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codeName="ThisWorkbook" defaultThemeVersion="124226"/>
  <mc:AlternateContent xmlns:mc="http://schemas.openxmlformats.org/markup-compatibility/2006">
    <mc:Choice Requires="x15">
      <x15ac:absPath xmlns:x15ac="http://schemas.microsoft.com/office/spreadsheetml/2010/11/ac" url="C:\Users\caintw\Desktop\Way Station\My Programs\4015\40-15,16 - RELEASED on ### #, #### via NTT ##-## (along with new promo calendar)\"/>
    </mc:Choice>
  </mc:AlternateContent>
  <xr:revisionPtr revIDLastSave="0" documentId="8_{52BC1C48-DE1A-4C37-ABE9-44B3FC50D3A2}" xr6:coauthVersionLast="47" xr6:coauthVersionMax="47" xr10:uidLastSave="{00000000-0000-0000-0000-000000000000}"/>
  <bookViews>
    <workbookView xWindow="-57720" yWindow="-1335" windowWidth="29040" windowHeight="15720" tabRatio="822" xr2:uid="{00000000-000D-0000-FFFF-FFFF00000000}"/>
  </bookViews>
  <sheets>
    <sheet name="DATA ENTRY SHEET" sheetId="17" r:id="rId1"/>
    <sheet name="40-15 PRES - MANDATORY" sheetId="66" r:id="rId2"/>
    <sheet name="40-15 CRV - CRV Only" sheetId="116" r:id="rId3"/>
    <sheet name="  40-15 CRV - CRV Only Contin." sheetId="68" r:id="rId4"/>
    <sheet name="40-15 SCALE LABEL INFO" sheetId="111" r:id="rId5"/>
    <sheet name="40-15 SCALE LBL NUTRITION FACTS" sheetId="112" r:id="rId6"/>
    <sheet name="40-15 SPECIAL FACTOR" sheetId="114" r:id="rId7"/>
    <sheet name="40-15 CERT (new items)" sheetId="67" r:id="rId8"/>
    <sheet name="40-15 CERT CONT. (new items)" sheetId="113" r:id="rId9"/>
    <sheet name="40-15 PRES CONT 1 - Optional" sheetId="69" r:id="rId10"/>
    <sheet name="40-15 PRES CONT 2 - Optional" sheetId="101" r:id="rId11"/>
    <sheet name="40-15 PRES CONT 3 - Optional" sheetId="103" r:id="rId12"/>
    <sheet name="40-15 PRES CONT 4 - Optional" sheetId="104" r:id="rId13"/>
    <sheet name="40-15 PRES CONT 5 - Optional" sheetId="105" r:id="rId14"/>
    <sheet name="40-15 PRES CONT 6 - Optional" sheetId="106" r:id="rId15"/>
    <sheet name="40-15 PRES CONT 7 - Optional" sheetId="107" r:id="rId16"/>
    <sheet name="40-15 PRES CONT 8 - Optional" sheetId="108" r:id="rId17"/>
    <sheet name="40-15 PRES CONT 9 - Optional" sheetId="109" r:id="rId18"/>
    <sheet name="40-15 PRES CONT 10 - Optional" sheetId="110" r:id="rId19"/>
    <sheet name="40-15 REMARKS - Optional" sheetId="73" r:id="rId20"/>
    <sheet name="40-15 EAST DoDAACs - Optional" sheetId="74" r:id="rId21"/>
    <sheet name="40-15 WEST DoDAACs - Optional" sheetId="75" r:id="rId22"/>
    <sheet name="40-15 LOCAL PRICING - Optional" sheetId="76" r:id="rId23"/>
    <sheet name="40-15 LOCAL PRICING CONT- Opt" sheetId="77" r:id="rId24"/>
    <sheet name="40-16 PRES - MANDATORY" sheetId="78" r:id="rId25"/>
    <sheet name="40-16 PRES CONT 1 - Optional" sheetId="79" r:id="rId26"/>
    <sheet name="40-16 PRES CONT 2 - Optional" sheetId="80" r:id="rId27"/>
    <sheet name="40-16 PRES CONT 3 - Optional" sheetId="81" r:id="rId28"/>
    <sheet name="40-16 PRES CONT 4 - Optional" sheetId="82" r:id="rId29"/>
    <sheet name="40-16 PRES CONT 5 - Optional" sheetId="83" r:id="rId30"/>
    <sheet name="40-16 PRES CONT 6 - Optional" sheetId="84" r:id="rId31"/>
    <sheet name="40-16 PRES CONT 7 - Optional" sheetId="85" r:id="rId32"/>
    <sheet name="40-16 PRES CONT 8 - Optional" sheetId="86" r:id="rId33"/>
    <sheet name="40-16 PRES CONT 9 - Optional" sheetId="87" r:id="rId34"/>
    <sheet name="40-16 PRES CONT 10 - Optional" sheetId="88" r:id="rId35"/>
    <sheet name="40-16 REMARKS - Optional" sheetId="63" r:id="rId36"/>
    <sheet name="40-16 EAST DoDAACs - Optional" sheetId="61" r:id="rId37"/>
    <sheet name="40-16 WEST DoDAACs - Optional" sheetId="62" r:id="rId38"/>
    <sheet name="40-16 LOCAL PRICING - Optional" sheetId="59" r:id="rId39"/>
    <sheet name="40-16 LOCAL PRICING CONT - Opt" sheetId="60" r:id="rId40"/>
    <sheet name="DROP DOWN MENUS" sheetId="94" r:id="rId41"/>
  </sheets>
  <definedNames>
    <definedName name="_xlnm._FilterDatabase" localSheetId="40" hidden="1">'DROP DOWN MENUS'!$A$1:$V$196</definedName>
    <definedName name="Attribute_Change">'DROP DOWN MENUS'!$A$2:$A$25</definedName>
    <definedName name="COMMISSARY_DoDAAC">'DROP DOWN MENUS'!$F$2:$F$196</definedName>
    <definedName name="COMMISSARY_DoDAACs">'DROP DOWN MENUS'!$F$2:$F$196</definedName>
    <definedName name="COUPONS">'DROP DOWN MENUS'!$L$2:$L$4</definedName>
    <definedName name="EVENT">'DROP DOWN MENUS'!$M$2:$M$109</definedName>
    <definedName name="EVENT_ID">'DROP DOWN MENUS'!$M$3:$M$3</definedName>
    <definedName name="INTENT">'DROP DOWN MENUS'!$I$2:$I$3</definedName>
    <definedName name="intent_list">'DROP DOWN MENUS'!$X$2:$X$4</definedName>
    <definedName name="PRICING_STRATEGY">'DROP DOWN MENUS'!$J$2:$J$5</definedName>
    <definedName name="_xlnm.Print_Area" localSheetId="3">'  40-15 CRV - CRV Only Contin.'!$A$1:$Y$42</definedName>
    <definedName name="_xlnm.Print_Area" localSheetId="7">'40-15 CERT (new items)'!$A$1:$Y$52</definedName>
    <definedName name="_xlnm.Print_Area" localSheetId="8">'40-15 CERT CONT. (new items)'!$A$2:$Y$56</definedName>
    <definedName name="_xlnm.Print_Area" localSheetId="2">'40-15 CRV - CRV Only'!$A$1:$Y$42</definedName>
    <definedName name="_xlnm.Print_Area" localSheetId="20">'40-15 EAST DoDAACs - Optional'!$A$2:$T$50</definedName>
    <definedName name="_xlnm.Print_Area" localSheetId="22">'40-15 LOCAL PRICING - Optional'!$A$1:$DG$53</definedName>
    <definedName name="_xlnm.Print_Area" localSheetId="23">'40-15 LOCAL PRICING CONT- Opt'!$A$1:$DG$53</definedName>
    <definedName name="_xlnm.Print_Area" localSheetId="1">'40-15 PRES - MANDATORY'!$A$1:$AO$63</definedName>
    <definedName name="_xlnm.Print_Area" localSheetId="9">'40-15 PRES CONT 1 - Optional'!$A$1:$AO$52</definedName>
    <definedName name="_xlnm.Print_Area" localSheetId="18">'40-15 PRES CONT 10 - Optional'!$A$1:$AO$52</definedName>
    <definedName name="_xlnm.Print_Area" localSheetId="10">'40-15 PRES CONT 2 - Optional'!$A$1:$AO$52</definedName>
    <definedName name="_xlnm.Print_Area" localSheetId="11">'40-15 PRES CONT 3 - Optional'!$A$1:$AO$52</definedName>
    <definedName name="_xlnm.Print_Area" localSheetId="12">'40-15 PRES CONT 4 - Optional'!$A$1:$AO$52</definedName>
    <definedName name="_xlnm.Print_Area" localSheetId="13">'40-15 PRES CONT 5 - Optional'!$A$1:$AO$52</definedName>
    <definedName name="_xlnm.Print_Area" localSheetId="14">'40-15 PRES CONT 6 - Optional'!$A$1:$AO$52</definedName>
    <definedName name="_xlnm.Print_Area" localSheetId="15">'40-15 PRES CONT 7 - Optional'!$A$1:$AO$52</definedName>
    <definedName name="_xlnm.Print_Area" localSheetId="16">'40-15 PRES CONT 8 - Optional'!$A$1:$AO$52</definedName>
    <definedName name="_xlnm.Print_Area" localSheetId="17">'40-15 PRES CONT 9 - Optional'!$A$1:$AO$52</definedName>
    <definedName name="_xlnm.Print_Area" localSheetId="19">'40-15 REMARKS - Optional'!$A$2:$AF$42</definedName>
    <definedName name="_xlnm.Print_Area" localSheetId="6">'40-15 SPECIAL FACTOR'!$A$1:$D$65</definedName>
    <definedName name="_xlnm.Print_Area" localSheetId="21">'40-15 WEST DoDAACs - Optional'!$A$1:$T$50</definedName>
    <definedName name="_xlnm.Print_Area" localSheetId="36">'40-16 EAST DoDAACs - Optional'!$A$1:$CA$50</definedName>
    <definedName name="_xlnm.Print_Area" localSheetId="38">'40-16 LOCAL PRICING - Optional'!$A$1:$DG$53</definedName>
    <definedName name="_xlnm.Print_Area" localSheetId="39">'40-16 LOCAL PRICING CONT - Opt'!$A$1:$DG$53</definedName>
    <definedName name="_xlnm.Print_Area" localSheetId="24">'40-16 PRES - MANDATORY'!$A$1:$CH$65</definedName>
    <definedName name="_xlnm.Print_Area" localSheetId="25">'40-16 PRES CONT 1 - Optional'!$A$2:$CH$53</definedName>
    <definedName name="_xlnm.Print_Area" localSheetId="34">'40-16 PRES CONT 10 - Optional'!$A$1:$CH$53</definedName>
    <definedName name="_xlnm.Print_Area" localSheetId="26">'40-16 PRES CONT 2 - Optional'!$A$1:$CH$53</definedName>
    <definedName name="_xlnm.Print_Area" localSheetId="27">'40-16 PRES CONT 3 - Optional'!$A$1:$CH$53</definedName>
    <definedName name="_xlnm.Print_Area" localSheetId="28">'40-16 PRES CONT 4 - Optional'!$A$1:$CH$53</definedName>
    <definedName name="_xlnm.Print_Area" localSheetId="29">'40-16 PRES CONT 5 - Optional'!$A$1:$CH$53</definedName>
    <definedName name="_xlnm.Print_Area" localSheetId="30">'40-16 PRES CONT 6 - Optional'!$A$1:$CH$53</definedName>
    <definedName name="_xlnm.Print_Area" localSheetId="31">'40-16 PRES CONT 7 - Optional'!$A$1:$CH$53</definedName>
    <definedName name="_xlnm.Print_Area" localSheetId="32">'40-16 PRES CONT 8 - Optional'!$A$1:$CH$53</definedName>
    <definedName name="_xlnm.Print_Area" localSheetId="33">'40-16 PRES CONT 9 - Optional'!$A$1:$CH$53</definedName>
    <definedName name="_xlnm.Print_Area" localSheetId="35">'40-16 REMARKS - Optional'!$A$1:$CL$48</definedName>
    <definedName name="_xlnm.Print_Area" localSheetId="37">'40-16 WEST DoDAACs - Optional'!$A$1:$CA$43</definedName>
    <definedName name="SEASONAL_PACKAGES_LIST">'DROP DOWN MENUS'!$W$2:$W$32</definedName>
    <definedName name="SUGGESTED_MARGIN">'DROP DOWN MENUS'!$V$2:$V$100</definedName>
    <definedName name="Unit_of_Issue">'DROP DOWN MENUS'!$B$2:$B$21</definedName>
    <definedName name="Unit_of_Measure">'DROP DOWN MENUS'!$D$2:$D$15</definedName>
    <definedName name="VPR">'DROP DOWN MENUS'!$K$2:$K$6</definedName>
    <definedName name="X">'DROP DOWN MENUS'!$H$2:$H$2</definedName>
    <definedName name="YES_NO">'DROP DOWN MENUS'!$G$2:$G$3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77" i="94" l="1"/>
  <c r="M78" i="94"/>
  <c r="M79" i="94"/>
  <c r="M80" i="94"/>
  <c r="M81" i="94"/>
  <c r="M82" i="94"/>
  <c r="M83" i="94"/>
  <c r="M84" i="94"/>
  <c r="M85" i="94"/>
  <c r="M86" i="94"/>
  <c r="M87" i="94"/>
  <c r="M88" i="94"/>
  <c r="M89" i="94"/>
  <c r="M90" i="94"/>
  <c r="M91" i="94"/>
  <c r="M92" i="94"/>
  <c r="M93" i="94"/>
  <c r="M94" i="94"/>
  <c r="M95" i="94"/>
  <c r="M96" i="94"/>
  <c r="M97" i="94"/>
  <c r="M98" i="94"/>
  <c r="M99" i="94"/>
  <c r="M100" i="94"/>
  <c r="M101" i="94"/>
  <c r="M102" i="94"/>
  <c r="M103" i="94"/>
  <c r="M104" i="94"/>
  <c r="M105" i="94"/>
  <c r="M106" i="94"/>
  <c r="M107" i="94"/>
  <c r="M108" i="94"/>
  <c r="M109" i="94"/>
  <c r="M2" i="94"/>
  <c r="AG17" i="101"/>
  <c r="M76" i="94"/>
  <c r="M75" i="94"/>
  <c r="M74" i="94"/>
  <c r="M73" i="94"/>
  <c r="M72" i="94"/>
  <c r="M71" i="94"/>
  <c r="M70" i="94"/>
  <c r="M69" i="94"/>
  <c r="M68" i="94"/>
  <c r="M67" i="94"/>
  <c r="M66" i="94"/>
  <c r="M65" i="94"/>
  <c r="M64" i="94"/>
  <c r="M63" i="94"/>
  <c r="M62" i="94"/>
  <c r="M61" i="94"/>
  <c r="M31" i="94"/>
  <c r="M38" i="94"/>
  <c r="M37" i="94"/>
  <c r="M24" i="94"/>
  <c r="M32" i="94"/>
  <c r="M36" i="94"/>
  <c r="M40" i="94"/>
  <c r="M35" i="94"/>
  <c r="M34" i="94"/>
  <c r="M33" i="94"/>
  <c r="M30" i="94"/>
  <c r="M39" i="94"/>
  <c r="M17" i="94"/>
  <c r="M7" i="94"/>
  <c r="M60" i="94"/>
  <c r="M6" i="94"/>
  <c r="M59" i="94"/>
  <c r="M5" i="94"/>
  <c r="M58" i="94"/>
  <c r="M4" i="94"/>
  <c r="M57" i="94"/>
  <c r="M3" i="94"/>
  <c r="M56" i="94"/>
  <c r="M29" i="94"/>
  <c r="M28" i="94"/>
  <c r="M20" i="94"/>
  <c r="M15" i="94"/>
  <c r="M12" i="94"/>
  <c r="M55" i="94"/>
  <c r="M54" i="94"/>
  <c r="M53" i="94"/>
  <c r="M52" i="94"/>
  <c r="M51" i="94"/>
  <c r="J10" i="116"/>
  <c r="G12" i="66"/>
  <c r="E10" i="66"/>
  <c r="D4" i="116" s="1"/>
  <c r="R40" i="116"/>
  <c r="B40" i="116"/>
  <c r="R39" i="116"/>
  <c r="B39" i="116"/>
  <c r="R38" i="116"/>
  <c r="B38" i="116"/>
  <c r="R37" i="116"/>
  <c r="B37" i="116"/>
  <c r="A37" i="116"/>
  <c r="A38" i="116" s="1"/>
  <c r="A39" i="116" s="1"/>
  <c r="A40" i="116" s="1"/>
  <c r="R36" i="116"/>
  <c r="B36" i="116"/>
  <c r="R35" i="116"/>
  <c r="B35" i="116"/>
  <c r="R34" i="116"/>
  <c r="B34" i="116"/>
  <c r="R33" i="116"/>
  <c r="B33" i="116"/>
  <c r="R32" i="116"/>
  <c r="B32" i="116"/>
  <c r="R31" i="116"/>
  <c r="B31" i="116"/>
  <c r="R30" i="116"/>
  <c r="B30" i="116"/>
  <c r="R29" i="116"/>
  <c r="B29" i="116"/>
  <c r="R28" i="116"/>
  <c r="B28" i="116"/>
  <c r="R27" i="116"/>
  <c r="B27" i="116"/>
  <c r="R26" i="116"/>
  <c r="B26" i="116"/>
  <c r="R25" i="116"/>
  <c r="B25" i="116"/>
  <c r="R24" i="116"/>
  <c r="B24" i="116"/>
  <c r="R23" i="116"/>
  <c r="B23" i="116"/>
  <c r="R22" i="116"/>
  <c r="B22" i="116"/>
  <c r="R21" i="116"/>
  <c r="B21" i="116"/>
  <c r="R20" i="116"/>
  <c r="B20" i="116"/>
  <c r="R19" i="116"/>
  <c r="B19" i="116"/>
  <c r="R18" i="116"/>
  <c r="B18" i="116"/>
  <c r="R17" i="116"/>
  <c r="B17" i="116"/>
  <c r="R16" i="116"/>
  <c r="B16" i="116"/>
  <c r="R15" i="116"/>
  <c r="B15" i="116"/>
  <c r="R14" i="116"/>
  <c r="B14" i="116"/>
  <c r="R13" i="116"/>
  <c r="B13" i="116"/>
  <c r="R12" i="116"/>
  <c r="B12" i="116"/>
  <c r="R11" i="116"/>
  <c r="B11" i="116"/>
  <c r="R10" i="116"/>
  <c r="B10" i="116"/>
  <c r="R9" i="116"/>
  <c r="J9" i="116"/>
  <c r="B9" i="116"/>
  <c r="M4" i="116"/>
  <c r="J12" i="116" l="1"/>
  <c r="J11" i="116"/>
  <c r="J13" i="116" l="1"/>
  <c r="J14" i="116" l="1"/>
  <c r="J15" i="116" l="1"/>
  <c r="J16" i="116" l="1"/>
  <c r="J17" i="116" l="1"/>
  <c r="J18" i="116" l="1"/>
  <c r="J19" i="116" l="1"/>
  <c r="J20" i="116" l="1"/>
  <c r="J21" i="116" l="1"/>
  <c r="J22" i="116" l="1"/>
  <c r="J23" i="116" l="1"/>
  <c r="J24" i="116" l="1"/>
  <c r="J25" i="116" l="1"/>
  <c r="J26" i="116" l="1"/>
  <c r="J27" i="116" l="1"/>
  <c r="J28" i="116" l="1"/>
  <c r="J29" i="116" l="1"/>
  <c r="J30" i="116" l="1"/>
  <c r="M22" i="94"/>
  <c r="M25" i="94"/>
  <c r="M11" i="94"/>
  <c r="M14" i="94"/>
  <c r="M10" i="94"/>
  <c r="M18" i="94"/>
  <c r="M16" i="94"/>
  <c r="M13" i="94"/>
  <c r="M50" i="94"/>
  <c r="M49" i="94"/>
  <c r="M48" i="94"/>
  <c r="M47" i="94"/>
  <c r="M46" i="94"/>
  <c r="M27" i="94"/>
  <c r="M19" i="94"/>
  <c r="M26" i="94"/>
  <c r="M9" i="94"/>
  <c r="M21" i="94"/>
  <c r="M8" i="94"/>
  <c r="M45" i="94"/>
  <c r="M44" i="94"/>
  <c r="M43" i="94"/>
  <c r="M42" i="94"/>
  <c r="B32" i="107"/>
  <c r="B27" i="107"/>
  <c r="B22" i="107"/>
  <c r="B17" i="107"/>
  <c r="B12" i="107"/>
  <c r="M23" i="94"/>
  <c r="M41" i="94"/>
  <c r="BD20" i="17"/>
  <c r="U34" i="66"/>
  <c r="U33" i="66"/>
  <c r="S35" i="66"/>
  <c r="S34" i="66"/>
  <c r="U30" i="66"/>
  <c r="U29" i="66"/>
  <c r="U28" i="66"/>
  <c r="S30" i="66"/>
  <c r="S29" i="66"/>
  <c r="S28" i="66"/>
  <c r="I6" i="113"/>
  <c r="I6" i="67"/>
  <c r="J31" i="116" l="1"/>
  <c r="B17" i="104"/>
  <c r="S40" i="66"/>
  <c r="U39" i="66"/>
  <c r="U38" i="66"/>
  <c r="S39" i="66"/>
  <c r="S38" i="66"/>
  <c r="U35" i="66"/>
  <c r="S33" i="66"/>
  <c r="CS1" i="60"/>
  <c r="CS1" i="59"/>
  <c r="AZ3" i="62"/>
  <c r="AS3" i="61"/>
  <c r="AP3" i="63"/>
  <c r="AM6" i="88"/>
  <c r="AM6" i="87"/>
  <c r="AM6" i="86"/>
  <c r="AM6" i="85"/>
  <c r="AM6" i="84"/>
  <c r="AM6" i="83"/>
  <c r="AM6" i="82"/>
  <c r="AM6" i="81"/>
  <c r="AM6" i="80"/>
  <c r="AM6" i="79"/>
  <c r="AQ8" i="78"/>
  <c r="R2" i="101"/>
  <c r="R2" i="69"/>
  <c r="L4" i="113"/>
  <c r="L4" i="67"/>
  <c r="M4" i="68"/>
  <c r="Y12" i="66"/>
  <c r="R2" i="104" s="1"/>
  <c r="BW2" i="59"/>
  <c r="AD3" i="62"/>
  <c r="K32" i="88"/>
  <c r="K27" i="88"/>
  <c r="K22" i="88"/>
  <c r="K17" i="88"/>
  <c r="K42" i="87"/>
  <c r="K37" i="87"/>
  <c r="K32" i="87"/>
  <c r="K27" i="87"/>
  <c r="K22" i="87"/>
  <c r="K17" i="87"/>
  <c r="L27" i="110"/>
  <c r="L22" i="110"/>
  <c r="L18" i="110"/>
  <c r="L17" i="110"/>
  <c r="L12" i="110"/>
  <c r="L37" i="109"/>
  <c r="L32" i="109"/>
  <c r="L27" i="109"/>
  <c r="L22" i="109"/>
  <c r="L17" i="109"/>
  <c r="L12" i="109"/>
  <c r="AH7" i="17"/>
  <c r="BY22" i="17"/>
  <c r="BY23" i="17"/>
  <c r="BY24" i="17"/>
  <c r="BF21" i="17"/>
  <c r="BD22" i="17"/>
  <c r="BD23" i="17"/>
  <c r="BF24" i="17"/>
  <c r="BD25" i="17"/>
  <c r="BD26" i="17"/>
  <c r="BF27" i="17"/>
  <c r="BF28" i="17"/>
  <c r="BE32" i="17"/>
  <c r="BD35" i="17"/>
  <c r="BD36" i="17"/>
  <c r="BD37" i="17"/>
  <c r="BD38" i="17"/>
  <c r="BD39" i="17"/>
  <c r="BD40" i="17"/>
  <c r="BF41" i="17"/>
  <c r="BF42" i="17"/>
  <c r="BE48" i="17"/>
  <c r="BF49" i="17"/>
  <c r="BF50" i="17"/>
  <c r="BD53" i="17"/>
  <c r="BD54" i="17"/>
  <c r="BF55" i="17"/>
  <c r="BF56" i="17"/>
  <c r="BD63" i="17"/>
  <c r="BD64" i="17"/>
  <c r="BD67" i="17"/>
  <c r="BD68" i="17"/>
  <c r="BF69" i="17"/>
  <c r="BF70" i="17"/>
  <c r="BE76" i="17"/>
  <c r="BF77" i="17"/>
  <c r="BE78" i="17"/>
  <c r="BD81" i="17"/>
  <c r="BD82" i="17"/>
  <c r="BF83" i="17"/>
  <c r="D3" i="114"/>
  <c r="A3" i="114" s="1"/>
  <c r="D4" i="114"/>
  <c r="A4" i="114" s="1"/>
  <c r="D5" i="114"/>
  <c r="A5" i="114" s="1"/>
  <c r="D6" i="114"/>
  <c r="A6" i="114" s="1"/>
  <c r="D7" i="114"/>
  <c r="A7" i="114" s="1"/>
  <c r="D8" i="114"/>
  <c r="A8" i="114" s="1"/>
  <c r="D9" i="114"/>
  <c r="A9" i="114" s="1"/>
  <c r="D10" i="114"/>
  <c r="A10" i="114" s="1"/>
  <c r="D11" i="114"/>
  <c r="A11" i="114" s="1"/>
  <c r="D12" i="114"/>
  <c r="A12" i="114" s="1"/>
  <c r="D13" i="114"/>
  <c r="A13" i="114" s="1"/>
  <c r="D14" i="114"/>
  <c r="A14" i="114" s="1"/>
  <c r="D15" i="114"/>
  <c r="A15" i="114" s="1"/>
  <c r="D16" i="114"/>
  <c r="A16" i="114" s="1"/>
  <c r="D17" i="114"/>
  <c r="A17" i="114" s="1"/>
  <c r="D18" i="114"/>
  <c r="A18" i="114" s="1"/>
  <c r="D19" i="114"/>
  <c r="A19" i="114" s="1"/>
  <c r="D20" i="114"/>
  <c r="A20" i="114" s="1"/>
  <c r="D21" i="114"/>
  <c r="A21" i="114" s="1"/>
  <c r="D22" i="114"/>
  <c r="A22" i="114" s="1"/>
  <c r="D23" i="114"/>
  <c r="A23" i="114" s="1"/>
  <c r="D24" i="114"/>
  <c r="A24" i="114" s="1"/>
  <c r="D25" i="114"/>
  <c r="A25" i="114" s="1"/>
  <c r="D26" i="114"/>
  <c r="A26" i="114" s="1"/>
  <c r="D27" i="114"/>
  <c r="A27" i="114" s="1"/>
  <c r="D28" i="114"/>
  <c r="A28" i="114" s="1"/>
  <c r="D29" i="114"/>
  <c r="A29" i="114" s="1"/>
  <c r="D30" i="114"/>
  <c r="A30" i="114" s="1"/>
  <c r="D31" i="114"/>
  <c r="A31" i="114" s="1"/>
  <c r="D32" i="114"/>
  <c r="A32" i="114" s="1"/>
  <c r="D33" i="114"/>
  <c r="A33" i="114" s="1"/>
  <c r="D34" i="114"/>
  <c r="A34" i="114" s="1"/>
  <c r="D35" i="114"/>
  <c r="A35" i="114" s="1"/>
  <c r="D36" i="114"/>
  <c r="A36" i="114" s="1"/>
  <c r="D37" i="114"/>
  <c r="A37" i="114" s="1"/>
  <c r="D38" i="114"/>
  <c r="A38" i="114" s="1"/>
  <c r="D39" i="114"/>
  <c r="A39" i="114" s="1"/>
  <c r="D40" i="114"/>
  <c r="A40" i="114" s="1"/>
  <c r="D41" i="114"/>
  <c r="A41" i="114" s="1"/>
  <c r="D42" i="114"/>
  <c r="A42" i="114" s="1"/>
  <c r="D43" i="114"/>
  <c r="A43" i="114" s="1"/>
  <c r="D44" i="114"/>
  <c r="A44" i="114" s="1"/>
  <c r="D45" i="114"/>
  <c r="A45" i="114" s="1"/>
  <c r="D46" i="114"/>
  <c r="A46" i="114" s="1"/>
  <c r="D47" i="114"/>
  <c r="A47" i="114" s="1"/>
  <c r="D48" i="114"/>
  <c r="A48" i="114" s="1"/>
  <c r="D49" i="114"/>
  <c r="A49" i="114" s="1"/>
  <c r="D50" i="114"/>
  <c r="A50" i="114" s="1"/>
  <c r="D51" i="114"/>
  <c r="A51" i="114" s="1"/>
  <c r="D52" i="114"/>
  <c r="A52" i="114" s="1"/>
  <c r="D53" i="114"/>
  <c r="A53" i="114" s="1"/>
  <c r="D54" i="114"/>
  <c r="A54" i="114" s="1"/>
  <c r="D55" i="114"/>
  <c r="A55" i="114" s="1"/>
  <c r="D56" i="114"/>
  <c r="A56" i="114" s="1"/>
  <c r="D57" i="114"/>
  <c r="A57" i="114" s="1"/>
  <c r="D58" i="114"/>
  <c r="A58" i="114" s="1"/>
  <c r="D59" i="114"/>
  <c r="A59" i="114" s="1"/>
  <c r="D60" i="114"/>
  <c r="A60" i="114" s="1"/>
  <c r="D61" i="114"/>
  <c r="A61" i="114" s="1"/>
  <c r="D62" i="114"/>
  <c r="A62" i="114" s="1"/>
  <c r="D63" i="114"/>
  <c r="A63" i="114" s="1"/>
  <c r="D64" i="114"/>
  <c r="A64" i="114" s="1"/>
  <c r="D65" i="114"/>
  <c r="A65" i="114" s="1"/>
  <c r="D2" i="114"/>
  <c r="A2" i="114" s="1"/>
  <c r="BY20" i="17"/>
  <c r="T41" i="88"/>
  <c r="T36" i="88"/>
  <c r="T31" i="88"/>
  <c r="T26" i="88"/>
  <c r="T21" i="88"/>
  <c r="T16" i="88"/>
  <c r="T41" i="87"/>
  <c r="T36" i="87"/>
  <c r="T31" i="87"/>
  <c r="T26" i="87"/>
  <c r="T21" i="87"/>
  <c r="T16" i="87"/>
  <c r="T41" i="86"/>
  <c r="T36" i="86"/>
  <c r="T31" i="86"/>
  <c r="T26" i="86"/>
  <c r="T21" i="86"/>
  <c r="T16" i="86"/>
  <c r="T41" i="85"/>
  <c r="T36" i="85"/>
  <c r="T31" i="85"/>
  <c r="T26" i="85"/>
  <c r="T21" i="85"/>
  <c r="T16" i="85"/>
  <c r="T41" i="84"/>
  <c r="BF20" i="17"/>
  <c r="BF34" i="17"/>
  <c r="BF35" i="17"/>
  <c r="BF36" i="17"/>
  <c r="BF37" i="17"/>
  <c r="BF38" i="17"/>
  <c r="BF39" i="17"/>
  <c r="BF40" i="17"/>
  <c r="BF48" i="17"/>
  <c r="BF62" i="17"/>
  <c r="BF63" i="17"/>
  <c r="BF64" i="17"/>
  <c r="BF65" i="17"/>
  <c r="BF66" i="17"/>
  <c r="BF67" i="17"/>
  <c r="BF68" i="17"/>
  <c r="BF76" i="17"/>
  <c r="BE20" i="17"/>
  <c r="BE21" i="17"/>
  <c r="BE22" i="17"/>
  <c r="BE23" i="17"/>
  <c r="BE24" i="17"/>
  <c r="BE25" i="17"/>
  <c r="BE26" i="17"/>
  <c r="BE27" i="17"/>
  <c r="BE29" i="17"/>
  <c r="BE30" i="17"/>
  <c r="BE31" i="17"/>
  <c r="BE34" i="17"/>
  <c r="BE35" i="17"/>
  <c r="BE36" i="17"/>
  <c r="BE37" i="17"/>
  <c r="BE38" i="17"/>
  <c r="BE39" i="17"/>
  <c r="BE40" i="17"/>
  <c r="BE41" i="17"/>
  <c r="BE42" i="17"/>
  <c r="BE62" i="17"/>
  <c r="BE63" i="17"/>
  <c r="BE64" i="17"/>
  <c r="BE65" i="17"/>
  <c r="BE66" i="17"/>
  <c r="BE82" i="17"/>
  <c r="BD21" i="17"/>
  <c r="BD34" i="17"/>
  <c r="BD48" i="17"/>
  <c r="BD49" i="17"/>
  <c r="BD50" i="17"/>
  <c r="BD51" i="17"/>
  <c r="BD52" i="17"/>
  <c r="BD62" i="17"/>
  <c r="J32" i="116" l="1"/>
  <c r="B22" i="104"/>
  <c r="B64" i="114"/>
  <c r="C64" i="114"/>
  <c r="B63" i="114"/>
  <c r="C63" i="114"/>
  <c r="B6" i="114"/>
  <c r="C6" i="114"/>
  <c r="B50" i="114"/>
  <c r="C50" i="114"/>
  <c r="B61" i="114"/>
  <c r="C61" i="114"/>
  <c r="B16" i="114"/>
  <c r="C16" i="114"/>
  <c r="B22" i="114"/>
  <c r="C22" i="114"/>
  <c r="B21" i="114"/>
  <c r="C21" i="114"/>
  <c r="B34" i="114"/>
  <c r="C34" i="114"/>
  <c r="B5" i="114"/>
  <c r="C5" i="114"/>
  <c r="B18" i="114"/>
  <c r="C18" i="114"/>
  <c r="B3" i="114"/>
  <c r="C3" i="114"/>
  <c r="B56" i="114"/>
  <c r="C56" i="114"/>
  <c r="B8" i="114"/>
  <c r="C8" i="114"/>
  <c r="B7" i="114"/>
  <c r="C7" i="114"/>
  <c r="B20" i="114"/>
  <c r="C20" i="114"/>
  <c r="B33" i="114"/>
  <c r="C33" i="114"/>
  <c r="B4" i="114"/>
  <c r="C4" i="114"/>
  <c r="B17" i="114"/>
  <c r="C17" i="114"/>
  <c r="B30" i="114"/>
  <c r="C30" i="114"/>
  <c r="B29" i="114"/>
  <c r="C29" i="114"/>
  <c r="B42" i="114"/>
  <c r="C42" i="114"/>
  <c r="B55" i="114"/>
  <c r="C55" i="114"/>
  <c r="B13" i="114"/>
  <c r="C13" i="114"/>
  <c r="B40" i="114"/>
  <c r="C40" i="114"/>
  <c r="B53" i="114"/>
  <c r="C53" i="114"/>
  <c r="B39" i="114"/>
  <c r="C39" i="114"/>
  <c r="B25" i="114"/>
  <c r="C25" i="114"/>
  <c r="B11" i="114"/>
  <c r="C11" i="114"/>
  <c r="B49" i="114"/>
  <c r="C49" i="114"/>
  <c r="B62" i="114"/>
  <c r="C62" i="114"/>
  <c r="B47" i="114"/>
  <c r="C47" i="114"/>
  <c r="B46" i="114"/>
  <c r="C46" i="114"/>
  <c r="B31" i="114"/>
  <c r="C31" i="114"/>
  <c r="B44" i="114"/>
  <c r="C44" i="114"/>
  <c r="B43" i="114"/>
  <c r="C43" i="114"/>
  <c r="B28" i="114"/>
  <c r="C28" i="114"/>
  <c r="B27" i="114"/>
  <c r="C27" i="114"/>
  <c r="B12" i="114"/>
  <c r="C12" i="114"/>
  <c r="B52" i="114"/>
  <c r="C52" i="114"/>
  <c r="B38" i="114"/>
  <c r="C38" i="114"/>
  <c r="B24" i="114"/>
  <c r="C24" i="114"/>
  <c r="B10" i="114"/>
  <c r="C10" i="114"/>
  <c r="B36" i="114"/>
  <c r="C36" i="114"/>
  <c r="B35" i="114"/>
  <c r="C35" i="114"/>
  <c r="B48" i="114"/>
  <c r="C48" i="114"/>
  <c r="B19" i="114"/>
  <c r="C19" i="114"/>
  <c r="B60" i="114"/>
  <c r="C60" i="114"/>
  <c r="B32" i="114"/>
  <c r="C32" i="114"/>
  <c r="B59" i="114"/>
  <c r="C59" i="114"/>
  <c r="B45" i="114"/>
  <c r="C45" i="114"/>
  <c r="B58" i="114"/>
  <c r="C58" i="114"/>
  <c r="B57" i="114"/>
  <c r="C57" i="114"/>
  <c r="B15" i="114"/>
  <c r="C15" i="114"/>
  <c r="B14" i="114"/>
  <c r="C14" i="114"/>
  <c r="B41" i="114"/>
  <c r="C41" i="114"/>
  <c r="B54" i="114"/>
  <c r="C54" i="114"/>
  <c r="B26" i="114"/>
  <c r="C26" i="114"/>
  <c r="B65" i="114"/>
  <c r="C65" i="114"/>
  <c r="B51" i="114"/>
  <c r="C51" i="114"/>
  <c r="B37" i="114"/>
  <c r="C37" i="114"/>
  <c r="B23" i="114"/>
  <c r="C23" i="114"/>
  <c r="B9" i="114"/>
  <c r="C9" i="114"/>
  <c r="C2" i="114"/>
  <c r="B2" i="114"/>
  <c r="R2" i="107"/>
  <c r="S45" i="66"/>
  <c r="U40" i="66"/>
  <c r="S43" i="66"/>
  <c r="U43" i="66"/>
  <c r="U44" i="66"/>
  <c r="S44" i="66"/>
  <c r="R2" i="106"/>
  <c r="R2" i="103"/>
  <c r="H4" i="75"/>
  <c r="R2" i="109"/>
  <c r="CS1" i="77"/>
  <c r="R2" i="105"/>
  <c r="R2" i="108"/>
  <c r="R2" i="110"/>
  <c r="R15" i="67"/>
  <c r="L33" i="67"/>
  <c r="L34" i="67"/>
  <c r="L35" i="67"/>
  <c r="B33" i="113"/>
  <c r="B34" i="67"/>
  <c r="L21" i="113"/>
  <c r="B35" i="67"/>
  <c r="N27" i="67"/>
  <c r="L23" i="113"/>
  <c r="N25" i="67"/>
  <c r="P16" i="67"/>
  <c r="F26" i="67"/>
  <c r="P21" i="67"/>
  <c r="N50" i="113"/>
  <c r="F25" i="67"/>
  <c r="P22" i="67"/>
  <c r="P22" i="113"/>
  <c r="N26" i="67"/>
  <c r="B36" i="67"/>
  <c r="L24" i="113"/>
  <c r="F24" i="67"/>
  <c r="P40" i="67"/>
  <c r="P31" i="113"/>
  <c r="R16" i="67"/>
  <c r="F23" i="67"/>
  <c r="P41" i="67"/>
  <c r="P42" i="67"/>
  <c r="B31" i="113"/>
  <c r="F34" i="67"/>
  <c r="B32" i="113"/>
  <c r="B37" i="67"/>
  <c r="L36" i="67"/>
  <c r="P23" i="67"/>
  <c r="B15" i="113"/>
  <c r="L28" i="113"/>
  <c r="B38" i="67"/>
  <c r="L18" i="67"/>
  <c r="L37" i="67"/>
  <c r="P25" i="67"/>
  <c r="B16" i="113"/>
  <c r="B40" i="113"/>
  <c r="B21" i="67"/>
  <c r="L19" i="67"/>
  <c r="P26" i="67"/>
  <c r="B41" i="113"/>
  <c r="L44" i="113"/>
  <c r="F19" i="67"/>
  <c r="L20" i="67"/>
  <c r="N35" i="67"/>
  <c r="B42" i="113"/>
  <c r="B23" i="67"/>
  <c r="B41" i="67"/>
  <c r="F20" i="67"/>
  <c r="L21" i="67"/>
  <c r="L41" i="67"/>
  <c r="N36" i="67"/>
  <c r="P28" i="67"/>
  <c r="B23" i="113"/>
  <c r="B43" i="113"/>
  <c r="L46" i="113"/>
  <c r="L17" i="67"/>
  <c r="B39" i="113"/>
  <c r="F22" i="67"/>
  <c r="N29" i="67"/>
  <c r="B39" i="67"/>
  <c r="N34" i="67"/>
  <c r="B40" i="67"/>
  <c r="P27" i="67"/>
  <c r="L45" i="113"/>
  <c r="B24" i="67"/>
  <c r="B42" i="67"/>
  <c r="F27" i="67"/>
  <c r="L22" i="67"/>
  <c r="L42" i="67"/>
  <c r="N37" i="67"/>
  <c r="P29" i="67"/>
  <c r="B25" i="113"/>
  <c r="B44" i="113"/>
  <c r="L47" i="113"/>
  <c r="B20" i="67"/>
  <c r="L29" i="113"/>
  <c r="F21" i="67"/>
  <c r="L39" i="67"/>
  <c r="B17" i="113"/>
  <c r="B22" i="67"/>
  <c r="L40" i="67"/>
  <c r="B18" i="113"/>
  <c r="B25" i="67"/>
  <c r="F29" i="67"/>
  <c r="L23" i="67"/>
  <c r="N19" i="67"/>
  <c r="N39" i="67"/>
  <c r="P30" i="67"/>
  <c r="B26" i="113"/>
  <c r="B45" i="113"/>
  <c r="N15" i="113"/>
  <c r="B27" i="67"/>
  <c r="F31" i="67"/>
  <c r="N21" i="67"/>
  <c r="P36" i="67"/>
  <c r="B47" i="113"/>
  <c r="B28" i="67"/>
  <c r="F35" i="67"/>
  <c r="F32" i="67"/>
  <c r="L27" i="67"/>
  <c r="N22" i="67"/>
  <c r="N42" i="67"/>
  <c r="P37" i="67"/>
  <c r="B29" i="113"/>
  <c r="B48" i="113"/>
  <c r="L17" i="113"/>
  <c r="N33" i="113"/>
  <c r="N28" i="67"/>
  <c r="P49" i="113"/>
  <c r="B26" i="67"/>
  <c r="F37" i="67"/>
  <c r="F30" i="67"/>
  <c r="L25" i="67"/>
  <c r="N20" i="67"/>
  <c r="N40" i="67"/>
  <c r="P31" i="67"/>
  <c r="B27" i="113"/>
  <c r="B46" i="113"/>
  <c r="N18" i="113"/>
  <c r="F36" i="67"/>
  <c r="L26" i="67"/>
  <c r="N41" i="67"/>
  <c r="B28" i="113"/>
  <c r="N20" i="113"/>
  <c r="B29" i="67"/>
  <c r="F28" i="67"/>
  <c r="F33" i="67"/>
  <c r="L32" i="67"/>
  <c r="N23" i="67"/>
  <c r="P15" i="67"/>
  <c r="P39" i="67"/>
  <c r="B30" i="113"/>
  <c r="L20" i="113"/>
  <c r="N46" i="113"/>
  <c r="B17" i="67"/>
  <c r="B31" i="67"/>
  <c r="F16" i="67"/>
  <c r="L29" i="67"/>
  <c r="N31" i="67"/>
  <c r="P33" i="67"/>
  <c r="B35" i="113"/>
  <c r="L31" i="113"/>
  <c r="B18" i="67"/>
  <c r="B32" i="67"/>
  <c r="F39" i="67"/>
  <c r="F17" i="67"/>
  <c r="L15" i="67"/>
  <c r="L30" i="67"/>
  <c r="N17" i="67"/>
  <c r="N32" i="67"/>
  <c r="P19" i="67"/>
  <c r="P34" i="67"/>
  <c r="B21" i="113"/>
  <c r="B36" i="113"/>
  <c r="L37" i="113"/>
  <c r="P17" i="113"/>
  <c r="B16" i="67"/>
  <c r="B30" i="67"/>
  <c r="F15" i="67"/>
  <c r="L28" i="67"/>
  <c r="N15" i="67"/>
  <c r="N30" i="67"/>
  <c r="P17" i="67"/>
  <c r="P32" i="67"/>
  <c r="B19" i="113"/>
  <c r="B34" i="113"/>
  <c r="B49" i="113"/>
  <c r="L30" i="113"/>
  <c r="P15" i="113"/>
  <c r="F40" i="67"/>
  <c r="B15" i="67"/>
  <c r="N16" i="67"/>
  <c r="P18" i="67"/>
  <c r="B20" i="113"/>
  <c r="B50" i="113"/>
  <c r="P16" i="113"/>
  <c r="B19" i="67"/>
  <c r="B33" i="67"/>
  <c r="F38" i="67"/>
  <c r="F18" i="67"/>
  <c r="L16" i="67"/>
  <c r="L31" i="67"/>
  <c r="N18" i="67"/>
  <c r="N33" i="67"/>
  <c r="P20" i="67"/>
  <c r="P35" i="67"/>
  <c r="B22" i="113"/>
  <c r="B37" i="113"/>
  <c r="L40" i="113"/>
  <c r="P21" i="113"/>
  <c r="L18" i="113"/>
  <c r="L38" i="113"/>
  <c r="N34" i="113"/>
  <c r="P50" i="113"/>
  <c r="L19" i="113"/>
  <c r="L39" i="113"/>
  <c r="N35" i="113"/>
  <c r="F50" i="113"/>
  <c r="L32" i="113"/>
  <c r="N30" i="113"/>
  <c r="P39" i="113"/>
  <c r="L15" i="113"/>
  <c r="L33" i="113"/>
  <c r="N31" i="113"/>
  <c r="P40" i="113"/>
  <c r="L16" i="113"/>
  <c r="L34" i="113"/>
  <c r="N32" i="113"/>
  <c r="P41" i="113"/>
  <c r="N16" i="113"/>
  <c r="N36" i="113"/>
  <c r="P27" i="113"/>
  <c r="N17" i="113"/>
  <c r="N37" i="113"/>
  <c r="P28" i="113"/>
  <c r="N38" i="113"/>
  <c r="P29" i="113"/>
  <c r="N19" i="113"/>
  <c r="N45" i="113"/>
  <c r="P30" i="113"/>
  <c r="N21" i="113"/>
  <c r="N47" i="113"/>
  <c r="P35" i="113"/>
  <c r="N25" i="113"/>
  <c r="N48" i="113"/>
  <c r="P36" i="113"/>
  <c r="N29" i="113"/>
  <c r="N49" i="113"/>
  <c r="P38" i="113"/>
  <c r="L25" i="113"/>
  <c r="L41" i="113"/>
  <c r="N22" i="113"/>
  <c r="N39" i="113"/>
  <c r="P24" i="113"/>
  <c r="P42" i="113"/>
  <c r="L26" i="113"/>
  <c r="L42" i="113"/>
  <c r="N23" i="113"/>
  <c r="N43" i="113"/>
  <c r="P25" i="113"/>
  <c r="P43" i="113"/>
  <c r="L27" i="113"/>
  <c r="L43" i="113"/>
  <c r="N24" i="113"/>
  <c r="N44" i="113"/>
  <c r="P26" i="113"/>
  <c r="P45" i="113"/>
  <c r="P23" i="113"/>
  <c r="P37" i="113"/>
  <c r="P44" i="113"/>
  <c r="L48" i="113"/>
  <c r="N26" i="113"/>
  <c r="N40" i="113"/>
  <c r="P18" i="113"/>
  <c r="P32" i="113"/>
  <c r="P46" i="113"/>
  <c r="L35" i="113"/>
  <c r="L49" i="113"/>
  <c r="N27" i="113"/>
  <c r="N41" i="113"/>
  <c r="P19" i="113"/>
  <c r="P33" i="113"/>
  <c r="P47" i="113"/>
  <c r="L24" i="67"/>
  <c r="L38" i="67"/>
  <c r="N24" i="67"/>
  <c r="N38" i="67"/>
  <c r="P24" i="67"/>
  <c r="P38" i="67"/>
  <c r="B24" i="113"/>
  <c r="B38" i="113"/>
  <c r="L22" i="113"/>
  <c r="L36" i="113"/>
  <c r="L50" i="113"/>
  <c r="N28" i="113"/>
  <c r="N42" i="113"/>
  <c r="P20" i="113"/>
  <c r="P34" i="113"/>
  <c r="P48" i="113"/>
  <c r="BE80" i="17"/>
  <c r="BE79" i="17"/>
  <c r="BD77" i="17"/>
  <c r="BE53" i="17"/>
  <c r="BF26" i="17"/>
  <c r="BD76" i="17"/>
  <c r="BE52" i="17"/>
  <c r="BF81" i="17"/>
  <c r="BF53" i="17"/>
  <c r="BF25" i="17"/>
  <c r="BE83" i="17"/>
  <c r="BE81" i="17"/>
  <c r="BD80" i="17"/>
  <c r="BD79" i="17"/>
  <c r="BF54" i="17"/>
  <c r="BE51" i="17"/>
  <c r="BD65" i="17"/>
  <c r="BD24" i="17"/>
  <c r="BE69" i="17"/>
  <c r="BE50" i="17"/>
  <c r="BF79" i="17"/>
  <c r="BF51" i="17"/>
  <c r="BF23" i="17"/>
  <c r="BE56" i="17"/>
  <c r="BE54" i="17"/>
  <c r="BF82" i="17"/>
  <c r="BD66" i="17"/>
  <c r="BE70" i="17"/>
  <c r="BF80" i="17"/>
  <c r="BE68" i="17"/>
  <c r="BE49" i="17"/>
  <c r="BF78" i="17"/>
  <c r="BF22" i="17"/>
  <c r="BE55" i="17"/>
  <c r="BD78" i="17"/>
  <c r="BE77" i="17"/>
  <c r="BF52" i="17"/>
  <c r="BE67" i="17"/>
  <c r="BE28" i="17"/>
  <c r="BY29" i="17"/>
  <c r="BY28" i="17"/>
  <c r="BY32" i="17"/>
  <c r="BY27" i="17"/>
  <c r="BY31" i="17"/>
  <c r="BY26" i="17"/>
  <c r="BY30" i="17"/>
  <c r="BY21" i="17"/>
  <c r="BY25" i="17"/>
  <c r="BE75" i="17"/>
  <c r="BF75" i="17"/>
  <c r="BD75" i="17"/>
  <c r="BE61" i="17"/>
  <c r="BF61" i="17"/>
  <c r="BD61" i="17"/>
  <c r="BE47" i="17"/>
  <c r="BF47" i="17"/>
  <c r="BD47" i="17"/>
  <c r="BE33" i="17"/>
  <c r="BF33" i="17"/>
  <c r="BD33" i="17"/>
  <c r="BF74" i="17"/>
  <c r="BD74" i="17"/>
  <c r="BF60" i="17"/>
  <c r="BD60" i="17"/>
  <c r="BF46" i="17"/>
  <c r="BD46" i="17"/>
  <c r="BF32" i="17"/>
  <c r="BD32" i="17"/>
  <c r="BE46" i="17"/>
  <c r="BF73" i="17"/>
  <c r="BD73" i="17"/>
  <c r="BF59" i="17"/>
  <c r="BD59" i="17"/>
  <c r="BF45" i="17"/>
  <c r="BD45" i="17"/>
  <c r="BF31" i="17"/>
  <c r="BD31" i="17"/>
  <c r="BE60" i="17"/>
  <c r="BE45" i="17"/>
  <c r="BF72" i="17"/>
  <c r="BD72" i="17"/>
  <c r="BF58" i="17"/>
  <c r="BD58" i="17"/>
  <c r="BF44" i="17"/>
  <c r="BD44" i="17"/>
  <c r="BF30" i="17"/>
  <c r="BD30" i="17"/>
  <c r="BE74" i="17"/>
  <c r="BE59" i="17"/>
  <c r="BE44" i="17"/>
  <c r="BF71" i="17"/>
  <c r="BD71" i="17"/>
  <c r="BF57" i="17"/>
  <c r="BD57" i="17"/>
  <c r="BF43" i="17"/>
  <c r="BD43" i="17"/>
  <c r="BF29" i="17"/>
  <c r="BD29" i="17"/>
  <c r="BE73" i="17"/>
  <c r="BE58" i="17"/>
  <c r="BE43" i="17"/>
  <c r="BE72" i="17"/>
  <c r="BE57" i="17"/>
  <c r="BE71" i="17"/>
  <c r="BD70" i="17"/>
  <c r="BD56" i="17"/>
  <c r="BD42" i="17"/>
  <c r="BD28" i="17"/>
  <c r="BD83" i="17"/>
  <c r="BD69" i="17"/>
  <c r="BD55" i="17"/>
  <c r="BD41" i="17"/>
  <c r="BD27" i="17"/>
  <c r="R18" i="67"/>
  <c r="R17" i="67"/>
  <c r="AK40" i="88"/>
  <c r="AK35" i="88"/>
  <c r="AK30" i="88"/>
  <c r="AK25" i="88"/>
  <c r="AK20" i="88"/>
  <c r="AK15" i="88"/>
  <c r="AK40" i="87"/>
  <c r="AK35" i="87"/>
  <c r="AK30" i="87"/>
  <c r="AK25" i="87"/>
  <c r="AK20" i="87"/>
  <c r="AK15" i="87"/>
  <c r="AK40" i="86"/>
  <c r="AK35" i="86"/>
  <c r="AK30" i="86"/>
  <c r="AK25" i="86"/>
  <c r="AK20" i="86"/>
  <c r="AK15" i="86"/>
  <c r="AK40" i="85"/>
  <c r="AK35" i="85"/>
  <c r="AK30" i="85"/>
  <c r="AK25" i="85"/>
  <c r="AK20" i="85"/>
  <c r="AK15" i="85"/>
  <c r="AK40" i="84"/>
  <c r="AK35" i="84"/>
  <c r="AK30" i="84"/>
  <c r="AK25" i="84"/>
  <c r="AK20" i="84"/>
  <c r="AK15" i="84"/>
  <c r="AK40" i="83"/>
  <c r="AK35" i="83"/>
  <c r="AK15" i="83"/>
  <c r="AK30" i="83"/>
  <c r="AK25" i="83"/>
  <c r="AK20" i="83"/>
  <c r="AK40" i="82"/>
  <c r="AK35" i="82"/>
  <c r="AK30" i="82"/>
  <c r="AK25" i="82"/>
  <c r="AK20" i="82"/>
  <c r="AK15" i="82"/>
  <c r="AK40" i="81"/>
  <c r="AK35" i="81"/>
  <c r="AK30" i="81"/>
  <c r="AK25" i="81"/>
  <c r="AK20" i="81"/>
  <c r="AK15" i="81"/>
  <c r="AK40" i="80"/>
  <c r="AK35" i="80"/>
  <c r="AK30" i="80"/>
  <c r="AK25" i="80"/>
  <c r="AK20" i="80"/>
  <c r="AK15" i="80"/>
  <c r="AK40" i="79"/>
  <c r="AK35" i="79"/>
  <c r="AK30" i="79"/>
  <c r="AK25" i="79"/>
  <c r="AK20" i="79"/>
  <c r="AK15" i="79"/>
  <c r="AK46" i="78"/>
  <c r="AG46" i="78"/>
  <c r="AK41" i="78"/>
  <c r="AG41" i="78"/>
  <c r="AK36" i="78"/>
  <c r="AG36" i="78"/>
  <c r="AK31" i="78"/>
  <c r="AG31" i="78"/>
  <c r="AG40" i="88"/>
  <c r="AG35" i="88"/>
  <c r="AG30" i="88"/>
  <c r="AG25" i="88"/>
  <c r="AG20" i="88"/>
  <c r="AG15" i="88"/>
  <c r="AG40" i="87"/>
  <c r="AG35" i="87"/>
  <c r="AG30" i="87"/>
  <c r="AG25" i="87"/>
  <c r="AG20" i="87"/>
  <c r="AG15" i="87"/>
  <c r="AG40" i="86"/>
  <c r="AG35" i="86"/>
  <c r="AG30" i="86"/>
  <c r="AG25" i="86"/>
  <c r="AG20" i="86"/>
  <c r="AG15" i="86"/>
  <c r="AG40" i="85"/>
  <c r="AG35" i="85"/>
  <c r="AG30" i="85"/>
  <c r="AG25" i="85"/>
  <c r="AG20" i="85"/>
  <c r="AG15" i="85"/>
  <c r="AG40" i="84"/>
  <c r="AG35" i="84"/>
  <c r="AG30" i="84"/>
  <c r="AG25" i="84"/>
  <c r="AG20" i="84"/>
  <c r="AG15" i="84"/>
  <c r="AG40" i="83"/>
  <c r="AG35" i="83"/>
  <c r="AG30" i="83"/>
  <c r="AG25" i="83"/>
  <c r="AG20" i="83"/>
  <c r="AG15" i="83"/>
  <c r="AG40" i="82"/>
  <c r="AG35" i="82"/>
  <c r="AG30" i="82"/>
  <c r="AG25" i="82"/>
  <c r="AG20" i="82"/>
  <c r="AG15" i="82"/>
  <c r="AG40" i="81"/>
  <c r="AG35" i="81"/>
  <c r="AG30" i="81"/>
  <c r="AG25" i="81"/>
  <c r="AG20" i="81"/>
  <c r="AG15" i="81"/>
  <c r="AG40" i="80"/>
  <c r="AG35" i="80"/>
  <c r="AG30" i="80"/>
  <c r="AG25" i="80"/>
  <c r="AG20" i="80"/>
  <c r="AG15" i="80"/>
  <c r="AG40" i="79"/>
  <c r="AG35" i="79"/>
  <c r="AG30" i="79"/>
  <c r="AG25" i="79"/>
  <c r="AG20" i="79"/>
  <c r="AG15" i="79"/>
  <c r="AC40" i="88"/>
  <c r="AC35" i="88"/>
  <c r="AC30" i="88"/>
  <c r="AC25" i="88"/>
  <c r="AC20" i="88"/>
  <c r="AC15" i="88"/>
  <c r="AC40" i="87"/>
  <c r="AC35" i="87"/>
  <c r="AC30" i="87"/>
  <c r="AC25" i="87"/>
  <c r="AC20" i="87"/>
  <c r="AC15" i="87"/>
  <c r="AC40" i="86"/>
  <c r="AC35" i="86"/>
  <c r="AC30" i="86"/>
  <c r="AC25" i="86"/>
  <c r="AC20" i="86"/>
  <c r="AC15" i="86"/>
  <c r="AC40" i="85"/>
  <c r="AC35" i="85"/>
  <c r="AC30" i="85"/>
  <c r="AC25" i="85"/>
  <c r="AC20" i="85"/>
  <c r="AC15" i="85"/>
  <c r="AC40" i="84"/>
  <c r="AC15" i="83"/>
  <c r="K82" i="17"/>
  <c r="L82" i="17" s="1"/>
  <c r="K83" i="17"/>
  <c r="S83" i="17" s="1"/>
  <c r="AC35" i="84"/>
  <c r="AC30" i="84"/>
  <c r="AC25" i="84"/>
  <c r="AC20" i="84"/>
  <c r="AC15" i="84"/>
  <c r="AC40" i="83"/>
  <c r="AC35" i="83"/>
  <c r="AC30" i="83"/>
  <c r="AC25" i="83"/>
  <c r="AC20" i="83"/>
  <c r="AC40" i="82"/>
  <c r="AC35" i="82"/>
  <c r="AC30" i="82"/>
  <c r="AC25" i="82"/>
  <c r="AC20" i="82"/>
  <c r="AC15" i="82"/>
  <c r="AC40" i="81"/>
  <c r="AC35" i="81"/>
  <c r="AC30" i="81"/>
  <c r="AC25" i="81"/>
  <c r="AC20" i="81"/>
  <c r="AC15" i="81"/>
  <c r="AC40" i="80"/>
  <c r="AC35" i="80"/>
  <c r="U40" i="80"/>
  <c r="AC30" i="80"/>
  <c r="AC25" i="80"/>
  <c r="AC20" i="80"/>
  <c r="AC15" i="80"/>
  <c r="AC40" i="79"/>
  <c r="AC35" i="79"/>
  <c r="AC30" i="79"/>
  <c r="AC25" i="79"/>
  <c r="AC20" i="79"/>
  <c r="AC15" i="79"/>
  <c r="J33" i="116" l="1"/>
  <c r="B27" i="104"/>
  <c r="S12" i="69"/>
  <c r="U11" i="69"/>
  <c r="S11" i="69"/>
  <c r="U10" i="69"/>
  <c r="U45" i="66"/>
  <c r="S10" i="69"/>
  <c r="R19" i="67"/>
  <c r="R83" i="17"/>
  <c r="Y82" i="17"/>
  <c r="Q83" i="17"/>
  <c r="X82" i="17"/>
  <c r="V83" i="17"/>
  <c r="O82" i="17"/>
  <c r="U83" i="17"/>
  <c r="N82" i="17"/>
  <c r="R82" i="17"/>
  <c r="X83" i="17"/>
  <c r="T83" i="17"/>
  <c r="M82" i="17"/>
  <c r="P83" i="17"/>
  <c r="W82" i="17"/>
  <c r="O83" i="17"/>
  <c r="V82" i="17"/>
  <c r="N83" i="17"/>
  <c r="U82" i="17"/>
  <c r="M83" i="17"/>
  <c r="T82" i="17"/>
  <c r="L83" i="17"/>
  <c r="S82" i="17"/>
  <c r="Y83" i="17"/>
  <c r="Q82" i="17"/>
  <c r="W83" i="17"/>
  <c r="P82" i="17"/>
  <c r="J34" i="116" l="1"/>
  <c r="B32" i="104"/>
  <c r="F41" i="67"/>
  <c r="BY33" i="17"/>
  <c r="S17" i="69"/>
  <c r="S15" i="69"/>
  <c r="U12" i="69"/>
  <c r="U15" i="69"/>
  <c r="S16" i="69"/>
  <c r="U16" i="69"/>
  <c r="R20" i="67"/>
  <c r="Z82" i="17"/>
  <c r="AA82" i="17" s="1"/>
  <c r="AB82" i="17" s="1"/>
  <c r="AC82" i="17" s="1"/>
  <c r="Z83" i="17"/>
  <c r="AA83" i="17" s="1"/>
  <c r="AB83" i="17" s="1"/>
  <c r="AC83" i="17" s="1"/>
  <c r="H2001" i="112"/>
  <c r="G2001" i="112"/>
  <c r="F2001" i="112"/>
  <c r="H2000" i="112"/>
  <c r="G2000" i="112"/>
  <c r="F2000" i="112"/>
  <c r="H1999" i="112"/>
  <c r="G1999" i="112"/>
  <c r="F1999" i="112"/>
  <c r="H1998" i="112"/>
  <c r="G1998" i="112"/>
  <c r="F1998" i="112"/>
  <c r="H1997" i="112"/>
  <c r="G1997" i="112"/>
  <c r="F1997" i="112"/>
  <c r="H1996" i="112"/>
  <c r="G1996" i="112"/>
  <c r="F1996" i="112"/>
  <c r="H1995" i="112"/>
  <c r="G1995" i="112"/>
  <c r="F1995" i="112"/>
  <c r="H1994" i="112"/>
  <c r="G1994" i="112"/>
  <c r="F1994" i="112"/>
  <c r="H1993" i="112"/>
  <c r="G1993" i="112"/>
  <c r="F1993" i="112"/>
  <c r="H1992" i="112"/>
  <c r="G1992" i="112"/>
  <c r="F1992" i="112"/>
  <c r="H1991" i="112"/>
  <c r="G1991" i="112"/>
  <c r="F1991" i="112"/>
  <c r="H1990" i="112"/>
  <c r="G1990" i="112"/>
  <c r="F1990" i="112"/>
  <c r="H1989" i="112"/>
  <c r="G1989" i="112"/>
  <c r="F1989" i="112"/>
  <c r="H1988" i="112"/>
  <c r="G1988" i="112"/>
  <c r="F1988" i="112"/>
  <c r="H1987" i="112"/>
  <c r="G1987" i="112"/>
  <c r="F1987" i="112"/>
  <c r="H1986" i="112"/>
  <c r="G1986" i="112"/>
  <c r="F1986" i="112"/>
  <c r="H1985" i="112"/>
  <c r="G1985" i="112"/>
  <c r="F1985" i="112"/>
  <c r="H1984" i="112"/>
  <c r="G1984" i="112"/>
  <c r="F1984" i="112"/>
  <c r="H1983" i="112"/>
  <c r="G1983" i="112"/>
  <c r="F1983" i="112"/>
  <c r="H1982" i="112"/>
  <c r="G1982" i="112"/>
  <c r="F1982" i="112"/>
  <c r="H1981" i="112"/>
  <c r="G1981" i="112"/>
  <c r="F1981" i="112"/>
  <c r="H1980" i="112"/>
  <c r="G1980" i="112"/>
  <c r="F1980" i="112"/>
  <c r="H1979" i="112"/>
  <c r="G1979" i="112"/>
  <c r="F1979" i="112"/>
  <c r="H1978" i="112"/>
  <c r="G1978" i="112"/>
  <c r="F1978" i="112"/>
  <c r="H1977" i="112"/>
  <c r="G1977" i="112"/>
  <c r="F1977" i="112"/>
  <c r="H1976" i="112"/>
  <c r="G1976" i="112"/>
  <c r="F1976" i="112"/>
  <c r="H1975" i="112"/>
  <c r="G1975" i="112"/>
  <c r="F1975" i="112"/>
  <c r="H1974" i="112"/>
  <c r="G1974" i="112"/>
  <c r="F1974" i="112"/>
  <c r="H1973" i="112"/>
  <c r="G1973" i="112"/>
  <c r="F1973" i="112"/>
  <c r="H1972" i="112"/>
  <c r="G1972" i="112"/>
  <c r="F1972" i="112"/>
  <c r="H1971" i="112"/>
  <c r="G1971" i="112"/>
  <c r="F1971" i="112"/>
  <c r="H1970" i="112"/>
  <c r="G1970" i="112"/>
  <c r="F1970" i="112"/>
  <c r="H1969" i="112"/>
  <c r="G1969" i="112"/>
  <c r="F1969" i="112"/>
  <c r="H1968" i="112"/>
  <c r="G1968" i="112"/>
  <c r="F1968" i="112"/>
  <c r="H1967" i="112"/>
  <c r="G1967" i="112"/>
  <c r="F1967" i="112"/>
  <c r="H1966" i="112"/>
  <c r="G1966" i="112"/>
  <c r="F1966" i="112"/>
  <c r="H1965" i="112"/>
  <c r="G1965" i="112"/>
  <c r="F1965" i="112"/>
  <c r="H1964" i="112"/>
  <c r="G1964" i="112"/>
  <c r="F1964" i="112"/>
  <c r="H1963" i="112"/>
  <c r="G1963" i="112"/>
  <c r="F1963" i="112"/>
  <c r="H1962" i="112"/>
  <c r="G1962" i="112"/>
  <c r="F1962" i="112"/>
  <c r="H1961" i="112"/>
  <c r="G1961" i="112"/>
  <c r="F1961" i="112"/>
  <c r="H1960" i="112"/>
  <c r="G1960" i="112"/>
  <c r="F1960" i="112"/>
  <c r="H1959" i="112"/>
  <c r="G1959" i="112"/>
  <c r="F1959" i="112"/>
  <c r="H1958" i="112"/>
  <c r="G1958" i="112"/>
  <c r="F1958" i="112"/>
  <c r="H1957" i="112"/>
  <c r="G1957" i="112"/>
  <c r="F1957" i="112"/>
  <c r="H1956" i="112"/>
  <c r="G1956" i="112"/>
  <c r="F1956" i="112"/>
  <c r="H1955" i="112"/>
  <c r="G1955" i="112"/>
  <c r="F1955" i="112"/>
  <c r="H1954" i="112"/>
  <c r="G1954" i="112"/>
  <c r="F1954" i="112"/>
  <c r="H1953" i="112"/>
  <c r="G1953" i="112"/>
  <c r="F1953" i="112"/>
  <c r="H1952" i="112"/>
  <c r="G1952" i="112"/>
  <c r="F1952" i="112"/>
  <c r="H1951" i="112"/>
  <c r="G1951" i="112"/>
  <c r="F1951" i="112"/>
  <c r="H1950" i="112"/>
  <c r="G1950" i="112"/>
  <c r="F1950" i="112"/>
  <c r="H1949" i="112"/>
  <c r="G1949" i="112"/>
  <c r="F1949" i="112"/>
  <c r="H1948" i="112"/>
  <c r="G1948" i="112"/>
  <c r="F1948" i="112"/>
  <c r="H1947" i="112"/>
  <c r="G1947" i="112"/>
  <c r="F1947" i="112"/>
  <c r="H1946" i="112"/>
  <c r="G1946" i="112"/>
  <c r="F1946" i="112"/>
  <c r="H1945" i="112"/>
  <c r="G1945" i="112"/>
  <c r="F1945" i="112"/>
  <c r="H1944" i="112"/>
  <c r="G1944" i="112"/>
  <c r="F1944" i="112"/>
  <c r="H1943" i="112"/>
  <c r="G1943" i="112"/>
  <c r="F1943" i="112"/>
  <c r="H1942" i="112"/>
  <c r="G1942" i="112"/>
  <c r="F1942" i="112"/>
  <c r="H1941" i="112"/>
  <c r="G1941" i="112"/>
  <c r="F1941" i="112"/>
  <c r="H1940" i="112"/>
  <c r="G1940" i="112"/>
  <c r="F1940" i="112"/>
  <c r="H1939" i="112"/>
  <c r="G1939" i="112"/>
  <c r="F1939" i="112"/>
  <c r="H1938" i="112"/>
  <c r="G1938" i="112"/>
  <c r="F1938" i="112"/>
  <c r="H1937" i="112"/>
  <c r="G1937" i="112"/>
  <c r="F1937" i="112"/>
  <c r="H1936" i="112"/>
  <c r="G1936" i="112"/>
  <c r="F1936" i="112"/>
  <c r="H1935" i="112"/>
  <c r="G1935" i="112"/>
  <c r="F1935" i="112"/>
  <c r="H1934" i="112"/>
  <c r="G1934" i="112"/>
  <c r="F1934" i="112"/>
  <c r="H1933" i="112"/>
  <c r="G1933" i="112"/>
  <c r="F1933" i="112"/>
  <c r="H1932" i="112"/>
  <c r="G1932" i="112"/>
  <c r="F1932" i="112"/>
  <c r="H1931" i="112"/>
  <c r="G1931" i="112"/>
  <c r="F1931" i="112"/>
  <c r="H1930" i="112"/>
  <c r="G1930" i="112"/>
  <c r="F1930" i="112"/>
  <c r="H1929" i="112"/>
  <c r="G1929" i="112"/>
  <c r="F1929" i="112"/>
  <c r="H1928" i="112"/>
  <c r="G1928" i="112"/>
  <c r="F1928" i="112"/>
  <c r="H1927" i="112"/>
  <c r="G1927" i="112"/>
  <c r="F1927" i="112"/>
  <c r="H1926" i="112"/>
  <c r="G1926" i="112"/>
  <c r="F1926" i="112"/>
  <c r="H1925" i="112"/>
  <c r="G1925" i="112"/>
  <c r="F1925" i="112"/>
  <c r="H1924" i="112"/>
  <c r="G1924" i="112"/>
  <c r="F1924" i="112"/>
  <c r="H1923" i="112"/>
  <c r="G1923" i="112"/>
  <c r="F1923" i="112"/>
  <c r="H1922" i="112"/>
  <c r="G1922" i="112"/>
  <c r="F1922" i="112"/>
  <c r="H1921" i="112"/>
  <c r="G1921" i="112"/>
  <c r="F1921" i="112"/>
  <c r="H1920" i="112"/>
  <c r="G1920" i="112"/>
  <c r="F1920" i="112"/>
  <c r="H1919" i="112"/>
  <c r="G1919" i="112"/>
  <c r="F1919" i="112"/>
  <c r="H1918" i="112"/>
  <c r="G1918" i="112"/>
  <c r="F1918" i="112"/>
  <c r="H1917" i="112"/>
  <c r="G1917" i="112"/>
  <c r="F1917" i="112"/>
  <c r="H1916" i="112"/>
  <c r="G1916" i="112"/>
  <c r="F1916" i="112"/>
  <c r="H1915" i="112"/>
  <c r="G1915" i="112"/>
  <c r="F1915" i="112"/>
  <c r="H1914" i="112"/>
  <c r="G1914" i="112"/>
  <c r="F1914" i="112"/>
  <c r="H1913" i="112"/>
  <c r="G1913" i="112"/>
  <c r="F1913" i="112"/>
  <c r="H1912" i="112"/>
  <c r="G1912" i="112"/>
  <c r="F1912" i="112"/>
  <c r="H1911" i="112"/>
  <c r="G1911" i="112"/>
  <c r="F1911" i="112"/>
  <c r="H1910" i="112"/>
  <c r="G1910" i="112"/>
  <c r="F1910" i="112"/>
  <c r="H1909" i="112"/>
  <c r="G1909" i="112"/>
  <c r="F1909" i="112"/>
  <c r="H1908" i="112"/>
  <c r="G1908" i="112"/>
  <c r="F1908" i="112"/>
  <c r="H1907" i="112"/>
  <c r="G1907" i="112"/>
  <c r="F1907" i="112"/>
  <c r="H1906" i="112"/>
  <c r="G1906" i="112"/>
  <c r="F1906" i="112"/>
  <c r="H1905" i="112"/>
  <c r="G1905" i="112"/>
  <c r="F1905" i="112"/>
  <c r="H1904" i="112"/>
  <c r="G1904" i="112"/>
  <c r="F1904" i="112"/>
  <c r="H1903" i="112"/>
  <c r="G1903" i="112"/>
  <c r="F1903" i="112"/>
  <c r="H1902" i="112"/>
  <c r="G1902" i="112"/>
  <c r="F1902" i="112"/>
  <c r="H1901" i="112"/>
  <c r="G1901" i="112"/>
  <c r="F1901" i="112"/>
  <c r="H1900" i="112"/>
  <c r="G1900" i="112"/>
  <c r="F1900" i="112"/>
  <c r="H1899" i="112"/>
  <c r="G1899" i="112"/>
  <c r="F1899" i="112"/>
  <c r="H1898" i="112"/>
  <c r="G1898" i="112"/>
  <c r="F1898" i="112"/>
  <c r="H1897" i="112"/>
  <c r="G1897" i="112"/>
  <c r="F1897" i="112"/>
  <c r="H1896" i="112"/>
  <c r="G1896" i="112"/>
  <c r="F1896" i="112"/>
  <c r="H1895" i="112"/>
  <c r="G1895" i="112"/>
  <c r="F1895" i="112"/>
  <c r="H1894" i="112"/>
  <c r="G1894" i="112"/>
  <c r="F1894" i="112"/>
  <c r="H1893" i="112"/>
  <c r="G1893" i="112"/>
  <c r="F1893" i="112"/>
  <c r="H1892" i="112"/>
  <c r="G1892" i="112"/>
  <c r="F1892" i="112"/>
  <c r="H1891" i="112"/>
  <c r="G1891" i="112"/>
  <c r="F1891" i="112"/>
  <c r="H1890" i="112"/>
  <c r="G1890" i="112"/>
  <c r="F1890" i="112"/>
  <c r="H1889" i="112"/>
  <c r="G1889" i="112"/>
  <c r="F1889" i="112"/>
  <c r="H1888" i="112"/>
  <c r="G1888" i="112"/>
  <c r="F1888" i="112"/>
  <c r="H1887" i="112"/>
  <c r="G1887" i="112"/>
  <c r="F1887" i="112"/>
  <c r="H1886" i="112"/>
  <c r="G1886" i="112"/>
  <c r="F1886" i="112"/>
  <c r="H1885" i="112"/>
  <c r="G1885" i="112"/>
  <c r="F1885" i="112"/>
  <c r="H1884" i="112"/>
  <c r="G1884" i="112"/>
  <c r="F1884" i="112"/>
  <c r="H1883" i="112"/>
  <c r="G1883" i="112"/>
  <c r="F1883" i="112"/>
  <c r="H1882" i="112"/>
  <c r="G1882" i="112"/>
  <c r="F1882" i="112"/>
  <c r="H1881" i="112"/>
  <c r="G1881" i="112"/>
  <c r="F1881" i="112"/>
  <c r="H1880" i="112"/>
  <c r="G1880" i="112"/>
  <c r="F1880" i="112"/>
  <c r="H1879" i="112"/>
  <c r="G1879" i="112"/>
  <c r="F1879" i="112"/>
  <c r="H1878" i="112"/>
  <c r="G1878" i="112"/>
  <c r="F1878" i="112"/>
  <c r="H1877" i="112"/>
  <c r="G1877" i="112"/>
  <c r="F1877" i="112"/>
  <c r="H1876" i="112"/>
  <c r="G1876" i="112"/>
  <c r="F1876" i="112"/>
  <c r="H1875" i="112"/>
  <c r="G1875" i="112"/>
  <c r="F1875" i="112"/>
  <c r="H1874" i="112"/>
  <c r="G1874" i="112"/>
  <c r="F1874" i="112"/>
  <c r="H1873" i="112"/>
  <c r="G1873" i="112"/>
  <c r="F1873" i="112"/>
  <c r="H1872" i="112"/>
  <c r="G1872" i="112"/>
  <c r="F1872" i="112"/>
  <c r="H1871" i="112"/>
  <c r="G1871" i="112"/>
  <c r="F1871" i="112"/>
  <c r="H1870" i="112"/>
  <c r="G1870" i="112"/>
  <c r="F1870" i="112"/>
  <c r="H1869" i="112"/>
  <c r="G1869" i="112"/>
  <c r="F1869" i="112"/>
  <c r="H1868" i="112"/>
  <c r="G1868" i="112"/>
  <c r="F1868" i="112"/>
  <c r="H1867" i="112"/>
  <c r="G1867" i="112"/>
  <c r="F1867" i="112"/>
  <c r="H1866" i="112"/>
  <c r="G1866" i="112"/>
  <c r="F1866" i="112"/>
  <c r="H1865" i="112"/>
  <c r="G1865" i="112"/>
  <c r="F1865" i="112"/>
  <c r="H1864" i="112"/>
  <c r="G1864" i="112"/>
  <c r="F1864" i="112"/>
  <c r="H1863" i="112"/>
  <c r="G1863" i="112"/>
  <c r="F1863" i="112"/>
  <c r="H1862" i="112"/>
  <c r="G1862" i="112"/>
  <c r="F1862" i="112"/>
  <c r="H1861" i="112"/>
  <c r="G1861" i="112"/>
  <c r="F1861" i="112"/>
  <c r="H1860" i="112"/>
  <c r="G1860" i="112"/>
  <c r="F1860" i="112"/>
  <c r="H1859" i="112"/>
  <c r="G1859" i="112"/>
  <c r="F1859" i="112"/>
  <c r="H1858" i="112"/>
  <c r="G1858" i="112"/>
  <c r="F1858" i="112"/>
  <c r="H1857" i="112"/>
  <c r="G1857" i="112"/>
  <c r="F1857" i="112"/>
  <c r="H1856" i="112"/>
  <c r="G1856" i="112"/>
  <c r="F1856" i="112"/>
  <c r="H1855" i="112"/>
  <c r="G1855" i="112"/>
  <c r="F1855" i="112"/>
  <c r="H1854" i="112"/>
  <c r="G1854" i="112"/>
  <c r="F1854" i="112"/>
  <c r="H1853" i="112"/>
  <c r="G1853" i="112"/>
  <c r="F1853" i="112"/>
  <c r="H1852" i="112"/>
  <c r="G1852" i="112"/>
  <c r="F1852" i="112"/>
  <c r="H1851" i="112"/>
  <c r="G1851" i="112"/>
  <c r="F1851" i="112"/>
  <c r="H1850" i="112"/>
  <c r="G1850" i="112"/>
  <c r="F1850" i="112"/>
  <c r="H1849" i="112"/>
  <c r="G1849" i="112"/>
  <c r="F1849" i="112"/>
  <c r="H1848" i="112"/>
  <c r="G1848" i="112"/>
  <c r="F1848" i="112"/>
  <c r="H1847" i="112"/>
  <c r="G1847" i="112"/>
  <c r="F1847" i="112"/>
  <c r="H1846" i="112"/>
  <c r="G1846" i="112"/>
  <c r="F1846" i="112"/>
  <c r="H1845" i="112"/>
  <c r="G1845" i="112"/>
  <c r="F1845" i="112"/>
  <c r="H1844" i="112"/>
  <c r="G1844" i="112"/>
  <c r="F1844" i="112"/>
  <c r="H1843" i="112"/>
  <c r="G1843" i="112"/>
  <c r="F1843" i="112"/>
  <c r="H1842" i="112"/>
  <c r="G1842" i="112"/>
  <c r="F1842" i="112"/>
  <c r="H1841" i="112"/>
  <c r="G1841" i="112"/>
  <c r="F1841" i="112"/>
  <c r="H1840" i="112"/>
  <c r="G1840" i="112"/>
  <c r="F1840" i="112"/>
  <c r="H1839" i="112"/>
  <c r="G1839" i="112"/>
  <c r="F1839" i="112"/>
  <c r="H1838" i="112"/>
  <c r="G1838" i="112"/>
  <c r="F1838" i="112"/>
  <c r="H1837" i="112"/>
  <c r="G1837" i="112"/>
  <c r="F1837" i="112"/>
  <c r="H1836" i="112"/>
  <c r="G1836" i="112"/>
  <c r="F1836" i="112"/>
  <c r="H1835" i="112"/>
  <c r="G1835" i="112"/>
  <c r="F1835" i="112"/>
  <c r="H1834" i="112"/>
  <c r="G1834" i="112"/>
  <c r="F1834" i="112"/>
  <c r="H1833" i="112"/>
  <c r="G1833" i="112"/>
  <c r="F1833" i="112"/>
  <c r="H1832" i="112"/>
  <c r="G1832" i="112"/>
  <c r="F1832" i="112"/>
  <c r="H1831" i="112"/>
  <c r="G1831" i="112"/>
  <c r="F1831" i="112"/>
  <c r="H1830" i="112"/>
  <c r="G1830" i="112"/>
  <c r="F1830" i="112"/>
  <c r="H1829" i="112"/>
  <c r="G1829" i="112"/>
  <c r="F1829" i="112"/>
  <c r="H1828" i="112"/>
  <c r="G1828" i="112"/>
  <c r="F1828" i="112"/>
  <c r="H1827" i="112"/>
  <c r="G1827" i="112"/>
  <c r="F1827" i="112"/>
  <c r="H1826" i="112"/>
  <c r="G1826" i="112"/>
  <c r="F1826" i="112"/>
  <c r="H1825" i="112"/>
  <c r="G1825" i="112"/>
  <c r="F1825" i="112"/>
  <c r="H1824" i="112"/>
  <c r="G1824" i="112"/>
  <c r="F1824" i="112"/>
  <c r="H1823" i="112"/>
  <c r="G1823" i="112"/>
  <c r="F1823" i="112"/>
  <c r="H1822" i="112"/>
  <c r="G1822" i="112"/>
  <c r="F1822" i="112"/>
  <c r="H1821" i="112"/>
  <c r="G1821" i="112"/>
  <c r="F1821" i="112"/>
  <c r="H1820" i="112"/>
  <c r="G1820" i="112"/>
  <c r="F1820" i="112"/>
  <c r="H1819" i="112"/>
  <c r="G1819" i="112"/>
  <c r="F1819" i="112"/>
  <c r="H1818" i="112"/>
  <c r="G1818" i="112"/>
  <c r="F1818" i="112"/>
  <c r="H1817" i="112"/>
  <c r="G1817" i="112"/>
  <c r="F1817" i="112"/>
  <c r="H1816" i="112"/>
  <c r="G1816" i="112"/>
  <c r="F1816" i="112"/>
  <c r="H1815" i="112"/>
  <c r="G1815" i="112"/>
  <c r="F1815" i="112"/>
  <c r="H1814" i="112"/>
  <c r="G1814" i="112"/>
  <c r="F1814" i="112"/>
  <c r="H1813" i="112"/>
  <c r="G1813" i="112"/>
  <c r="F1813" i="112"/>
  <c r="H1812" i="112"/>
  <c r="G1812" i="112"/>
  <c r="F1812" i="112"/>
  <c r="H1811" i="112"/>
  <c r="G1811" i="112"/>
  <c r="F1811" i="112"/>
  <c r="H1810" i="112"/>
  <c r="G1810" i="112"/>
  <c r="F1810" i="112"/>
  <c r="H1809" i="112"/>
  <c r="G1809" i="112"/>
  <c r="F1809" i="112"/>
  <c r="H1808" i="112"/>
  <c r="G1808" i="112"/>
  <c r="F1808" i="112"/>
  <c r="H1807" i="112"/>
  <c r="G1807" i="112"/>
  <c r="F1807" i="112"/>
  <c r="H1806" i="112"/>
  <c r="G1806" i="112"/>
  <c r="F1806" i="112"/>
  <c r="H1805" i="112"/>
  <c r="G1805" i="112"/>
  <c r="F1805" i="112"/>
  <c r="H1804" i="112"/>
  <c r="G1804" i="112"/>
  <c r="F1804" i="112"/>
  <c r="H1803" i="112"/>
  <c r="G1803" i="112"/>
  <c r="F1803" i="112"/>
  <c r="H1802" i="112"/>
  <c r="G1802" i="112"/>
  <c r="F1802" i="112"/>
  <c r="H1801" i="112"/>
  <c r="G1801" i="112"/>
  <c r="F1801" i="112"/>
  <c r="H1800" i="112"/>
  <c r="G1800" i="112"/>
  <c r="F1800" i="112"/>
  <c r="H1799" i="112"/>
  <c r="G1799" i="112"/>
  <c r="F1799" i="112"/>
  <c r="H1798" i="112"/>
  <c r="G1798" i="112"/>
  <c r="F1798" i="112"/>
  <c r="H1797" i="112"/>
  <c r="G1797" i="112"/>
  <c r="F1797" i="112"/>
  <c r="H1796" i="112"/>
  <c r="G1796" i="112"/>
  <c r="F1796" i="112"/>
  <c r="H1795" i="112"/>
  <c r="G1795" i="112"/>
  <c r="F1795" i="112"/>
  <c r="H1794" i="112"/>
  <c r="G1794" i="112"/>
  <c r="F1794" i="112"/>
  <c r="H1793" i="112"/>
  <c r="G1793" i="112"/>
  <c r="F1793" i="112"/>
  <c r="H1792" i="112"/>
  <c r="G1792" i="112"/>
  <c r="F1792" i="112"/>
  <c r="H1791" i="112"/>
  <c r="G1791" i="112"/>
  <c r="F1791" i="112"/>
  <c r="H1790" i="112"/>
  <c r="G1790" i="112"/>
  <c r="F1790" i="112"/>
  <c r="H1789" i="112"/>
  <c r="G1789" i="112"/>
  <c r="F1789" i="112"/>
  <c r="H1788" i="112"/>
  <c r="G1788" i="112"/>
  <c r="F1788" i="112"/>
  <c r="H1787" i="112"/>
  <c r="G1787" i="112"/>
  <c r="F1787" i="112"/>
  <c r="H1786" i="112"/>
  <c r="G1786" i="112"/>
  <c r="F1786" i="112"/>
  <c r="H1785" i="112"/>
  <c r="G1785" i="112"/>
  <c r="F1785" i="112"/>
  <c r="H1784" i="112"/>
  <c r="G1784" i="112"/>
  <c r="F1784" i="112"/>
  <c r="H1783" i="112"/>
  <c r="G1783" i="112"/>
  <c r="F1783" i="112"/>
  <c r="H1782" i="112"/>
  <c r="G1782" i="112"/>
  <c r="F1782" i="112"/>
  <c r="H1781" i="112"/>
  <c r="G1781" i="112"/>
  <c r="F1781" i="112"/>
  <c r="H1780" i="112"/>
  <c r="G1780" i="112"/>
  <c r="F1780" i="112"/>
  <c r="H1779" i="112"/>
  <c r="G1779" i="112"/>
  <c r="F1779" i="112"/>
  <c r="H1778" i="112"/>
  <c r="G1778" i="112"/>
  <c r="F1778" i="112"/>
  <c r="H1777" i="112"/>
  <c r="G1777" i="112"/>
  <c r="F1777" i="112"/>
  <c r="H1776" i="112"/>
  <c r="G1776" i="112"/>
  <c r="F1776" i="112"/>
  <c r="H1775" i="112"/>
  <c r="G1775" i="112"/>
  <c r="F1775" i="112"/>
  <c r="H1774" i="112"/>
  <c r="G1774" i="112"/>
  <c r="F1774" i="112"/>
  <c r="H1773" i="112"/>
  <c r="G1773" i="112"/>
  <c r="F1773" i="112"/>
  <c r="H1772" i="112"/>
  <c r="G1772" i="112"/>
  <c r="F1772" i="112"/>
  <c r="H1771" i="112"/>
  <c r="G1771" i="112"/>
  <c r="F1771" i="112"/>
  <c r="H1770" i="112"/>
  <c r="G1770" i="112"/>
  <c r="F1770" i="112"/>
  <c r="H1769" i="112"/>
  <c r="G1769" i="112"/>
  <c r="F1769" i="112"/>
  <c r="H1768" i="112"/>
  <c r="G1768" i="112"/>
  <c r="F1768" i="112"/>
  <c r="H1767" i="112"/>
  <c r="G1767" i="112"/>
  <c r="F1767" i="112"/>
  <c r="H1766" i="112"/>
  <c r="G1766" i="112"/>
  <c r="F1766" i="112"/>
  <c r="H1765" i="112"/>
  <c r="G1765" i="112"/>
  <c r="F1765" i="112"/>
  <c r="H1764" i="112"/>
  <c r="G1764" i="112"/>
  <c r="F1764" i="112"/>
  <c r="H1763" i="112"/>
  <c r="G1763" i="112"/>
  <c r="F1763" i="112"/>
  <c r="H1762" i="112"/>
  <c r="G1762" i="112"/>
  <c r="F1762" i="112"/>
  <c r="H1761" i="112"/>
  <c r="G1761" i="112"/>
  <c r="F1761" i="112"/>
  <c r="H1760" i="112"/>
  <c r="G1760" i="112"/>
  <c r="F1760" i="112"/>
  <c r="H1759" i="112"/>
  <c r="G1759" i="112"/>
  <c r="F1759" i="112"/>
  <c r="H1758" i="112"/>
  <c r="G1758" i="112"/>
  <c r="F1758" i="112"/>
  <c r="H1757" i="112"/>
  <c r="G1757" i="112"/>
  <c r="F1757" i="112"/>
  <c r="H1756" i="112"/>
  <c r="G1756" i="112"/>
  <c r="F1756" i="112"/>
  <c r="H1755" i="112"/>
  <c r="G1755" i="112"/>
  <c r="F1755" i="112"/>
  <c r="H1754" i="112"/>
  <c r="G1754" i="112"/>
  <c r="F1754" i="112"/>
  <c r="H1753" i="112"/>
  <c r="G1753" i="112"/>
  <c r="F1753" i="112"/>
  <c r="H1752" i="112"/>
  <c r="G1752" i="112"/>
  <c r="F1752" i="112"/>
  <c r="H1751" i="112"/>
  <c r="G1751" i="112"/>
  <c r="F1751" i="112"/>
  <c r="H1750" i="112"/>
  <c r="G1750" i="112"/>
  <c r="F1750" i="112"/>
  <c r="H1749" i="112"/>
  <c r="G1749" i="112"/>
  <c r="F1749" i="112"/>
  <c r="H1748" i="112"/>
  <c r="G1748" i="112"/>
  <c r="F1748" i="112"/>
  <c r="H1747" i="112"/>
  <c r="G1747" i="112"/>
  <c r="F1747" i="112"/>
  <c r="H1746" i="112"/>
  <c r="G1746" i="112"/>
  <c r="F1746" i="112"/>
  <c r="H1745" i="112"/>
  <c r="G1745" i="112"/>
  <c r="F1745" i="112"/>
  <c r="H1744" i="112"/>
  <c r="G1744" i="112"/>
  <c r="F1744" i="112"/>
  <c r="H1743" i="112"/>
  <c r="G1743" i="112"/>
  <c r="F1743" i="112"/>
  <c r="H1742" i="112"/>
  <c r="G1742" i="112"/>
  <c r="F1742" i="112"/>
  <c r="H1741" i="112"/>
  <c r="G1741" i="112"/>
  <c r="F1741" i="112"/>
  <c r="H1740" i="112"/>
  <c r="G1740" i="112"/>
  <c r="F1740" i="112"/>
  <c r="H1739" i="112"/>
  <c r="G1739" i="112"/>
  <c r="F1739" i="112"/>
  <c r="H1738" i="112"/>
  <c r="G1738" i="112"/>
  <c r="F1738" i="112"/>
  <c r="H1737" i="112"/>
  <c r="G1737" i="112"/>
  <c r="F1737" i="112"/>
  <c r="H1736" i="112"/>
  <c r="G1736" i="112"/>
  <c r="F1736" i="112"/>
  <c r="H1735" i="112"/>
  <c r="G1735" i="112"/>
  <c r="F1735" i="112"/>
  <c r="H1734" i="112"/>
  <c r="G1734" i="112"/>
  <c r="F1734" i="112"/>
  <c r="H1733" i="112"/>
  <c r="G1733" i="112"/>
  <c r="F1733" i="112"/>
  <c r="H1732" i="112"/>
  <c r="G1732" i="112"/>
  <c r="F1732" i="112"/>
  <c r="H1731" i="112"/>
  <c r="G1731" i="112"/>
  <c r="F1731" i="112"/>
  <c r="H1730" i="112"/>
  <c r="G1730" i="112"/>
  <c r="F1730" i="112"/>
  <c r="H1729" i="112"/>
  <c r="G1729" i="112"/>
  <c r="F1729" i="112"/>
  <c r="H1728" i="112"/>
  <c r="G1728" i="112"/>
  <c r="F1728" i="112"/>
  <c r="H1727" i="112"/>
  <c r="G1727" i="112"/>
  <c r="F1727" i="112"/>
  <c r="H1726" i="112"/>
  <c r="G1726" i="112"/>
  <c r="F1726" i="112"/>
  <c r="H1725" i="112"/>
  <c r="G1725" i="112"/>
  <c r="F1725" i="112"/>
  <c r="H1724" i="112"/>
  <c r="G1724" i="112"/>
  <c r="F1724" i="112"/>
  <c r="H1723" i="112"/>
  <c r="G1723" i="112"/>
  <c r="F1723" i="112"/>
  <c r="H1722" i="112"/>
  <c r="G1722" i="112"/>
  <c r="F1722" i="112"/>
  <c r="H1721" i="112"/>
  <c r="G1721" i="112"/>
  <c r="F1721" i="112"/>
  <c r="H1720" i="112"/>
  <c r="G1720" i="112"/>
  <c r="F1720" i="112"/>
  <c r="H1719" i="112"/>
  <c r="G1719" i="112"/>
  <c r="F1719" i="112"/>
  <c r="H1718" i="112"/>
  <c r="G1718" i="112"/>
  <c r="F1718" i="112"/>
  <c r="H1717" i="112"/>
  <c r="G1717" i="112"/>
  <c r="F1717" i="112"/>
  <c r="H1716" i="112"/>
  <c r="G1716" i="112"/>
  <c r="F1716" i="112"/>
  <c r="H1715" i="112"/>
  <c r="G1715" i="112"/>
  <c r="F1715" i="112"/>
  <c r="H1714" i="112"/>
  <c r="G1714" i="112"/>
  <c r="F1714" i="112"/>
  <c r="H1713" i="112"/>
  <c r="G1713" i="112"/>
  <c r="F1713" i="112"/>
  <c r="H1712" i="112"/>
  <c r="G1712" i="112"/>
  <c r="F1712" i="112"/>
  <c r="H1711" i="112"/>
  <c r="G1711" i="112"/>
  <c r="F1711" i="112"/>
  <c r="H1710" i="112"/>
  <c r="G1710" i="112"/>
  <c r="F1710" i="112"/>
  <c r="H1709" i="112"/>
  <c r="G1709" i="112"/>
  <c r="F1709" i="112"/>
  <c r="H1708" i="112"/>
  <c r="G1708" i="112"/>
  <c r="F1708" i="112"/>
  <c r="H1707" i="112"/>
  <c r="G1707" i="112"/>
  <c r="F1707" i="112"/>
  <c r="H1706" i="112"/>
  <c r="G1706" i="112"/>
  <c r="F1706" i="112"/>
  <c r="H1705" i="112"/>
  <c r="G1705" i="112"/>
  <c r="F1705" i="112"/>
  <c r="H1704" i="112"/>
  <c r="G1704" i="112"/>
  <c r="F1704" i="112"/>
  <c r="H1703" i="112"/>
  <c r="G1703" i="112"/>
  <c r="F1703" i="112"/>
  <c r="H1702" i="112"/>
  <c r="G1702" i="112"/>
  <c r="F1702" i="112"/>
  <c r="H1701" i="112"/>
  <c r="G1701" i="112"/>
  <c r="F1701" i="112"/>
  <c r="H1700" i="112"/>
  <c r="G1700" i="112"/>
  <c r="F1700" i="112"/>
  <c r="H1699" i="112"/>
  <c r="G1699" i="112"/>
  <c r="F1699" i="112"/>
  <c r="H1698" i="112"/>
  <c r="G1698" i="112"/>
  <c r="F1698" i="112"/>
  <c r="H1697" i="112"/>
  <c r="G1697" i="112"/>
  <c r="F1697" i="112"/>
  <c r="H1696" i="112"/>
  <c r="G1696" i="112"/>
  <c r="F1696" i="112"/>
  <c r="H1695" i="112"/>
  <c r="G1695" i="112"/>
  <c r="F1695" i="112"/>
  <c r="H1694" i="112"/>
  <c r="G1694" i="112"/>
  <c r="F1694" i="112"/>
  <c r="H1693" i="112"/>
  <c r="G1693" i="112"/>
  <c r="F1693" i="112"/>
  <c r="H1692" i="112"/>
  <c r="G1692" i="112"/>
  <c r="F1692" i="112"/>
  <c r="H1691" i="112"/>
  <c r="G1691" i="112"/>
  <c r="F1691" i="112"/>
  <c r="H1690" i="112"/>
  <c r="G1690" i="112"/>
  <c r="F1690" i="112"/>
  <c r="H1689" i="112"/>
  <c r="G1689" i="112"/>
  <c r="F1689" i="112"/>
  <c r="H1688" i="112"/>
  <c r="G1688" i="112"/>
  <c r="F1688" i="112"/>
  <c r="H1687" i="112"/>
  <c r="G1687" i="112"/>
  <c r="F1687" i="112"/>
  <c r="H1686" i="112"/>
  <c r="G1686" i="112"/>
  <c r="F1686" i="112"/>
  <c r="H1685" i="112"/>
  <c r="G1685" i="112"/>
  <c r="F1685" i="112"/>
  <c r="H1684" i="112"/>
  <c r="G1684" i="112"/>
  <c r="F1684" i="112"/>
  <c r="H1683" i="112"/>
  <c r="G1683" i="112"/>
  <c r="F1683" i="112"/>
  <c r="H1682" i="112"/>
  <c r="G1682" i="112"/>
  <c r="F1682" i="112"/>
  <c r="H1681" i="112"/>
  <c r="G1681" i="112"/>
  <c r="F1681" i="112"/>
  <c r="H1680" i="112"/>
  <c r="G1680" i="112"/>
  <c r="F1680" i="112"/>
  <c r="H1679" i="112"/>
  <c r="G1679" i="112"/>
  <c r="F1679" i="112"/>
  <c r="H1678" i="112"/>
  <c r="G1678" i="112"/>
  <c r="F1678" i="112"/>
  <c r="H1677" i="112"/>
  <c r="G1677" i="112"/>
  <c r="F1677" i="112"/>
  <c r="H1676" i="112"/>
  <c r="G1676" i="112"/>
  <c r="F1676" i="112"/>
  <c r="H1675" i="112"/>
  <c r="G1675" i="112"/>
  <c r="F1675" i="112"/>
  <c r="H1674" i="112"/>
  <c r="G1674" i="112"/>
  <c r="F1674" i="112"/>
  <c r="H1673" i="112"/>
  <c r="G1673" i="112"/>
  <c r="F1673" i="112"/>
  <c r="H1672" i="112"/>
  <c r="G1672" i="112"/>
  <c r="F1672" i="112"/>
  <c r="H1671" i="112"/>
  <c r="G1671" i="112"/>
  <c r="F1671" i="112"/>
  <c r="H1670" i="112"/>
  <c r="G1670" i="112"/>
  <c r="F1670" i="112"/>
  <c r="H1669" i="112"/>
  <c r="G1669" i="112"/>
  <c r="F1669" i="112"/>
  <c r="H1668" i="112"/>
  <c r="G1668" i="112"/>
  <c r="F1668" i="112"/>
  <c r="H1667" i="112"/>
  <c r="G1667" i="112"/>
  <c r="F1667" i="112"/>
  <c r="H1666" i="112"/>
  <c r="G1666" i="112"/>
  <c r="F1666" i="112"/>
  <c r="H1665" i="112"/>
  <c r="G1665" i="112"/>
  <c r="F1665" i="112"/>
  <c r="H1664" i="112"/>
  <c r="G1664" i="112"/>
  <c r="F1664" i="112"/>
  <c r="H1663" i="112"/>
  <c r="G1663" i="112"/>
  <c r="F1663" i="112"/>
  <c r="H1662" i="112"/>
  <c r="G1662" i="112"/>
  <c r="F1662" i="112"/>
  <c r="H1661" i="112"/>
  <c r="G1661" i="112"/>
  <c r="F1661" i="112"/>
  <c r="H1660" i="112"/>
  <c r="G1660" i="112"/>
  <c r="F1660" i="112"/>
  <c r="H1659" i="112"/>
  <c r="G1659" i="112"/>
  <c r="F1659" i="112"/>
  <c r="H1658" i="112"/>
  <c r="G1658" i="112"/>
  <c r="F1658" i="112"/>
  <c r="H1657" i="112"/>
  <c r="G1657" i="112"/>
  <c r="F1657" i="112"/>
  <c r="H1656" i="112"/>
  <c r="G1656" i="112"/>
  <c r="F1656" i="112"/>
  <c r="H1655" i="112"/>
  <c r="G1655" i="112"/>
  <c r="F1655" i="112"/>
  <c r="H1654" i="112"/>
  <c r="G1654" i="112"/>
  <c r="F1654" i="112"/>
  <c r="H1653" i="112"/>
  <c r="G1653" i="112"/>
  <c r="F1653" i="112"/>
  <c r="H1652" i="112"/>
  <c r="G1652" i="112"/>
  <c r="F1652" i="112"/>
  <c r="H1651" i="112"/>
  <c r="G1651" i="112"/>
  <c r="F1651" i="112"/>
  <c r="H1650" i="112"/>
  <c r="G1650" i="112"/>
  <c r="F1650" i="112"/>
  <c r="H1649" i="112"/>
  <c r="G1649" i="112"/>
  <c r="F1649" i="112"/>
  <c r="H1648" i="112"/>
  <c r="G1648" i="112"/>
  <c r="F1648" i="112"/>
  <c r="H1647" i="112"/>
  <c r="G1647" i="112"/>
  <c r="F1647" i="112"/>
  <c r="H1646" i="112"/>
  <c r="G1646" i="112"/>
  <c r="F1646" i="112"/>
  <c r="H1645" i="112"/>
  <c r="G1645" i="112"/>
  <c r="F1645" i="112"/>
  <c r="H1644" i="112"/>
  <c r="G1644" i="112"/>
  <c r="F1644" i="112"/>
  <c r="H1643" i="112"/>
  <c r="G1643" i="112"/>
  <c r="F1643" i="112"/>
  <c r="H1642" i="112"/>
  <c r="G1642" i="112"/>
  <c r="F1642" i="112"/>
  <c r="H1641" i="112"/>
  <c r="G1641" i="112"/>
  <c r="F1641" i="112"/>
  <c r="H1640" i="112"/>
  <c r="G1640" i="112"/>
  <c r="F1640" i="112"/>
  <c r="H1639" i="112"/>
  <c r="G1639" i="112"/>
  <c r="F1639" i="112"/>
  <c r="H1638" i="112"/>
  <c r="G1638" i="112"/>
  <c r="F1638" i="112"/>
  <c r="H1637" i="112"/>
  <c r="G1637" i="112"/>
  <c r="F1637" i="112"/>
  <c r="H1636" i="112"/>
  <c r="G1636" i="112"/>
  <c r="F1636" i="112"/>
  <c r="H1635" i="112"/>
  <c r="G1635" i="112"/>
  <c r="F1635" i="112"/>
  <c r="H1634" i="112"/>
  <c r="G1634" i="112"/>
  <c r="F1634" i="112"/>
  <c r="H1633" i="112"/>
  <c r="G1633" i="112"/>
  <c r="F1633" i="112"/>
  <c r="H1632" i="112"/>
  <c r="G1632" i="112"/>
  <c r="F1632" i="112"/>
  <c r="H1631" i="112"/>
  <c r="G1631" i="112"/>
  <c r="F1631" i="112"/>
  <c r="H1630" i="112"/>
  <c r="G1630" i="112"/>
  <c r="F1630" i="112"/>
  <c r="H1629" i="112"/>
  <c r="G1629" i="112"/>
  <c r="F1629" i="112"/>
  <c r="H1628" i="112"/>
  <c r="G1628" i="112"/>
  <c r="F1628" i="112"/>
  <c r="H1627" i="112"/>
  <c r="G1627" i="112"/>
  <c r="F1627" i="112"/>
  <c r="H1626" i="112"/>
  <c r="G1626" i="112"/>
  <c r="F1626" i="112"/>
  <c r="H1625" i="112"/>
  <c r="G1625" i="112"/>
  <c r="F1625" i="112"/>
  <c r="H1624" i="112"/>
  <c r="G1624" i="112"/>
  <c r="F1624" i="112"/>
  <c r="H1623" i="112"/>
  <c r="G1623" i="112"/>
  <c r="F1623" i="112"/>
  <c r="H1622" i="112"/>
  <c r="G1622" i="112"/>
  <c r="F1622" i="112"/>
  <c r="H1621" i="112"/>
  <c r="G1621" i="112"/>
  <c r="F1621" i="112"/>
  <c r="H1620" i="112"/>
  <c r="G1620" i="112"/>
  <c r="F1620" i="112"/>
  <c r="H1619" i="112"/>
  <c r="G1619" i="112"/>
  <c r="F1619" i="112"/>
  <c r="H1618" i="112"/>
  <c r="G1618" i="112"/>
  <c r="F1618" i="112"/>
  <c r="H1617" i="112"/>
  <c r="G1617" i="112"/>
  <c r="F1617" i="112"/>
  <c r="H1616" i="112"/>
  <c r="G1616" i="112"/>
  <c r="F1616" i="112"/>
  <c r="H1615" i="112"/>
  <c r="G1615" i="112"/>
  <c r="F1615" i="112"/>
  <c r="H1614" i="112"/>
  <c r="G1614" i="112"/>
  <c r="F1614" i="112"/>
  <c r="H1613" i="112"/>
  <c r="G1613" i="112"/>
  <c r="F1613" i="112"/>
  <c r="H1612" i="112"/>
  <c r="G1612" i="112"/>
  <c r="F1612" i="112"/>
  <c r="H1611" i="112"/>
  <c r="G1611" i="112"/>
  <c r="F1611" i="112"/>
  <c r="H1610" i="112"/>
  <c r="G1610" i="112"/>
  <c r="F1610" i="112"/>
  <c r="H1609" i="112"/>
  <c r="G1609" i="112"/>
  <c r="F1609" i="112"/>
  <c r="H1608" i="112"/>
  <c r="G1608" i="112"/>
  <c r="F1608" i="112"/>
  <c r="H1607" i="112"/>
  <c r="G1607" i="112"/>
  <c r="F1607" i="112"/>
  <c r="H1606" i="112"/>
  <c r="G1606" i="112"/>
  <c r="F1606" i="112"/>
  <c r="H1605" i="112"/>
  <c r="G1605" i="112"/>
  <c r="F1605" i="112"/>
  <c r="H1604" i="112"/>
  <c r="G1604" i="112"/>
  <c r="F1604" i="112"/>
  <c r="H1603" i="112"/>
  <c r="G1603" i="112"/>
  <c r="F1603" i="112"/>
  <c r="H1602" i="112"/>
  <c r="G1602" i="112"/>
  <c r="F1602" i="112"/>
  <c r="H1601" i="112"/>
  <c r="G1601" i="112"/>
  <c r="F1601" i="112"/>
  <c r="H1600" i="112"/>
  <c r="G1600" i="112"/>
  <c r="F1600" i="112"/>
  <c r="H1599" i="112"/>
  <c r="G1599" i="112"/>
  <c r="F1599" i="112"/>
  <c r="H1598" i="112"/>
  <c r="G1598" i="112"/>
  <c r="F1598" i="112"/>
  <c r="H1597" i="112"/>
  <c r="G1597" i="112"/>
  <c r="F1597" i="112"/>
  <c r="H1596" i="112"/>
  <c r="G1596" i="112"/>
  <c r="F1596" i="112"/>
  <c r="H1595" i="112"/>
  <c r="G1595" i="112"/>
  <c r="F1595" i="112"/>
  <c r="H1594" i="112"/>
  <c r="G1594" i="112"/>
  <c r="F1594" i="112"/>
  <c r="H1593" i="112"/>
  <c r="G1593" i="112"/>
  <c r="F1593" i="112"/>
  <c r="H1592" i="112"/>
  <c r="G1592" i="112"/>
  <c r="F1592" i="112"/>
  <c r="H1591" i="112"/>
  <c r="G1591" i="112"/>
  <c r="F1591" i="112"/>
  <c r="H1590" i="112"/>
  <c r="G1590" i="112"/>
  <c r="F1590" i="112"/>
  <c r="H1589" i="112"/>
  <c r="G1589" i="112"/>
  <c r="F1589" i="112"/>
  <c r="H1588" i="112"/>
  <c r="G1588" i="112"/>
  <c r="F1588" i="112"/>
  <c r="H1587" i="112"/>
  <c r="G1587" i="112"/>
  <c r="F1587" i="112"/>
  <c r="H1586" i="112"/>
  <c r="G1586" i="112"/>
  <c r="F1586" i="112"/>
  <c r="H1585" i="112"/>
  <c r="G1585" i="112"/>
  <c r="F1585" i="112"/>
  <c r="H1584" i="112"/>
  <c r="G1584" i="112"/>
  <c r="F1584" i="112"/>
  <c r="H1583" i="112"/>
  <c r="G1583" i="112"/>
  <c r="F1583" i="112"/>
  <c r="H1582" i="112"/>
  <c r="G1582" i="112"/>
  <c r="F1582" i="112"/>
  <c r="H1581" i="112"/>
  <c r="G1581" i="112"/>
  <c r="F1581" i="112"/>
  <c r="H1580" i="112"/>
  <c r="G1580" i="112"/>
  <c r="F1580" i="112"/>
  <c r="H1579" i="112"/>
  <c r="G1579" i="112"/>
  <c r="F1579" i="112"/>
  <c r="H1578" i="112"/>
  <c r="G1578" i="112"/>
  <c r="F1578" i="112"/>
  <c r="H1577" i="112"/>
  <c r="G1577" i="112"/>
  <c r="F1577" i="112"/>
  <c r="H1576" i="112"/>
  <c r="G1576" i="112"/>
  <c r="F1576" i="112"/>
  <c r="H1575" i="112"/>
  <c r="G1575" i="112"/>
  <c r="F1575" i="112"/>
  <c r="H1574" i="112"/>
  <c r="G1574" i="112"/>
  <c r="F1574" i="112"/>
  <c r="H1573" i="112"/>
  <c r="G1573" i="112"/>
  <c r="F1573" i="112"/>
  <c r="H1572" i="112"/>
  <c r="G1572" i="112"/>
  <c r="F1572" i="112"/>
  <c r="H1571" i="112"/>
  <c r="G1571" i="112"/>
  <c r="F1571" i="112"/>
  <c r="H1570" i="112"/>
  <c r="G1570" i="112"/>
  <c r="F1570" i="112"/>
  <c r="H1569" i="112"/>
  <c r="G1569" i="112"/>
  <c r="F1569" i="112"/>
  <c r="H1568" i="112"/>
  <c r="G1568" i="112"/>
  <c r="F1568" i="112"/>
  <c r="H1567" i="112"/>
  <c r="G1567" i="112"/>
  <c r="F1567" i="112"/>
  <c r="H1566" i="112"/>
  <c r="G1566" i="112"/>
  <c r="F1566" i="112"/>
  <c r="H1565" i="112"/>
  <c r="G1565" i="112"/>
  <c r="F1565" i="112"/>
  <c r="H1564" i="112"/>
  <c r="G1564" i="112"/>
  <c r="F1564" i="112"/>
  <c r="H1563" i="112"/>
  <c r="G1563" i="112"/>
  <c r="F1563" i="112"/>
  <c r="H1562" i="112"/>
  <c r="G1562" i="112"/>
  <c r="F1562" i="112"/>
  <c r="H1561" i="112"/>
  <c r="G1561" i="112"/>
  <c r="F1561" i="112"/>
  <c r="H1560" i="112"/>
  <c r="G1560" i="112"/>
  <c r="F1560" i="112"/>
  <c r="H1559" i="112"/>
  <c r="G1559" i="112"/>
  <c r="F1559" i="112"/>
  <c r="H1558" i="112"/>
  <c r="G1558" i="112"/>
  <c r="F1558" i="112"/>
  <c r="H1557" i="112"/>
  <c r="G1557" i="112"/>
  <c r="F1557" i="112"/>
  <c r="H1556" i="112"/>
  <c r="G1556" i="112"/>
  <c r="F1556" i="112"/>
  <c r="H1555" i="112"/>
  <c r="G1555" i="112"/>
  <c r="F1555" i="112"/>
  <c r="H1554" i="112"/>
  <c r="G1554" i="112"/>
  <c r="F1554" i="112"/>
  <c r="H1553" i="112"/>
  <c r="G1553" i="112"/>
  <c r="F1553" i="112"/>
  <c r="H1552" i="112"/>
  <c r="G1552" i="112"/>
  <c r="F1552" i="112"/>
  <c r="H1551" i="112"/>
  <c r="G1551" i="112"/>
  <c r="F1551" i="112"/>
  <c r="H1550" i="112"/>
  <c r="G1550" i="112"/>
  <c r="F1550" i="112"/>
  <c r="H1549" i="112"/>
  <c r="G1549" i="112"/>
  <c r="F1549" i="112"/>
  <c r="H1548" i="112"/>
  <c r="G1548" i="112"/>
  <c r="F1548" i="112"/>
  <c r="H1547" i="112"/>
  <c r="G1547" i="112"/>
  <c r="F1547" i="112"/>
  <c r="H1546" i="112"/>
  <c r="G1546" i="112"/>
  <c r="F1546" i="112"/>
  <c r="H1545" i="112"/>
  <c r="G1545" i="112"/>
  <c r="F1545" i="112"/>
  <c r="H1544" i="112"/>
  <c r="G1544" i="112"/>
  <c r="F1544" i="112"/>
  <c r="H1543" i="112"/>
  <c r="G1543" i="112"/>
  <c r="F1543" i="112"/>
  <c r="H1542" i="112"/>
  <c r="G1542" i="112"/>
  <c r="F1542" i="112"/>
  <c r="H1541" i="112"/>
  <c r="G1541" i="112"/>
  <c r="F1541" i="112"/>
  <c r="H1540" i="112"/>
  <c r="G1540" i="112"/>
  <c r="F1540" i="112"/>
  <c r="H1539" i="112"/>
  <c r="G1539" i="112"/>
  <c r="F1539" i="112"/>
  <c r="H1538" i="112"/>
  <c r="G1538" i="112"/>
  <c r="F1538" i="112"/>
  <c r="H1537" i="112"/>
  <c r="G1537" i="112"/>
  <c r="F1537" i="112"/>
  <c r="H1536" i="112"/>
  <c r="G1536" i="112"/>
  <c r="F1536" i="112"/>
  <c r="H1535" i="112"/>
  <c r="G1535" i="112"/>
  <c r="F1535" i="112"/>
  <c r="H1534" i="112"/>
  <c r="G1534" i="112"/>
  <c r="F1534" i="112"/>
  <c r="H1533" i="112"/>
  <c r="G1533" i="112"/>
  <c r="F1533" i="112"/>
  <c r="H1532" i="112"/>
  <c r="G1532" i="112"/>
  <c r="F1532" i="112"/>
  <c r="H1531" i="112"/>
  <c r="G1531" i="112"/>
  <c r="F1531" i="112"/>
  <c r="H1530" i="112"/>
  <c r="G1530" i="112"/>
  <c r="F1530" i="112"/>
  <c r="H1529" i="112"/>
  <c r="G1529" i="112"/>
  <c r="F1529" i="112"/>
  <c r="H1528" i="112"/>
  <c r="G1528" i="112"/>
  <c r="F1528" i="112"/>
  <c r="H1527" i="112"/>
  <c r="G1527" i="112"/>
  <c r="F1527" i="112"/>
  <c r="H1526" i="112"/>
  <c r="G1526" i="112"/>
  <c r="F1526" i="112"/>
  <c r="H1525" i="112"/>
  <c r="G1525" i="112"/>
  <c r="F1525" i="112"/>
  <c r="H1524" i="112"/>
  <c r="G1524" i="112"/>
  <c r="F1524" i="112"/>
  <c r="H1523" i="112"/>
  <c r="G1523" i="112"/>
  <c r="F1523" i="112"/>
  <c r="H1522" i="112"/>
  <c r="G1522" i="112"/>
  <c r="F1522" i="112"/>
  <c r="H1521" i="112"/>
  <c r="G1521" i="112"/>
  <c r="F1521" i="112"/>
  <c r="H1520" i="112"/>
  <c r="G1520" i="112"/>
  <c r="F1520" i="112"/>
  <c r="H1519" i="112"/>
  <c r="G1519" i="112"/>
  <c r="F1519" i="112"/>
  <c r="H1518" i="112"/>
  <c r="G1518" i="112"/>
  <c r="F1518" i="112"/>
  <c r="H1517" i="112"/>
  <c r="G1517" i="112"/>
  <c r="F1517" i="112"/>
  <c r="H1516" i="112"/>
  <c r="G1516" i="112"/>
  <c r="F1516" i="112"/>
  <c r="H1515" i="112"/>
  <c r="G1515" i="112"/>
  <c r="F1515" i="112"/>
  <c r="H1514" i="112"/>
  <c r="G1514" i="112"/>
  <c r="F1514" i="112"/>
  <c r="H1513" i="112"/>
  <c r="G1513" i="112"/>
  <c r="F1513" i="112"/>
  <c r="H1512" i="112"/>
  <c r="G1512" i="112"/>
  <c r="F1512" i="112"/>
  <c r="H1511" i="112"/>
  <c r="G1511" i="112"/>
  <c r="F1511" i="112"/>
  <c r="H1510" i="112"/>
  <c r="G1510" i="112"/>
  <c r="F1510" i="112"/>
  <c r="H1509" i="112"/>
  <c r="G1509" i="112"/>
  <c r="F1509" i="112"/>
  <c r="H1508" i="112"/>
  <c r="G1508" i="112"/>
  <c r="F1508" i="112"/>
  <c r="H1507" i="112"/>
  <c r="G1507" i="112"/>
  <c r="F1507" i="112"/>
  <c r="H1506" i="112"/>
  <c r="G1506" i="112"/>
  <c r="F1506" i="112"/>
  <c r="H1505" i="112"/>
  <c r="G1505" i="112"/>
  <c r="F1505" i="112"/>
  <c r="H1504" i="112"/>
  <c r="G1504" i="112"/>
  <c r="F1504" i="112"/>
  <c r="H1503" i="112"/>
  <c r="G1503" i="112"/>
  <c r="F1503" i="112"/>
  <c r="H1502" i="112"/>
  <c r="G1502" i="112"/>
  <c r="F1502" i="112"/>
  <c r="H1501" i="112"/>
  <c r="G1501" i="112"/>
  <c r="F1501" i="112"/>
  <c r="H1500" i="112"/>
  <c r="G1500" i="112"/>
  <c r="F1500" i="112"/>
  <c r="H1499" i="112"/>
  <c r="G1499" i="112"/>
  <c r="F1499" i="112"/>
  <c r="H1498" i="112"/>
  <c r="G1498" i="112"/>
  <c r="F1498" i="112"/>
  <c r="H1497" i="112"/>
  <c r="G1497" i="112"/>
  <c r="F1497" i="112"/>
  <c r="H1496" i="112"/>
  <c r="G1496" i="112"/>
  <c r="F1496" i="112"/>
  <c r="H1495" i="112"/>
  <c r="G1495" i="112"/>
  <c r="F1495" i="112"/>
  <c r="H1494" i="112"/>
  <c r="G1494" i="112"/>
  <c r="F1494" i="112"/>
  <c r="H1493" i="112"/>
  <c r="G1493" i="112"/>
  <c r="F1493" i="112"/>
  <c r="H1492" i="112"/>
  <c r="G1492" i="112"/>
  <c r="F1492" i="112"/>
  <c r="H1491" i="112"/>
  <c r="G1491" i="112"/>
  <c r="F1491" i="112"/>
  <c r="H1490" i="112"/>
  <c r="G1490" i="112"/>
  <c r="F1490" i="112"/>
  <c r="H1489" i="112"/>
  <c r="G1489" i="112"/>
  <c r="F1489" i="112"/>
  <c r="H1488" i="112"/>
  <c r="G1488" i="112"/>
  <c r="F1488" i="112"/>
  <c r="H1487" i="112"/>
  <c r="G1487" i="112"/>
  <c r="F1487" i="112"/>
  <c r="H1486" i="112"/>
  <c r="G1486" i="112"/>
  <c r="F1486" i="112"/>
  <c r="H1485" i="112"/>
  <c r="G1485" i="112"/>
  <c r="F1485" i="112"/>
  <c r="H1484" i="112"/>
  <c r="G1484" i="112"/>
  <c r="F1484" i="112"/>
  <c r="H1483" i="112"/>
  <c r="G1483" i="112"/>
  <c r="F1483" i="112"/>
  <c r="H1482" i="112"/>
  <c r="G1482" i="112"/>
  <c r="F1482" i="112"/>
  <c r="H1481" i="112"/>
  <c r="G1481" i="112"/>
  <c r="F1481" i="112"/>
  <c r="H1480" i="112"/>
  <c r="G1480" i="112"/>
  <c r="F1480" i="112"/>
  <c r="H1479" i="112"/>
  <c r="G1479" i="112"/>
  <c r="F1479" i="112"/>
  <c r="H1478" i="112"/>
  <c r="G1478" i="112"/>
  <c r="F1478" i="112"/>
  <c r="H1477" i="112"/>
  <c r="G1477" i="112"/>
  <c r="F1477" i="112"/>
  <c r="H1476" i="112"/>
  <c r="G1476" i="112"/>
  <c r="F1476" i="112"/>
  <c r="H1475" i="112"/>
  <c r="G1475" i="112"/>
  <c r="F1475" i="112"/>
  <c r="H1474" i="112"/>
  <c r="G1474" i="112"/>
  <c r="F1474" i="112"/>
  <c r="H1473" i="112"/>
  <c r="G1473" i="112"/>
  <c r="F1473" i="112"/>
  <c r="H1472" i="112"/>
  <c r="G1472" i="112"/>
  <c r="F1472" i="112"/>
  <c r="H1471" i="112"/>
  <c r="G1471" i="112"/>
  <c r="F1471" i="112"/>
  <c r="H1470" i="112"/>
  <c r="G1470" i="112"/>
  <c r="F1470" i="112"/>
  <c r="H1469" i="112"/>
  <c r="G1469" i="112"/>
  <c r="F1469" i="112"/>
  <c r="H1468" i="112"/>
  <c r="G1468" i="112"/>
  <c r="F1468" i="112"/>
  <c r="H1467" i="112"/>
  <c r="G1467" i="112"/>
  <c r="F1467" i="112"/>
  <c r="H1466" i="112"/>
  <c r="G1466" i="112"/>
  <c r="F1466" i="112"/>
  <c r="H1465" i="112"/>
  <c r="G1465" i="112"/>
  <c r="F1465" i="112"/>
  <c r="H1464" i="112"/>
  <c r="G1464" i="112"/>
  <c r="F1464" i="112"/>
  <c r="H1463" i="112"/>
  <c r="G1463" i="112"/>
  <c r="F1463" i="112"/>
  <c r="H1462" i="112"/>
  <c r="G1462" i="112"/>
  <c r="F1462" i="112"/>
  <c r="H1461" i="112"/>
  <c r="G1461" i="112"/>
  <c r="F1461" i="112"/>
  <c r="H1460" i="112"/>
  <c r="G1460" i="112"/>
  <c r="F1460" i="112"/>
  <c r="H1459" i="112"/>
  <c r="G1459" i="112"/>
  <c r="F1459" i="112"/>
  <c r="H1458" i="112"/>
  <c r="G1458" i="112"/>
  <c r="F1458" i="112"/>
  <c r="H1457" i="112"/>
  <c r="G1457" i="112"/>
  <c r="F1457" i="112"/>
  <c r="H1456" i="112"/>
  <c r="G1456" i="112"/>
  <c r="F1456" i="112"/>
  <c r="H1455" i="112"/>
  <c r="G1455" i="112"/>
  <c r="F1455" i="112"/>
  <c r="H1454" i="112"/>
  <c r="G1454" i="112"/>
  <c r="F1454" i="112"/>
  <c r="H1453" i="112"/>
  <c r="G1453" i="112"/>
  <c r="F1453" i="112"/>
  <c r="H1452" i="112"/>
  <c r="G1452" i="112"/>
  <c r="F1452" i="112"/>
  <c r="H1451" i="112"/>
  <c r="G1451" i="112"/>
  <c r="F1451" i="112"/>
  <c r="H1450" i="112"/>
  <c r="G1450" i="112"/>
  <c r="F1450" i="112"/>
  <c r="H1449" i="112"/>
  <c r="G1449" i="112"/>
  <c r="F1449" i="112"/>
  <c r="H1448" i="112"/>
  <c r="G1448" i="112"/>
  <c r="F1448" i="112"/>
  <c r="H1447" i="112"/>
  <c r="G1447" i="112"/>
  <c r="F1447" i="112"/>
  <c r="H1446" i="112"/>
  <c r="G1446" i="112"/>
  <c r="F1446" i="112"/>
  <c r="H1445" i="112"/>
  <c r="G1445" i="112"/>
  <c r="F1445" i="112"/>
  <c r="H1444" i="112"/>
  <c r="G1444" i="112"/>
  <c r="F1444" i="112"/>
  <c r="H1443" i="112"/>
  <c r="G1443" i="112"/>
  <c r="F1443" i="112"/>
  <c r="H1442" i="112"/>
  <c r="G1442" i="112"/>
  <c r="F1442" i="112"/>
  <c r="H1441" i="112"/>
  <c r="G1441" i="112"/>
  <c r="F1441" i="112"/>
  <c r="H1440" i="112"/>
  <c r="G1440" i="112"/>
  <c r="F1440" i="112"/>
  <c r="H1439" i="112"/>
  <c r="G1439" i="112"/>
  <c r="F1439" i="112"/>
  <c r="H1438" i="112"/>
  <c r="G1438" i="112"/>
  <c r="F1438" i="112"/>
  <c r="H1437" i="112"/>
  <c r="G1437" i="112"/>
  <c r="F1437" i="112"/>
  <c r="H1436" i="112"/>
  <c r="G1436" i="112"/>
  <c r="F1436" i="112"/>
  <c r="H1435" i="112"/>
  <c r="G1435" i="112"/>
  <c r="F1435" i="112"/>
  <c r="H1434" i="112"/>
  <c r="G1434" i="112"/>
  <c r="F1434" i="112"/>
  <c r="H1433" i="112"/>
  <c r="G1433" i="112"/>
  <c r="F1433" i="112"/>
  <c r="H1432" i="112"/>
  <c r="G1432" i="112"/>
  <c r="F1432" i="112"/>
  <c r="H1431" i="112"/>
  <c r="G1431" i="112"/>
  <c r="F1431" i="112"/>
  <c r="H1430" i="112"/>
  <c r="G1430" i="112"/>
  <c r="F1430" i="112"/>
  <c r="H1429" i="112"/>
  <c r="G1429" i="112"/>
  <c r="F1429" i="112"/>
  <c r="H1428" i="112"/>
  <c r="G1428" i="112"/>
  <c r="F1428" i="112"/>
  <c r="H1427" i="112"/>
  <c r="G1427" i="112"/>
  <c r="F1427" i="112"/>
  <c r="H1426" i="112"/>
  <c r="G1426" i="112"/>
  <c r="F1426" i="112"/>
  <c r="H1425" i="112"/>
  <c r="G1425" i="112"/>
  <c r="F1425" i="112"/>
  <c r="H1424" i="112"/>
  <c r="G1424" i="112"/>
  <c r="F1424" i="112"/>
  <c r="H1423" i="112"/>
  <c r="G1423" i="112"/>
  <c r="F1423" i="112"/>
  <c r="H1422" i="112"/>
  <c r="G1422" i="112"/>
  <c r="F1422" i="112"/>
  <c r="H1421" i="112"/>
  <c r="G1421" i="112"/>
  <c r="F1421" i="112"/>
  <c r="H1420" i="112"/>
  <c r="G1420" i="112"/>
  <c r="F1420" i="112"/>
  <c r="H1419" i="112"/>
  <c r="G1419" i="112"/>
  <c r="F1419" i="112"/>
  <c r="H1418" i="112"/>
  <c r="G1418" i="112"/>
  <c r="F1418" i="112"/>
  <c r="H1417" i="112"/>
  <c r="G1417" i="112"/>
  <c r="F1417" i="112"/>
  <c r="H1416" i="112"/>
  <c r="G1416" i="112"/>
  <c r="F1416" i="112"/>
  <c r="H1415" i="112"/>
  <c r="G1415" i="112"/>
  <c r="F1415" i="112"/>
  <c r="H1414" i="112"/>
  <c r="G1414" i="112"/>
  <c r="F1414" i="112"/>
  <c r="H1413" i="112"/>
  <c r="G1413" i="112"/>
  <c r="F1413" i="112"/>
  <c r="H1412" i="112"/>
  <c r="G1412" i="112"/>
  <c r="F1412" i="112"/>
  <c r="H1411" i="112"/>
  <c r="G1411" i="112"/>
  <c r="F1411" i="112"/>
  <c r="H1410" i="112"/>
  <c r="G1410" i="112"/>
  <c r="F1410" i="112"/>
  <c r="H1409" i="112"/>
  <c r="G1409" i="112"/>
  <c r="F1409" i="112"/>
  <c r="H1408" i="112"/>
  <c r="G1408" i="112"/>
  <c r="F1408" i="112"/>
  <c r="H1407" i="112"/>
  <c r="G1407" i="112"/>
  <c r="F1407" i="112"/>
  <c r="H1406" i="112"/>
  <c r="G1406" i="112"/>
  <c r="F1406" i="112"/>
  <c r="H1405" i="112"/>
  <c r="G1405" i="112"/>
  <c r="F1405" i="112"/>
  <c r="H1404" i="112"/>
  <c r="G1404" i="112"/>
  <c r="F1404" i="112"/>
  <c r="H1403" i="112"/>
  <c r="G1403" i="112"/>
  <c r="F1403" i="112"/>
  <c r="H1402" i="112"/>
  <c r="G1402" i="112"/>
  <c r="F1402" i="112"/>
  <c r="H1401" i="112"/>
  <c r="G1401" i="112"/>
  <c r="F1401" i="112"/>
  <c r="H1400" i="112"/>
  <c r="G1400" i="112"/>
  <c r="F1400" i="112"/>
  <c r="H1399" i="112"/>
  <c r="G1399" i="112"/>
  <c r="F1399" i="112"/>
  <c r="H1398" i="112"/>
  <c r="G1398" i="112"/>
  <c r="F1398" i="112"/>
  <c r="H1397" i="112"/>
  <c r="G1397" i="112"/>
  <c r="F1397" i="112"/>
  <c r="H1396" i="112"/>
  <c r="G1396" i="112"/>
  <c r="F1396" i="112"/>
  <c r="H1395" i="112"/>
  <c r="G1395" i="112"/>
  <c r="F1395" i="112"/>
  <c r="H1394" i="112"/>
  <c r="G1394" i="112"/>
  <c r="F1394" i="112"/>
  <c r="H1393" i="112"/>
  <c r="G1393" i="112"/>
  <c r="F1393" i="112"/>
  <c r="H1392" i="112"/>
  <c r="G1392" i="112"/>
  <c r="F1392" i="112"/>
  <c r="H1391" i="112"/>
  <c r="G1391" i="112"/>
  <c r="F1391" i="112"/>
  <c r="H1390" i="112"/>
  <c r="G1390" i="112"/>
  <c r="F1390" i="112"/>
  <c r="H1389" i="112"/>
  <c r="G1389" i="112"/>
  <c r="F1389" i="112"/>
  <c r="H1388" i="112"/>
  <c r="G1388" i="112"/>
  <c r="F1388" i="112"/>
  <c r="H1387" i="112"/>
  <c r="G1387" i="112"/>
  <c r="F1387" i="112"/>
  <c r="H1386" i="112"/>
  <c r="G1386" i="112"/>
  <c r="F1386" i="112"/>
  <c r="H1385" i="112"/>
  <c r="G1385" i="112"/>
  <c r="F1385" i="112"/>
  <c r="H1384" i="112"/>
  <c r="G1384" i="112"/>
  <c r="F1384" i="112"/>
  <c r="H1383" i="112"/>
  <c r="G1383" i="112"/>
  <c r="F1383" i="112"/>
  <c r="H1382" i="112"/>
  <c r="G1382" i="112"/>
  <c r="F1382" i="112"/>
  <c r="H1381" i="112"/>
  <c r="G1381" i="112"/>
  <c r="F1381" i="112"/>
  <c r="H1380" i="112"/>
  <c r="G1380" i="112"/>
  <c r="F1380" i="112"/>
  <c r="H1379" i="112"/>
  <c r="G1379" i="112"/>
  <c r="F1379" i="112"/>
  <c r="H1378" i="112"/>
  <c r="G1378" i="112"/>
  <c r="F1378" i="112"/>
  <c r="H1377" i="112"/>
  <c r="G1377" i="112"/>
  <c r="F1377" i="112"/>
  <c r="H1376" i="112"/>
  <c r="G1376" i="112"/>
  <c r="F1376" i="112"/>
  <c r="H1375" i="112"/>
  <c r="G1375" i="112"/>
  <c r="F1375" i="112"/>
  <c r="H1374" i="112"/>
  <c r="G1374" i="112"/>
  <c r="F1374" i="112"/>
  <c r="H1373" i="112"/>
  <c r="G1373" i="112"/>
  <c r="F1373" i="112"/>
  <c r="H1372" i="112"/>
  <c r="G1372" i="112"/>
  <c r="F1372" i="112"/>
  <c r="H1371" i="112"/>
  <c r="G1371" i="112"/>
  <c r="F1371" i="112"/>
  <c r="H1370" i="112"/>
  <c r="G1370" i="112"/>
  <c r="F1370" i="112"/>
  <c r="H1369" i="112"/>
  <c r="G1369" i="112"/>
  <c r="F1369" i="112"/>
  <c r="H1368" i="112"/>
  <c r="G1368" i="112"/>
  <c r="F1368" i="112"/>
  <c r="H1367" i="112"/>
  <c r="G1367" i="112"/>
  <c r="F1367" i="112"/>
  <c r="H1366" i="112"/>
  <c r="G1366" i="112"/>
  <c r="F1366" i="112"/>
  <c r="H1365" i="112"/>
  <c r="G1365" i="112"/>
  <c r="F1365" i="112"/>
  <c r="H1364" i="112"/>
  <c r="G1364" i="112"/>
  <c r="F1364" i="112"/>
  <c r="H1363" i="112"/>
  <c r="G1363" i="112"/>
  <c r="F1363" i="112"/>
  <c r="H1362" i="112"/>
  <c r="G1362" i="112"/>
  <c r="F1362" i="112"/>
  <c r="H1361" i="112"/>
  <c r="G1361" i="112"/>
  <c r="F1361" i="112"/>
  <c r="H1360" i="112"/>
  <c r="G1360" i="112"/>
  <c r="F1360" i="112"/>
  <c r="H1359" i="112"/>
  <c r="G1359" i="112"/>
  <c r="F1359" i="112"/>
  <c r="H1358" i="112"/>
  <c r="G1358" i="112"/>
  <c r="F1358" i="112"/>
  <c r="H1357" i="112"/>
  <c r="G1357" i="112"/>
  <c r="F1357" i="112"/>
  <c r="H1356" i="112"/>
  <c r="G1356" i="112"/>
  <c r="F1356" i="112"/>
  <c r="H1355" i="112"/>
  <c r="G1355" i="112"/>
  <c r="F1355" i="112"/>
  <c r="H1354" i="112"/>
  <c r="G1354" i="112"/>
  <c r="F1354" i="112"/>
  <c r="H1353" i="112"/>
  <c r="G1353" i="112"/>
  <c r="F1353" i="112"/>
  <c r="H1352" i="112"/>
  <c r="G1352" i="112"/>
  <c r="F1352" i="112"/>
  <c r="H1351" i="112"/>
  <c r="G1351" i="112"/>
  <c r="F1351" i="112"/>
  <c r="H1350" i="112"/>
  <c r="G1350" i="112"/>
  <c r="F1350" i="112"/>
  <c r="H1349" i="112"/>
  <c r="G1349" i="112"/>
  <c r="F1349" i="112"/>
  <c r="H1348" i="112"/>
  <c r="G1348" i="112"/>
  <c r="F1348" i="112"/>
  <c r="H1347" i="112"/>
  <c r="G1347" i="112"/>
  <c r="F1347" i="112"/>
  <c r="H1346" i="112"/>
  <c r="G1346" i="112"/>
  <c r="F1346" i="112"/>
  <c r="H1345" i="112"/>
  <c r="G1345" i="112"/>
  <c r="F1345" i="112"/>
  <c r="H1344" i="112"/>
  <c r="G1344" i="112"/>
  <c r="F1344" i="112"/>
  <c r="H1343" i="112"/>
  <c r="G1343" i="112"/>
  <c r="F1343" i="112"/>
  <c r="H1342" i="112"/>
  <c r="G1342" i="112"/>
  <c r="F1342" i="112"/>
  <c r="H1341" i="112"/>
  <c r="G1341" i="112"/>
  <c r="F1341" i="112"/>
  <c r="H1340" i="112"/>
  <c r="G1340" i="112"/>
  <c r="F1340" i="112"/>
  <c r="H1339" i="112"/>
  <c r="G1339" i="112"/>
  <c r="F1339" i="112"/>
  <c r="H1338" i="112"/>
  <c r="G1338" i="112"/>
  <c r="F1338" i="112"/>
  <c r="H1337" i="112"/>
  <c r="G1337" i="112"/>
  <c r="F1337" i="112"/>
  <c r="H1336" i="112"/>
  <c r="G1336" i="112"/>
  <c r="F1336" i="112"/>
  <c r="H1335" i="112"/>
  <c r="G1335" i="112"/>
  <c r="F1335" i="112"/>
  <c r="H1334" i="112"/>
  <c r="G1334" i="112"/>
  <c r="F1334" i="112"/>
  <c r="H1333" i="112"/>
  <c r="G1333" i="112"/>
  <c r="F1333" i="112"/>
  <c r="H1332" i="112"/>
  <c r="G1332" i="112"/>
  <c r="F1332" i="112"/>
  <c r="H1331" i="112"/>
  <c r="G1331" i="112"/>
  <c r="F1331" i="112"/>
  <c r="H1330" i="112"/>
  <c r="G1330" i="112"/>
  <c r="F1330" i="112"/>
  <c r="H1329" i="112"/>
  <c r="G1329" i="112"/>
  <c r="F1329" i="112"/>
  <c r="H1328" i="112"/>
  <c r="G1328" i="112"/>
  <c r="F1328" i="112"/>
  <c r="H1327" i="112"/>
  <c r="G1327" i="112"/>
  <c r="F1327" i="112"/>
  <c r="H1326" i="112"/>
  <c r="G1326" i="112"/>
  <c r="F1326" i="112"/>
  <c r="H1325" i="112"/>
  <c r="G1325" i="112"/>
  <c r="F1325" i="112"/>
  <c r="H1324" i="112"/>
  <c r="G1324" i="112"/>
  <c r="F1324" i="112"/>
  <c r="H1323" i="112"/>
  <c r="G1323" i="112"/>
  <c r="F1323" i="112"/>
  <c r="H1322" i="112"/>
  <c r="G1322" i="112"/>
  <c r="F1322" i="112"/>
  <c r="H1321" i="112"/>
  <c r="G1321" i="112"/>
  <c r="F1321" i="112"/>
  <c r="H1320" i="112"/>
  <c r="G1320" i="112"/>
  <c r="F1320" i="112"/>
  <c r="H1319" i="112"/>
  <c r="G1319" i="112"/>
  <c r="F1319" i="112"/>
  <c r="H1318" i="112"/>
  <c r="G1318" i="112"/>
  <c r="F1318" i="112"/>
  <c r="H1317" i="112"/>
  <c r="G1317" i="112"/>
  <c r="F1317" i="112"/>
  <c r="H1316" i="112"/>
  <c r="G1316" i="112"/>
  <c r="F1316" i="112"/>
  <c r="H1315" i="112"/>
  <c r="G1315" i="112"/>
  <c r="F1315" i="112"/>
  <c r="H1314" i="112"/>
  <c r="G1314" i="112"/>
  <c r="F1314" i="112"/>
  <c r="H1313" i="112"/>
  <c r="G1313" i="112"/>
  <c r="F1313" i="112"/>
  <c r="H1312" i="112"/>
  <c r="G1312" i="112"/>
  <c r="F1312" i="112"/>
  <c r="H1311" i="112"/>
  <c r="G1311" i="112"/>
  <c r="F1311" i="112"/>
  <c r="H1310" i="112"/>
  <c r="G1310" i="112"/>
  <c r="F1310" i="112"/>
  <c r="H1309" i="112"/>
  <c r="G1309" i="112"/>
  <c r="F1309" i="112"/>
  <c r="H1308" i="112"/>
  <c r="G1308" i="112"/>
  <c r="F1308" i="112"/>
  <c r="H1307" i="112"/>
  <c r="G1307" i="112"/>
  <c r="F1307" i="112"/>
  <c r="H1306" i="112"/>
  <c r="G1306" i="112"/>
  <c r="F1306" i="112"/>
  <c r="H1305" i="112"/>
  <c r="G1305" i="112"/>
  <c r="F1305" i="112"/>
  <c r="H1304" i="112"/>
  <c r="G1304" i="112"/>
  <c r="F1304" i="112"/>
  <c r="H1303" i="112"/>
  <c r="G1303" i="112"/>
  <c r="F1303" i="112"/>
  <c r="H1302" i="112"/>
  <c r="G1302" i="112"/>
  <c r="F1302" i="112"/>
  <c r="H1301" i="112"/>
  <c r="G1301" i="112"/>
  <c r="F1301" i="112"/>
  <c r="H1300" i="112"/>
  <c r="G1300" i="112"/>
  <c r="F1300" i="112"/>
  <c r="H1299" i="112"/>
  <c r="G1299" i="112"/>
  <c r="F1299" i="112"/>
  <c r="H1298" i="112"/>
  <c r="G1298" i="112"/>
  <c r="F1298" i="112"/>
  <c r="H1297" i="112"/>
  <c r="G1297" i="112"/>
  <c r="F1297" i="112"/>
  <c r="H1296" i="112"/>
  <c r="G1296" i="112"/>
  <c r="F1296" i="112"/>
  <c r="H1295" i="112"/>
  <c r="G1295" i="112"/>
  <c r="F1295" i="112"/>
  <c r="H1294" i="112"/>
  <c r="G1294" i="112"/>
  <c r="F1294" i="112"/>
  <c r="H1293" i="112"/>
  <c r="G1293" i="112"/>
  <c r="F1293" i="112"/>
  <c r="H1292" i="112"/>
  <c r="G1292" i="112"/>
  <c r="F1292" i="112"/>
  <c r="H1291" i="112"/>
  <c r="G1291" i="112"/>
  <c r="F1291" i="112"/>
  <c r="H1290" i="112"/>
  <c r="G1290" i="112"/>
  <c r="F1290" i="112"/>
  <c r="H1289" i="112"/>
  <c r="G1289" i="112"/>
  <c r="F1289" i="112"/>
  <c r="H1288" i="112"/>
  <c r="G1288" i="112"/>
  <c r="F1288" i="112"/>
  <c r="H1287" i="112"/>
  <c r="G1287" i="112"/>
  <c r="F1287" i="112"/>
  <c r="H1286" i="112"/>
  <c r="G1286" i="112"/>
  <c r="F1286" i="112"/>
  <c r="H1285" i="112"/>
  <c r="G1285" i="112"/>
  <c r="F1285" i="112"/>
  <c r="H1284" i="112"/>
  <c r="G1284" i="112"/>
  <c r="F1284" i="112"/>
  <c r="H1283" i="112"/>
  <c r="G1283" i="112"/>
  <c r="F1283" i="112"/>
  <c r="H1282" i="112"/>
  <c r="G1282" i="112"/>
  <c r="F1282" i="112"/>
  <c r="H1281" i="112"/>
  <c r="G1281" i="112"/>
  <c r="F1281" i="112"/>
  <c r="H1280" i="112"/>
  <c r="G1280" i="112"/>
  <c r="F1280" i="112"/>
  <c r="H1279" i="112"/>
  <c r="G1279" i="112"/>
  <c r="F1279" i="112"/>
  <c r="H1278" i="112"/>
  <c r="G1278" i="112"/>
  <c r="F1278" i="112"/>
  <c r="H1277" i="112"/>
  <c r="G1277" i="112"/>
  <c r="F1277" i="112"/>
  <c r="H1276" i="112"/>
  <c r="G1276" i="112"/>
  <c r="F1276" i="112"/>
  <c r="H1275" i="112"/>
  <c r="G1275" i="112"/>
  <c r="F1275" i="112"/>
  <c r="H1274" i="112"/>
  <c r="G1274" i="112"/>
  <c r="F1274" i="112"/>
  <c r="H1273" i="112"/>
  <c r="G1273" i="112"/>
  <c r="F1273" i="112"/>
  <c r="H1272" i="112"/>
  <c r="G1272" i="112"/>
  <c r="F1272" i="112"/>
  <c r="H1271" i="112"/>
  <c r="G1271" i="112"/>
  <c r="F1271" i="112"/>
  <c r="H1270" i="112"/>
  <c r="G1270" i="112"/>
  <c r="F1270" i="112"/>
  <c r="H1269" i="112"/>
  <c r="G1269" i="112"/>
  <c r="F1269" i="112"/>
  <c r="H1268" i="112"/>
  <c r="G1268" i="112"/>
  <c r="F1268" i="112"/>
  <c r="H1267" i="112"/>
  <c r="G1267" i="112"/>
  <c r="F1267" i="112"/>
  <c r="H1266" i="112"/>
  <c r="G1266" i="112"/>
  <c r="F1266" i="112"/>
  <c r="H1265" i="112"/>
  <c r="G1265" i="112"/>
  <c r="F1265" i="112"/>
  <c r="H1264" i="112"/>
  <c r="G1264" i="112"/>
  <c r="F1264" i="112"/>
  <c r="H1263" i="112"/>
  <c r="G1263" i="112"/>
  <c r="F1263" i="112"/>
  <c r="H1262" i="112"/>
  <c r="G1262" i="112"/>
  <c r="F1262" i="112"/>
  <c r="H1261" i="112"/>
  <c r="G1261" i="112"/>
  <c r="F1261" i="112"/>
  <c r="H1260" i="112"/>
  <c r="G1260" i="112"/>
  <c r="F1260" i="112"/>
  <c r="H1259" i="112"/>
  <c r="G1259" i="112"/>
  <c r="F1259" i="112"/>
  <c r="H1258" i="112"/>
  <c r="G1258" i="112"/>
  <c r="F1258" i="112"/>
  <c r="H1257" i="112"/>
  <c r="G1257" i="112"/>
  <c r="F1257" i="112"/>
  <c r="H1256" i="112"/>
  <c r="G1256" i="112"/>
  <c r="F1256" i="112"/>
  <c r="H1255" i="112"/>
  <c r="G1255" i="112"/>
  <c r="F1255" i="112"/>
  <c r="H1254" i="112"/>
  <c r="G1254" i="112"/>
  <c r="F1254" i="112"/>
  <c r="H1253" i="112"/>
  <c r="G1253" i="112"/>
  <c r="F1253" i="112"/>
  <c r="H1252" i="112"/>
  <c r="G1252" i="112"/>
  <c r="F1252" i="112"/>
  <c r="H1251" i="112"/>
  <c r="G1251" i="112"/>
  <c r="F1251" i="112"/>
  <c r="H1250" i="112"/>
  <c r="G1250" i="112"/>
  <c r="F1250" i="112"/>
  <c r="H1249" i="112"/>
  <c r="G1249" i="112"/>
  <c r="F1249" i="112"/>
  <c r="H1248" i="112"/>
  <c r="G1248" i="112"/>
  <c r="F1248" i="112"/>
  <c r="H1247" i="112"/>
  <c r="G1247" i="112"/>
  <c r="F1247" i="112"/>
  <c r="H1246" i="112"/>
  <c r="G1246" i="112"/>
  <c r="F1246" i="112"/>
  <c r="H1245" i="112"/>
  <c r="G1245" i="112"/>
  <c r="F1245" i="112"/>
  <c r="H1244" i="112"/>
  <c r="G1244" i="112"/>
  <c r="F1244" i="112"/>
  <c r="H1243" i="112"/>
  <c r="G1243" i="112"/>
  <c r="F1243" i="112"/>
  <c r="H1242" i="112"/>
  <c r="G1242" i="112"/>
  <c r="F1242" i="112"/>
  <c r="H1241" i="112"/>
  <c r="G1241" i="112"/>
  <c r="F1241" i="112"/>
  <c r="H1240" i="112"/>
  <c r="G1240" i="112"/>
  <c r="F1240" i="112"/>
  <c r="H1239" i="112"/>
  <c r="G1239" i="112"/>
  <c r="F1239" i="112"/>
  <c r="H1238" i="112"/>
  <c r="G1238" i="112"/>
  <c r="F1238" i="112"/>
  <c r="H1237" i="112"/>
  <c r="G1237" i="112"/>
  <c r="F1237" i="112"/>
  <c r="H1236" i="112"/>
  <c r="G1236" i="112"/>
  <c r="F1236" i="112"/>
  <c r="H1235" i="112"/>
  <c r="G1235" i="112"/>
  <c r="F1235" i="112"/>
  <c r="H1234" i="112"/>
  <c r="G1234" i="112"/>
  <c r="F1234" i="112"/>
  <c r="H1233" i="112"/>
  <c r="G1233" i="112"/>
  <c r="F1233" i="112"/>
  <c r="H1232" i="112"/>
  <c r="G1232" i="112"/>
  <c r="F1232" i="112"/>
  <c r="H1231" i="112"/>
  <c r="G1231" i="112"/>
  <c r="F1231" i="112"/>
  <c r="H1230" i="112"/>
  <c r="G1230" i="112"/>
  <c r="F1230" i="112"/>
  <c r="H1229" i="112"/>
  <c r="G1229" i="112"/>
  <c r="F1229" i="112"/>
  <c r="H1228" i="112"/>
  <c r="G1228" i="112"/>
  <c r="F1228" i="112"/>
  <c r="H1227" i="112"/>
  <c r="G1227" i="112"/>
  <c r="F1227" i="112"/>
  <c r="H1226" i="112"/>
  <c r="G1226" i="112"/>
  <c r="F1226" i="112"/>
  <c r="H1225" i="112"/>
  <c r="G1225" i="112"/>
  <c r="F1225" i="112"/>
  <c r="H1224" i="112"/>
  <c r="G1224" i="112"/>
  <c r="F1224" i="112"/>
  <c r="H1223" i="112"/>
  <c r="G1223" i="112"/>
  <c r="F1223" i="112"/>
  <c r="H1222" i="112"/>
  <c r="G1222" i="112"/>
  <c r="F1222" i="112"/>
  <c r="H1221" i="112"/>
  <c r="G1221" i="112"/>
  <c r="F1221" i="112"/>
  <c r="H1220" i="112"/>
  <c r="G1220" i="112"/>
  <c r="F1220" i="112"/>
  <c r="H1219" i="112"/>
  <c r="G1219" i="112"/>
  <c r="F1219" i="112"/>
  <c r="H1218" i="112"/>
  <c r="G1218" i="112"/>
  <c r="F1218" i="112"/>
  <c r="H1217" i="112"/>
  <c r="G1217" i="112"/>
  <c r="F1217" i="112"/>
  <c r="H1216" i="112"/>
  <c r="G1216" i="112"/>
  <c r="F1216" i="112"/>
  <c r="H1215" i="112"/>
  <c r="G1215" i="112"/>
  <c r="F1215" i="112"/>
  <c r="H1214" i="112"/>
  <c r="G1214" i="112"/>
  <c r="F1214" i="112"/>
  <c r="H1213" i="112"/>
  <c r="G1213" i="112"/>
  <c r="F1213" i="112"/>
  <c r="H1212" i="112"/>
  <c r="G1212" i="112"/>
  <c r="F1212" i="112"/>
  <c r="H1211" i="112"/>
  <c r="G1211" i="112"/>
  <c r="F1211" i="112"/>
  <c r="H1210" i="112"/>
  <c r="G1210" i="112"/>
  <c r="F1210" i="112"/>
  <c r="H1209" i="112"/>
  <c r="G1209" i="112"/>
  <c r="F1209" i="112"/>
  <c r="H1208" i="112"/>
  <c r="G1208" i="112"/>
  <c r="F1208" i="112"/>
  <c r="H1207" i="112"/>
  <c r="G1207" i="112"/>
  <c r="F1207" i="112"/>
  <c r="H1206" i="112"/>
  <c r="G1206" i="112"/>
  <c r="F1206" i="112"/>
  <c r="H1205" i="112"/>
  <c r="G1205" i="112"/>
  <c r="F1205" i="112"/>
  <c r="H1204" i="112"/>
  <c r="G1204" i="112"/>
  <c r="F1204" i="112"/>
  <c r="H1203" i="112"/>
  <c r="G1203" i="112"/>
  <c r="F1203" i="112"/>
  <c r="H1202" i="112"/>
  <c r="G1202" i="112"/>
  <c r="F1202" i="112"/>
  <c r="H1201" i="112"/>
  <c r="G1201" i="112"/>
  <c r="F1201" i="112"/>
  <c r="H1200" i="112"/>
  <c r="G1200" i="112"/>
  <c r="F1200" i="112"/>
  <c r="H1199" i="112"/>
  <c r="G1199" i="112"/>
  <c r="F1199" i="112"/>
  <c r="H1198" i="112"/>
  <c r="G1198" i="112"/>
  <c r="F1198" i="112"/>
  <c r="H1197" i="112"/>
  <c r="G1197" i="112"/>
  <c r="F1197" i="112"/>
  <c r="H1196" i="112"/>
  <c r="G1196" i="112"/>
  <c r="F1196" i="112"/>
  <c r="H1195" i="112"/>
  <c r="G1195" i="112"/>
  <c r="F1195" i="112"/>
  <c r="H1194" i="112"/>
  <c r="G1194" i="112"/>
  <c r="F1194" i="112"/>
  <c r="H1193" i="112"/>
  <c r="G1193" i="112"/>
  <c r="F1193" i="112"/>
  <c r="H1192" i="112"/>
  <c r="G1192" i="112"/>
  <c r="F1192" i="112"/>
  <c r="H1191" i="112"/>
  <c r="G1191" i="112"/>
  <c r="F1191" i="112"/>
  <c r="H1190" i="112"/>
  <c r="G1190" i="112"/>
  <c r="F1190" i="112"/>
  <c r="H1189" i="112"/>
  <c r="G1189" i="112"/>
  <c r="F1189" i="112"/>
  <c r="H1188" i="112"/>
  <c r="G1188" i="112"/>
  <c r="F1188" i="112"/>
  <c r="H1187" i="112"/>
  <c r="G1187" i="112"/>
  <c r="F1187" i="112"/>
  <c r="H1186" i="112"/>
  <c r="G1186" i="112"/>
  <c r="F1186" i="112"/>
  <c r="H1185" i="112"/>
  <c r="G1185" i="112"/>
  <c r="F1185" i="112"/>
  <c r="H1184" i="112"/>
  <c r="G1184" i="112"/>
  <c r="F1184" i="112"/>
  <c r="H1183" i="112"/>
  <c r="G1183" i="112"/>
  <c r="F1183" i="112"/>
  <c r="H1182" i="112"/>
  <c r="G1182" i="112"/>
  <c r="F1182" i="112"/>
  <c r="H1181" i="112"/>
  <c r="G1181" i="112"/>
  <c r="F1181" i="112"/>
  <c r="H1180" i="112"/>
  <c r="G1180" i="112"/>
  <c r="F1180" i="112"/>
  <c r="H1179" i="112"/>
  <c r="G1179" i="112"/>
  <c r="F1179" i="112"/>
  <c r="H1178" i="112"/>
  <c r="G1178" i="112"/>
  <c r="F1178" i="112"/>
  <c r="H1177" i="112"/>
  <c r="G1177" i="112"/>
  <c r="F1177" i="112"/>
  <c r="H1176" i="112"/>
  <c r="G1176" i="112"/>
  <c r="F1176" i="112"/>
  <c r="H1175" i="112"/>
  <c r="G1175" i="112"/>
  <c r="F1175" i="112"/>
  <c r="H1174" i="112"/>
  <c r="G1174" i="112"/>
  <c r="F1174" i="112"/>
  <c r="H1173" i="112"/>
  <c r="G1173" i="112"/>
  <c r="F1173" i="112"/>
  <c r="H1172" i="112"/>
  <c r="G1172" i="112"/>
  <c r="F1172" i="112"/>
  <c r="H1171" i="112"/>
  <c r="G1171" i="112"/>
  <c r="F1171" i="112"/>
  <c r="H1170" i="112"/>
  <c r="G1170" i="112"/>
  <c r="F1170" i="112"/>
  <c r="H1169" i="112"/>
  <c r="G1169" i="112"/>
  <c r="F1169" i="112"/>
  <c r="H1168" i="112"/>
  <c r="G1168" i="112"/>
  <c r="F1168" i="112"/>
  <c r="H1167" i="112"/>
  <c r="G1167" i="112"/>
  <c r="F1167" i="112"/>
  <c r="H1166" i="112"/>
  <c r="G1166" i="112"/>
  <c r="F1166" i="112"/>
  <c r="H1165" i="112"/>
  <c r="G1165" i="112"/>
  <c r="F1165" i="112"/>
  <c r="H1164" i="112"/>
  <c r="G1164" i="112"/>
  <c r="F1164" i="112"/>
  <c r="H1163" i="112"/>
  <c r="G1163" i="112"/>
  <c r="F1163" i="112"/>
  <c r="H1162" i="112"/>
  <c r="G1162" i="112"/>
  <c r="F1162" i="112"/>
  <c r="H1161" i="112"/>
  <c r="G1161" i="112"/>
  <c r="F1161" i="112"/>
  <c r="H1160" i="112"/>
  <c r="G1160" i="112"/>
  <c r="F1160" i="112"/>
  <c r="H1159" i="112"/>
  <c r="G1159" i="112"/>
  <c r="F1159" i="112"/>
  <c r="H1158" i="112"/>
  <c r="G1158" i="112"/>
  <c r="F1158" i="112"/>
  <c r="H1157" i="112"/>
  <c r="G1157" i="112"/>
  <c r="F1157" i="112"/>
  <c r="H1156" i="112"/>
  <c r="G1156" i="112"/>
  <c r="F1156" i="112"/>
  <c r="H1155" i="112"/>
  <c r="G1155" i="112"/>
  <c r="F1155" i="112"/>
  <c r="H1154" i="112"/>
  <c r="G1154" i="112"/>
  <c r="F1154" i="112"/>
  <c r="H1153" i="112"/>
  <c r="G1153" i="112"/>
  <c r="F1153" i="112"/>
  <c r="H1152" i="112"/>
  <c r="G1152" i="112"/>
  <c r="F1152" i="112"/>
  <c r="H1151" i="112"/>
  <c r="G1151" i="112"/>
  <c r="F1151" i="112"/>
  <c r="H1150" i="112"/>
  <c r="G1150" i="112"/>
  <c r="F1150" i="112"/>
  <c r="H1149" i="112"/>
  <c r="G1149" i="112"/>
  <c r="F1149" i="112"/>
  <c r="H1148" i="112"/>
  <c r="G1148" i="112"/>
  <c r="F1148" i="112"/>
  <c r="H1147" i="112"/>
  <c r="G1147" i="112"/>
  <c r="F1147" i="112"/>
  <c r="H1146" i="112"/>
  <c r="G1146" i="112"/>
  <c r="F1146" i="112"/>
  <c r="H1145" i="112"/>
  <c r="G1145" i="112"/>
  <c r="F1145" i="112"/>
  <c r="H1144" i="112"/>
  <c r="G1144" i="112"/>
  <c r="F1144" i="112"/>
  <c r="H1143" i="112"/>
  <c r="G1143" i="112"/>
  <c r="F1143" i="112"/>
  <c r="H1142" i="112"/>
  <c r="G1142" i="112"/>
  <c r="F1142" i="112"/>
  <c r="H1141" i="112"/>
  <c r="G1141" i="112"/>
  <c r="F1141" i="112"/>
  <c r="H1140" i="112"/>
  <c r="G1140" i="112"/>
  <c r="F1140" i="112"/>
  <c r="H1139" i="112"/>
  <c r="G1139" i="112"/>
  <c r="F1139" i="112"/>
  <c r="H1138" i="112"/>
  <c r="G1138" i="112"/>
  <c r="F1138" i="112"/>
  <c r="H1137" i="112"/>
  <c r="G1137" i="112"/>
  <c r="F1137" i="112"/>
  <c r="H1136" i="112"/>
  <c r="G1136" i="112"/>
  <c r="F1136" i="112"/>
  <c r="H1135" i="112"/>
  <c r="G1135" i="112"/>
  <c r="F1135" i="112"/>
  <c r="H1134" i="112"/>
  <c r="G1134" i="112"/>
  <c r="F1134" i="112"/>
  <c r="H1133" i="112"/>
  <c r="G1133" i="112"/>
  <c r="F1133" i="112"/>
  <c r="H1132" i="112"/>
  <c r="G1132" i="112"/>
  <c r="F1132" i="112"/>
  <c r="H1131" i="112"/>
  <c r="G1131" i="112"/>
  <c r="F1131" i="112"/>
  <c r="H1130" i="112"/>
  <c r="G1130" i="112"/>
  <c r="F1130" i="112"/>
  <c r="H1129" i="112"/>
  <c r="G1129" i="112"/>
  <c r="F1129" i="112"/>
  <c r="H1128" i="112"/>
  <c r="G1128" i="112"/>
  <c r="F1128" i="112"/>
  <c r="H1127" i="112"/>
  <c r="G1127" i="112"/>
  <c r="F1127" i="112"/>
  <c r="H1126" i="112"/>
  <c r="G1126" i="112"/>
  <c r="F1126" i="112"/>
  <c r="H1125" i="112"/>
  <c r="G1125" i="112"/>
  <c r="F1125" i="112"/>
  <c r="H1124" i="112"/>
  <c r="G1124" i="112"/>
  <c r="F1124" i="112"/>
  <c r="H1123" i="112"/>
  <c r="G1123" i="112"/>
  <c r="F1123" i="112"/>
  <c r="H1122" i="112"/>
  <c r="G1122" i="112"/>
  <c r="F1122" i="112"/>
  <c r="H1121" i="112"/>
  <c r="G1121" i="112"/>
  <c r="F1121" i="112"/>
  <c r="H1120" i="112"/>
  <c r="G1120" i="112"/>
  <c r="F1120" i="112"/>
  <c r="H1119" i="112"/>
  <c r="G1119" i="112"/>
  <c r="F1119" i="112"/>
  <c r="H1118" i="112"/>
  <c r="G1118" i="112"/>
  <c r="F1118" i="112"/>
  <c r="H1117" i="112"/>
  <c r="G1117" i="112"/>
  <c r="F1117" i="112"/>
  <c r="H1116" i="112"/>
  <c r="G1116" i="112"/>
  <c r="F1116" i="112"/>
  <c r="H1115" i="112"/>
  <c r="G1115" i="112"/>
  <c r="F1115" i="112"/>
  <c r="H1114" i="112"/>
  <c r="G1114" i="112"/>
  <c r="F1114" i="112"/>
  <c r="H1113" i="112"/>
  <c r="G1113" i="112"/>
  <c r="F1113" i="112"/>
  <c r="H1112" i="112"/>
  <c r="G1112" i="112"/>
  <c r="F1112" i="112"/>
  <c r="H1111" i="112"/>
  <c r="G1111" i="112"/>
  <c r="F1111" i="112"/>
  <c r="H1110" i="112"/>
  <c r="G1110" i="112"/>
  <c r="F1110" i="112"/>
  <c r="H1109" i="112"/>
  <c r="G1109" i="112"/>
  <c r="F1109" i="112"/>
  <c r="H1108" i="112"/>
  <c r="G1108" i="112"/>
  <c r="F1108" i="112"/>
  <c r="H1107" i="112"/>
  <c r="G1107" i="112"/>
  <c r="F1107" i="112"/>
  <c r="H1106" i="112"/>
  <c r="G1106" i="112"/>
  <c r="F1106" i="112"/>
  <c r="H1105" i="112"/>
  <c r="G1105" i="112"/>
  <c r="F1105" i="112"/>
  <c r="H1104" i="112"/>
  <c r="G1104" i="112"/>
  <c r="F1104" i="112"/>
  <c r="H1103" i="112"/>
  <c r="G1103" i="112"/>
  <c r="F1103" i="112"/>
  <c r="H1102" i="112"/>
  <c r="G1102" i="112"/>
  <c r="F1102" i="112"/>
  <c r="H1101" i="112"/>
  <c r="G1101" i="112"/>
  <c r="F1101" i="112"/>
  <c r="H1100" i="112"/>
  <c r="G1100" i="112"/>
  <c r="F1100" i="112"/>
  <c r="H1099" i="112"/>
  <c r="G1099" i="112"/>
  <c r="F1099" i="112"/>
  <c r="H1098" i="112"/>
  <c r="G1098" i="112"/>
  <c r="F1098" i="112"/>
  <c r="H1097" i="112"/>
  <c r="G1097" i="112"/>
  <c r="F1097" i="112"/>
  <c r="H1096" i="112"/>
  <c r="G1096" i="112"/>
  <c r="F1096" i="112"/>
  <c r="H1095" i="112"/>
  <c r="G1095" i="112"/>
  <c r="F1095" i="112"/>
  <c r="H1094" i="112"/>
  <c r="G1094" i="112"/>
  <c r="F1094" i="112"/>
  <c r="H1093" i="112"/>
  <c r="G1093" i="112"/>
  <c r="F1093" i="112"/>
  <c r="H1092" i="112"/>
  <c r="G1092" i="112"/>
  <c r="F1092" i="112"/>
  <c r="H1091" i="112"/>
  <c r="G1091" i="112"/>
  <c r="F1091" i="112"/>
  <c r="H1090" i="112"/>
  <c r="G1090" i="112"/>
  <c r="F1090" i="112"/>
  <c r="H1089" i="112"/>
  <c r="G1089" i="112"/>
  <c r="F1089" i="112"/>
  <c r="H1088" i="112"/>
  <c r="G1088" i="112"/>
  <c r="F1088" i="112"/>
  <c r="H1087" i="112"/>
  <c r="G1087" i="112"/>
  <c r="F1087" i="112"/>
  <c r="H1086" i="112"/>
  <c r="G1086" i="112"/>
  <c r="F1086" i="112"/>
  <c r="H1085" i="112"/>
  <c r="G1085" i="112"/>
  <c r="F1085" i="112"/>
  <c r="H1084" i="112"/>
  <c r="G1084" i="112"/>
  <c r="F1084" i="112"/>
  <c r="H1083" i="112"/>
  <c r="G1083" i="112"/>
  <c r="F1083" i="112"/>
  <c r="H1082" i="112"/>
  <c r="G1082" i="112"/>
  <c r="F1082" i="112"/>
  <c r="H1081" i="112"/>
  <c r="G1081" i="112"/>
  <c r="F1081" i="112"/>
  <c r="H1080" i="112"/>
  <c r="G1080" i="112"/>
  <c r="F1080" i="112"/>
  <c r="H1079" i="112"/>
  <c r="G1079" i="112"/>
  <c r="F1079" i="112"/>
  <c r="H1078" i="112"/>
  <c r="G1078" i="112"/>
  <c r="F1078" i="112"/>
  <c r="H1077" i="112"/>
  <c r="G1077" i="112"/>
  <c r="F1077" i="112"/>
  <c r="H1076" i="112"/>
  <c r="G1076" i="112"/>
  <c r="F1076" i="112"/>
  <c r="H1075" i="112"/>
  <c r="G1075" i="112"/>
  <c r="F1075" i="112"/>
  <c r="H1074" i="112"/>
  <c r="G1074" i="112"/>
  <c r="F1074" i="112"/>
  <c r="H1073" i="112"/>
  <c r="G1073" i="112"/>
  <c r="F1073" i="112"/>
  <c r="H1072" i="112"/>
  <c r="G1072" i="112"/>
  <c r="F1072" i="112"/>
  <c r="H1071" i="112"/>
  <c r="G1071" i="112"/>
  <c r="F1071" i="112"/>
  <c r="H1070" i="112"/>
  <c r="G1070" i="112"/>
  <c r="F1070" i="112"/>
  <c r="H1069" i="112"/>
  <c r="G1069" i="112"/>
  <c r="F1069" i="112"/>
  <c r="H1068" i="112"/>
  <c r="G1068" i="112"/>
  <c r="F1068" i="112"/>
  <c r="H1067" i="112"/>
  <c r="G1067" i="112"/>
  <c r="F1067" i="112"/>
  <c r="H1066" i="112"/>
  <c r="G1066" i="112"/>
  <c r="F1066" i="112"/>
  <c r="H1065" i="112"/>
  <c r="G1065" i="112"/>
  <c r="F1065" i="112"/>
  <c r="H1064" i="112"/>
  <c r="G1064" i="112"/>
  <c r="F1064" i="112"/>
  <c r="H1063" i="112"/>
  <c r="G1063" i="112"/>
  <c r="F1063" i="112"/>
  <c r="H1062" i="112"/>
  <c r="G1062" i="112"/>
  <c r="F1062" i="112"/>
  <c r="H1061" i="112"/>
  <c r="G1061" i="112"/>
  <c r="F1061" i="112"/>
  <c r="H1060" i="112"/>
  <c r="G1060" i="112"/>
  <c r="F1060" i="112"/>
  <c r="H1059" i="112"/>
  <c r="G1059" i="112"/>
  <c r="F1059" i="112"/>
  <c r="H1058" i="112"/>
  <c r="G1058" i="112"/>
  <c r="F1058" i="112"/>
  <c r="H1057" i="112"/>
  <c r="G1057" i="112"/>
  <c r="F1057" i="112"/>
  <c r="H1056" i="112"/>
  <c r="G1056" i="112"/>
  <c r="F1056" i="112"/>
  <c r="H1055" i="112"/>
  <c r="G1055" i="112"/>
  <c r="F1055" i="112"/>
  <c r="H1054" i="112"/>
  <c r="G1054" i="112"/>
  <c r="F1054" i="112"/>
  <c r="H1053" i="112"/>
  <c r="G1053" i="112"/>
  <c r="F1053" i="112"/>
  <c r="H1052" i="112"/>
  <c r="G1052" i="112"/>
  <c r="F1052" i="112"/>
  <c r="H1051" i="112"/>
  <c r="G1051" i="112"/>
  <c r="F1051" i="112"/>
  <c r="H1050" i="112"/>
  <c r="G1050" i="112"/>
  <c r="F1050" i="112"/>
  <c r="H1049" i="112"/>
  <c r="G1049" i="112"/>
  <c r="F1049" i="112"/>
  <c r="H1048" i="112"/>
  <c r="G1048" i="112"/>
  <c r="F1048" i="112"/>
  <c r="H1047" i="112"/>
  <c r="G1047" i="112"/>
  <c r="F1047" i="112"/>
  <c r="H1046" i="112"/>
  <c r="G1046" i="112"/>
  <c r="F1046" i="112"/>
  <c r="H1045" i="112"/>
  <c r="G1045" i="112"/>
  <c r="F1045" i="112"/>
  <c r="H1044" i="112"/>
  <c r="G1044" i="112"/>
  <c r="F1044" i="112"/>
  <c r="H1043" i="112"/>
  <c r="G1043" i="112"/>
  <c r="F1043" i="112"/>
  <c r="H1042" i="112"/>
  <c r="G1042" i="112"/>
  <c r="F1042" i="112"/>
  <c r="H1041" i="112"/>
  <c r="G1041" i="112"/>
  <c r="F1041" i="112"/>
  <c r="H1040" i="112"/>
  <c r="G1040" i="112"/>
  <c r="F1040" i="112"/>
  <c r="H1039" i="112"/>
  <c r="G1039" i="112"/>
  <c r="F1039" i="112"/>
  <c r="H1038" i="112"/>
  <c r="G1038" i="112"/>
  <c r="F1038" i="112"/>
  <c r="H1037" i="112"/>
  <c r="G1037" i="112"/>
  <c r="F1037" i="112"/>
  <c r="H1036" i="112"/>
  <c r="G1036" i="112"/>
  <c r="F1036" i="112"/>
  <c r="H1035" i="112"/>
  <c r="G1035" i="112"/>
  <c r="F1035" i="112"/>
  <c r="H1034" i="112"/>
  <c r="G1034" i="112"/>
  <c r="F1034" i="112"/>
  <c r="H1033" i="112"/>
  <c r="G1033" i="112"/>
  <c r="F1033" i="112"/>
  <c r="H1032" i="112"/>
  <c r="G1032" i="112"/>
  <c r="F1032" i="112"/>
  <c r="H1031" i="112"/>
  <c r="G1031" i="112"/>
  <c r="F1031" i="112"/>
  <c r="H1030" i="112"/>
  <c r="G1030" i="112"/>
  <c r="F1030" i="112"/>
  <c r="H1029" i="112"/>
  <c r="G1029" i="112"/>
  <c r="F1029" i="112"/>
  <c r="H1028" i="112"/>
  <c r="G1028" i="112"/>
  <c r="F1028" i="112"/>
  <c r="H1027" i="112"/>
  <c r="G1027" i="112"/>
  <c r="F1027" i="112"/>
  <c r="H1026" i="112"/>
  <c r="G1026" i="112"/>
  <c r="F1026" i="112"/>
  <c r="H1025" i="112"/>
  <c r="G1025" i="112"/>
  <c r="F1025" i="112"/>
  <c r="H1024" i="112"/>
  <c r="G1024" i="112"/>
  <c r="F1024" i="112"/>
  <c r="H1023" i="112"/>
  <c r="G1023" i="112"/>
  <c r="F1023" i="112"/>
  <c r="H1022" i="112"/>
  <c r="G1022" i="112"/>
  <c r="F1022" i="112"/>
  <c r="H1021" i="112"/>
  <c r="G1021" i="112"/>
  <c r="F1021" i="112"/>
  <c r="H1020" i="112"/>
  <c r="G1020" i="112"/>
  <c r="F1020" i="112"/>
  <c r="H1019" i="112"/>
  <c r="G1019" i="112"/>
  <c r="F1019" i="112"/>
  <c r="H1018" i="112"/>
  <c r="G1018" i="112"/>
  <c r="F1018" i="112"/>
  <c r="H1017" i="112"/>
  <c r="G1017" i="112"/>
  <c r="F1017" i="112"/>
  <c r="H1016" i="112"/>
  <c r="G1016" i="112"/>
  <c r="F1016" i="112"/>
  <c r="H1015" i="112"/>
  <c r="G1015" i="112"/>
  <c r="F1015" i="112"/>
  <c r="H1014" i="112"/>
  <c r="G1014" i="112"/>
  <c r="F1014" i="112"/>
  <c r="H1013" i="112"/>
  <c r="G1013" i="112"/>
  <c r="F1013" i="112"/>
  <c r="H1012" i="112"/>
  <c r="G1012" i="112"/>
  <c r="F1012" i="112"/>
  <c r="H1011" i="112"/>
  <c r="G1011" i="112"/>
  <c r="F1011" i="112"/>
  <c r="H1010" i="112"/>
  <c r="G1010" i="112"/>
  <c r="F1010" i="112"/>
  <c r="H1009" i="112"/>
  <c r="G1009" i="112"/>
  <c r="F1009" i="112"/>
  <c r="H1008" i="112"/>
  <c r="G1008" i="112"/>
  <c r="F1008" i="112"/>
  <c r="H1007" i="112"/>
  <c r="G1007" i="112"/>
  <c r="F1007" i="112"/>
  <c r="H1006" i="112"/>
  <c r="G1006" i="112"/>
  <c r="F1006" i="112"/>
  <c r="H1005" i="112"/>
  <c r="G1005" i="112"/>
  <c r="F1005" i="112"/>
  <c r="H1004" i="112"/>
  <c r="G1004" i="112"/>
  <c r="F1004" i="112"/>
  <c r="H1003" i="112"/>
  <c r="G1003" i="112"/>
  <c r="F1003" i="112"/>
  <c r="H1002" i="112"/>
  <c r="G1002" i="112"/>
  <c r="F1002" i="112"/>
  <c r="H1001" i="112"/>
  <c r="G1001" i="112"/>
  <c r="F1001" i="112"/>
  <c r="H1000" i="112"/>
  <c r="G1000" i="112"/>
  <c r="F1000" i="112"/>
  <c r="H999" i="112"/>
  <c r="G999" i="112"/>
  <c r="F999" i="112"/>
  <c r="H998" i="112"/>
  <c r="G998" i="112"/>
  <c r="F998" i="112"/>
  <c r="H997" i="112"/>
  <c r="G997" i="112"/>
  <c r="F997" i="112"/>
  <c r="H996" i="112"/>
  <c r="G996" i="112"/>
  <c r="F996" i="112"/>
  <c r="H995" i="112"/>
  <c r="G995" i="112"/>
  <c r="F995" i="112"/>
  <c r="H994" i="112"/>
  <c r="G994" i="112"/>
  <c r="F994" i="112"/>
  <c r="H993" i="112"/>
  <c r="G993" i="112"/>
  <c r="F993" i="112"/>
  <c r="H992" i="112"/>
  <c r="G992" i="112"/>
  <c r="F992" i="112"/>
  <c r="H991" i="112"/>
  <c r="G991" i="112"/>
  <c r="F991" i="112"/>
  <c r="H990" i="112"/>
  <c r="G990" i="112"/>
  <c r="F990" i="112"/>
  <c r="H989" i="112"/>
  <c r="G989" i="112"/>
  <c r="F989" i="112"/>
  <c r="H988" i="112"/>
  <c r="G988" i="112"/>
  <c r="F988" i="112"/>
  <c r="H987" i="112"/>
  <c r="G987" i="112"/>
  <c r="F987" i="112"/>
  <c r="H986" i="112"/>
  <c r="G986" i="112"/>
  <c r="F986" i="112"/>
  <c r="H985" i="112"/>
  <c r="G985" i="112"/>
  <c r="F985" i="112"/>
  <c r="H984" i="112"/>
  <c r="G984" i="112"/>
  <c r="F984" i="112"/>
  <c r="H983" i="112"/>
  <c r="G983" i="112"/>
  <c r="F983" i="112"/>
  <c r="H982" i="112"/>
  <c r="G982" i="112"/>
  <c r="F982" i="112"/>
  <c r="H981" i="112"/>
  <c r="G981" i="112"/>
  <c r="F981" i="112"/>
  <c r="H980" i="112"/>
  <c r="G980" i="112"/>
  <c r="F980" i="112"/>
  <c r="H979" i="112"/>
  <c r="G979" i="112"/>
  <c r="F979" i="112"/>
  <c r="H978" i="112"/>
  <c r="G978" i="112"/>
  <c r="F978" i="112"/>
  <c r="H977" i="112"/>
  <c r="G977" i="112"/>
  <c r="F977" i="112"/>
  <c r="H976" i="112"/>
  <c r="G976" i="112"/>
  <c r="F976" i="112"/>
  <c r="H975" i="112"/>
  <c r="G975" i="112"/>
  <c r="F975" i="112"/>
  <c r="H974" i="112"/>
  <c r="G974" i="112"/>
  <c r="F974" i="112"/>
  <c r="H973" i="112"/>
  <c r="G973" i="112"/>
  <c r="F973" i="112"/>
  <c r="H972" i="112"/>
  <c r="G972" i="112"/>
  <c r="F972" i="112"/>
  <c r="H971" i="112"/>
  <c r="G971" i="112"/>
  <c r="F971" i="112"/>
  <c r="H970" i="112"/>
  <c r="G970" i="112"/>
  <c r="F970" i="112"/>
  <c r="H969" i="112"/>
  <c r="G969" i="112"/>
  <c r="F969" i="112"/>
  <c r="H968" i="112"/>
  <c r="G968" i="112"/>
  <c r="F968" i="112"/>
  <c r="H967" i="112"/>
  <c r="G967" i="112"/>
  <c r="F967" i="112"/>
  <c r="H966" i="112"/>
  <c r="G966" i="112"/>
  <c r="F966" i="112"/>
  <c r="H965" i="112"/>
  <c r="G965" i="112"/>
  <c r="F965" i="112"/>
  <c r="H964" i="112"/>
  <c r="G964" i="112"/>
  <c r="F964" i="112"/>
  <c r="H963" i="112"/>
  <c r="G963" i="112"/>
  <c r="F963" i="112"/>
  <c r="H962" i="112"/>
  <c r="G962" i="112"/>
  <c r="F962" i="112"/>
  <c r="H961" i="112"/>
  <c r="G961" i="112"/>
  <c r="F961" i="112"/>
  <c r="H960" i="112"/>
  <c r="G960" i="112"/>
  <c r="F960" i="112"/>
  <c r="H959" i="112"/>
  <c r="G959" i="112"/>
  <c r="F959" i="112"/>
  <c r="H958" i="112"/>
  <c r="G958" i="112"/>
  <c r="F958" i="112"/>
  <c r="H957" i="112"/>
  <c r="G957" i="112"/>
  <c r="F957" i="112"/>
  <c r="H956" i="112"/>
  <c r="G956" i="112"/>
  <c r="F956" i="112"/>
  <c r="H955" i="112"/>
  <c r="G955" i="112"/>
  <c r="F955" i="112"/>
  <c r="H954" i="112"/>
  <c r="G954" i="112"/>
  <c r="F954" i="112"/>
  <c r="H953" i="112"/>
  <c r="G953" i="112"/>
  <c r="F953" i="112"/>
  <c r="H952" i="112"/>
  <c r="G952" i="112"/>
  <c r="F952" i="112"/>
  <c r="H951" i="112"/>
  <c r="G951" i="112"/>
  <c r="F951" i="112"/>
  <c r="H950" i="112"/>
  <c r="G950" i="112"/>
  <c r="F950" i="112"/>
  <c r="H949" i="112"/>
  <c r="G949" i="112"/>
  <c r="F949" i="112"/>
  <c r="H948" i="112"/>
  <c r="G948" i="112"/>
  <c r="F948" i="112"/>
  <c r="H947" i="112"/>
  <c r="G947" i="112"/>
  <c r="F947" i="112"/>
  <c r="H946" i="112"/>
  <c r="G946" i="112"/>
  <c r="F946" i="112"/>
  <c r="H945" i="112"/>
  <c r="G945" i="112"/>
  <c r="F945" i="112"/>
  <c r="H944" i="112"/>
  <c r="G944" i="112"/>
  <c r="F944" i="112"/>
  <c r="H943" i="112"/>
  <c r="G943" i="112"/>
  <c r="F943" i="112"/>
  <c r="H942" i="112"/>
  <c r="G942" i="112"/>
  <c r="F942" i="112"/>
  <c r="H941" i="112"/>
  <c r="G941" i="112"/>
  <c r="F941" i="112"/>
  <c r="H940" i="112"/>
  <c r="G940" i="112"/>
  <c r="F940" i="112"/>
  <c r="H939" i="112"/>
  <c r="G939" i="112"/>
  <c r="F939" i="112"/>
  <c r="H938" i="112"/>
  <c r="G938" i="112"/>
  <c r="F938" i="112"/>
  <c r="H937" i="112"/>
  <c r="G937" i="112"/>
  <c r="F937" i="112"/>
  <c r="H936" i="112"/>
  <c r="G936" i="112"/>
  <c r="F936" i="112"/>
  <c r="H935" i="112"/>
  <c r="G935" i="112"/>
  <c r="F935" i="112"/>
  <c r="H934" i="112"/>
  <c r="G934" i="112"/>
  <c r="F934" i="112"/>
  <c r="H933" i="112"/>
  <c r="G933" i="112"/>
  <c r="F933" i="112"/>
  <c r="H932" i="112"/>
  <c r="G932" i="112"/>
  <c r="F932" i="112"/>
  <c r="H931" i="112"/>
  <c r="G931" i="112"/>
  <c r="F931" i="112"/>
  <c r="H930" i="112"/>
  <c r="G930" i="112"/>
  <c r="F930" i="112"/>
  <c r="H929" i="112"/>
  <c r="G929" i="112"/>
  <c r="F929" i="112"/>
  <c r="H928" i="112"/>
  <c r="G928" i="112"/>
  <c r="F928" i="112"/>
  <c r="H927" i="112"/>
  <c r="G927" i="112"/>
  <c r="F927" i="112"/>
  <c r="H926" i="112"/>
  <c r="G926" i="112"/>
  <c r="F926" i="112"/>
  <c r="H925" i="112"/>
  <c r="G925" i="112"/>
  <c r="F925" i="112"/>
  <c r="H924" i="112"/>
  <c r="G924" i="112"/>
  <c r="F924" i="112"/>
  <c r="H923" i="112"/>
  <c r="G923" i="112"/>
  <c r="F923" i="112"/>
  <c r="H922" i="112"/>
  <c r="G922" i="112"/>
  <c r="F922" i="112"/>
  <c r="H921" i="112"/>
  <c r="G921" i="112"/>
  <c r="F921" i="112"/>
  <c r="H920" i="112"/>
  <c r="G920" i="112"/>
  <c r="F920" i="112"/>
  <c r="H919" i="112"/>
  <c r="G919" i="112"/>
  <c r="F919" i="112"/>
  <c r="H918" i="112"/>
  <c r="G918" i="112"/>
  <c r="F918" i="112"/>
  <c r="H917" i="112"/>
  <c r="G917" i="112"/>
  <c r="F917" i="112"/>
  <c r="H916" i="112"/>
  <c r="G916" i="112"/>
  <c r="F916" i="112"/>
  <c r="H915" i="112"/>
  <c r="G915" i="112"/>
  <c r="F915" i="112"/>
  <c r="H914" i="112"/>
  <c r="G914" i="112"/>
  <c r="F914" i="112"/>
  <c r="H913" i="112"/>
  <c r="G913" i="112"/>
  <c r="F913" i="112"/>
  <c r="H912" i="112"/>
  <c r="G912" i="112"/>
  <c r="F912" i="112"/>
  <c r="H911" i="112"/>
  <c r="G911" i="112"/>
  <c r="F911" i="112"/>
  <c r="H910" i="112"/>
  <c r="G910" i="112"/>
  <c r="F910" i="112"/>
  <c r="H909" i="112"/>
  <c r="G909" i="112"/>
  <c r="F909" i="112"/>
  <c r="H908" i="112"/>
  <c r="G908" i="112"/>
  <c r="F908" i="112"/>
  <c r="H907" i="112"/>
  <c r="G907" i="112"/>
  <c r="F907" i="112"/>
  <c r="H906" i="112"/>
  <c r="G906" i="112"/>
  <c r="F906" i="112"/>
  <c r="H905" i="112"/>
  <c r="G905" i="112"/>
  <c r="F905" i="112"/>
  <c r="H904" i="112"/>
  <c r="G904" i="112"/>
  <c r="F904" i="112"/>
  <c r="H903" i="112"/>
  <c r="G903" i="112"/>
  <c r="F903" i="112"/>
  <c r="H902" i="112"/>
  <c r="G902" i="112"/>
  <c r="F902" i="112"/>
  <c r="H901" i="112"/>
  <c r="G901" i="112"/>
  <c r="F901" i="112"/>
  <c r="H900" i="112"/>
  <c r="G900" i="112"/>
  <c r="F900" i="112"/>
  <c r="H899" i="112"/>
  <c r="G899" i="112"/>
  <c r="F899" i="112"/>
  <c r="H898" i="112"/>
  <c r="G898" i="112"/>
  <c r="F898" i="112"/>
  <c r="H897" i="112"/>
  <c r="G897" i="112"/>
  <c r="F897" i="112"/>
  <c r="H896" i="112"/>
  <c r="G896" i="112"/>
  <c r="F896" i="112"/>
  <c r="H895" i="112"/>
  <c r="G895" i="112"/>
  <c r="F895" i="112"/>
  <c r="H894" i="112"/>
  <c r="G894" i="112"/>
  <c r="F894" i="112"/>
  <c r="H893" i="112"/>
  <c r="G893" i="112"/>
  <c r="F893" i="112"/>
  <c r="H892" i="112"/>
  <c r="G892" i="112"/>
  <c r="F892" i="112"/>
  <c r="H891" i="112"/>
  <c r="G891" i="112"/>
  <c r="F891" i="112"/>
  <c r="H890" i="112"/>
  <c r="G890" i="112"/>
  <c r="F890" i="112"/>
  <c r="H889" i="112"/>
  <c r="G889" i="112"/>
  <c r="F889" i="112"/>
  <c r="H888" i="112"/>
  <c r="G888" i="112"/>
  <c r="F888" i="112"/>
  <c r="H887" i="112"/>
  <c r="G887" i="112"/>
  <c r="F887" i="112"/>
  <c r="H886" i="112"/>
  <c r="G886" i="112"/>
  <c r="F886" i="112"/>
  <c r="H885" i="112"/>
  <c r="G885" i="112"/>
  <c r="F885" i="112"/>
  <c r="H884" i="112"/>
  <c r="G884" i="112"/>
  <c r="F884" i="112"/>
  <c r="H883" i="112"/>
  <c r="G883" i="112"/>
  <c r="F883" i="112"/>
  <c r="H882" i="112"/>
  <c r="G882" i="112"/>
  <c r="F882" i="112"/>
  <c r="H881" i="112"/>
  <c r="G881" i="112"/>
  <c r="F881" i="112"/>
  <c r="H880" i="112"/>
  <c r="G880" i="112"/>
  <c r="F880" i="112"/>
  <c r="H879" i="112"/>
  <c r="G879" i="112"/>
  <c r="F879" i="112"/>
  <c r="H878" i="112"/>
  <c r="G878" i="112"/>
  <c r="F878" i="112"/>
  <c r="H877" i="112"/>
  <c r="G877" i="112"/>
  <c r="F877" i="112"/>
  <c r="H876" i="112"/>
  <c r="G876" i="112"/>
  <c r="F876" i="112"/>
  <c r="H875" i="112"/>
  <c r="G875" i="112"/>
  <c r="F875" i="112"/>
  <c r="H874" i="112"/>
  <c r="G874" i="112"/>
  <c r="F874" i="112"/>
  <c r="H873" i="112"/>
  <c r="G873" i="112"/>
  <c r="F873" i="112"/>
  <c r="H872" i="112"/>
  <c r="G872" i="112"/>
  <c r="F872" i="112"/>
  <c r="H871" i="112"/>
  <c r="G871" i="112"/>
  <c r="F871" i="112"/>
  <c r="H870" i="112"/>
  <c r="G870" i="112"/>
  <c r="F870" i="112"/>
  <c r="H869" i="112"/>
  <c r="G869" i="112"/>
  <c r="F869" i="112"/>
  <c r="H868" i="112"/>
  <c r="G868" i="112"/>
  <c r="F868" i="112"/>
  <c r="H867" i="112"/>
  <c r="G867" i="112"/>
  <c r="F867" i="112"/>
  <c r="H866" i="112"/>
  <c r="G866" i="112"/>
  <c r="F866" i="112"/>
  <c r="H865" i="112"/>
  <c r="G865" i="112"/>
  <c r="F865" i="112"/>
  <c r="H864" i="112"/>
  <c r="G864" i="112"/>
  <c r="F864" i="112"/>
  <c r="H863" i="112"/>
  <c r="G863" i="112"/>
  <c r="F863" i="112"/>
  <c r="H862" i="112"/>
  <c r="G862" i="112"/>
  <c r="F862" i="112"/>
  <c r="H861" i="112"/>
  <c r="G861" i="112"/>
  <c r="F861" i="112"/>
  <c r="H860" i="112"/>
  <c r="G860" i="112"/>
  <c r="F860" i="112"/>
  <c r="H859" i="112"/>
  <c r="G859" i="112"/>
  <c r="F859" i="112"/>
  <c r="H858" i="112"/>
  <c r="G858" i="112"/>
  <c r="F858" i="112"/>
  <c r="H857" i="112"/>
  <c r="G857" i="112"/>
  <c r="F857" i="112"/>
  <c r="H856" i="112"/>
  <c r="G856" i="112"/>
  <c r="F856" i="112"/>
  <c r="H855" i="112"/>
  <c r="G855" i="112"/>
  <c r="F855" i="112"/>
  <c r="H854" i="112"/>
  <c r="G854" i="112"/>
  <c r="F854" i="112"/>
  <c r="H853" i="112"/>
  <c r="G853" i="112"/>
  <c r="F853" i="112"/>
  <c r="H852" i="112"/>
  <c r="G852" i="112"/>
  <c r="F852" i="112"/>
  <c r="H851" i="112"/>
  <c r="G851" i="112"/>
  <c r="F851" i="112"/>
  <c r="H850" i="112"/>
  <c r="G850" i="112"/>
  <c r="F850" i="112"/>
  <c r="H849" i="112"/>
  <c r="G849" i="112"/>
  <c r="F849" i="112"/>
  <c r="H848" i="112"/>
  <c r="G848" i="112"/>
  <c r="F848" i="112"/>
  <c r="H847" i="112"/>
  <c r="G847" i="112"/>
  <c r="F847" i="112"/>
  <c r="H846" i="112"/>
  <c r="G846" i="112"/>
  <c r="F846" i="112"/>
  <c r="H845" i="112"/>
  <c r="G845" i="112"/>
  <c r="F845" i="112"/>
  <c r="H844" i="112"/>
  <c r="G844" i="112"/>
  <c r="F844" i="112"/>
  <c r="H843" i="112"/>
  <c r="G843" i="112"/>
  <c r="F843" i="112"/>
  <c r="H842" i="112"/>
  <c r="G842" i="112"/>
  <c r="F842" i="112"/>
  <c r="H841" i="112"/>
  <c r="G841" i="112"/>
  <c r="F841" i="112"/>
  <c r="H840" i="112"/>
  <c r="G840" i="112"/>
  <c r="F840" i="112"/>
  <c r="H839" i="112"/>
  <c r="G839" i="112"/>
  <c r="F839" i="112"/>
  <c r="H838" i="112"/>
  <c r="G838" i="112"/>
  <c r="F838" i="112"/>
  <c r="H837" i="112"/>
  <c r="G837" i="112"/>
  <c r="F837" i="112"/>
  <c r="H836" i="112"/>
  <c r="G836" i="112"/>
  <c r="F836" i="112"/>
  <c r="H835" i="112"/>
  <c r="G835" i="112"/>
  <c r="F835" i="112"/>
  <c r="H834" i="112"/>
  <c r="G834" i="112"/>
  <c r="F834" i="112"/>
  <c r="H833" i="112"/>
  <c r="G833" i="112"/>
  <c r="F833" i="112"/>
  <c r="H832" i="112"/>
  <c r="G832" i="112"/>
  <c r="F832" i="112"/>
  <c r="H831" i="112"/>
  <c r="G831" i="112"/>
  <c r="F831" i="112"/>
  <c r="H830" i="112"/>
  <c r="G830" i="112"/>
  <c r="F830" i="112"/>
  <c r="H829" i="112"/>
  <c r="G829" i="112"/>
  <c r="F829" i="112"/>
  <c r="H828" i="112"/>
  <c r="G828" i="112"/>
  <c r="F828" i="112"/>
  <c r="H827" i="112"/>
  <c r="G827" i="112"/>
  <c r="F827" i="112"/>
  <c r="H826" i="112"/>
  <c r="G826" i="112"/>
  <c r="F826" i="112"/>
  <c r="H825" i="112"/>
  <c r="G825" i="112"/>
  <c r="F825" i="112"/>
  <c r="H824" i="112"/>
  <c r="G824" i="112"/>
  <c r="F824" i="112"/>
  <c r="H823" i="112"/>
  <c r="G823" i="112"/>
  <c r="F823" i="112"/>
  <c r="H822" i="112"/>
  <c r="G822" i="112"/>
  <c r="F822" i="112"/>
  <c r="H821" i="112"/>
  <c r="G821" i="112"/>
  <c r="F821" i="112"/>
  <c r="H820" i="112"/>
  <c r="G820" i="112"/>
  <c r="F820" i="112"/>
  <c r="H819" i="112"/>
  <c r="G819" i="112"/>
  <c r="F819" i="112"/>
  <c r="H818" i="112"/>
  <c r="G818" i="112"/>
  <c r="F818" i="112"/>
  <c r="H817" i="112"/>
  <c r="G817" i="112"/>
  <c r="F817" i="112"/>
  <c r="H816" i="112"/>
  <c r="G816" i="112"/>
  <c r="F816" i="112"/>
  <c r="H815" i="112"/>
  <c r="G815" i="112"/>
  <c r="F815" i="112"/>
  <c r="H814" i="112"/>
  <c r="G814" i="112"/>
  <c r="F814" i="112"/>
  <c r="H813" i="112"/>
  <c r="G813" i="112"/>
  <c r="F813" i="112"/>
  <c r="H812" i="112"/>
  <c r="G812" i="112"/>
  <c r="F812" i="112"/>
  <c r="H811" i="112"/>
  <c r="G811" i="112"/>
  <c r="F811" i="112"/>
  <c r="H810" i="112"/>
  <c r="G810" i="112"/>
  <c r="F810" i="112"/>
  <c r="H809" i="112"/>
  <c r="G809" i="112"/>
  <c r="F809" i="112"/>
  <c r="H808" i="112"/>
  <c r="G808" i="112"/>
  <c r="F808" i="112"/>
  <c r="H807" i="112"/>
  <c r="G807" i="112"/>
  <c r="F807" i="112"/>
  <c r="H806" i="112"/>
  <c r="G806" i="112"/>
  <c r="F806" i="112"/>
  <c r="H805" i="112"/>
  <c r="G805" i="112"/>
  <c r="F805" i="112"/>
  <c r="H804" i="112"/>
  <c r="G804" i="112"/>
  <c r="F804" i="112"/>
  <c r="H803" i="112"/>
  <c r="G803" i="112"/>
  <c r="F803" i="112"/>
  <c r="H802" i="112"/>
  <c r="G802" i="112"/>
  <c r="F802" i="112"/>
  <c r="H801" i="112"/>
  <c r="G801" i="112"/>
  <c r="F801" i="112"/>
  <c r="H800" i="112"/>
  <c r="G800" i="112"/>
  <c r="F800" i="112"/>
  <c r="H799" i="112"/>
  <c r="G799" i="112"/>
  <c r="F799" i="112"/>
  <c r="H798" i="112"/>
  <c r="G798" i="112"/>
  <c r="F798" i="112"/>
  <c r="H797" i="112"/>
  <c r="G797" i="112"/>
  <c r="F797" i="112"/>
  <c r="H796" i="112"/>
  <c r="G796" i="112"/>
  <c r="F796" i="112"/>
  <c r="H795" i="112"/>
  <c r="G795" i="112"/>
  <c r="F795" i="112"/>
  <c r="H794" i="112"/>
  <c r="G794" i="112"/>
  <c r="F794" i="112"/>
  <c r="H793" i="112"/>
  <c r="G793" i="112"/>
  <c r="F793" i="112"/>
  <c r="H792" i="112"/>
  <c r="G792" i="112"/>
  <c r="F792" i="112"/>
  <c r="H791" i="112"/>
  <c r="G791" i="112"/>
  <c r="F791" i="112"/>
  <c r="H790" i="112"/>
  <c r="G790" i="112"/>
  <c r="F790" i="112"/>
  <c r="H789" i="112"/>
  <c r="G789" i="112"/>
  <c r="F789" i="112"/>
  <c r="H788" i="112"/>
  <c r="G788" i="112"/>
  <c r="F788" i="112"/>
  <c r="H787" i="112"/>
  <c r="G787" i="112"/>
  <c r="F787" i="112"/>
  <c r="H786" i="112"/>
  <c r="G786" i="112"/>
  <c r="F786" i="112"/>
  <c r="H785" i="112"/>
  <c r="G785" i="112"/>
  <c r="F785" i="112"/>
  <c r="H784" i="112"/>
  <c r="G784" i="112"/>
  <c r="F784" i="112"/>
  <c r="H783" i="112"/>
  <c r="G783" i="112"/>
  <c r="F783" i="112"/>
  <c r="H782" i="112"/>
  <c r="G782" i="112"/>
  <c r="F782" i="112"/>
  <c r="H781" i="112"/>
  <c r="G781" i="112"/>
  <c r="F781" i="112"/>
  <c r="H780" i="112"/>
  <c r="G780" i="112"/>
  <c r="F780" i="112"/>
  <c r="H779" i="112"/>
  <c r="G779" i="112"/>
  <c r="F779" i="112"/>
  <c r="H778" i="112"/>
  <c r="G778" i="112"/>
  <c r="F778" i="112"/>
  <c r="H777" i="112"/>
  <c r="G777" i="112"/>
  <c r="F777" i="112"/>
  <c r="H776" i="112"/>
  <c r="G776" i="112"/>
  <c r="F776" i="112"/>
  <c r="H775" i="112"/>
  <c r="G775" i="112"/>
  <c r="F775" i="112"/>
  <c r="H774" i="112"/>
  <c r="G774" i="112"/>
  <c r="F774" i="112"/>
  <c r="H773" i="112"/>
  <c r="G773" i="112"/>
  <c r="F773" i="112"/>
  <c r="H772" i="112"/>
  <c r="G772" i="112"/>
  <c r="F772" i="112"/>
  <c r="H771" i="112"/>
  <c r="G771" i="112"/>
  <c r="F771" i="112"/>
  <c r="H770" i="112"/>
  <c r="G770" i="112"/>
  <c r="F770" i="112"/>
  <c r="H769" i="112"/>
  <c r="G769" i="112"/>
  <c r="F769" i="112"/>
  <c r="H768" i="112"/>
  <c r="G768" i="112"/>
  <c r="F768" i="112"/>
  <c r="H767" i="112"/>
  <c r="G767" i="112"/>
  <c r="F767" i="112"/>
  <c r="H766" i="112"/>
  <c r="G766" i="112"/>
  <c r="F766" i="112"/>
  <c r="H765" i="112"/>
  <c r="G765" i="112"/>
  <c r="F765" i="112"/>
  <c r="H764" i="112"/>
  <c r="G764" i="112"/>
  <c r="F764" i="112"/>
  <c r="H763" i="112"/>
  <c r="G763" i="112"/>
  <c r="F763" i="112"/>
  <c r="H762" i="112"/>
  <c r="G762" i="112"/>
  <c r="F762" i="112"/>
  <c r="H761" i="112"/>
  <c r="G761" i="112"/>
  <c r="F761" i="112"/>
  <c r="H760" i="112"/>
  <c r="G760" i="112"/>
  <c r="F760" i="112"/>
  <c r="H759" i="112"/>
  <c r="G759" i="112"/>
  <c r="F759" i="112"/>
  <c r="H758" i="112"/>
  <c r="G758" i="112"/>
  <c r="F758" i="112"/>
  <c r="H757" i="112"/>
  <c r="G757" i="112"/>
  <c r="F757" i="112"/>
  <c r="H756" i="112"/>
  <c r="G756" i="112"/>
  <c r="F756" i="112"/>
  <c r="H755" i="112"/>
  <c r="G755" i="112"/>
  <c r="F755" i="112"/>
  <c r="H754" i="112"/>
  <c r="G754" i="112"/>
  <c r="F754" i="112"/>
  <c r="H753" i="112"/>
  <c r="G753" i="112"/>
  <c r="F753" i="112"/>
  <c r="H752" i="112"/>
  <c r="G752" i="112"/>
  <c r="F752" i="112"/>
  <c r="H751" i="112"/>
  <c r="G751" i="112"/>
  <c r="F751" i="112"/>
  <c r="H750" i="112"/>
  <c r="G750" i="112"/>
  <c r="F750" i="112"/>
  <c r="H749" i="112"/>
  <c r="G749" i="112"/>
  <c r="F749" i="112"/>
  <c r="H748" i="112"/>
  <c r="G748" i="112"/>
  <c r="F748" i="112"/>
  <c r="H747" i="112"/>
  <c r="G747" i="112"/>
  <c r="F747" i="112"/>
  <c r="H746" i="112"/>
  <c r="G746" i="112"/>
  <c r="F746" i="112"/>
  <c r="H745" i="112"/>
  <c r="G745" i="112"/>
  <c r="F745" i="112"/>
  <c r="H744" i="112"/>
  <c r="G744" i="112"/>
  <c r="F744" i="112"/>
  <c r="H743" i="112"/>
  <c r="G743" i="112"/>
  <c r="F743" i="112"/>
  <c r="H742" i="112"/>
  <c r="G742" i="112"/>
  <c r="F742" i="112"/>
  <c r="H741" i="112"/>
  <c r="G741" i="112"/>
  <c r="F741" i="112"/>
  <c r="H740" i="112"/>
  <c r="G740" i="112"/>
  <c r="F740" i="112"/>
  <c r="H739" i="112"/>
  <c r="G739" i="112"/>
  <c r="F739" i="112"/>
  <c r="H738" i="112"/>
  <c r="G738" i="112"/>
  <c r="F738" i="112"/>
  <c r="H737" i="112"/>
  <c r="G737" i="112"/>
  <c r="F737" i="112"/>
  <c r="H736" i="112"/>
  <c r="G736" i="112"/>
  <c r="F736" i="112"/>
  <c r="H735" i="112"/>
  <c r="G735" i="112"/>
  <c r="F735" i="112"/>
  <c r="H734" i="112"/>
  <c r="G734" i="112"/>
  <c r="F734" i="112"/>
  <c r="H733" i="112"/>
  <c r="G733" i="112"/>
  <c r="F733" i="112"/>
  <c r="H732" i="112"/>
  <c r="G732" i="112"/>
  <c r="F732" i="112"/>
  <c r="H731" i="112"/>
  <c r="G731" i="112"/>
  <c r="F731" i="112"/>
  <c r="H730" i="112"/>
  <c r="G730" i="112"/>
  <c r="F730" i="112"/>
  <c r="H729" i="112"/>
  <c r="G729" i="112"/>
  <c r="F729" i="112"/>
  <c r="H728" i="112"/>
  <c r="G728" i="112"/>
  <c r="F728" i="112"/>
  <c r="H727" i="112"/>
  <c r="G727" i="112"/>
  <c r="F727" i="112"/>
  <c r="H726" i="112"/>
  <c r="G726" i="112"/>
  <c r="F726" i="112"/>
  <c r="H725" i="112"/>
  <c r="G725" i="112"/>
  <c r="F725" i="112"/>
  <c r="H724" i="112"/>
  <c r="G724" i="112"/>
  <c r="F724" i="112"/>
  <c r="H723" i="112"/>
  <c r="G723" i="112"/>
  <c r="F723" i="112"/>
  <c r="H722" i="112"/>
  <c r="G722" i="112"/>
  <c r="F722" i="112"/>
  <c r="H721" i="112"/>
  <c r="G721" i="112"/>
  <c r="F721" i="112"/>
  <c r="H720" i="112"/>
  <c r="G720" i="112"/>
  <c r="F720" i="112"/>
  <c r="H719" i="112"/>
  <c r="G719" i="112"/>
  <c r="F719" i="112"/>
  <c r="H718" i="112"/>
  <c r="G718" i="112"/>
  <c r="F718" i="112"/>
  <c r="H717" i="112"/>
  <c r="G717" i="112"/>
  <c r="F717" i="112"/>
  <c r="H716" i="112"/>
  <c r="G716" i="112"/>
  <c r="F716" i="112"/>
  <c r="H715" i="112"/>
  <c r="G715" i="112"/>
  <c r="F715" i="112"/>
  <c r="H714" i="112"/>
  <c r="G714" i="112"/>
  <c r="F714" i="112"/>
  <c r="H713" i="112"/>
  <c r="G713" i="112"/>
  <c r="F713" i="112"/>
  <c r="H712" i="112"/>
  <c r="G712" i="112"/>
  <c r="F712" i="112"/>
  <c r="H711" i="112"/>
  <c r="G711" i="112"/>
  <c r="F711" i="112"/>
  <c r="H710" i="112"/>
  <c r="G710" i="112"/>
  <c r="F710" i="112"/>
  <c r="H709" i="112"/>
  <c r="G709" i="112"/>
  <c r="F709" i="112"/>
  <c r="H708" i="112"/>
  <c r="G708" i="112"/>
  <c r="F708" i="112"/>
  <c r="H707" i="112"/>
  <c r="G707" i="112"/>
  <c r="F707" i="112"/>
  <c r="H706" i="112"/>
  <c r="G706" i="112"/>
  <c r="F706" i="112"/>
  <c r="H705" i="112"/>
  <c r="G705" i="112"/>
  <c r="F705" i="112"/>
  <c r="H704" i="112"/>
  <c r="G704" i="112"/>
  <c r="F704" i="112"/>
  <c r="H703" i="112"/>
  <c r="G703" i="112"/>
  <c r="F703" i="112"/>
  <c r="H702" i="112"/>
  <c r="G702" i="112"/>
  <c r="F702" i="112"/>
  <c r="H701" i="112"/>
  <c r="G701" i="112"/>
  <c r="F701" i="112"/>
  <c r="H700" i="112"/>
  <c r="G700" i="112"/>
  <c r="F700" i="112"/>
  <c r="H699" i="112"/>
  <c r="G699" i="112"/>
  <c r="F699" i="112"/>
  <c r="H698" i="112"/>
  <c r="G698" i="112"/>
  <c r="F698" i="112"/>
  <c r="H697" i="112"/>
  <c r="G697" i="112"/>
  <c r="F697" i="112"/>
  <c r="H696" i="112"/>
  <c r="G696" i="112"/>
  <c r="F696" i="112"/>
  <c r="H695" i="112"/>
  <c r="G695" i="112"/>
  <c r="F695" i="112"/>
  <c r="H694" i="112"/>
  <c r="G694" i="112"/>
  <c r="F694" i="112"/>
  <c r="H693" i="112"/>
  <c r="G693" i="112"/>
  <c r="F693" i="112"/>
  <c r="H692" i="112"/>
  <c r="G692" i="112"/>
  <c r="F692" i="112"/>
  <c r="H691" i="112"/>
  <c r="G691" i="112"/>
  <c r="F691" i="112"/>
  <c r="H690" i="112"/>
  <c r="G690" i="112"/>
  <c r="F690" i="112"/>
  <c r="H689" i="112"/>
  <c r="G689" i="112"/>
  <c r="F689" i="112"/>
  <c r="H688" i="112"/>
  <c r="G688" i="112"/>
  <c r="F688" i="112"/>
  <c r="H687" i="112"/>
  <c r="G687" i="112"/>
  <c r="F687" i="112"/>
  <c r="H686" i="112"/>
  <c r="G686" i="112"/>
  <c r="F686" i="112"/>
  <c r="H685" i="112"/>
  <c r="G685" i="112"/>
  <c r="F685" i="112"/>
  <c r="H684" i="112"/>
  <c r="G684" i="112"/>
  <c r="F684" i="112"/>
  <c r="H683" i="112"/>
  <c r="G683" i="112"/>
  <c r="F683" i="112"/>
  <c r="H682" i="112"/>
  <c r="G682" i="112"/>
  <c r="F682" i="112"/>
  <c r="H681" i="112"/>
  <c r="G681" i="112"/>
  <c r="F681" i="112"/>
  <c r="H680" i="112"/>
  <c r="G680" i="112"/>
  <c r="F680" i="112"/>
  <c r="H679" i="112"/>
  <c r="G679" i="112"/>
  <c r="F679" i="112"/>
  <c r="H678" i="112"/>
  <c r="G678" i="112"/>
  <c r="F678" i="112"/>
  <c r="H677" i="112"/>
  <c r="G677" i="112"/>
  <c r="F677" i="112"/>
  <c r="H676" i="112"/>
  <c r="G676" i="112"/>
  <c r="F676" i="112"/>
  <c r="H675" i="112"/>
  <c r="G675" i="112"/>
  <c r="F675" i="112"/>
  <c r="H674" i="112"/>
  <c r="G674" i="112"/>
  <c r="F674" i="112"/>
  <c r="H673" i="112"/>
  <c r="G673" i="112"/>
  <c r="F673" i="112"/>
  <c r="H672" i="112"/>
  <c r="G672" i="112"/>
  <c r="F672" i="112"/>
  <c r="H671" i="112"/>
  <c r="G671" i="112"/>
  <c r="F671" i="112"/>
  <c r="H670" i="112"/>
  <c r="G670" i="112"/>
  <c r="F670" i="112"/>
  <c r="H669" i="112"/>
  <c r="G669" i="112"/>
  <c r="F669" i="112"/>
  <c r="H668" i="112"/>
  <c r="G668" i="112"/>
  <c r="F668" i="112"/>
  <c r="H667" i="112"/>
  <c r="G667" i="112"/>
  <c r="F667" i="112"/>
  <c r="H666" i="112"/>
  <c r="G666" i="112"/>
  <c r="F666" i="112"/>
  <c r="H665" i="112"/>
  <c r="G665" i="112"/>
  <c r="F665" i="112"/>
  <c r="H664" i="112"/>
  <c r="G664" i="112"/>
  <c r="F664" i="112"/>
  <c r="H663" i="112"/>
  <c r="G663" i="112"/>
  <c r="F663" i="112"/>
  <c r="H662" i="112"/>
  <c r="G662" i="112"/>
  <c r="F662" i="112"/>
  <c r="H661" i="112"/>
  <c r="G661" i="112"/>
  <c r="F661" i="112"/>
  <c r="H660" i="112"/>
  <c r="G660" i="112"/>
  <c r="F660" i="112"/>
  <c r="H659" i="112"/>
  <c r="G659" i="112"/>
  <c r="F659" i="112"/>
  <c r="H658" i="112"/>
  <c r="G658" i="112"/>
  <c r="F658" i="112"/>
  <c r="H657" i="112"/>
  <c r="G657" i="112"/>
  <c r="F657" i="112"/>
  <c r="H656" i="112"/>
  <c r="G656" i="112"/>
  <c r="F656" i="112"/>
  <c r="H655" i="112"/>
  <c r="G655" i="112"/>
  <c r="F655" i="112"/>
  <c r="H654" i="112"/>
  <c r="G654" i="112"/>
  <c r="F654" i="112"/>
  <c r="H653" i="112"/>
  <c r="G653" i="112"/>
  <c r="F653" i="112"/>
  <c r="H652" i="112"/>
  <c r="G652" i="112"/>
  <c r="F652" i="112"/>
  <c r="H651" i="112"/>
  <c r="G651" i="112"/>
  <c r="F651" i="112"/>
  <c r="H650" i="112"/>
  <c r="G650" i="112"/>
  <c r="F650" i="112"/>
  <c r="H649" i="112"/>
  <c r="G649" i="112"/>
  <c r="F649" i="112"/>
  <c r="H648" i="112"/>
  <c r="G648" i="112"/>
  <c r="F648" i="112"/>
  <c r="H647" i="112"/>
  <c r="G647" i="112"/>
  <c r="F647" i="112"/>
  <c r="H646" i="112"/>
  <c r="G646" i="112"/>
  <c r="F646" i="112"/>
  <c r="H645" i="112"/>
  <c r="G645" i="112"/>
  <c r="F645" i="112"/>
  <c r="H644" i="112"/>
  <c r="G644" i="112"/>
  <c r="F644" i="112"/>
  <c r="H643" i="112"/>
  <c r="G643" i="112"/>
  <c r="F643" i="112"/>
  <c r="H642" i="112"/>
  <c r="G642" i="112"/>
  <c r="F642" i="112"/>
  <c r="H641" i="112"/>
  <c r="G641" i="112"/>
  <c r="F641" i="112"/>
  <c r="H640" i="112"/>
  <c r="G640" i="112"/>
  <c r="F640" i="112"/>
  <c r="H639" i="112"/>
  <c r="G639" i="112"/>
  <c r="F639" i="112"/>
  <c r="H638" i="112"/>
  <c r="G638" i="112"/>
  <c r="F638" i="112"/>
  <c r="H637" i="112"/>
  <c r="G637" i="112"/>
  <c r="F637" i="112"/>
  <c r="H636" i="112"/>
  <c r="G636" i="112"/>
  <c r="F636" i="112"/>
  <c r="H635" i="112"/>
  <c r="G635" i="112"/>
  <c r="F635" i="112"/>
  <c r="H634" i="112"/>
  <c r="G634" i="112"/>
  <c r="F634" i="112"/>
  <c r="H633" i="112"/>
  <c r="G633" i="112"/>
  <c r="F633" i="112"/>
  <c r="H632" i="112"/>
  <c r="G632" i="112"/>
  <c r="F632" i="112"/>
  <c r="H631" i="112"/>
  <c r="G631" i="112"/>
  <c r="F631" i="112"/>
  <c r="H630" i="112"/>
  <c r="G630" i="112"/>
  <c r="F630" i="112"/>
  <c r="H629" i="112"/>
  <c r="G629" i="112"/>
  <c r="F629" i="112"/>
  <c r="H628" i="112"/>
  <c r="G628" i="112"/>
  <c r="F628" i="112"/>
  <c r="H627" i="112"/>
  <c r="G627" i="112"/>
  <c r="F627" i="112"/>
  <c r="H626" i="112"/>
  <c r="G626" i="112"/>
  <c r="F626" i="112"/>
  <c r="H625" i="112"/>
  <c r="G625" i="112"/>
  <c r="F625" i="112"/>
  <c r="H624" i="112"/>
  <c r="G624" i="112"/>
  <c r="F624" i="112"/>
  <c r="H623" i="112"/>
  <c r="G623" i="112"/>
  <c r="F623" i="112"/>
  <c r="H622" i="112"/>
  <c r="G622" i="112"/>
  <c r="F622" i="112"/>
  <c r="H621" i="112"/>
  <c r="G621" i="112"/>
  <c r="F621" i="112"/>
  <c r="H620" i="112"/>
  <c r="G620" i="112"/>
  <c r="F620" i="112"/>
  <c r="H619" i="112"/>
  <c r="G619" i="112"/>
  <c r="F619" i="112"/>
  <c r="H618" i="112"/>
  <c r="G618" i="112"/>
  <c r="F618" i="112"/>
  <c r="H617" i="112"/>
  <c r="G617" i="112"/>
  <c r="F617" i="112"/>
  <c r="H616" i="112"/>
  <c r="G616" i="112"/>
  <c r="F616" i="112"/>
  <c r="H615" i="112"/>
  <c r="G615" i="112"/>
  <c r="F615" i="112"/>
  <c r="H614" i="112"/>
  <c r="G614" i="112"/>
  <c r="F614" i="112"/>
  <c r="H613" i="112"/>
  <c r="G613" i="112"/>
  <c r="F613" i="112"/>
  <c r="H612" i="112"/>
  <c r="G612" i="112"/>
  <c r="F612" i="112"/>
  <c r="H611" i="112"/>
  <c r="G611" i="112"/>
  <c r="F611" i="112"/>
  <c r="H610" i="112"/>
  <c r="G610" i="112"/>
  <c r="F610" i="112"/>
  <c r="H609" i="112"/>
  <c r="G609" i="112"/>
  <c r="F609" i="112"/>
  <c r="H608" i="112"/>
  <c r="G608" i="112"/>
  <c r="F608" i="112"/>
  <c r="H607" i="112"/>
  <c r="G607" i="112"/>
  <c r="F607" i="112"/>
  <c r="H606" i="112"/>
  <c r="G606" i="112"/>
  <c r="F606" i="112"/>
  <c r="H605" i="112"/>
  <c r="G605" i="112"/>
  <c r="F605" i="112"/>
  <c r="H604" i="112"/>
  <c r="G604" i="112"/>
  <c r="F604" i="112"/>
  <c r="H603" i="112"/>
  <c r="G603" i="112"/>
  <c r="F603" i="112"/>
  <c r="H602" i="112"/>
  <c r="G602" i="112"/>
  <c r="F602" i="112"/>
  <c r="H601" i="112"/>
  <c r="G601" i="112"/>
  <c r="F601" i="112"/>
  <c r="H600" i="112"/>
  <c r="G600" i="112"/>
  <c r="F600" i="112"/>
  <c r="H599" i="112"/>
  <c r="G599" i="112"/>
  <c r="F599" i="112"/>
  <c r="H598" i="112"/>
  <c r="G598" i="112"/>
  <c r="F598" i="112"/>
  <c r="H597" i="112"/>
  <c r="G597" i="112"/>
  <c r="F597" i="112"/>
  <c r="H596" i="112"/>
  <c r="G596" i="112"/>
  <c r="F596" i="112"/>
  <c r="H595" i="112"/>
  <c r="G595" i="112"/>
  <c r="F595" i="112"/>
  <c r="H594" i="112"/>
  <c r="G594" i="112"/>
  <c r="F594" i="112"/>
  <c r="H593" i="112"/>
  <c r="G593" i="112"/>
  <c r="F593" i="112"/>
  <c r="H592" i="112"/>
  <c r="G592" i="112"/>
  <c r="F592" i="112"/>
  <c r="H591" i="112"/>
  <c r="G591" i="112"/>
  <c r="F591" i="112"/>
  <c r="H590" i="112"/>
  <c r="G590" i="112"/>
  <c r="F590" i="112"/>
  <c r="H589" i="112"/>
  <c r="G589" i="112"/>
  <c r="F589" i="112"/>
  <c r="H588" i="112"/>
  <c r="G588" i="112"/>
  <c r="F588" i="112"/>
  <c r="H587" i="112"/>
  <c r="G587" i="112"/>
  <c r="F587" i="112"/>
  <c r="H586" i="112"/>
  <c r="G586" i="112"/>
  <c r="F586" i="112"/>
  <c r="H585" i="112"/>
  <c r="G585" i="112"/>
  <c r="F585" i="112"/>
  <c r="H584" i="112"/>
  <c r="G584" i="112"/>
  <c r="F584" i="112"/>
  <c r="H583" i="112"/>
  <c r="G583" i="112"/>
  <c r="F583" i="112"/>
  <c r="H582" i="112"/>
  <c r="G582" i="112"/>
  <c r="F582" i="112"/>
  <c r="H581" i="112"/>
  <c r="G581" i="112"/>
  <c r="F581" i="112"/>
  <c r="H580" i="112"/>
  <c r="G580" i="112"/>
  <c r="F580" i="112"/>
  <c r="H579" i="112"/>
  <c r="G579" i="112"/>
  <c r="F579" i="112"/>
  <c r="H578" i="112"/>
  <c r="G578" i="112"/>
  <c r="F578" i="112"/>
  <c r="H577" i="112"/>
  <c r="G577" i="112"/>
  <c r="F577" i="112"/>
  <c r="H576" i="112"/>
  <c r="G576" i="112"/>
  <c r="F576" i="112"/>
  <c r="H575" i="112"/>
  <c r="G575" i="112"/>
  <c r="F575" i="112"/>
  <c r="H574" i="112"/>
  <c r="G574" i="112"/>
  <c r="F574" i="112"/>
  <c r="H573" i="112"/>
  <c r="G573" i="112"/>
  <c r="F573" i="112"/>
  <c r="H572" i="112"/>
  <c r="G572" i="112"/>
  <c r="F572" i="112"/>
  <c r="H571" i="112"/>
  <c r="G571" i="112"/>
  <c r="F571" i="112"/>
  <c r="H570" i="112"/>
  <c r="G570" i="112"/>
  <c r="F570" i="112"/>
  <c r="H569" i="112"/>
  <c r="G569" i="112"/>
  <c r="F569" i="112"/>
  <c r="H568" i="112"/>
  <c r="G568" i="112"/>
  <c r="F568" i="112"/>
  <c r="H567" i="112"/>
  <c r="G567" i="112"/>
  <c r="F567" i="112"/>
  <c r="H566" i="112"/>
  <c r="G566" i="112"/>
  <c r="F566" i="112"/>
  <c r="H565" i="112"/>
  <c r="G565" i="112"/>
  <c r="F565" i="112"/>
  <c r="H564" i="112"/>
  <c r="G564" i="112"/>
  <c r="F564" i="112"/>
  <c r="H563" i="112"/>
  <c r="G563" i="112"/>
  <c r="F563" i="112"/>
  <c r="H562" i="112"/>
  <c r="G562" i="112"/>
  <c r="F562" i="112"/>
  <c r="H561" i="112"/>
  <c r="G561" i="112"/>
  <c r="F561" i="112"/>
  <c r="H560" i="112"/>
  <c r="G560" i="112"/>
  <c r="F560" i="112"/>
  <c r="H559" i="112"/>
  <c r="G559" i="112"/>
  <c r="F559" i="112"/>
  <c r="H558" i="112"/>
  <c r="G558" i="112"/>
  <c r="F558" i="112"/>
  <c r="H557" i="112"/>
  <c r="G557" i="112"/>
  <c r="F557" i="112"/>
  <c r="H556" i="112"/>
  <c r="G556" i="112"/>
  <c r="F556" i="112"/>
  <c r="H555" i="112"/>
  <c r="G555" i="112"/>
  <c r="F555" i="112"/>
  <c r="H554" i="112"/>
  <c r="G554" i="112"/>
  <c r="F554" i="112"/>
  <c r="H553" i="112"/>
  <c r="G553" i="112"/>
  <c r="F553" i="112"/>
  <c r="H552" i="112"/>
  <c r="G552" i="112"/>
  <c r="F552" i="112"/>
  <c r="H551" i="112"/>
  <c r="G551" i="112"/>
  <c r="F551" i="112"/>
  <c r="H550" i="112"/>
  <c r="G550" i="112"/>
  <c r="F550" i="112"/>
  <c r="H549" i="112"/>
  <c r="G549" i="112"/>
  <c r="F549" i="112"/>
  <c r="H548" i="112"/>
  <c r="G548" i="112"/>
  <c r="F548" i="112"/>
  <c r="H547" i="112"/>
  <c r="G547" i="112"/>
  <c r="F547" i="112"/>
  <c r="H546" i="112"/>
  <c r="G546" i="112"/>
  <c r="F546" i="112"/>
  <c r="H545" i="112"/>
  <c r="G545" i="112"/>
  <c r="F545" i="112"/>
  <c r="H544" i="112"/>
  <c r="G544" i="112"/>
  <c r="F544" i="112"/>
  <c r="H543" i="112"/>
  <c r="G543" i="112"/>
  <c r="F543" i="112"/>
  <c r="H542" i="112"/>
  <c r="G542" i="112"/>
  <c r="F542" i="112"/>
  <c r="H541" i="112"/>
  <c r="G541" i="112"/>
  <c r="F541" i="112"/>
  <c r="H540" i="112"/>
  <c r="G540" i="112"/>
  <c r="F540" i="112"/>
  <c r="H539" i="112"/>
  <c r="G539" i="112"/>
  <c r="F539" i="112"/>
  <c r="H538" i="112"/>
  <c r="G538" i="112"/>
  <c r="F538" i="112"/>
  <c r="H537" i="112"/>
  <c r="G537" i="112"/>
  <c r="F537" i="112"/>
  <c r="H536" i="112"/>
  <c r="G536" i="112"/>
  <c r="F536" i="112"/>
  <c r="H535" i="112"/>
  <c r="G535" i="112"/>
  <c r="F535" i="112"/>
  <c r="H534" i="112"/>
  <c r="G534" i="112"/>
  <c r="F534" i="112"/>
  <c r="H533" i="112"/>
  <c r="G533" i="112"/>
  <c r="F533" i="112"/>
  <c r="H532" i="112"/>
  <c r="G532" i="112"/>
  <c r="F532" i="112"/>
  <c r="H531" i="112"/>
  <c r="G531" i="112"/>
  <c r="F531" i="112"/>
  <c r="H530" i="112"/>
  <c r="G530" i="112"/>
  <c r="F530" i="112"/>
  <c r="H529" i="112"/>
  <c r="G529" i="112"/>
  <c r="F529" i="112"/>
  <c r="H528" i="112"/>
  <c r="G528" i="112"/>
  <c r="F528" i="112"/>
  <c r="H527" i="112"/>
  <c r="G527" i="112"/>
  <c r="F527" i="112"/>
  <c r="H526" i="112"/>
  <c r="G526" i="112"/>
  <c r="F526" i="112"/>
  <c r="H525" i="112"/>
  <c r="G525" i="112"/>
  <c r="F525" i="112"/>
  <c r="H524" i="112"/>
  <c r="G524" i="112"/>
  <c r="F524" i="112"/>
  <c r="H523" i="112"/>
  <c r="G523" i="112"/>
  <c r="F523" i="112"/>
  <c r="H522" i="112"/>
  <c r="G522" i="112"/>
  <c r="F522" i="112"/>
  <c r="H521" i="112"/>
  <c r="G521" i="112"/>
  <c r="F521" i="112"/>
  <c r="H520" i="112"/>
  <c r="G520" i="112"/>
  <c r="F520" i="112"/>
  <c r="H519" i="112"/>
  <c r="G519" i="112"/>
  <c r="F519" i="112"/>
  <c r="H518" i="112"/>
  <c r="G518" i="112"/>
  <c r="F518" i="112"/>
  <c r="H517" i="112"/>
  <c r="G517" i="112"/>
  <c r="F517" i="112"/>
  <c r="H516" i="112"/>
  <c r="G516" i="112"/>
  <c r="F516" i="112"/>
  <c r="H515" i="112"/>
  <c r="G515" i="112"/>
  <c r="F515" i="112"/>
  <c r="H514" i="112"/>
  <c r="G514" i="112"/>
  <c r="F514" i="112"/>
  <c r="H513" i="112"/>
  <c r="G513" i="112"/>
  <c r="F513" i="112"/>
  <c r="H512" i="112"/>
  <c r="G512" i="112"/>
  <c r="F512" i="112"/>
  <c r="H511" i="112"/>
  <c r="G511" i="112"/>
  <c r="F511" i="112"/>
  <c r="H510" i="112"/>
  <c r="G510" i="112"/>
  <c r="F510" i="112"/>
  <c r="H509" i="112"/>
  <c r="G509" i="112"/>
  <c r="F509" i="112"/>
  <c r="H508" i="112"/>
  <c r="G508" i="112"/>
  <c r="F508" i="112"/>
  <c r="H507" i="112"/>
  <c r="G507" i="112"/>
  <c r="F507" i="112"/>
  <c r="H506" i="112"/>
  <c r="G506" i="112"/>
  <c r="F506" i="112"/>
  <c r="H505" i="112"/>
  <c r="G505" i="112"/>
  <c r="F505" i="112"/>
  <c r="H504" i="112"/>
  <c r="G504" i="112"/>
  <c r="F504" i="112"/>
  <c r="H503" i="112"/>
  <c r="G503" i="112"/>
  <c r="F503" i="112"/>
  <c r="H502" i="112"/>
  <c r="G502" i="112"/>
  <c r="F502" i="112"/>
  <c r="H501" i="112"/>
  <c r="G501" i="112"/>
  <c r="F501" i="112"/>
  <c r="H500" i="112"/>
  <c r="G500" i="112"/>
  <c r="F500" i="112"/>
  <c r="H499" i="112"/>
  <c r="G499" i="112"/>
  <c r="F499" i="112"/>
  <c r="H498" i="112"/>
  <c r="G498" i="112"/>
  <c r="F498" i="112"/>
  <c r="H497" i="112"/>
  <c r="G497" i="112"/>
  <c r="F497" i="112"/>
  <c r="H496" i="112"/>
  <c r="G496" i="112"/>
  <c r="F496" i="112"/>
  <c r="H495" i="112"/>
  <c r="G495" i="112"/>
  <c r="F495" i="112"/>
  <c r="H494" i="112"/>
  <c r="G494" i="112"/>
  <c r="F494" i="112"/>
  <c r="H493" i="112"/>
  <c r="G493" i="112"/>
  <c r="F493" i="112"/>
  <c r="H492" i="112"/>
  <c r="G492" i="112"/>
  <c r="F492" i="112"/>
  <c r="H491" i="112"/>
  <c r="G491" i="112"/>
  <c r="F491" i="112"/>
  <c r="H490" i="112"/>
  <c r="G490" i="112"/>
  <c r="F490" i="112"/>
  <c r="H489" i="112"/>
  <c r="G489" i="112"/>
  <c r="F489" i="112"/>
  <c r="H488" i="112"/>
  <c r="G488" i="112"/>
  <c r="F488" i="112"/>
  <c r="H487" i="112"/>
  <c r="G487" i="112"/>
  <c r="F487" i="112"/>
  <c r="H486" i="112"/>
  <c r="G486" i="112"/>
  <c r="F486" i="112"/>
  <c r="H485" i="112"/>
  <c r="G485" i="112"/>
  <c r="F485" i="112"/>
  <c r="H484" i="112"/>
  <c r="G484" i="112"/>
  <c r="F484" i="112"/>
  <c r="H483" i="112"/>
  <c r="G483" i="112"/>
  <c r="F483" i="112"/>
  <c r="H482" i="112"/>
  <c r="G482" i="112"/>
  <c r="F482" i="112"/>
  <c r="H481" i="112"/>
  <c r="G481" i="112"/>
  <c r="F481" i="112"/>
  <c r="H480" i="112"/>
  <c r="G480" i="112"/>
  <c r="F480" i="112"/>
  <c r="H479" i="112"/>
  <c r="G479" i="112"/>
  <c r="F479" i="112"/>
  <c r="H478" i="112"/>
  <c r="G478" i="112"/>
  <c r="F478" i="112"/>
  <c r="H477" i="112"/>
  <c r="G477" i="112"/>
  <c r="F477" i="112"/>
  <c r="H476" i="112"/>
  <c r="G476" i="112"/>
  <c r="F476" i="112"/>
  <c r="H475" i="112"/>
  <c r="G475" i="112"/>
  <c r="F475" i="112"/>
  <c r="H474" i="112"/>
  <c r="G474" i="112"/>
  <c r="F474" i="112"/>
  <c r="H473" i="112"/>
  <c r="G473" i="112"/>
  <c r="F473" i="112"/>
  <c r="H472" i="112"/>
  <c r="G472" i="112"/>
  <c r="F472" i="112"/>
  <c r="H471" i="112"/>
  <c r="G471" i="112"/>
  <c r="F471" i="112"/>
  <c r="H470" i="112"/>
  <c r="G470" i="112"/>
  <c r="F470" i="112"/>
  <c r="H469" i="112"/>
  <c r="G469" i="112"/>
  <c r="F469" i="112"/>
  <c r="H468" i="112"/>
  <c r="G468" i="112"/>
  <c r="F468" i="112"/>
  <c r="H467" i="112"/>
  <c r="G467" i="112"/>
  <c r="F467" i="112"/>
  <c r="H466" i="112"/>
  <c r="G466" i="112"/>
  <c r="F466" i="112"/>
  <c r="H465" i="112"/>
  <c r="G465" i="112"/>
  <c r="F465" i="112"/>
  <c r="H464" i="112"/>
  <c r="G464" i="112"/>
  <c r="F464" i="112"/>
  <c r="H463" i="112"/>
  <c r="G463" i="112"/>
  <c r="F463" i="112"/>
  <c r="H462" i="112"/>
  <c r="G462" i="112"/>
  <c r="F462" i="112"/>
  <c r="H461" i="112"/>
  <c r="G461" i="112"/>
  <c r="F461" i="112"/>
  <c r="H460" i="112"/>
  <c r="G460" i="112"/>
  <c r="F460" i="112"/>
  <c r="H459" i="112"/>
  <c r="G459" i="112"/>
  <c r="F459" i="112"/>
  <c r="H458" i="112"/>
  <c r="G458" i="112"/>
  <c r="F458" i="112"/>
  <c r="H457" i="112"/>
  <c r="G457" i="112"/>
  <c r="F457" i="112"/>
  <c r="H456" i="112"/>
  <c r="G456" i="112"/>
  <c r="F456" i="112"/>
  <c r="H455" i="112"/>
  <c r="G455" i="112"/>
  <c r="F455" i="112"/>
  <c r="H454" i="112"/>
  <c r="G454" i="112"/>
  <c r="F454" i="112"/>
  <c r="H453" i="112"/>
  <c r="G453" i="112"/>
  <c r="F453" i="112"/>
  <c r="H452" i="112"/>
  <c r="G452" i="112"/>
  <c r="F452" i="112"/>
  <c r="H451" i="112"/>
  <c r="G451" i="112"/>
  <c r="F451" i="112"/>
  <c r="H450" i="112"/>
  <c r="G450" i="112"/>
  <c r="F450" i="112"/>
  <c r="H449" i="112"/>
  <c r="G449" i="112"/>
  <c r="F449" i="112"/>
  <c r="H448" i="112"/>
  <c r="G448" i="112"/>
  <c r="F448" i="112"/>
  <c r="H447" i="112"/>
  <c r="G447" i="112"/>
  <c r="F447" i="112"/>
  <c r="H446" i="112"/>
  <c r="G446" i="112"/>
  <c r="F446" i="112"/>
  <c r="H445" i="112"/>
  <c r="G445" i="112"/>
  <c r="F445" i="112"/>
  <c r="H444" i="112"/>
  <c r="G444" i="112"/>
  <c r="F444" i="112"/>
  <c r="H443" i="112"/>
  <c r="G443" i="112"/>
  <c r="F443" i="112"/>
  <c r="H442" i="112"/>
  <c r="G442" i="112"/>
  <c r="F442" i="112"/>
  <c r="H441" i="112"/>
  <c r="G441" i="112"/>
  <c r="F441" i="112"/>
  <c r="H440" i="112"/>
  <c r="G440" i="112"/>
  <c r="F440" i="112"/>
  <c r="H439" i="112"/>
  <c r="G439" i="112"/>
  <c r="F439" i="112"/>
  <c r="H438" i="112"/>
  <c r="G438" i="112"/>
  <c r="F438" i="112"/>
  <c r="H437" i="112"/>
  <c r="G437" i="112"/>
  <c r="F437" i="112"/>
  <c r="H436" i="112"/>
  <c r="G436" i="112"/>
  <c r="F436" i="112"/>
  <c r="H435" i="112"/>
  <c r="G435" i="112"/>
  <c r="F435" i="112"/>
  <c r="H434" i="112"/>
  <c r="G434" i="112"/>
  <c r="F434" i="112"/>
  <c r="H433" i="112"/>
  <c r="G433" i="112"/>
  <c r="F433" i="112"/>
  <c r="H432" i="112"/>
  <c r="G432" i="112"/>
  <c r="F432" i="112"/>
  <c r="H431" i="112"/>
  <c r="G431" i="112"/>
  <c r="F431" i="112"/>
  <c r="H430" i="112"/>
  <c r="G430" i="112"/>
  <c r="F430" i="112"/>
  <c r="H429" i="112"/>
  <c r="G429" i="112"/>
  <c r="F429" i="112"/>
  <c r="H428" i="112"/>
  <c r="G428" i="112"/>
  <c r="F428" i="112"/>
  <c r="H427" i="112"/>
  <c r="G427" i="112"/>
  <c r="F427" i="112"/>
  <c r="H426" i="112"/>
  <c r="G426" i="112"/>
  <c r="F426" i="112"/>
  <c r="H425" i="112"/>
  <c r="G425" i="112"/>
  <c r="F425" i="112"/>
  <c r="H424" i="112"/>
  <c r="G424" i="112"/>
  <c r="F424" i="112"/>
  <c r="H423" i="112"/>
  <c r="G423" i="112"/>
  <c r="F423" i="112"/>
  <c r="H422" i="112"/>
  <c r="G422" i="112"/>
  <c r="F422" i="112"/>
  <c r="H421" i="112"/>
  <c r="G421" i="112"/>
  <c r="F421" i="112"/>
  <c r="H420" i="112"/>
  <c r="G420" i="112"/>
  <c r="F420" i="112"/>
  <c r="H419" i="112"/>
  <c r="G419" i="112"/>
  <c r="F419" i="112"/>
  <c r="H418" i="112"/>
  <c r="G418" i="112"/>
  <c r="F418" i="112"/>
  <c r="H417" i="112"/>
  <c r="G417" i="112"/>
  <c r="F417" i="112"/>
  <c r="H416" i="112"/>
  <c r="G416" i="112"/>
  <c r="F416" i="112"/>
  <c r="H415" i="112"/>
  <c r="G415" i="112"/>
  <c r="F415" i="112"/>
  <c r="H414" i="112"/>
  <c r="G414" i="112"/>
  <c r="F414" i="112"/>
  <c r="H413" i="112"/>
  <c r="G413" i="112"/>
  <c r="F413" i="112"/>
  <c r="H412" i="112"/>
  <c r="G412" i="112"/>
  <c r="F412" i="112"/>
  <c r="H411" i="112"/>
  <c r="G411" i="112"/>
  <c r="F411" i="112"/>
  <c r="H410" i="112"/>
  <c r="G410" i="112"/>
  <c r="F410" i="112"/>
  <c r="H409" i="112"/>
  <c r="G409" i="112"/>
  <c r="F409" i="112"/>
  <c r="H408" i="112"/>
  <c r="G408" i="112"/>
  <c r="F408" i="112"/>
  <c r="H407" i="112"/>
  <c r="G407" i="112"/>
  <c r="F407" i="112"/>
  <c r="H406" i="112"/>
  <c r="G406" i="112"/>
  <c r="F406" i="112"/>
  <c r="H405" i="112"/>
  <c r="G405" i="112"/>
  <c r="F405" i="112"/>
  <c r="H404" i="112"/>
  <c r="G404" i="112"/>
  <c r="F404" i="112"/>
  <c r="H403" i="112"/>
  <c r="G403" i="112"/>
  <c r="F403" i="112"/>
  <c r="H402" i="112"/>
  <c r="G402" i="112"/>
  <c r="F402" i="112"/>
  <c r="H401" i="112"/>
  <c r="G401" i="112"/>
  <c r="F401" i="112"/>
  <c r="H400" i="112"/>
  <c r="G400" i="112"/>
  <c r="F400" i="112"/>
  <c r="H399" i="112"/>
  <c r="G399" i="112"/>
  <c r="F399" i="112"/>
  <c r="H398" i="112"/>
  <c r="G398" i="112"/>
  <c r="F398" i="112"/>
  <c r="H397" i="112"/>
  <c r="G397" i="112"/>
  <c r="F397" i="112"/>
  <c r="H396" i="112"/>
  <c r="G396" i="112"/>
  <c r="F396" i="112"/>
  <c r="H395" i="112"/>
  <c r="G395" i="112"/>
  <c r="F395" i="112"/>
  <c r="H394" i="112"/>
  <c r="G394" i="112"/>
  <c r="F394" i="112"/>
  <c r="H393" i="112"/>
  <c r="G393" i="112"/>
  <c r="F393" i="112"/>
  <c r="H392" i="112"/>
  <c r="G392" i="112"/>
  <c r="F392" i="112"/>
  <c r="H391" i="112"/>
  <c r="G391" i="112"/>
  <c r="F391" i="112"/>
  <c r="H390" i="112"/>
  <c r="G390" i="112"/>
  <c r="F390" i="112"/>
  <c r="H389" i="112"/>
  <c r="G389" i="112"/>
  <c r="F389" i="112"/>
  <c r="H388" i="112"/>
  <c r="G388" i="112"/>
  <c r="F388" i="112"/>
  <c r="H387" i="112"/>
  <c r="G387" i="112"/>
  <c r="F387" i="112"/>
  <c r="H386" i="112"/>
  <c r="G386" i="112"/>
  <c r="F386" i="112"/>
  <c r="H385" i="112"/>
  <c r="G385" i="112"/>
  <c r="F385" i="112"/>
  <c r="H384" i="112"/>
  <c r="G384" i="112"/>
  <c r="F384" i="112"/>
  <c r="H383" i="112"/>
  <c r="G383" i="112"/>
  <c r="F383" i="112"/>
  <c r="H382" i="112"/>
  <c r="G382" i="112"/>
  <c r="F382" i="112"/>
  <c r="H381" i="112"/>
  <c r="G381" i="112"/>
  <c r="F381" i="112"/>
  <c r="H380" i="112"/>
  <c r="G380" i="112"/>
  <c r="F380" i="112"/>
  <c r="H379" i="112"/>
  <c r="G379" i="112"/>
  <c r="F379" i="112"/>
  <c r="H378" i="112"/>
  <c r="G378" i="112"/>
  <c r="F378" i="112"/>
  <c r="H377" i="112"/>
  <c r="G377" i="112"/>
  <c r="F377" i="112"/>
  <c r="H376" i="112"/>
  <c r="G376" i="112"/>
  <c r="F376" i="112"/>
  <c r="H375" i="112"/>
  <c r="G375" i="112"/>
  <c r="F375" i="112"/>
  <c r="H374" i="112"/>
  <c r="G374" i="112"/>
  <c r="F374" i="112"/>
  <c r="H373" i="112"/>
  <c r="G373" i="112"/>
  <c r="F373" i="112"/>
  <c r="H372" i="112"/>
  <c r="G372" i="112"/>
  <c r="F372" i="112"/>
  <c r="H371" i="112"/>
  <c r="G371" i="112"/>
  <c r="F371" i="112"/>
  <c r="H370" i="112"/>
  <c r="G370" i="112"/>
  <c r="F370" i="112"/>
  <c r="H369" i="112"/>
  <c r="G369" i="112"/>
  <c r="F369" i="112"/>
  <c r="H368" i="112"/>
  <c r="G368" i="112"/>
  <c r="F368" i="112"/>
  <c r="H367" i="112"/>
  <c r="G367" i="112"/>
  <c r="F367" i="112"/>
  <c r="H366" i="112"/>
  <c r="G366" i="112"/>
  <c r="F366" i="112"/>
  <c r="H365" i="112"/>
  <c r="G365" i="112"/>
  <c r="F365" i="112"/>
  <c r="H364" i="112"/>
  <c r="G364" i="112"/>
  <c r="F364" i="112"/>
  <c r="H363" i="112"/>
  <c r="G363" i="112"/>
  <c r="F363" i="112"/>
  <c r="H362" i="112"/>
  <c r="G362" i="112"/>
  <c r="F362" i="112"/>
  <c r="H361" i="112"/>
  <c r="G361" i="112"/>
  <c r="F361" i="112"/>
  <c r="H360" i="112"/>
  <c r="G360" i="112"/>
  <c r="F360" i="112"/>
  <c r="H359" i="112"/>
  <c r="G359" i="112"/>
  <c r="F359" i="112"/>
  <c r="H358" i="112"/>
  <c r="G358" i="112"/>
  <c r="F358" i="112"/>
  <c r="H357" i="112"/>
  <c r="G357" i="112"/>
  <c r="F357" i="112"/>
  <c r="H356" i="112"/>
  <c r="G356" i="112"/>
  <c r="F356" i="112"/>
  <c r="H355" i="112"/>
  <c r="G355" i="112"/>
  <c r="F355" i="112"/>
  <c r="H354" i="112"/>
  <c r="G354" i="112"/>
  <c r="F354" i="112"/>
  <c r="H353" i="112"/>
  <c r="G353" i="112"/>
  <c r="F353" i="112"/>
  <c r="H352" i="112"/>
  <c r="G352" i="112"/>
  <c r="F352" i="112"/>
  <c r="H351" i="112"/>
  <c r="G351" i="112"/>
  <c r="F351" i="112"/>
  <c r="H350" i="112"/>
  <c r="G350" i="112"/>
  <c r="F350" i="112"/>
  <c r="H349" i="112"/>
  <c r="G349" i="112"/>
  <c r="F349" i="112"/>
  <c r="H348" i="112"/>
  <c r="G348" i="112"/>
  <c r="F348" i="112"/>
  <c r="H347" i="112"/>
  <c r="G347" i="112"/>
  <c r="F347" i="112"/>
  <c r="H346" i="112"/>
  <c r="G346" i="112"/>
  <c r="F346" i="112"/>
  <c r="H345" i="112"/>
  <c r="G345" i="112"/>
  <c r="F345" i="112"/>
  <c r="H344" i="112"/>
  <c r="G344" i="112"/>
  <c r="F344" i="112"/>
  <c r="H343" i="112"/>
  <c r="G343" i="112"/>
  <c r="F343" i="112"/>
  <c r="H342" i="112"/>
  <c r="G342" i="112"/>
  <c r="F342" i="112"/>
  <c r="H341" i="112"/>
  <c r="G341" i="112"/>
  <c r="F341" i="112"/>
  <c r="H340" i="112"/>
  <c r="G340" i="112"/>
  <c r="F340" i="112"/>
  <c r="H339" i="112"/>
  <c r="G339" i="112"/>
  <c r="F339" i="112"/>
  <c r="H338" i="112"/>
  <c r="G338" i="112"/>
  <c r="F338" i="112"/>
  <c r="H337" i="112"/>
  <c r="G337" i="112"/>
  <c r="F337" i="112"/>
  <c r="H336" i="112"/>
  <c r="G336" i="112"/>
  <c r="F336" i="112"/>
  <c r="H335" i="112"/>
  <c r="G335" i="112"/>
  <c r="F335" i="112"/>
  <c r="H334" i="112"/>
  <c r="G334" i="112"/>
  <c r="F334" i="112"/>
  <c r="H333" i="112"/>
  <c r="G333" i="112"/>
  <c r="F333" i="112"/>
  <c r="H332" i="112"/>
  <c r="G332" i="112"/>
  <c r="F332" i="112"/>
  <c r="H331" i="112"/>
  <c r="G331" i="112"/>
  <c r="F331" i="112"/>
  <c r="H330" i="112"/>
  <c r="G330" i="112"/>
  <c r="F330" i="112"/>
  <c r="H329" i="112"/>
  <c r="G329" i="112"/>
  <c r="F329" i="112"/>
  <c r="H328" i="112"/>
  <c r="G328" i="112"/>
  <c r="F328" i="112"/>
  <c r="H327" i="112"/>
  <c r="G327" i="112"/>
  <c r="F327" i="112"/>
  <c r="H326" i="112"/>
  <c r="G326" i="112"/>
  <c r="F326" i="112"/>
  <c r="H325" i="112"/>
  <c r="G325" i="112"/>
  <c r="F325" i="112"/>
  <c r="H324" i="112"/>
  <c r="G324" i="112"/>
  <c r="F324" i="112"/>
  <c r="H323" i="112"/>
  <c r="G323" i="112"/>
  <c r="F323" i="112"/>
  <c r="H322" i="112"/>
  <c r="G322" i="112"/>
  <c r="F322" i="112"/>
  <c r="H321" i="112"/>
  <c r="G321" i="112"/>
  <c r="F321" i="112"/>
  <c r="H320" i="112"/>
  <c r="G320" i="112"/>
  <c r="F320" i="112"/>
  <c r="H319" i="112"/>
  <c r="G319" i="112"/>
  <c r="F319" i="112"/>
  <c r="H318" i="112"/>
  <c r="G318" i="112"/>
  <c r="F318" i="112"/>
  <c r="H317" i="112"/>
  <c r="G317" i="112"/>
  <c r="F317" i="112"/>
  <c r="H316" i="112"/>
  <c r="G316" i="112"/>
  <c r="F316" i="112"/>
  <c r="H315" i="112"/>
  <c r="G315" i="112"/>
  <c r="F315" i="112"/>
  <c r="H314" i="112"/>
  <c r="G314" i="112"/>
  <c r="F314" i="112"/>
  <c r="H313" i="112"/>
  <c r="G313" i="112"/>
  <c r="F313" i="112"/>
  <c r="H312" i="112"/>
  <c r="G312" i="112"/>
  <c r="F312" i="112"/>
  <c r="H311" i="112"/>
  <c r="G311" i="112"/>
  <c r="F311" i="112"/>
  <c r="H310" i="112"/>
  <c r="G310" i="112"/>
  <c r="F310" i="112"/>
  <c r="H309" i="112"/>
  <c r="G309" i="112"/>
  <c r="F309" i="112"/>
  <c r="H308" i="112"/>
  <c r="G308" i="112"/>
  <c r="F308" i="112"/>
  <c r="H307" i="112"/>
  <c r="G307" i="112"/>
  <c r="F307" i="112"/>
  <c r="H306" i="112"/>
  <c r="G306" i="112"/>
  <c r="F306" i="112"/>
  <c r="H305" i="112"/>
  <c r="G305" i="112"/>
  <c r="F305" i="112"/>
  <c r="H304" i="112"/>
  <c r="G304" i="112"/>
  <c r="F304" i="112"/>
  <c r="H303" i="112"/>
  <c r="G303" i="112"/>
  <c r="F303" i="112"/>
  <c r="H302" i="112"/>
  <c r="G302" i="112"/>
  <c r="F302" i="112"/>
  <c r="H301" i="112"/>
  <c r="G301" i="112"/>
  <c r="F301" i="112"/>
  <c r="H300" i="112"/>
  <c r="G300" i="112"/>
  <c r="F300" i="112"/>
  <c r="H299" i="112"/>
  <c r="G299" i="112"/>
  <c r="F299" i="112"/>
  <c r="H298" i="112"/>
  <c r="G298" i="112"/>
  <c r="F298" i="112"/>
  <c r="H297" i="112"/>
  <c r="G297" i="112"/>
  <c r="F297" i="112"/>
  <c r="H296" i="112"/>
  <c r="G296" i="112"/>
  <c r="F296" i="112"/>
  <c r="H295" i="112"/>
  <c r="G295" i="112"/>
  <c r="F295" i="112"/>
  <c r="H294" i="112"/>
  <c r="G294" i="112"/>
  <c r="F294" i="112"/>
  <c r="H293" i="112"/>
  <c r="G293" i="112"/>
  <c r="F293" i="112"/>
  <c r="H292" i="112"/>
  <c r="G292" i="112"/>
  <c r="F292" i="112"/>
  <c r="H291" i="112"/>
  <c r="G291" i="112"/>
  <c r="F291" i="112"/>
  <c r="H290" i="112"/>
  <c r="G290" i="112"/>
  <c r="F290" i="112"/>
  <c r="H289" i="112"/>
  <c r="G289" i="112"/>
  <c r="F289" i="112"/>
  <c r="H288" i="112"/>
  <c r="G288" i="112"/>
  <c r="F288" i="112"/>
  <c r="H287" i="112"/>
  <c r="G287" i="112"/>
  <c r="F287" i="112"/>
  <c r="H286" i="112"/>
  <c r="G286" i="112"/>
  <c r="F286" i="112"/>
  <c r="H285" i="112"/>
  <c r="G285" i="112"/>
  <c r="F285" i="112"/>
  <c r="H284" i="112"/>
  <c r="G284" i="112"/>
  <c r="F284" i="112"/>
  <c r="H283" i="112"/>
  <c r="G283" i="112"/>
  <c r="F283" i="112"/>
  <c r="H282" i="112"/>
  <c r="G282" i="112"/>
  <c r="F282" i="112"/>
  <c r="H281" i="112"/>
  <c r="G281" i="112"/>
  <c r="F281" i="112"/>
  <c r="H280" i="112"/>
  <c r="G280" i="112"/>
  <c r="F280" i="112"/>
  <c r="H279" i="112"/>
  <c r="G279" i="112"/>
  <c r="F279" i="112"/>
  <c r="H278" i="112"/>
  <c r="G278" i="112"/>
  <c r="F278" i="112"/>
  <c r="H277" i="112"/>
  <c r="G277" i="112"/>
  <c r="F277" i="112"/>
  <c r="H276" i="112"/>
  <c r="G276" i="112"/>
  <c r="F276" i="112"/>
  <c r="H275" i="112"/>
  <c r="G275" i="112"/>
  <c r="F275" i="112"/>
  <c r="H274" i="112"/>
  <c r="G274" i="112"/>
  <c r="F274" i="112"/>
  <c r="H273" i="112"/>
  <c r="G273" i="112"/>
  <c r="F273" i="112"/>
  <c r="H272" i="112"/>
  <c r="G272" i="112"/>
  <c r="F272" i="112"/>
  <c r="H271" i="112"/>
  <c r="G271" i="112"/>
  <c r="F271" i="112"/>
  <c r="H270" i="112"/>
  <c r="G270" i="112"/>
  <c r="F270" i="112"/>
  <c r="H269" i="112"/>
  <c r="G269" i="112"/>
  <c r="F269" i="112"/>
  <c r="H268" i="112"/>
  <c r="G268" i="112"/>
  <c r="F268" i="112"/>
  <c r="H267" i="112"/>
  <c r="G267" i="112"/>
  <c r="F267" i="112"/>
  <c r="H266" i="112"/>
  <c r="G266" i="112"/>
  <c r="F266" i="112"/>
  <c r="H265" i="112"/>
  <c r="G265" i="112"/>
  <c r="F265" i="112"/>
  <c r="H264" i="112"/>
  <c r="G264" i="112"/>
  <c r="F264" i="112"/>
  <c r="H263" i="112"/>
  <c r="G263" i="112"/>
  <c r="F263" i="112"/>
  <c r="H262" i="112"/>
  <c r="G262" i="112"/>
  <c r="F262" i="112"/>
  <c r="H261" i="112"/>
  <c r="G261" i="112"/>
  <c r="F261" i="112"/>
  <c r="H260" i="112"/>
  <c r="G260" i="112"/>
  <c r="F260" i="112"/>
  <c r="H259" i="112"/>
  <c r="G259" i="112"/>
  <c r="F259" i="112"/>
  <c r="H258" i="112"/>
  <c r="G258" i="112"/>
  <c r="F258" i="112"/>
  <c r="H257" i="112"/>
  <c r="G257" i="112"/>
  <c r="F257" i="112"/>
  <c r="H256" i="112"/>
  <c r="G256" i="112"/>
  <c r="F256" i="112"/>
  <c r="H255" i="112"/>
  <c r="G255" i="112"/>
  <c r="F255" i="112"/>
  <c r="H254" i="112"/>
  <c r="G254" i="112"/>
  <c r="F254" i="112"/>
  <c r="H253" i="112"/>
  <c r="G253" i="112"/>
  <c r="F253" i="112"/>
  <c r="H252" i="112"/>
  <c r="G252" i="112"/>
  <c r="F252" i="112"/>
  <c r="H251" i="112"/>
  <c r="G251" i="112"/>
  <c r="F251" i="112"/>
  <c r="H250" i="112"/>
  <c r="G250" i="112"/>
  <c r="F250" i="112"/>
  <c r="H249" i="112"/>
  <c r="G249" i="112"/>
  <c r="F249" i="112"/>
  <c r="H248" i="112"/>
  <c r="G248" i="112"/>
  <c r="F248" i="112"/>
  <c r="H247" i="112"/>
  <c r="G247" i="112"/>
  <c r="F247" i="112"/>
  <c r="H246" i="112"/>
  <c r="G246" i="112"/>
  <c r="F246" i="112"/>
  <c r="H245" i="112"/>
  <c r="G245" i="112"/>
  <c r="F245" i="112"/>
  <c r="H244" i="112"/>
  <c r="G244" i="112"/>
  <c r="F244" i="112"/>
  <c r="H243" i="112"/>
  <c r="G243" i="112"/>
  <c r="F243" i="112"/>
  <c r="H242" i="112"/>
  <c r="G242" i="112"/>
  <c r="F242" i="112"/>
  <c r="H241" i="112"/>
  <c r="G241" i="112"/>
  <c r="F241" i="112"/>
  <c r="H240" i="112"/>
  <c r="G240" i="112"/>
  <c r="F240" i="112"/>
  <c r="H239" i="112"/>
  <c r="G239" i="112"/>
  <c r="F239" i="112"/>
  <c r="H238" i="112"/>
  <c r="G238" i="112"/>
  <c r="F238" i="112"/>
  <c r="H237" i="112"/>
  <c r="G237" i="112"/>
  <c r="F237" i="112"/>
  <c r="H236" i="112"/>
  <c r="G236" i="112"/>
  <c r="F236" i="112"/>
  <c r="H235" i="112"/>
  <c r="G235" i="112"/>
  <c r="F235" i="112"/>
  <c r="H234" i="112"/>
  <c r="G234" i="112"/>
  <c r="F234" i="112"/>
  <c r="H233" i="112"/>
  <c r="G233" i="112"/>
  <c r="F233" i="112"/>
  <c r="H232" i="112"/>
  <c r="G232" i="112"/>
  <c r="F232" i="112"/>
  <c r="H231" i="112"/>
  <c r="G231" i="112"/>
  <c r="F231" i="112"/>
  <c r="H230" i="112"/>
  <c r="G230" i="112"/>
  <c r="F230" i="112"/>
  <c r="H229" i="112"/>
  <c r="G229" i="112"/>
  <c r="F229" i="112"/>
  <c r="H228" i="112"/>
  <c r="G228" i="112"/>
  <c r="F228" i="112"/>
  <c r="H227" i="112"/>
  <c r="G227" i="112"/>
  <c r="F227" i="112"/>
  <c r="H226" i="112"/>
  <c r="G226" i="112"/>
  <c r="F226" i="112"/>
  <c r="H225" i="112"/>
  <c r="G225" i="112"/>
  <c r="F225" i="112"/>
  <c r="H224" i="112"/>
  <c r="G224" i="112"/>
  <c r="F224" i="112"/>
  <c r="H223" i="112"/>
  <c r="G223" i="112"/>
  <c r="F223" i="112"/>
  <c r="H222" i="112"/>
  <c r="G222" i="112"/>
  <c r="F222" i="112"/>
  <c r="H221" i="112"/>
  <c r="G221" i="112"/>
  <c r="F221" i="112"/>
  <c r="H220" i="112"/>
  <c r="G220" i="112"/>
  <c r="F220" i="112"/>
  <c r="H219" i="112"/>
  <c r="G219" i="112"/>
  <c r="F219" i="112"/>
  <c r="H218" i="112"/>
  <c r="G218" i="112"/>
  <c r="F218" i="112"/>
  <c r="H217" i="112"/>
  <c r="G217" i="112"/>
  <c r="F217" i="112"/>
  <c r="H216" i="112"/>
  <c r="G216" i="112"/>
  <c r="F216" i="112"/>
  <c r="H215" i="112"/>
  <c r="G215" i="112"/>
  <c r="F215" i="112"/>
  <c r="H214" i="112"/>
  <c r="G214" i="112"/>
  <c r="F214" i="112"/>
  <c r="H213" i="112"/>
  <c r="G213" i="112"/>
  <c r="F213" i="112"/>
  <c r="H212" i="112"/>
  <c r="G212" i="112"/>
  <c r="F212" i="112"/>
  <c r="H211" i="112"/>
  <c r="G211" i="112"/>
  <c r="F211" i="112"/>
  <c r="H210" i="112"/>
  <c r="G210" i="112"/>
  <c r="F210" i="112"/>
  <c r="H209" i="112"/>
  <c r="G209" i="112"/>
  <c r="F209" i="112"/>
  <c r="H208" i="112"/>
  <c r="G208" i="112"/>
  <c r="F208" i="112"/>
  <c r="H207" i="112"/>
  <c r="G207" i="112"/>
  <c r="F207" i="112"/>
  <c r="H206" i="112"/>
  <c r="G206" i="112"/>
  <c r="F206" i="112"/>
  <c r="H205" i="112"/>
  <c r="G205" i="112"/>
  <c r="F205" i="112"/>
  <c r="H204" i="112"/>
  <c r="G204" i="112"/>
  <c r="F204" i="112"/>
  <c r="H203" i="112"/>
  <c r="G203" i="112"/>
  <c r="F203" i="112"/>
  <c r="H202" i="112"/>
  <c r="G202" i="112"/>
  <c r="F202" i="112"/>
  <c r="H201" i="112"/>
  <c r="G201" i="112"/>
  <c r="F201" i="112"/>
  <c r="H200" i="112"/>
  <c r="G200" i="112"/>
  <c r="F200" i="112"/>
  <c r="H199" i="112"/>
  <c r="G199" i="112"/>
  <c r="F199" i="112"/>
  <c r="H198" i="112"/>
  <c r="G198" i="112"/>
  <c r="F198" i="112"/>
  <c r="H197" i="112"/>
  <c r="G197" i="112"/>
  <c r="F197" i="112"/>
  <c r="H196" i="112"/>
  <c r="G196" i="112"/>
  <c r="F196" i="112"/>
  <c r="H195" i="112"/>
  <c r="G195" i="112"/>
  <c r="F195" i="112"/>
  <c r="H194" i="112"/>
  <c r="G194" i="112"/>
  <c r="F194" i="112"/>
  <c r="H193" i="112"/>
  <c r="G193" i="112"/>
  <c r="F193" i="112"/>
  <c r="H192" i="112"/>
  <c r="G192" i="112"/>
  <c r="F192" i="112"/>
  <c r="H191" i="112"/>
  <c r="G191" i="112"/>
  <c r="F191" i="112"/>
  <c r="H190" i="112"/>
  <c r="G190" i="112"/>
  <c r="F190" i="112"/>
  <c r="H189" i="112"/>
  <c r="G189" i="112"/>
  <c r="F189" i="112"/>
  <c r="H188" i="112"/>
  <c r="G188" i="112"/>
  <c r="F188" i="112"/>
  <c r="H187" i="112"/>
  <c r="G187" i="112"/>
  <c r="F187" i="112"/>
  <c r="H186" i="112"/>
  <c r="G186" i="112"/>
  <c r="F186" i="112"/>
  <c r="H185" i="112"/>
  <c r="G185" i="112"/>
  <c r="F185" i="112"/>
  <c r="H184" i="112"/>
  <c r="G184" i="112"/>
  <c r="F184" i="112"/>
  <c r="H183" i="112"/>
  <c r="G183" i="112"/>
  <c r="F183" i="112"/>
  <c r="H182" i="112"/>
  <c r="G182" i="112"/>
  <c r="F182" i="112"/>
  <c r="H181" i="112"/>
  <c r="G181" i="112"/>
  <c r="F181" i="112"/>
  <c r="H180" i="112"/>
  <c r="G180" i="112"/>
  <c r="F180" i="112"/>
  <c r="H179" i="112"/>
  <c r="G179" i="112"/>
  <c r="F179" i="112"/>
  <c r="H178" i="112"/>
  <c r="G178" i="112"/>
  <c r="F178" i="112"/>
  <c r="H177" i="112"/>
  <c r="G177" i="112"/>
  <c r="F177" i="112"/>
  <c r="H176" i="112"/>
  <c r="G176" i="112"/>
  <c r="F176" i="112"/>
  <c r="H175" i="112"/>
  <c r="G175" i="112"/>
  <c r="F175" i="112"/>
  <c r="H174" i="112"/>
  <c r="G174" i="112"/>
  <c r="F174" i="112"/>
  <c r="H173" i="112"/>
  <c r="G173" i="112"/>
  <c r="F173" i="112"/>
  <c r="H172" i="112"/>
  <c r="G172" i="112"/>
  <c r="F172" i="112"/>
  <c r="H171" i="112"/>
  <c r="G171" i="112"/>
  <c r="F171" i="112"/>
  <c r="H170" i="112"/>
  <c r="G170" i="112"/>
  <c r="F170" i="112"/>
  <c r="H169" i="112"/>
  <c r="G169" i="112"/>
  <c r="F169" i="112"/>
  <c r="H168" i="112"/>
  <c r="G168" i="112"/>
  <c r="F168" i="112"/>
  <c r="H167" i="112"/>
  <c r="G167" i="112"/>
  <c r="F167" i="112"/>
  <c r="H166" i="112"/>
  <c r="G166" i="112"/>
  <c r="F166" i="112"/>
  <c r="H165" i="112"/>
  <c r="G165" i="112"/>
  <c r="F165" i="112"/>
  <c r="H164" i="112"/>
  <c r="G164" i="112"/>
  <c r="F164" i="112"/>
  <c r="H163" i="112"/>
  <c r="G163" i="112"/>
  <c r="F163" i="112"/>
  <c r="H162" i="112"/>
  <c r="G162" i="112"/>
  <c r="F162" i="112"/>
  <c r="H161" i="112"/>
  <c r="G161" i="112"/>
  <c r="F161" i="112"/>
  <c r="H160" i="112"/>
  <c r="G160" i="112"/>
  <c r="F160" i="112"/>
  <c r="H159" i="112"/>
  <c r="G159" i="112"/>
  <c r="F159" i="112"/>
  <c r="H158" i="112"/>
  <c r="G158" i="112"/>
  <c r="F158" i="112"/>
  <c r="H157" i="112"/>
  <c r="G157" i="112"/>
  <c r="F157" i="112"/>
  <c r="H156" i="112"/>
  <c r="G156" i="112"/>
  <c r="F156" i="112"/>
  <c r="H155" i="112"/>
  <c r="G155" i="112"/>
  <c r="F155" i="112"/>
  <c r="H154" i="112"/>
  <c r="G154" i="112"/>
  <c r="F154" i="112"/>
  <c r="H153" i="112"/>
  <c r="G153" i="112"/>
  <c r="F153" i="112"/>
  <c r="H152" i="112"/>
  <c r="G152" i="112"/>
  <c r="F152" i="112"/>
  <c r="H151" i="112"/>
  <c r="G151" i="112"/>
  <c r="F151" i="112"/>
  <c r="H150" i="112"/>
  <c r="G150" i="112"/>
  <c r="F150" i="112"/>
  <c r="H149" i="112"/>
  <c r="G149" i="112"/>
  <c r="F149" i="112"/>
  <c r="H148" i="112"/>
  <c r="G148" i="112"/>
  <c r="F148" i="112"/>
  <c r="H147" i="112"/>
  <c r="G147" i="112"/>
  <c r="F147" i="112"/>
  <c r="H146" i="112"/>
  <c r="G146" i="112"/>
  <c r="F146" i="112"/>
  <c r="H145" i="112"/>
  <c r="G145" i="112"/>
  <c r="F145" i="112"/>
  <c r="H144" i="112"/>
  <c r="G144" i="112"/>
  <c r="F144" i="112"/>
  <c r="H143" i="112"/>
  <c r="G143" i="112"/>
  <c r="F143" i="112"/>
  <c r="H142" i="112"/>
  <c r="G142" i="112"/>
  <c r="F142" i="112"/>
  <c r="H141" i="112"/>
  <c r="G141" i="112"/>
  <c r="F141" i="112"/>
  <c r="H140" i="112"/>
  <c r="G140" i="112"/>
  <c r="F140" i="112"/>
  <c r="H139" i="112"/>
  <c r="G139" i="112"/>
  <c r="F139" i="112"/>
  <c r="H138" i="112"/>
  <c r="G138" i="112"/>
  <c r="F138" i="112"/>
  <c r="H137" i="112"/>
  <c r="G137" i="112"/>
  <c r="F137" i="112"/>
  <c r="H136" i="112"/>
  <c r="G136" i="112"/>
  <c r="F136" i="112"/>
  <c r="H135" i="112"/>
  <c r="G135" i="112"/>
  <c r="F135" i="112"/>
  <c r="H134" i="112"/>
  <c r="G134" i="112"/>
  <c r="F134" i="112"/>
  <c r="H133" i="112"/>
  <c r="G133" i="112"/>
  <c r="F133" i="112"/>
  <c r="H132" i="112"/>
  <c r="G132" i="112"/>
  <c r="F132" i="112"/>
  <c r="H131" i="112"/>
  <c r="G131" i="112"/>
  <c r="F131" i="112"/>
  <c r="H130" i="112"/>
  <c r="G130" i="112"/>
  <c r="F130" i="112"/>
  <c r="H129" i="112"/>
  <c r="G129" i="112"/>
  <c r="F129" i="112"/>
  <c r="H128" i="112"/>
  <c r="G128" i="112"/>
  <c r="F128" i="112"/>
  <c r="H127" i="112"/>
  <c r="G127" i="112"/>
  <c r="F127" i="112"/>
  <c r="H126" i="112"/>
  <c r="G126" i="112"/>
  <c r="F126" i="112"/>
  <c r="H125" i="112"/>
  <c r="G125" i="112"/>
  <c r="F125" i="112"/>
  <c r="H124" i="112"/>
  <c r="G124" i="112"/>
  <c r="F124" i="112"/>
  <c r="H123" i="112"/>
  <c r="G123" i="112"/>
  <c r="F123" i="112"/>
  <c r="H122" i="112"/>
  <c r="G122" i="112"/>
  <c r="F122" i="112"/>
  <c r="H121" i="112"/>
  <c r="G121" i="112"/>
  <c r="F121" i="112"/>
  <c r="H120" i="112"/>
  <c r="G120" i="112"/>
  <c r="F120" i="112"/>
  <c r="H119" i="112"/>
  <c r="G119" i="112"/>
  <c r="F119" i="112"/>
  <c r="H118" i="112"/>
  <c r="G118" i="112"/>
  <c r="F118" i="112"/>
  <c r="H117" i="112"/>
  <c r="G117" i="112"/>
  <c r="F117" i="112"/>
  <c r="H116" i="112"/>
  <c r="G116" i="112"/>
  <c r="F116" i="112"/>
  <c r="H115" i="112"/>
  <c r="G115" i="112"/>
  <c r="F115" i="112"/>
  <c r="H114" i="112"/>
  <c r="G114" i="112"/>
  <c r="F114" i="112"/>
  <c r="H113" i="112"/>
  <c r="G113" i="112"/>
  <c r="F113" i="112"/>
  <c r="H112" i="112"/>
  <c r="G112" i="112"/>
  <c r="F112" i="112"/>
  <c r="H111" i="112"/>
  <c r="G111" i="112"/>
  <c r="F111" i="112"/>
  <c r="H110" i="112"/>
  <c r="G110" i="112"/>
  <c r="F110" i="112"/>
  <c r="H109" i="112"/>
  <c r="G109" i="112"/>
  <c r="F109" i="112"/>
  <c r="H108" i="112"/>
  <c r="G108" i="112"/>
  <c r="F108" i="112"/>
  <c r="H107" i="112"/>
  <c r="G107" i="112"/>
  <c r="F107" i="112"/>
  <c r="H106" i="112"/>
  <c r="G106" i="112"/>
  <c r="F106" i="112"/>
  <c r="H105" i="112"/>
  <c r="G105" i="112"/>
  <c r="F105" i="112"/>
  <c r="H104" i="112"/>
  <c r="G104" i="112"/>
  <c r="F104" i="112"/>
  <c r="H103" i="112"/>
  <c r="G103" i="112"/>
  <c r="F103" i="112"/>
  <c r="H102" i="112"/>
  <c r="G102" i="112"/>
  <c r="F102" i="112"/>
  <c r="H101" i="112"/>
  <c r="G101" i="112"/>
  <c r="F101" i="112"/>
  <c r="H100" i="112"/>
  <c r="G100" i="112"/>
  <c r="F100" i="112"/>
  <c r="H99" i="112"/>
  <c r="G99" i="112"/>
  <c r="F99" i="112"/>
  <c r="H98" i="112"/>
  <c r="G98" i="112"/>
  <c r="F98" i="112"/>
  <c r="H97" i="112"/>
  <c r="G97" i="112"/>
  <c r="F97" i="112"/>
  <c r="H96" i="112"/>
  <c r="G96" i="112"/>
  <c r="F96" i="112"/>
  <c r="H95" i="112"/>
  <c r="G95" i="112"/>
  <c r="F95" i="112"/>
  <c r="H94" i="112"/>
  <c r="G94" i="112"/>
  <c r="F94" i="112"/>
  <c r="H93" i="112"/>
  <c r="G93" i="112"/>
  <c r="F93" i="112"/>
  <c r="H92" i="112"/>
  <c r="G92" i="112"/>
  <c r="F92" i="112"/>
  <c r="H91" i="112"/>
  <c r="G91" i="112"/>
  <c r="F91" i="112"/>
  <c r="H90" i="112"/>
  <c r="G90" i="112"/>
  <c r="F90" i="112"/>
  <c r="H89" i="112"/>
  <c r="G89" i="112"/>
  <c r="F89" i="112"/>
  <c r="H88" i="112"/>
  <c r="G88" i="112"/>
  <c r="F88" i="112"/>
  <c r="H87" i="112"/>
  <c r="G87" i="112"/>
  <c r="F87" i="112"/>
  <c r="H86" i="112"/>
  <c r="G86" i="112"/>
  <c r="F86" i="112"/>
  <c r="H85" i="112"/>
  <c r="G85" i="112"/>
  <c r="F85" i="112"/>
  <c r="H84" i="112"/>
  <c r="G84" i="112"/>
  <c r="F84" i="112"/>
  <c r="H83" i="112"/>
  <c r="G83" i="112"/>
  <c r="F83" i="112"/>
  <c r="H82" i="112"/>
  <c r="G82" i="112"/>
  <c r="F82" i="112"/>
  <c r="H81" i="112"/>
  <c r="G81" i="112"/>
  <c r="F81" i="112"/>
  <c r="H80" i="112"/>
  <c r="G80" i="112"/>
  <c r="F80" i="112"/>
  <c r="H79" i="112"/>
  <c r="G79" i="112"/>
  <c r="F79" i="112"/>
  <c r="H78" i="112"/>
  <c r="G78" i="112"/>
  <c r="F78" i="112"/>
  <c r="H77" i="112"/>
  <c r="G77" i="112"/>
  <c r="F77" i="112"/>
  <c r="H76" i="112"/>
  <c r="G76" i="112"/>
  <c r="F76" i="112"/>
  <c r="H75" i="112"/>
  <c r="G75" i="112"/>
  <c r="F75" i="112"/>
  <c r="H74" i="112"/>
  <c r="G74" i="112"/>
  <c r="F74" i="112"/>
  <c r="H73" i="112"/>
  <c r="G73" i="112"/>
  <c r="F73" i="112"/>
  <c r="H72" i="112"/>
  <c r="G72" i="112"/>
  <c r="F72" i="112"/>
  <c r="H71" i="112"/>
  <c r="G71" i="112"/>
  <c r="F71" i="112"/>
  <c r="H70" i="112"/>
  <c r="G70" i="112"/>
  <c r="F70" i="112"/>
  <c r="H69" i="112"/>
  <c r="G69" i="112"/>
  <c r="F69" i="112"/>
  <c r="H68" i="112"/>
  <c r="G68" i="112"/>
  <c r="F68" i="112"/>
  <c r="H67" i="112"/>
  <c r="G67" i="112"/>
  <c r="F67" i="112"/>
  <c r="H66" i="112"/>
  <c r="G66" i="112"/>
  <c r="F66" i="112"/>
  <c r="H65" i="112"/>
  <c r="G65" i="112"/>
  <c r="F65" i="112"/>
  <c r="H64" i="112"/>
  <c r="G64" i="112"/>
  <c r="F64" i="112"/>
  <c r="H63" i="112"/>
  <c r="G63" i="112"/>
  <c r="F63" i="112"/>
  <c r="H62" i="112"/>
  <c r="G62" i="112"/>
  <c r="F62" i="112"/>
  <c r="H61" i="112"/>
  <c r="G61" i="112"/>
  <c r="F61" i="112"/>
  <c r="H60" i="112"/>
  <c r="G60" i="112"/>
  <c r="F60" i="112"/>
  <c r="H59" i="112"/>
  <c r="G59" i="112"/>
  <c r="F59" i="112"/>
  <c r="H58" i="112"/>
  <c r="G58" i="112"/>
  <c r="F58" i="112"/>
  <c r="H57" i="112"/>
  <c r="G57" i="112"/>
  <c r="F57" i="112"/>
  <c r="H56" i="112"/>
  <c r="G56" i="112"/>
  <c r="F56" i="112"/>
  <c r="H55" i="112"/>
  <c r="G55" i="112"/>
  <c r="F55" i="112"/>
  <c r="H54" i="112"/>
  <c r="G54" i="112"/>
  <c r="F54" i="112"/>
  <c r="H53" i="112"/>
  <c r="G53" i="112"/>
  <c r="F53" i="112"/>
  <c r="H52" i="112"/>
  <c r="G52" i="112"/>
  <c r="F52" i="112"/>
  <c r="H51" i="112"/>
  <c r="G51" i="112"/>
  <c r="F51" i="112"/>
  <c r="H50" i="112"/>
  <c r="G50" i="112"/>
  <c r="F50" i="112"/>
  <c r="H49" i="112"/>
  <c r="G49" i="112"/>
  <c r="F49" i="112"/>
  <c r="H48" i="112"/>
  <c r="G48" i="112"/>
  <c r="F48" i="112"/>
  <c r="H47" i="112"/>
  <c r="G47" i="112"/>
  <c r="F47" i="112"/>
  <c r="H46" i="112"/>
  <c r="G46" i="112"/>
  <c r="F46" i="112"/>
  <c r="H45" i="112"/>
  <c r="G45" i="112"/>
  <c r="F45" i="112"/>
  <c r="H44" i="112"/>
  <c r="G44" i="112"/>
  <c r="F44" i="112"/>
  <c r="H43" i="112"/>
  <c r="G43" i="112"/>
  <c r="F43" i="112"/>
  <c r="H42" i="112"/>
  <c r="G42" i="112"/>
  <c r="F42" i="112"/>
  <c r="H41" i="112"/>
  <c r="G41" i="112"/>
  <c r="F41" i="112"/>
  <c r="H40" i="112"/>
  <c r="G40" i="112"/>
  <c r="F40" i="112"/>
  <c r="H39" i="112"/>
  <c r="G39" i="112"/>
  <c r="F39" i="112"/>
  <c r="H38" i="112"/>
  <c r="G38" i="112"/>
  <c r="F38" i="112"/>
  <c r="H37" i="112"/>
  <c r="G37" i="112"/>
  <c r="F37" i="112"/>
  <c r="H36" i="112"/>
  <c r="G36" i="112"/>
  <c r="F36" i="112"/>
  <c r="H35" i="112"/>
  <c r="G35" i="112"/>
  <c r="F35" i="112"/>
  <c r="H34" i="112"/>
  <c r="G34" i="112"/>
  <c r="F34" i="112"/>
  <c r="H33" i="112"/>
  <c r="G33" i="112"/>
  <c r="F33" i="112"/>
  <c r="H32" i="112"/>
  <c r="G32" i="112"/>
  <c r="F32" i="112"/>
  <c r="H31" i="112"/>
  <c r="G31" i="112"/>
  <c r="F31" i="112"/>
  <c r="H30" i="112"/>
  <c r="G30" i="112"/>
  <c r="F30" i="112"/>
  <c r="H29" i="112"/>
  <c r="G29" i="112"/>
  <c r="F29" i="112"/>
  <c r="H28" i="112"/>
  <c r="G28" i="112"/>
  <c r="F28" i="112"/>
  <c r="J35" i="116" l="1"/>
  <c r="B37" i="104"/>
  <c r="F42" i="67"/>
  <c r="S22" i="69"/>
  <c r="BY34" i="17"/>
  <c r="U21" i="69"/>
  <c r="S21" i="69"/>
  <c r="U20" i="69"/>
  <c r="U17" i="69"/>
  <c r="S20" i="69"/>
  <c r="R21" i="67"/>
  <c r="K21" i="17"/>
  <c r="L21" i="17" s="1"/>
  <c r="K22" i="17"/>
  <c r="L22" i="17" s="1"/>
  <c r="K23" i="17"/>
  <c r="L23" i="17" s="1"/>
  <c r="K24" i="17"/>
  <c r="L24" i="17" s="1"/>
  <c r="K25" i="17"/>
  <c r="L25" i="17" s="1"/>
  <c r="K26" i="17"/>
  <c r="L26" i="17" s="1"/>
  <c r="K27" i="17"/>
  <c r="L27" i="17" s="1"/>
  <c r="K28" i="17"/>
  <c r="L28" i="17" s="1"/>
  <c r="K29" i="17"/>
  <c r="L29" i="17" s="1"/>
  <c r="K30" i="17"/>
  <c r="L30" i="17" s="1"/>
  <c r="K31" i="17"/>
  <c r="L31" i="17" s="1"/>
  <c r="K32" i="17"/>
  <c r="L32" i="17" s="1"/>
  <c r="K33" i="17"/>
  <c r="L33" i="17" s="1"/>
  <c r="K34" i="17"/>
  <c r="L34" i="17" s="1"/>
  <c r="K35" i="17"/>
  <c r="L35" i="17" s="1"/>
  <c r="K36" i="17"/>
  <c r="L36" i="17" s="1"/>
  <c r="K37" i="17"/>
  <c r="L37" i="17" s="1"/>
  <c r="K38" i="17"/>
  <c r="L38" i="17" s="1"/>
  <c r="K39" i="17"/>
  <c r="L39" i="17" s="1"/>
  <c r="K40" i="17"/>
  <c r="L40" i="17" s="1"/>
  <c r="K41" i="17"/>
  <c r="L41" i="17" s="1"/>
  <c r="K42" i="17"/>
  <c r="L42" i="17" s="1"/>
  <c r="K43" i="17"/>
  <c r="L43" i="17" s="1"/>
  <c r="K44" i="17"/>
  <c r="Y44" i="17" s="1"/>
  <c r="K45" i="17"/>
  <c r="Y45" i="17" s="1"/>
  <c r="K46" i="17"/>
  <c r="Y46" i="17" s="1"/>
  <c r="K47" i="17"/>
  <c r="Y47" i="17" s="1"/>
  <c r="K48" i="17"/>
  <c r="Y48" i="17" s="1"/>
  <c r="A8" i="111"/>
  <c r="A7" i="111"/>
  <c r="A6" i="111"/>
  <c r="A5" i="111"/>
  <c r="A4" i="111"/>
  <c r="A3" i="111"/>
  <c r="A2" i="111"/>
  <c r="U41" i="78"/>
  <c r="U46" i="78"/>
  <c r="U40" i="79"/>
  <c r="N11" i="101"/>
  <c r="N16" i="101"/>
  <c r="N21" i="101"/>
  <c r="N26" i="103"/>
  <c r="N16" i="104"/>
  <c r="N26" i="104"/>
  <c r="N36" i="104"/>
  <c r="N26" i="105"/>
  <c r="N26" i="106"/>
  <c r="N36" i="106"/>
  <c r="N11" i="107"/>
  <c r="N16" i="107"/>
  <c r="N16" i="109"/>
  <c r="N21" i="109"/>
  <c r="N26" i="109"/>
  <c r="N16" i="110"/>
  <c r="N33" i="66"/>
  <c r="N38" i="66"/>
  <c r="U39" i="79"/>
  <c r="U14" i="80"/>
  <c r="N15" i="101"/>
  <c r="N20" i="101"/>
  <c r="N25" i="101"/>
  <c r="N15" i="103"/>
  <c r="N10" i="104"/>
  <c r="N15" i="104"/>
  <c r="N30" i="104"/>
  <c r="N35" i="104"/>
  <c r="K50" i="17"/>
  <c r="P50" i="17" s="1"/>
  <c r="K53" i="17"/>
  <c r="M53" i="17" s="1"/>
  <c r="N20" i="106"/>
  <c r="K58" i="17"/>
  <c r="O58" i="17" s="1"/>
  <c r="N25" i="107"/>
  <c r="N15" i="108"/>
  <c r="N10" i="109"/>
  <c r="K73" i="17"/>
  <c r="R73" i="17" s="1"/>
  <c r="U40" i="78"/>
  <c r="U34" i="79"/>
  <c r="N10" i="103"/>
  <c r="N20" i="104"/>
  <c r="N25" i="104"/>
  <c r="N20" i="105"/>
  <c r="N20" i="107"/>
  <c r="N30" i="107"/>
  <c r="N20" i="108"/>
  <c r="N25" i="108"/>
  <c r="K76" i="17"/>
  <c r="R76" i="17" s="1"/>
  <c r="K81" i="17"/>
  <c r="U45" i="78"/>
  <c r="N25" i="105"/>
  <c r="K54" i="17"/>
  <c r="U54" i="17" s="1"/>
  <c r="K55" i="17"/>
  <c r="M55" i="17" s="1"/>
  <c r="K56" i="17"/>
  <c r="V56" i="17" s="1"/>
  <c r="K59" i="17"/>
  <c r="R59" i="17" s="1"/>
  <c r="N10" i="107"/>
  <c r="K62" i="17"/>
  <c r="S62" i="17" s="1"/>
  <c r="K65" i="17"/>
  <c r="N65" i="17" s="1"/>
  <c r="K78" i="17"/>
  <c r="P78" i="17" s="1"/>
  <c r="N15" i="110"/>
  <c r="N35" i="110"/>
  <c r="U14" i="79"/>
  <c r="N35" i="103"/>
  <c r="K66" i="17"/>
  <c r="R66" i="17" s="1"/>
  <c r="K80" i="17"/>
  <c r="Q80" i="17" s="1"/>
  <c r="U19" i="79"/>
  <c r="U24" i="79"/>
  <c r="N25" i="69"/>
  <c r="K52" i="17"/>
  <c r="R52" i="17" s="1"/>
  <c r="N10" i="106"/>
  <c r="N15" i="106"/>
  <c r="A16" i="113"/>
  <c r="A17" i="113" s="1"/>
  <c r="A18" i="113" s="1"/>
  <c r="A19" i="113" s="1"/>
  <c r="A20" i="113" s="1"/>
  <c r="A21" i="113" s="1"/>
  <c r="A22" i="113" s="1"/>
  <c r="A23" i="113" s="1"/>
  <c r="A24" i="113" s="1"/>
  <c r="A25" i="113" s="1"/>
  <c r="A26" i="113" s="1"/>
  <c r="A27" i="113" s="1"/>
  <c r="A28" i="113" s="1"/>
  <c r="A29" i="113" s="1"/>
  <c r="A30" i="113" s="1"/>
  <c r="A31" i="113" s="1"/>
  <c r="A32" i="113" s="1"/>
  <c r="A33" i="113" s="1"/>
  <c r="A34" i="113" s="1"/>
  <c r="A35" i="113" s="1"/>
  <c r="A36" i="113" s="1"/>
  <c r="A37" i="113" s="1"/>
  <c r="A38" i="113" s="1"/>
  <c r="A39" i="113" s="1"/>
  <c r="A40" i="113" s="1"/>
  <c r="A41" i="113" s="1"/>
  <c r="A42" i="113" s="1"/>
  <c r="A43" i="113" s="1"/>
  <c r="A44" i="113" s="1"/>
  <c r="A45" i="113" s="1"/>
  <c r="A46" i="113" s="1"/>
  <c r="A47" i="113" s="1"/>
  <c r="A48" i="113" s="1"/>
  <c r="A49" i="113" s="1"/>
  <c r="A50" i="113" s="1"/>
  <c r="A10" i="68"/>
  <c r="A11" i="68" s="1"/>
  <c r="A12" i="68" s="1"/>
  <c r="A13" i="68" s="1"/>
  <c r="A14" i="68" s="1"/>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C38" i="78"/>
  <c r="AC33" i="78"/>
  <c r="K20" i="17"/>
  <c r="K49" i="17"/>
  <c r="V49" i="17" s="1"/>
  <c r="K70" i="17"/>
  <c r="V70" i="17" s="1"/>
  <c r="K77" i="17"/>
  <c r="T77" i="17" s="1"/>
  <c r="U48" i="78"/>
  <c r="AG43" i="66"/>
  <c r="AG38" i="66"/>
  <c r="AG33" i="66"/>
  <c r="AG28" i="66"/>
  <c r="F13" i="101"/>
  <c r="F18" i="101"/>
  <c r="U32" i="78"/>
  <c r="N28" i="66"/>
  <c r="U43" i="78"/>
  <c r="U38" i="78"/>
  <c r="U35" i="78"/>
  <c r="U33" i="78"/>
  <c r="U30" i="78"/>
  <c r="U31" i="78"/>
  <c r="U15" i="79"/>
  <c r="U17" i="79"/>
  <c r="U20" i="79"/>
  <c r="U22" i="79"/>
  <c r="U25" i="79"/>
  <c r="U30" i="79"/>
  <c r="T36" i="84"/>
  <c r="T31" i="84"/>
  <c r="T26" i="84"/>
  <c r="T21" i="84"/>
  <c r="T16" i="84"/>
  <c r="T41" i="83"/>
  <c r="T36" i="83"/>
  <c r="T31" i="83"/>
  <c r="T26" i="83"/>
  <c r="T21" i="83"/>
  <c r="T16" i="83"/>
  <c r="T41" i="82"/>
  <c r="T36" i="82"/>
  <c r="T31" i="82"/>
  <c r="T26" i="82"/>
  <c r="T21" i="82"/>
  <c r="T16" i="82"/>
  <c r="T41" i="81"/>
  <c r="T36" i="81"/>
  <c r="T31" i="81"/>
  <c r="T26" i="81"/>
  <c r="T21" i="81"/>
  <c r="T16" i="81"/>
  <c r="T41" i="80"/>
  <c r="T36" i="80"/>
  <c r="T31" i="80"/>
  <c r="T26" i="80"/>
  <c r="T21" i="80"/>
  <c r="T16" i="80"/>
  <c r="T41" i="79"/>
  <c r="T36" i="79"/>
  <c r="T31" i="79"/>
  <c r="T26" i="79"/>
  <c r="T21" i="79"/>
  <c r="T16" i="79"/>
  <c r="T47" i="78"/>
  <c r="T42" i="78"/>
  <c r="T37" i="78"/>
  <c r="T32" i="78"/>
  <c r="N36" i="110"/>
  <c r="N31" i="110"/>
  <c r="N26" i="110"/>
  <c r="N25" i="110"/>
  <c r="N21" i="110"/>
  <c r="N20" i="110"/>
  <c r="N11" i="110"/>
  <c r="K37" i="110"/>
  <c r="K32" i="110"/>
  <c r="K27" i="110"/>
  <c r="K22" i="110"/>
  <c r="K17" i="110"/>
  <c r="K12" i="110"/>
  <c r="K37" i="109"/>
  <c r="N36" i="109"/>
  <c r="N35" i="109"/>
  <c r="N31" i="109"/>
  <c r="N11" i="109"/>
  <c r="K32" i="109"/>
  <c r="K27" i="109"/>
  <c r="K22" i="109"/>
  <c r="K17" i="109"/>
  <c r="K12" i="109"/>
  <c r="K37" i="108"/>
  <c r="K32" i="108"/>
  <c r="K27" i="108"/>
  <c r="K22" i="108"/>
  <c r="K17" i="108"/>
  <c r="K12" i="108"/>
  <c r="K37" i="107"/>
  <c r="N36" i="108"/>
  <c r="N31" i="108"/>
  <c r="N26" i="108"/>
  <c r="N21" i="108"/>
  <c r="N16" i="108"/>
  <c r="N11" i="108"/>
  <c r="N36" i="107"/>
  <c r="N31" i="107"/>
  <c r="N26" i="107"/>
  <c r="N21" i="107"/>
  <c r="K32" i="107"/>
  <c r="K27" i="107"/>
  <c r="K22" i="107"/>
  <c r="K17" i="107"/>
  <c r="K12" i="107"/>
  <c r="K37" i="106"/>
  <c r="N31" i="106"/>
  <c r="N21" i="106"/>
  <c r="N16" i="106"/>
  <c r="N11" i="106"/>
  <c r="K32" i="106"/>
  <c r="K27" i="106"/>
  <c r="K22" i="106"/>
  <c r="K17" i="106"/>
  <c r="K12" i="106"/>
  <c r="K37" i="105"/>
  <c r="N36" i="105"/>
  <c r="N31" i="105"/>
  <c r="N21" i="105"/>
  <c r="N16" i="105"/>
  <c r="N15" i="105"/>
  <c r="N11" i="105"/>
  <c r="N10" i="105"/>
  <c r="K32" i="105"/>
  <c r="K27" i="105"/>
  <c r="K22" i="105"/>
  <c r="K17" i="105"/>
  <c r="K12" i="105"/>
  <c r="K37" i="104"/>
  <c r="N31" i="104"/>
  <c r="N21" i="104"/>
  <c r="N11" i="104"/>
  <c r="K32" i="104"/>
  <c r="K27" i="104"/>
  <c r="K22" i="104"/>
  <c r="K17" i="104"/>
  <c r="K12" i="104"/>
  <c r="K37" i="103"/>
  <c r="N31" i="103"/>
  <c r="N30" i="103"/>
  <c r="N25" i="103"/>
  <c r="N21" i="103"/>
  <c r="N20" i="103"/>
  <c r="N16" i="103"/>
  <c r="N11" i="103"/>
  <c r="K32" i="103"/>
  <c r="K27" i="103"/>
  <c r="K22" i="103"/>
  <c r="K17" i="103"/>
  <c r="K12" i="103"/>
  <c r="K37" i="101"/>
  <c r="N36" i="101"/>
  <c r="N35" i="101"/>
  <c r="N31" i="101"/>
  <c r="N30" i="101"/>
  <c r="N26" i="101"/>
  <c r="K32" i="101"/>
  <c r="K27" i="101"/>
  <c r="K22" i="101"/>
  <c r="K17" i="101"/>
  <c r="K12" i="101"/>
  <c r="K37" i="69"/>
  <c r="N36" i="69"/>
  <c r="N31" i="69"/>
  <c r="N26" i="69"/>
  <c r="N21" i="69"/>
  <c r="N18" i="69"/>
  <c r="N16" i="69"/>
  <c r="N15" i="69"/>
  <c r="N13" i="69"/>
  <c r="N11" i="69"/>
  <c r="N10" i="69"/>
  <c r="K32" i="69"/>
  <c r="K27" i="69"/>
  <c r="K22" i="69"/>
  <c r="K17" i="69"/>
  <c r="K12" i="69"/>
  <c r="K35" i="66"/>
  <c r="K40" i="66"/>
  <c r="K45" i="66"/>
  <c r="K30" i="66"/>
  <c r="N46" i="66"/>
  <c r="N41" i="66"/>
  <c r="N39" i="66"/>
  <c r="N36" i="66"/>
  <c r="N34" i="66"/>
  <c r="N31" i="66"/>
  <c r="N30" i="66"/>
  <c r="N29" i="66"/>
  <c r="AO7" i="17"/>
  <c r="AQ7" i="17"/>
  <c r="AO6" i="17"/>
  <c r="AX5" i="17"/>
  <c r="AV5" i="17"/>
  <c r="AQ5" i="17"/>
  <c r="AL4" i="17"/>
  <c r="AO5" i="17"/>
  <c r="AS4" i="17"/>
  <c r="BW2" i="60"/>
  <c r="AG12" i="110"/>
  <c r="AG13" i="110"/>
  <c r="AG17" i="110"/>
  <c r="AG18" i="110"/>
  <c r="AG22" i="110"/>
  <c r="AG23" i="110"/>
  <c r="AG27" i="110"/>
  <c r="AG28" i="110"/>
  <c r="AG32" i="110"/>
  <c r="AG33" i="110"/>
  <c r="AG37" i="110"/>
  <c r="AG38" i="110"/>
  <c r="AG12" i="109"/>
  <c r="AG13" i="109"/>
  <c r="AG17" i="109"/>
  <c r="AG18" i="109"/>
  <c r="AG22" i="109"/>
  <c r="AG23" i="109"/>
  <c r="AG27" i="109"/>
  <c r="AG28" i="109"/>
  <c r="AG32" i="109"/>
  <c r="AG33" i="109"/>
  <c r="AG37" i="109"/>
  <c r="AG38" i="109"/>
  <c r="AG12" i="108"/>
  <c r="AG13" i="108"/>
  <c r="AG17" i="108"/>
  <c r="AG18" i="108"/>
  <c r="AG22" i="108"/>
  <c r="AG23" i="108"/>
  <c r="AG27" i="108"/>
  <c r="AG28" i="108"/>
  <c r="AG32" i="108"/>
  <c r="AG33" i="108"/>
  <c r="AG37" i="108"/>
  <c r="AG38" i="108"/>
  <c r="AG12" i="107"/>
  <c r="AG13" i="107"/>
  <c r="AG17" i="107"/>
  <c r="AG18" i="107"/>
  <c r="AG22" i="107"/>
  <c r="AG23" i="107"/>
  <c r="AG27" i="107"/>
  <c r="AG28" i="107"/>
  <c r="AG32" i="107"/>
  <c r="AG33" i="107"/>
  <c r="AG37" i="107"/>
  <c r="AG38" i="107"/>
  <c r="AG38" i="106"/>
  <c r="AG37" i="106"/>
  <c r="AG33" i="106"/>
  <c r="AG32" i="106"/>
  <c r="AG28" i="106"/>
  <c r="AG27" i="106"/>
  <c r="AG23" i="106"/>
  <c r="AG22" i="106"/>
  <c r="AG18" i="106"/>
  <c r="AG17" i="106"/>
  <c r="AG13" i="106"/>
  <c r="AG12" i="106"/>
  <c r="AG12" i="105"/>
  <c r="AG13" i="105"/>
  <c r="AG17" i="105"/>
  <c r="AG18" i="105"/>
  <c r="AG22" i="105"/>
  <c r="AG23" i="105"/>
  <c r="AG27" i="105"/>
  <c r="AG28" i="105"/>
  <c r="AG32" i="105"/>
  <c r="AG33" i="105"/>
  <c r="AG37" i="105"/>
  <c r="AG38" i="105"/>
  <c r="AG12" i="104"/>
  <c r="AG13" i="104"/>
  <c r="AG17" i="104"/>
  <c r="AG18" i="104"/>
  <c r="AG22" i="104"/>
  <c r="AG23" i="104"/>
  <c r="AG27" i="104"/>
  <c r="AG28" i="104"/>
  <c r="AG32" i="104"/>
  <c r="AG33" i="104"/>
  <c r="AG37" i="104"/>
  <c r="AG38" i="104"/>
  <c r="AG12" i="103"/>
  <c r="AG13" i="103"/>
  <c r="AG17" i="103"/>
  <c r="AG18" i="103"/>
  <c r="AG22" i="103"/>
  <c r="AG23" i="103"/>
  <c r="AG27" i="103"/>
  <c r="AG28" i="103"/>
  <c r="AG32" i="103"/>
  <c r="AG33" i="103"/>
  <c r="AG37" i="103"/>
  <c r="AG38" i="103"/>
  <c r="Z35" i="101"/>
  <c r="Z30" i="101"/>
  <c r="Z25" i="101"/>
  <c r="Z20" i="101"/>
  <c r="Z15" i="101"/>
  <c r="Z10" i="101"/>
  <c r="AG12" i="101"/>
  <c r="AG13" i="101"/>
  <c r="AG18" i="101"/>
  <c r="AG22" i="101"/>
  <c r="AG23" i="101"/>
  <c r="AG27" i="101"/>
  <c r="AG28" i="101"/>
  <c r="AG32" i="101"/>
  <c r="AG33" i="101"/>
  <c r="AG38" i="101"/>
  <c r="AG37" i="101"/>
  <c r="Z35" i="69"/>
  <c r="Z30" i="69"/>
  <c r="Z25" i="69"/>
  <c r="Z20" i="69"/>
  <c r="Z15" i="69"/>
  <c r="AG38" i="69"/>
  <c r="AG37" i="69"/>
  <c r="AG33" i="69"/>
  <c r="AG32" i="69"/>
  <c r="AG28" i="69"/>
  <c r="AG27" i="69"/>
  <c r="AG23" i="69"/>
  <c r="AG22" i="69"/>
  <c r="AG18" i="69"/>
  <c r="AG17" i="69"/>
  <c r="AG13" i="69"/>
  <c r="AG12" i="69"/>
  <c r="Z10" i="69"/>
  <c r="AC43" i="66"/>
  <c r="AC38" i="66"/>
  <c r="AC33" i="66"/>
  <c r="AC28" i="66"/>
  <c r="Z43" i="66"/>
  <c r="Z38" i="66"/>
  <c r="Z33" i="66"/>
  <c r="Z28" i="66"/>
  <c r="L16" i="103"/>
  <c r="A65" i="78"/>
  <c r="B63" i="66"/>
  <c r="U4" i="116"/>
  <c r="M12" i="66"/>
  <c r="X4" i="116" s="1"/>
  <c r="B42" i="68" l="1"/>
  <c r="B42" i="116"/>
  <c r="J36" i="116"/>
  <c r="F15" i="113"/>
  <c r="BY35" i="17"/>
  <c r="S27" i="69"/>
  <c r="Z32" i="101"/>
  <c r="U22" i="69"/>
  <c r="S25" i="69"/>
  <c r="U25" i="69"/>
  <c r="S26" i="69"/>
  <c r="U26" i="69"/>
  <c r="AE2" i="105"/>
  <c r="AE2" i="69"/>
  <c r="N4" i="75"/>
  <c r="AE2" i="109"/>
  <c r="AE2" i="104"/>
  <c r="AE2" i="108"/>
  <c r="AE2" i="103"/>
  <c r="AE2" i="110"/>
  <c r="AE2" i="107"/>
  <c r="AE2" i="106"/>
  <c r="AE2" i="101"/>
  <c r="N4" i="74"/>
  <c r="Y4" i="73"/>
  <c r="R4" i="113"/>
  <c r="AK2" i="105"/>
  <c r="Q4" i="75"/>
  <c r="AK2" i="69"/>
  <c r="AK2" i="109"/>
  <c r="AK2" i="108"/>
  <c r="AK2" i="110"/>
  <c r="AK2" i="104"/>
  <c r="V4" i="113"/>
  <c r="Q4" i="74"/>
  <c r="AK2" i="103"/>
  <c r="AK2" i="107"/>
  <c r="AK2" i="101"/>
  <c r="AK2" i="106"/>
  <c r="AB4" i="73"/>
  <c r="R4" i="67"/>
  <c r="V4" i="67"/>
  <c r="R22" i="67"/>
  <c r="A9" i="111"/>
  <c r="X43" i="17"/>
  <c r="U41" i="17"/>
  <c r="R41" i="17"/>
  <c r="U39" i="17"/>
  <c r="R39" i="17"/>
  <c r="R36" i="17"/>
  <c r="M36" i="17"/>
  <c r="V28" i="17"/>
  <c r="V24" i="17"/>
  <c r="M34" i="17"/>
  <c r="X28" i="17"/>
  <c r="V26" i="17"/>
  <c r="X24" i="17"/>
  <c r="V48" i="17"/>
  <c r="V44" i="17"/>
  <c r="Y22" i="17"/>
  <c r="U48" i="17"/>
  <c r="W43" i="17"/>
  <c r="O41" i="17"/>
  <c r="O39" i="17"/>
  <c r="V37" i="17"/>
  <c r="Y35" i="17"/>
  <c r="Y32" i="17"/>
  <c r="U28" i="17"/>
  <c r="U26" i="17"/>
  <c r="U24" i="17"/>
  <c r="X22" i="17"/>
  <c r="W37" i="17"/>
  <c r="T48" i="17"/>
  <c r="V43" i="17"/>
  <c r="M41" i="17"/>
  <c r="M39" i="17"/>
  <c r="U37" i="17"/>
  <c r="X35" i="17"/>
  <c r="Y31" i="17"/>
  <c r="Y27" i="17"/>
  <c r="Y25" i="17"/>
  <c r="T24" i="17"/>
  <c r="W22" i="17"/>
  <c r="S48" i="17"/>
  <c r="Y42" i="17"/>
  <c r="Y40" i="17"/>
  <c r="Y38" i="17"/>
  <c r="T37" i="17"/>
  <c r="W35" i="17"/>
  <c r="X31" i="17"/>
  <c r="X27" i="17"/>
  <c r="X25" i="17"/>
  <c r="R24" i="17"/>
  <c r="V22" i="17"/>
  <c r="Q48" i="17"/>
  <c r="X42" i="17"/>
  <c r="X40" i="17"/>
  <c r="X38" i="17"/>
  <c r="R37" i="17"/>
  <c r="V35" i="17"/>
  <c r="Y30" i="17"/>
  <c r="W27" i="17"/>
  <c r="W25" i="17"/>
  <c r="O24" i="17"/>
  <c r="U22" i="17"/>
  <c r="N48" i="17"/>
  <c r="W42" i="17"/>
  <c r="W40" i="17"/>
  <c r="W38" i="17"/>
  <c r="M37" i="17"/>
  <c r="U35" i="17"/>
  <c r="X30" i="17"/>
  <c r="V27" i="17"/>
  <c r="V25" i="17"/>
  <c r="M24" i="17"/>
  <c r="T22" i="17"/>
  <c r="L48" i="17"/>
  <c r="V42" i="17"/>
  <c r="V40" i="17"/>
  <c r="V38" i="17"/>
  <c r="Y36" i="17"/>
  <c r="Y34" i="17"/>
  <c r="W30" i="17"/>
  <c r="U27" i="17"/>
  <c r="U25" i="17"/>
  <c r="Y23" i="17"/>
  <c r="R22" i="17"/>
  <c r="X46" i="17"/>
  <c r="U42" i="17"/>
  <c r="U40" i="17"/>
  <c r="U38" i="17"/>
  <c r="X36" i="17"/>
  <c r="X34" i="17"/>
  <c r="Y29" i="17"/>
  <c r="T27" i="17"/>
  <c r="T25" i="17"/>
  <c r="X23" i="17"/>
  <c r="O22" i="17"/>
  <c r="X45" i="17"/>
  <c r="Y41" i="17"/>
  <c r="Y39" i="17"/>
  <c r="T38" i="17"/>
  <c r="W36" i="17"/>
  <c r="W34" i="17"/>
  <c r="X29" i="17"/>
  <c r="R27" i="17"/>
  <c r="R25" i="17"/>
  <c r="W23" i="17"/>
  <c r="M22" i="17"/>
  <c r="W45" i="17"/>
  <c r="X41" i="17"/>
  <c r="X39" i="17"/>
  <c r="R38" i="17"/>
  <c r="V36" i="17"/>
  <c r="V34" i="17"/>
  <c r="W29" i="17"/>
  <c r="O27" i="17"/>
  <c r="O25" i="17"/>
  <c r="V23" i="17"/>
  <c r="Y21" i="17"/>
  <c r="X44" i="17"/>
  <c r="W41" i="17"/>
  <c r="W39" i="17"/>
  <c r="O38" i="17"/>
  <c r="U36" i="17"/>
  <c r="U34" i="17"/>
  <c r="V29" i="17"/>
  <c r="M27" i="17"/>
  <c r="M25" i="17"/>
  <c r="U23" i="17"/>
  <c r="X21" i="17"/>
  <c r="W44" i="17"/>
  <c r="V41" i="17"/>
  <c r="V39" i="17"/>
  <c r="M38" i="17"/>
  <c r="T36" i="17"/>
  <c r="T34" i="17"/>
  <c r="Y28" i="17"/>
  <c r="Y26" i="17"/>
  <c r="Y24" i="17"/>
  <c r="T23" i="17"/>
  <c r="W21" i="17"/>
  <c r="X48" i="17"/>
  <c r="Y37" i="17"/>
  <c r="R34" i="17"/>
  <c r="X26" i="17"/>
  <c r="R23" i="17"/>
  <c r="V21" i="17"/>
  <c r="W48" i="17"/>
  <c r="Y43" i="17"/>
  <c r="T41" i="17"/>
  <c r="T39" i="17"/>
  <c r="X37" i="17"/>
  <c r="O36" i="17"/>
  <c r="O34" i="17"/>
  <c r="W28" i="17"/>
  <c r="W26" i="17"/>
  <c r="W24" i="17"/>
  <c r="M23" i="17"/>
  <c r="U21" i="17"/>
  <c r="H24" i="112"/>
  <c r="H25" i="112" s="1"/>
  <c r="H26" i="112" s="1"/>
  <c r="H27" i="112" s="1"/>
  <c r="G24" i="112"/>
  <c r="G25" i="112" s="1"/>
  <c r="G26" i="112" s="1"/>
  <c r="G27" i="112" s="1"/>
  <c r="G19" i="112"/>
  <c r="G20" i="112" s="1"/>
  <c r="G21" i="112" s="1"/>
  <c r="G22" i="112" s="1"/>
  <c r="G23" i="112" s="1"/>
  <c r="F24" i="112"/>
  <c r="F25" i="112" s="1"/>
  <c r="F26" i="112" s="1"/>
  <c r="F27" i="112" s="1"/>
  <c r="H19" i="112"/>
  <c r="H20" i="112" s="1"/>
  <c r="H21" i="112" s="1"/>
  <c r="H22" i="112" s="1"/>
  <c r="H23" i="112" s="1"/>
  <c r="F19" i="112"/>
  <c r="F20" i="112" s="1"/>
  <c r="F21" i="112" s="1"/>
  <c r="F22" i="112" s="1"/>
  <c r="F23" i="112" s="1"/>
  <c r="G2" i="112"/>
  <c r="G3" i="112" s="1"/>
  <c r="G4" i="112" s="1"/>
  <c r="G5" i="112" s="1"/>
  <c r="G6" i="112" s="1"/>
  <c r="G7" i="112" s="1"/>
  <c r="G8" i="112" s="1"/>
  <c r="G9" i="112" s="1"/>
  <c r="G10" i="112" s="1"/>
  <c r="G11" i="112" s="1"/>
  <c r="G12" i="112" s="1"/>
  <c r="G13" i="112" s="1"/>
  <c r="G14" i="112" s="1"/>
  <c r="G15" i="112" s="1"/>
  <c r="G16" i="112" s="1"/>
  <c r="G17" i="112" s="1"/>
  <c r="G18" i="112" s="1"/>
  <c r="H2" i="112"/>
  <c r="H3" i="112" s="1"/>
  <c r="H4" i="112" s="1"/>
  <c r="H5" i="112" s="1"/>
  <c r="H6" i="112" s="1"/>
  <c r="H7" i="112" s="1"/>
  <c r="H8" i="112" s="1"/>
  <c r="H9" i="112" s="1"/>
  <c r="H10" i="112" s="1"/>
  <c r="H11" i="112" s="1"/>
  <c r="H12" i="112" s="1"/>
  <c r="H13" i="112" s="1"/>
  <c r="H14" i="112" s="1"/>
  <c r="H15" i="112" s="1"/>
  <c r="H16" i="112" s="1"/>
  <c r="H17" i="112" s="1"/>
  <c r="H18" i="112" s="1"/>
  <c r="F2" i="112"/>
  <c r="F3" i="112" s="1"/>
  <c r="F4" i="112" s="1"/>
  <c r="F5" i="112" s="1"/>
  <c r="F6" i="112" s="1"/>
  <c r="F7" i="112" s="1"/>
  <c r="F8" i="112" s="1"/>
  <c r="F9" i="112" s="1"/>
  <c r="F10" i="112" s="1"/>
  <c r="F11" i="112" s="1"/>
  <c r="F12" i="112" s="1"/>
  <c r="F13" i="112" s="1"/>
  <c r="F14" i="112" s="1"/>
  <c r="F15" i="112" s="1"/>
  <c r="F16" i="112" s="1"/>
  <c r="F17" i="112" s="1"/>
  <c r="F18" i="112" s="1"/>
  <c r="Y33" i="17"/>
  <c r="W46" i="17"/>
  <c r="W32" i="17"/>
  <c r="U46" i="17"/>
  <c r="T46" i="17"/>
  <c r="U43" i="17"/>
  <c r="U32" i="17"/>
  <c r="U29" i="17"/>
  <c r="S47" i="17"/>
  <c r="S46" i="17"/>
  <c r="S45" i="17"/>
  <c r="S44" i="17"/>
  <c r="T43" i="17"/>
  <c r="T42" i="17"/>
  <c r="T40" i="17"/>
  <c r="T35" i="17"/>
  <c r="T33" i="17"/>
  <c r="T32" i="17"/>
  <c r="T31" i="17"/>
  <c r="T30" i="17"/>
  <c r="T29" i="17"/>
  <c r="T28" i="17"/>
  <c r="T26" i="17"/>
  <c r="T21" i="17"/>
  <c r="R48" i="17"/>
  <c r="R47" i="17"/>
  <c r="R46" i="17"/>
  <c r="R45" i="17"/>
  <c r="R44" i="17"/>
  <c r="S43" i="17"/>
  <c r="S42" i="17"/>
  <c r="S41" i="17"/>
  <c r="S40" i="17"/>
  <c r="S39" i="17"/>
  <c r="S38" i="17"/>
  <c r="S37" i="17"/>
  <c r="S36" i="17"/>
  <c r="S35" i="17"/>
  <c r="S34" i="17"/>
  <c r="S33" i="17"/>
  <c r="S32" i="17"/>
  <c r="S31" i="17"/>
  <c r="S30" i="17"/>
  <c r="S29" i="17"/>
  <c r="S28" i="17"/>
  <c r="S27" i="17"/>
  <c r="S26" i="17"/>
  <c r="S25" i="17"/>
  <c r="S24" i="17"/>
  <c r="S23" i="17"/>
  <c r="S22" i="17"/>
  <c r="S21" i="17"/>
  <c r="W33" i="17"/>
  <c r="U47" i="17"/>
  <c r="T45" i="17"/>
  <c r="U31" i="17"/>
  <c r="Q47" i="17"/>
  <c r="Q44" i="17"/>
  <c r="R42" i="17"/>
  <c r="R40" i="17"/>
  <c r="R35" i="17"/>
  <c r="R32" i="17"/>
  <c r="R29" i="17"/>
  <c r="R26" i="17"/>
  <c r="W31" i="17"/>
  <c r="U44" i="17"/>
  <c r="T44" i="17"/>
  <c r="U33" i="17"/>
  <c r="U30" i="17"/>
  <c r="Q46" i="17"/>
  <c r="R43" i="17"/>
  <c r="R31" i="17"/>
  <c r="R28" i="17"/>
  <c r="P48" i="17"/>
  <c r="P47" i="17"/>
  <c r="P46" i="17"/>
  <c r="P45" i="17"/>
  <c r="P44" i="17"/>
  <c r="Q43" i="17"/>
  <c r="Q42" i="17"/>
  <c r="Q41" i="17"/>
  <c r="Q40" i="17"/>
  <c r="Q39" i="17"/>
  <c r="Q38" i="17"/>
  <c r="Q37" i="17"/>
  <c r="Q36" i="17"/>
  <c r="Q35" i="17"/>
  <c r="Q34" i="17"/>
  <c r="Q33" i="17"/>
  <c r="Q32" i="17"/>
  <c r="Q31" i="17"/>
  <c r="Q30" i="17"/>
  <c r="Q29" i="17"/>
  <c r="Q28" i="17"/>
  <c r="Q27" i="17"/>
  <c r="Q26" i="17"/>
  <c r="Q25" i="17"/>
  <c r="Q24" i="17"/>
  <c r="Q23" i="17"/>
  <c r="Q22" i="17"/>
  <c r="Q21" i="17"/>
  <c r="W47" i="17"/>
  <c r="X32" i="17"/>
  <c r="U45" i="17"/>
  <c r="T47" i="17"/>
  <c r="Q45" i="17"/>
  <c r="R33" i="17"/>
  <c r="R30" i="17"/>
  <c r="R21" i="17"/>
  <c r="O48" i="17"/>
  <c r="O47" i="17"/>
  <c r="O46" i="17"/>
  <c r="O45" i="17"/>
  <c r="O44" i="17"/>
  <c r="P43" i="17"/>
  <c r="P42" i="17"/>
  <c r="P41" i="17"/>
  <c r="P40" i="17"/>
  <c r="P39" i="17"/>
  <c r="P38" i="17"/>
  <c r="P37" i="17"/>
  <c r="P36" i="17"/>
  <c r="P35" i="17"/>
  <c r="P34" i="17"/>
  <c r="P33" i="17"/>
  <c r="P32" i="17"/>
  <c r="P31" i="17"/>
  <c r="P30" i="17"/>
  <c r="P29" i="17"/>
  <c r="P28" i="17"/>
  <c r="P27" i="17"/>
  <c r="P26" i="17"/>
  <c r="P25" i="17"/>
  <c r="P24" i="17"/>
  <c r="P23" i="17"/>
  <c r="P22" i="17"/>
  <c r="P21" i="17"/>
  <c r="V31" i="17"/>
  <c r="N47" i="17"/>
  <c r="N46" i="17"/>
  <c r="N45" i="17"/>
  <c r="N44" i="17"/>
  <c r="O43" i="17"/>
  <c r="O42" i="17"/>
  <c r="O40" i="17"/>
  <c r="O37" i="17"/>
  <c r="O35" i="17"/>
  <c r="O33" i="17"/>
  <c r="O32" i="17"/>
  <c r="O31" i="17"/>
  <c r="O30" i="17"/>
  <c r="O29" i="17"/>
  <c r="O28" i="17"/>
  <c r="O26" i="17"/>
  <c r="O23" i="17"/>
  <c r="O21" i="17"/>
  <c r="X47" i="17"/>
  <c r="V47" i="17"/>
  <c r="V32" i="17"/>
  <c r="V30" i="17"/>
  <c r="M48" i="17"/>
  <c r="M47" i="17"/>
  <c r="M46" i="17"/>
  <c r="M45" i="17"/>
  <c r="M44" i="17"/>
  <c r="N43" i="17"/>
  <c r="N42" i="17"/>
  <c r="N41" i="17"/>
  <c r="N40" i="17"/>
  <c r="N39" i="17"/>
  <c r="N38" i="17"/>
  <c r="N37" i="17"/>
  <c r="N36" i="17"/>
  <c r="N35" i="17"/>
  <c r="N34" i="17"/>
  <c r="N33" i="17"/>
  <c r="N32" i="17"/>
  <c r="N31" i="17"/>
  <c r="N30" i="17"/>
  <c r="N29" i="17"/>
  <c r="N28" i="17"/>
  <c r="N27" i="17"/>
  <c r="N26" i="17"/>
  <c r="N25" i="17"/>
  <c r="N24" i="17"/>
  <c r="N23" i="17"/>
  <c r="N22" i="17"/>
  <c r="N21" i="17"/>
  <c r="X33" i="17"/>
  <c r="V46" i="17"/>
  <c r="L45" i="17"/>
  <c r="M40" i="17"/>
  <c r="M32" i="17"/>
  <c r="M30" i="17"/>
  <c r="M29" i="17"/>
  <c r="M28" i="17"/>
  <c r="M26" i="17"/>
  <c r="V45" i="17"/>
  <c r="V33" i="17"/>
  <c r="L47" i="17"/>
  <c r="L46" i="17"/>
  <c r="L44" i="17"/>
  <c r="M43" i="17"/>
  <c r="M42" i="17"/>
  <c r="M35" i="17"/>
  <c r="M33" i="17"/>
  <c r="M31" i="17"/>
  <c r="M21" i="17"/>
  <c r="B56" i="113"/>
  <c r="N44" i="66"/>
  <c r="U36" i="78"/>
  <c r="N36" i="103"/>
  <c r="N35" i="105"/>
  <c r="K63" i="17"/>
  <c r="V63" i="17" s="1"/>
  <c r="N30" i="69"/>
  <c r="K68" i="17"/>
  <c r="N68" i="17" s="1"/>
  <c r="N30" i="109"/>
  <c r="K69" i="17"/>
  <c r="M69" i="17" s="1"/>
  <c r="N35" i="107"/>
  <c r="N35" i="69"/>
  <c r="K51" i="17"/>
  <c r="N51" i="17" s="1"/>
  <c r="N43" i="66"/>
  <c r="N10" i="110"/>
  <c r="K79" i="17"/>
  <c r="N79" i="17" s="1"/>
  <c r="N15" i="109"/>
  <c r="N30" i="110"/>
  <c r="K64" i="17"/>
  <c r="P64" i="17" s="1"/>
  <c r="N20" i="109"/>
  <c r="K74" i="17"/>
  <c r="M74" i="17" s="1"/>
  <c r="K61" i="17"/>
  <c r="L61" i="17" s="1"/>
  <c r="N15" i="107"/>
  <c r="K75" i="17"/>
  <c r="L75" i="17" s="1"/>
  <c r="N25" i="109"/>
  <c r="N35" i="106"/>
  <c r="N35" i="108"/>
  <c r="K71" i="17"/>
  <c r="P71" i="17" s="1"/>
  <c r="K57" i="17"/>
  <c r="P57" i="17" s="1"/>
  <c r="K60" i="17"/>
  <c r="M60" i="17" s="1"/>
  <c r="N25" i="106"/>
  <c r="U29" i="79"/>
  <c r="N30" i="106"/>
  <c r="N30" i="108"/>
  <c r="K72" i="17"/>
  <c r="P72" i="17" s="1"/>
  <c r="N20" i="69"/>
  <c r="K67" i="17"/>
  <c r="M67" i="17" s="1"/>
  <c r="N10" i="108"/>
  <c r="N30" i="105"/>
  <c r="N10" i="101"/>
  <c r="L16" i="104"/>
  <c r="N35" i="66"/>
  <c r="U37" i="78"/>
  <c r="R49" i="17"/>
  <c r="O80" i="17"/>
  <c r="N70" i="17"/>
  <c r="M70" i="17"/>
  <c r="S77" i="17"/>
  <c r="U77" i="17"/>
  <c r="N77" i="17"/>
  <c r="N80" i="17"/>
  <c r="P70" i="17"/>
  <c r="Q78" i="17"/>
  <c r="O78" i="17"/>
  <c r="N78" i="17"/>
  <c r="L70" i="17"/>
  <c r="P49" i="17"/>
  <c r="X78" i="17"/>
  <c r="V78" i="17"/>
  <c r="U78" i="17"/>
  <c r="O59" i="17"/>
  <c r="S78" i="17"/>
  <c r="O76" i="17"/>
  <c r="N59" i="17"/>
  <c r="T55" i="17"/>
  <c r="O62" i="17"/>
  <c r="M59" i="17"/>
  <c r="M80" i="17"/>
  <c r="M78" i="17"/>
  <c r="S50" i="17"/>
  <c r="O50" i="17"/>
  <c r="N50" i="17"/>
  <c r="M50" i="17"/>
  <c r="R77" i="17"/>
  <c r="L59" i="17"/>
  <c r="X55" i="17"/>
  <c r="R53" i="17"/>
  <c r="M49" i="17"/>
  <c r="N49" i="17"/>
  <c r="P77" i="17"/>
  <c r="V55" i="17"/>
  <c r="L49" i="17"/>
  <c r="P80" i="17"/>
  <c r="T78" i="17"/>
  <c r="M77" i="17"/>
  <c r="S55" i="17"/>
  <c r="Q50" i="17"/>
  <c r="L77" i="17"/>
  <c r="N58" i="17"/>
  <c r="R55" i="17"/>
  <c r="L80" i="17"/>
  <c r="R62" i="17"/>
  <c r="L50" i="17"/>
  <c r="P54" i="17"/>
  <c r="R70" i="17"/>
  <c r="M62" i="17"/>
  <c r="N54" i="17"/>
  <c r="L54" i="17"/>
  <c r="Y50" i="17"/>
  <c r="Y49" i="17"/>
  <c r="R65" i="17"/>
  <c r="X50" i="17"/>
  <c r="W49" i="17"/>
  <c r="M76" i="17"/>
  <c r="P65" i="17"/>
  <c r="V50" i="17"/>
  <c r="U49" i="17"/>
  <c r="Y77" i="17"/>
  <c r="O65" i="17"/>
  <c r="Q59" i="17"/>
  <c r="S54" i="17"/>
  <c r="U50" i="17"/>
  <c r="T49" i="17"/>
  <c r="Y78" i="17"/>
  <c r="W77" i="17"/>
  <c r="P59" i="17"/>
  <c r="Q54" i="17"/>
  <c r="T50" i="17"/>
  <c r="S49" i="17"/>
  <c r="U80" i="17"/>
  <c r="P73" i="17"/>
  <c r="Y70" i="17"/>
  <c r="P66" i="17"/>
  <c r="Y62" i="17"/>
  <c r="W59" i="17"/>
  <c r="Y58" i="17"/>
  <c r="R56" i="17"/>
  <c r="Q53" i="17"/>
  <c r="P52" i="17"/>
  <c r="Y73" i="17"/>
  <c r="Y66" i="17"/>
  <c r="Y52" i="17"/>
  <c r="X66" i="17"/>
  <c r="X52" i="17"/>
  <c r="W73" i="17"/>
  <c r="W66" i="17"/>
  <c r="W52" i="17"/>
  <c r="V73" i="17"/>
  <c r="Y56" i="17"/>
  <c r="V52" i="17"/>
  <c r="Y80" i="17"/>
  <c r="W56" i="17"/>
  <c r="U52" i="17"/>
  <c r="X80" i="17"/>
  <c r="U56" i="17"/>
  <c r="T52" i="17"/>
  <c r="W80" i="17"/>
  <c r="S73" i="17"/>
  <c r="S66" i="17"/>
  <c r="T56" i="17"/>
  <c r="S52" i="17"/>
  <c r="Q73" i="17"/>
  <c r="X59" i="17"/>
  <c r="S56" i="17"/>
  <c r="T80" i="17"/>
  <c r="L78" i="17"/>
  <c r="O73" i="17"/>
  <c r="W70" i="17"/>
  <c r="O66" i="17"/>
  <c r="X62" i="17"/>
  <c r="V59" i="17"/>
  <c r="T58" i="17"/>
  <c r="P56" i="17"/>
  <c r="P53" i="17"/>
  <c r="O52" i="17"/>
  <c r="X73" i="17"/>
  <c r="V66" i="17"/>
  <c r="Y59" i="17"/>
  <c r="V80" i="17"/>
  <c r="Q66" i="17"/>
  <c r="Q52" i="17"/>
  <c r="S80" i="17"/>
  <c r="N73" i="17"/>
  <c r="U70" i="17"/>
  <c r="N66" i="17"/>
  <c r="V62" i="17"/>
  <c r="U59" i="17"/>
  <c r="R58" i="17"/>
  <c r="N56" i="17"/>
  <c r="Y54" i="17"/>
  <c r="N52" i="17"/>
  <c r="U73" i="17"/>
  <c r="U66" i="17"/>
  <c r="T73" i="17"/>
  <c r="T66" i="17"/>
  <c r="R80" i="17"/>
  <c r="S76" i="17"/>
  <c r="M73" i="17"/>
  <c r="T70" i="17"/>
  <c r="M66" i="17"/>
  <c r="T62" i="17"/>
  <c r="T59" i="17"/>
  <c r="P58" i="17"/>
  <c r="M56" i="17"/>
  <c r="X54" i="17"/>
  <c r="M52" i="17"/>
  <c r="L73" i="17"/>
  <c r="S70" i="17"/>
  <c r="L66" i="17"/>
  <c r="S59" i="17"/>
  <c r="L56" i="17"/>
  <c r="L52" i="17"/>
  <c r="X81" i="17"/>
  <c r="L81" i="17"/>
  <c r="N81" i="17"/>
  <c r="O81" i="17"/>
  <c r="S81" i="17"/>
  <c r="U81" i="17"/>
  <c r="L20" i="17"/>
  <c r="N20" i="17"/>
  <c r="O20" i="17"/>
  <c r="P20" i="17"/>
  <c r="Q20" i="17"/>
  <c r="U20" i="17"/>
  <c r="V20" i="17"/>
  <c r="W20" i="17"/>
  <c r="L76" i="17"/>
  <c r="N76" i="17"/>
  <c r="P76" i="17"/>
  <c r="Q76" i="17"/>
  <c r="U76" i="17"/>
  <c r="W76" i="17"/>
  <c r="V65" i="17"/>
  <c r="X65" i="17"/>
  <c r="L65" i="17"/>
  <c r="M65" i="17"/>
  <c r="Q65" i="17"/>
  <c r="S65" i="17"/>
  <c r="X53" i="17"/>
  <c r="L53" i="17"/>
  <c r="N53" i="17"/>
  <c r="O53" i="17"/>
  <c r="S53" i="17"/>
  <c r="U53" i="17"/>
  <c r="V58" i="17"/>
  <c r="X58" i="17"/>
  <c r="L58" i="17"/>
  <c r="M58" i="17"/>
  <c r="Q58" i="17"/>
  <c r="S58" i="17"/>
  <c r="O55" i="17"/>
  <c r="Y81" i="17"/>
  <c r="L62" i="17"/>
  <c r="N62" i="17"/>
  <c r="P62" i="17"/>
  <c r="Q62" i="17"/>
  <c r="U62" i="17"/>
  <c r="W62" i="17"/>
  <c r="R54" i="17"/>
  <c r="T54" i="17"/>
  <c r="V54" i="17"/>
  <c r="W54" i="17"/>
  <c r="M54" i="17"/>
  <c r="O54" i="17"/>
  <c r="W81" i="17"/>
  <c r="L55" i="17"/>
  <c r="N55" i="17"/>
  <c r="P55" i="17"/>
  <c r="Q55" i="17"/>
  <c r="U55" i="17"/>
  <c r="W55" i="17"/>
  <c r="V81" i="17"/>
  <c r="Y20" i="17"/>
  <c r="T81" i="17"/>
  <c r="X20" i="17"/>
  <c r="R81" i="17"/>
  <c r="Y76" i="17"/>
  <c r="Y65" i="17"/>
  <c r="Y53" i="17"/>
  <c r="T20" i="17"/>
  <c r="Q81" i="17"/>
  <c r="X76" i="17"/>
  <c r="W65" i="17"/>
  <c r="W53" i="17"/>
  <c r="S20" i="17"/>
  <c r="P81" i="17"/>
  <c r="V76" i="17"/>
  <c r="U65" i="17"/>
  <c r="W58" i="17"/>
  <c r="V53" i="17"/>
  <c r="R20" i="17"/>
  <c r="M81" i="17"/>
  <c r="T76" i="17"/>
  <c r="T65" i="17"/>
  <c r="U58" i="17"/>
  <c r="Y55" i="17"/>
  <c r="T53" i="17"/>
  <c r="M20" i="17"/>
  <c r="Q77" i="17"/>
  <c r="Q70" i="17"/>
  <c r="Q56" i="17"/>
  <c r="Q49" i="17"/>
  <c r="W78" i="17"/>
  <c r="O77" i="17"/>
  <c r="O70" i="17"/>
  <c r="O56" i="17"/>
  <c r="W50" i="17"/>
  <c r="O49" i="17"/>
  <c r="R78" i="17"/>
  <c r="X77" i="17"/>
  <c r="X70" i="17"/>
  <c r="X56" i="17"/>
  <c r="R50" i="17"/>
  <c r="X49" i="17"/>
  <c r="V77" i="17"/>
  <c r="AQ6" i="17"/>
  <c r="AV7" i="17"/>
  <c r="AV6" i="17"/>
  <c r="AX6" i="17"/>
  <c r="AX7" i="17"/>
  <c r="BI3" i="78"/>
  <c r="J37" i="116" l="1"/>
  <c r="F16" i="113"/>
  <c r="S32" i="69"/>
  <c r="N23" i="69"/>
  <c r="U27" i="79"/>
  <c r="BY36" i="17"/>
  <c r="Z10" i="103"/>
  <c r="S31" i="69"/>
  <c r="U30" i="69"/>
  <c r="U31" i="69"/>
  <c r="S30" i="69"/>
  <c r="U27" i="69"/>
  <c r="R23" i="67"/>
  <c r="A10" i="111"/>
  <c r="Z27" i="17"/>
  <c r="AA27" i="17" s="1"/>
  <c r="AB27" i="17" s="1"/>
  <c r="AC27" i="17" s="1"/>
  <c r="Z23" i="17"/>
  <c r="AA23" i="17" s="1"/>
  <c r="AB23" i="17" s="1"/>
  <c r="AC23" i="17" s="1"/>
  <c r="Z39" i="17"/>
  <c r="AA39" i="17" s="1"/>
  <c r="AB39" i="17" s="1"/>
  <c r="AC39" i="17" s="1"/>
  <c r="Z41" i="17"/>
  <c r="AA41" i="17" s="1"/>
  <c r="AB41" i="17" s="1"/>
  <c r="AC41" i="17" s="1"/>
  <c r="Z24" i="17"/>
  <c r="AA24" i="17" s="1"/>
  <c r="AB24" i="17" s="1"/>
  <c r="AC24" i="17" s="1"/>
  <c r="Z29" i="17"/>
  <c r="AA29" i="17" s="1"/>
  <c r="AB29" i="17" s="1"/>
  <c r="AC29" i="17" s="1"/>
  <c r="Z37" i="17"/>
  <c r="AA37" i="17" s="1"/>
  <c r="AB37" i="17" s="1"/>
  <c r="AC37" i="17" s="1"/>
  <c r="Z38" i="17"/>
  <c r="AA38" i="17" s="1"/>
  <c r="AB38" i="17" s="1"/>
  <c r="AC38" i="17" s="1"/>
  <c r="Z44" i="17"/>
  <c r="AA44" i="17" s="1"/>
  <c r="AB44" i="17" s="1"/>
  <c r="AC44" i="17" s="1"/>
  <c r="Z43" i="17"/>
  <c r="AA43" i="17" s="1"/>
  <c r="AB43" i="17" s="1"/>
  <c r="AC43" i="17" s="1"/>
  <c r="Z34" i="17"/>
  <c r="AA34" i="17" s="1"/>
  <c r="AB34" i="17" s="1"/>
  <c r="AC34" i="17" s="1"/>
  <c r="Z48" i="17"/>
  <c r="AA48" i="17" s="1"/>
  <c r="AB48" i="17" s="1"/>
  <c r="AC48" i="17" s="1"/>
  <c r="Z25" i="17"/>
  <c r="AA25" i="17" s="1"/>
  <c r="AB25" i="17" s="1"/>
  <c r="AC25" i="17" s="1"/>
  <c r="Z45" i="17"/>
  <c r="AA45" i="17" s="1"/>
  <c r="AB45" i="17" s="1"/>
  <c r="AC45" i="17" s="1"/>
  <c r="Q69" i="17"/>
  <c r="Z21" i="17"/>
  <c r="AA21" i="17" s="1"/>
  <c r="AB21" i="17" s="1"/>
  <c r="AC21" i="17" s="1"/>
  <c r="Z35" i="17"/>
  <c r="AA35" i="17" s="1"/>
  <c r="AB35" i="17" s="1"/>
  <c r="AC35" i="17" s="1"/>
  <c r="V67" i="17"/>
  <c r="Z28" i="17"/>
  <c r="AA28" i="17" s="1"/>
  <c r="AB28" i="17" s="1"/>
  <c r="AC28" i="17" s="1"/>
  <c r="P69" i="17"/>
  <c r="Z22" i="17"/>
  <c r="AA22" i="17" s="1"/>
  <c r="AB22" i="17" s="1"/>
  <c r="AC22" i="17" s="1"/>
  <c r="Z31" i="17"/>
  <c r="AA31" i="17" s="1"/>
  <c r="AB31" i="17" s="1"/>
  <c r="AC31" i="17" s="1"/>
  <c r="Z47" i="17"/>
  <c r="AA47" i="17" s="1"/>
  <c r="AB47" i="17" s="1"/>
  <c r="AC47" i="17" s="1"/>
  <c r="Z33" i="17"/>
  <c r="AA33" i="17" s="1"/>
  <c r="AB33" i="17" s="1"/>
  <c r="AC33" i="17" s="1"/>
  <c r="Z32" i="17"/>
  <c r="AA32" i="17" s="1"/>
  <c r="AB32" i="17" s="1"/>
  <c r="AC32" i="17" s="1"/>
  <c r="Z30" i="17"/>
  <c r="AA30" i="17" s="1"/>
  <c r="AB30" i="17" s="1"/>
  <c r="AC30" i="17" s="1"/>
  <c r="Z26" i="17"/>
  <c r="AA26" i="17" s="1"/>
  <c r="AB26" i="17" s="1"/>
  <c r="AC26" i="17" s="1"/>
  <c r="Z46" i="17"/>
  <c r="AA46" i="17" s="1"/>
  <c r="AB46" i="17" s="1"/>
  <c r="AC46" i="17" s="1"/>
  <c r="Z36" i="17"/>
  <c r="AA36" i="17" s="1"/>
  <c r="AB36" i="17" s="1"/>
  <c r="AC36" i="17" s="1"/>
  <c r="Z42" i="17"/>
  <c r="AA42" i="17" s="1"/>
  <c r="AB42" i="17" s="1"/>
  <c r="AC42" i="17" s="1"/>
  <c r="Z40" i="17"/>
  <c r="AA40" i="17" s="1"/>
  <c r="AB40" i="17" s="1"/>
  <c r="AC40" i="17" s="1"/>
  <c r="Q68" i="17"/>
  <c r="O68" i="17"/>
  <c r="U68" i="17"/>
  <c r="M68" i="17"/>
  <c r="W68" i="17"/>
  <c r="L68" i="17"/>
  <c r="Y68" i="17"/>
  <c r="X68" i="17"/>
  <c r="V68" i="17"/>
  <c r="T68" i="17"/>
  <c r="S68" i="17"/>
  <c r="R68" i="17"/>
  <c r="P68" i="17"/>
  <c r="T69" i="17"/>
  <c r="O69" i="17"/>
  <c r="T57" i="17"/>
  <c r="W69" i="17"/>
  <c r="M57" i="17"/>
  <c r="R69" i="17"/>
  <c r="X69" i="17"/>
  <c r="U69" i="17"/>
  <c r="U63" i="17"/>
  <c r="L69" i="17"/>
  <c r="V69" i="17"/>
  <c r="N69" i="17"/>
  <c r="S69" i="17"/>
  <c r="T63" i="17"/>
  <c r="W63" i="17"/>
  <c r="L63" i="17"/>
  <c r="P63" i="17"/>
  <c r="Q63" i="17"/>
  <c r="X63" i="17"/>
  <c r="R63" i="17"/>
  <c r="W64" i="17"/>
  <c r="X57" i="17"/>
  <c r="S63" i="17"/>
  <c r="N63" i="17"/>
  <c r="R57" i="17"/>
  <c r="Q51" i="17"/>
  <c r="Y63" i="17"/>
  <c r="W51" i="17"/>
  <c r="T51" i="17"/>
  <c r="T60" i="17"/>
  <c r="M63" i="17"/>
  <c r="Y51" i="17"/>
  <c r="Q60" i="17"/>
  <c r="O63" i="17"/>
  <c r="W60" i="17"/>
  <c r="L57" i="17"/>
  <c r="Y79" i="17"/>
  <c r="Q67" i="17"/>
  <c r="Q61" i="17"/>
  <c r="O79" i="17"/>
  <c r="P79" i="17"/>
  <c r="L60" i="17"/>
  <c r="X60" i="17"/>
  <c r="R51" i="17"/>
  <c r="M51" i="17"/>
  <c r="X51" i="17"/>
  <c r="Q57" i="17"/>
  <c r="Y69" i="17"/>
  <c r="S57" i="17"/>
  <c r="P51" i="17"/>
  <c r="L51" i="17"/>
  <c r="V51" i="17"/>
  <c r="L72" i="17"/>
  <c r="M64" i="17"/>
  <c r="O64" i="17"/>
  <c r="R72" i="17"/>
  <c r="Q64" i="17"/>
  <c r="X72" i="17"/>
  <c r="R79" i="17"/>
  <c r="T79" i="17"/>
  <c r="V72" i="17"/>
  <c r="S79" i="17"/>
  <c r="W74" i="17"/>
  <c r="Q79" i="17"/>
  <c r="M79" i="17"/>
  <c r="U79" i="17"/>
  <c r="W72" i="17"/>
  <c r="L79" i="17"/>
  <c r="O51" i="17"/>
  <c r="X79" i="17"/>
  <c r="Y57" i="17"/>
  <c r="W57" i="17"/>
  <c r="V60" i="17"/>
  <c r="W79" i="17"/>
  <c r="V79" i="17"/>
  <c r="S60" i="17"/>
  <c r="Y64" i="17"/>
  <c r="U57" i="17"/>
  <c r="P60" i="17"/>
  <c r="U61" i="17"/>
  <c r="S51" i="17"/>
  <c r="R75" i="17"/>
  <c r="O60" i="17"/>
  <c r="N57" i="17"/>
  <c r="U51" i="17"/>
  <c r="R67" i="17"/>
  <c r="W67" i="17"/>
  <c r="U67" i="17"/>
  <c r="Y72" i="17"/>
  <c r="Y75" i="17"/>
  <c r="X67" i="17"/>
  <c r="T67" i="17"/>
  <c r="T72" i="17"/>
  <c r="U64" i="17"/>
  <c r="X71" i="17"/>
  <c r="N64" i="17"/>
  <c r="S67" i="17"/>
  <c r="W61" i="17"/>
  <c r="N74" i="17"/>
  <c r="V61" i="17"/>
  <c r="X64" i="17"/>
  <c r="V57" i="17"/>
  <c r="Y71" i="17"/>
  <c r="S61" i="17"/>
  <c r="N72" i="17"/>
  <c r="O72" i="17"/>
  <c r="S64" i="17"/>
  <c r="S72" i="17"/>
  <c r="L64" i="17"/>
  <c r="R64" i="17"/>
  <c r="Q75" i="17"/>
  <c r="U72" i="17"/>
  <c r="P67" i="17"/>
  <c r="V64" i="17"/>
  <c r="O57" i="17"/>
  <c r="T64" i="17"/>
  <c r="T74" i="17"/>
  <c r="Y74" i="17"/>
  <c r="T61" i="17"/>
  <c r="Y61" i="17"/>
  <c r="N61" i="17"/>
  <c r="M71" i="17"/>
  <c r="Q74" i="17"/>
  <c r="O71" i="17"/>
  <c r="S75" i="17"/>
  <c r="U75" i="17"/>
  <c r="Q72" i="17"/>
  <c r="N67" i="17"/>
  <c r="V71" i="17"/>
  <c r="X75" i="17"/>
  <c r="R61" i="17"/>
  <c r="P75" i="17"/>
  <c r="R74" i="17"/>
  <c r="O67" i="17"/>
  <c r="R60" i="17"/>
  <c r="Y67" i="17"/>
  <c r="M72" i="17"/>
  <c r="L67" i="17"/>
  <c r="O75" i="17"/>
  <c r="W71" i="17"/>
  <c r="U74" i="17"/>
  <c r="W75" i="17"/>
  <c r="M75" i="17"/>
  <c r="S74" i="17"/>
  <c r="V75" i="17"/>
  <c r="L71" i="17"/>
  <c r="Y60" i="17"/>
  <c r="O74" i="17"/>
  <c r="T75" i="17"/>
  <c r="U60" i="17"/>
  <c r="T71" i="17"/>
  <c r="U71" i="17"/>
  <c r="P61" i="17"/>
  <c r="X61" i="17"/>
  <c r="L74" i="17"/>
  <c r="O61" i="17"/>
  <c r="N71" i="17"/>
  <c r="N75" i="17"/>
  <c r="R71" i="17"/>
  <c r="P74" i="17"/>
  <c r="V74" i="17"/>
  <c r="X74" i="17"/>
  <c r="M61" i="17"/>
  <c r="N60" i="17"/>
  <c r="S71" i="17"/>
  <c r="Q71" i="17"/>
  <c r="L21" i="104"/>
  <c r="N40" i="66"/>
  <c r="U42" i="78"/>
  <c r="Z59" i="17"/>
  <c r="AA59" i="17" s="1"/>
  <c r="AB59" i="17" s="1"/>
  <c r="Z77" i="17"/>
  <c r="AA77" i="17" s="1"/>
  <c r="AB77" i="17" s="1"/>
  <c r="AQ30" i="110"/>
  <c r="Z80" i="17"/>
  <c r="AA80" i="17" s="1"/>
  <c r="AB80" i="17" s="1"/>
  <c r="Z70" i="17"/>
  <c r="AA70" i="17" s="1"/>
  <c r="AB70" i="17" s="1"/>
  <c r="Z50" i="17"/>
  <c r="AA50" i="17" s="1"/>
  <c r="AB50" i="17" s="1"/>
  <c r="Z56" i="17"/>
  <c r="AA56" i="17" s="1"/>
  <c r="AB56" i="17" s="1"/>
  <c r="Z66" i="17"/>
  <c r="AA66" i="17" s="1"/>
  <c r="AB66" i="17" s="1"/>
  <c r="Z73" i="17"/>
  <c r="AA73" i="17" s="1"/>
  <c r="AB73" i="17" s="1"/>
  <c r="Z54" i="17"/>
  <c r="AA54" i="17" s="1"/>
  <c r="AB54" i="17" s="1"/>
  <c r="Z78" i="17"/>
  <c r="AA78" i="17" s="1"/>
  <c r="AB78" i="17" s="1"/>
  <c r="Z49" i="17"/>
  <c r="AA49" i="17" s="1"/>
  <c r="AB49" i="17" s="1"/>
  <c r="Z52" i="17"/>
  <c r="AA52" i="17" s="1"/>
  <c r="AB52" i="17" s="1"/>
  <c r="Z65" i="17"/>
  <c r="AA65" i="17" s="1"/>
  <c r="AB65" i="17" s="1"/>
  <c r="Z58" i="17"/>
  <c r="AA58" i="17" s="1"/>
  <c r="AB58" i="17" s="1"/>
  <c r="Z20" i="17"/>
  <c r="AA20" i="17" s="1"/>
  <c r="AB20" i="17" s="1"/>
  <c r="AC20" i="17" s="1"/>
  <c r="AQ35" i="110" s="1"/>
  <c r="Z76" i="17"/>
  <c r="AA76" i="17" s="1"/>
  <c r="AB76" i="17" s="1"/>
  <c r="Z62" i="17"/>
  <c r="AA62" i="17" s="1"/>
  <c r="AB62" i="17" s="1"/>
  <c r="Z53" i="17"/>
  <c r="AA53" i="17" s="1"/>
  <c r="AB53" i="17" s="1"/>
  <c r="Z55" i="17"/>
  <c r="AA55" i="17" s="1"/>
  <c r="AB55" i="17" s="1"/>
  <c r="Z81" i="17"/>
  <c r="AA81" i="17" s="1"/>
  <c r="AB81" i="17" s="1"/>
  <c r="AG31" i="66"/>
  <c r="AG30" i="66"/>
  <c r="AI30" i="66"/>
  <c r="AI29" i="66"/>
  <c r="AI28" i="66"/>
  <c r="AJ20" i="66"/>
  <c r="J38" i="116" l="1"/>
  <c r="F17" i="113"/>
  <c r="U32" i="79"/>
  <c r="N28" i="69"/>
  <c r="BY37" i="17"/>
  <c r="Z15" i="103"/>
  <c r="S37" i="69"/>
  <c r="S35" i="69"/>
  <c r="U32" i="69"/>
  <c r="U36" i="69"/>
  <c r="U35" i="69"/>
  <c r="S36" i="69"/>
  <c r="AQ38" i="66"/>
  <c r="AQ33" i="66"/>
  <c r="R24" i="67"/>
  <c r="A11" i="111"/>
  <c r="AQ28" i="66"/>
  <c r="AQ15" i="101"/>
  <c r="AQ30" i="101"/>
  <c r="AQ10" i="103"/>
  <c r="AQ15" i="69"/>
  <c r="AQ30" i="104"/>
  <c r="AQ25" i="101"/>
  <c r="AQ35" i="104"/>
  <c r="AQ15" i="104"/>
  <c r="AQ10" i="105"/>
  <c r="AQ20" i="101"/>
  <c r="AQ25" i="104"/>
  <c r="AQ10" i="69"/>
  <c r="AQ20" i="104"/>
  <c r="AQ35" i="103"/>
  <c r="AQ20" i="103"/>
  <c r="AQ10" i="104"/>
  <c r="AQ15" i="103"/>
  <c r="AQ30" i="103"/>
  <c r="AQ35" i="101"/>
  <c r="AQ35" i="69"/>
  <c r="AQ25" i="103"/>
  <c r="AQ10" i="101"/>
  <c r="AQ43" i="66"/>
  <c r="AQ25" i="69"/>
  <c r="AQ30" i="69"/>
  <c r="AQ20" i="69"/>
  <c r="AC50" i="17"/>
  <c r="AQ20" i="105" s="1"/>
  <c r="AC80" i="17"/>
  <c r="AQ20" i="110" s="1"/>
  <c r="AC77" i="17"/>
  <c r="AQ35" i="109" s="1"/>
  <c r="AC62" i="17"/>
  <c r="AQ20" i="107" s="1"/>
  <c r="AC65" i="17"/>
  <c r="AQ35" i="107" s="1"/>
  <c r="AC78" i="17"/>
  <c r="AQ10" i="110" s="1"/>
  <c r="AC53" i="17"/>
  <c r="AQ35" i="105" s="1"/>
  <c r="AC70" i="17"/>
  <c r="AQ30" i="108" s="1"/>
  <c r="AC76" i="17"/>
  <c r="AQ30" i="109" s="1"/>
  <c r="AC58" i="17"/>
  <c r="AQ30" i="106" s="1"/>
  <c r="AC49" i="17"/>
  <c r="AQ15" i="105" s="1"/>
  <c r="AC73" i="17"/>
  <c r="AQ15" i="109" s="1"/>
  <c r="AC81" i="17"/>
  <c r="AQ25" i="110" s="1"/>
  <c r="AC59" i="17"/>
  <c r="AQ35" i="106" s="1"/>
  <c r="AC52" i="17"/>
  <c r="AQ30" i="105" s="1"/>
  <c r="AC54" i="17"/>
  <c r="AQ10" i="106" s="1"/>
  <c r="AC66" i="17"/>
  <c r="AQ10" i="108" s="1"/>
  <c r="AC55" i="17"/>
  <c r="AQ15" i="106" s="1"/>
  <c r="AC56" i="17"/>
  <c r="AQ20" i="106" s="1"/>
  <c r="Z68" i="17"/>
  <c r="AA68" i="17" s="1"/>
  <c r="AB68" i="17" s="1"/>
  <c r="Z69" i="17"/>
  <c r="AA69" i="17" s="1"/>
  <c r="AB69" i="17" s="1"/>
  <c r="Z63" i="17"/>
  <c r="AA63" i="17" s="1"/>
  <c r="AB63" i="17" s="1"/>
  <c r="Z51" i="17"/>
  <c r="AA51" i="17" s="1"/>
  <c r="AB51" i="17" s="1"/>
  <c r="Z57" i="17"/>
  <c r="AA57" i="17" s="1"/>
  <c r="AB57" i="17" s="1"/>
  <c r="Z79" i="17"/>
  <c r="AA79" i="17" s="1"/>
  <c r="AB79" i="17" s="1"/>
  <c r="Z64" i="17"/>
  <c r="AA64" i="17" s="1"/>
  <c r="AB64" i="17" s="1"/>
  <c r="Z72" i="17"/>
  <c r="AA72" i="17" s="1"/>
  <c r="AB72" i="17" s="1"/>
  <c r="Z67" i="17"/>
  <c r="AA67" i="17" s="1"/>
  <c r="AB67" i="17" s="1"/>
  <c r="Z75" i="17"/>
  <c r="AA75" i="17" s="1"/>
  <c r="AB75" i="17" s="1"/>
  <c r="Z71" i="17"/>
  <c r="AA71" i="17" s="1"/>
  <c r="AB71" i="17" s="1"/>
  <c r="Z60" i="17"/>
  <c r="AA60" i="17" s="1"/>
  <c r="AB60" i="17" s="1"/>
  <c r="Z61" i="17"/>
  <c r="AA61" i="17" s="1"/>
  <c r="AB61" i="17" s="1"/>
  <c r="Z74" i="17"/>
  <c r="AA74" i="17" s="1"/>
  <c r="AB74" i="17" s="1"/>
  <c r="N45" i="66"/>
  <c r="U47" i="78"/>
  <c r="AI38" i="110"/>
  <c r="W38" i="110"/>
  <c r="L38" i="110"/>
  <c r="F38" i="110"/>
  <c r="B38" i="110"/>
  <c r="AK37" i="110"/>
  <c r="AI37" i="110"/>
  <c r="W37" i="110"/>
  <c r="L37" i="110"/>
  <c r="AK36" i="110"/>
  <c r="AI36" i="110"/>
  <c r="AG36" i="110"/>
  <c r="W36" i="110"/>
  <c r="F36" i="110"/>
  <c r="AK35" i="110"/>
  <c r="AI35" i="110"/>
  <c r="AG35" i="110"/>
  <c r="W35" i="110"/>
  <c r="AI33" i="110"/>
  <c r="W33" i="110"/>
  <c r="L33" i="110"/>
  <c r="F33" i="110"/>
  <c r="B33" i="110"/>
  <c r="AK32" i="110"/>
  <c r="AI32" i="110"/>
  <c r="W32" i="110"/>
  <c r="L32" i="110"/>
  <c r="AK31" i="110"/>
  <c r="AI31" i="110"/>
  <c r="AG31" i="110"/>
  <c r="W31" i="110"/>
  <c r="F31" i="110"/>
  <c r="AK30" i="110"/>
  <c r="AI30" i="110"/>
  <c r="AG30" i="110"/>
  <c r="W30" i="110"/>
  <c r="AI28" i="110"/>
  <c r="W28" i="110"/>
  <c r="L28" i="110"/>
  <c r="F28" i="110"/>
  <c r="B28" i="110"/>
  <c r="AK27" i="110"/>
  <c r="AI27" i="110"/>
  <c r="W27" i="110"/>
  <c r="AK26" i="110"/>
  <c r="AI26" i="110"/>
  <c r="AG26" i="110"/>
  <c r="W26" i="110"/>
  <c r="F26" i="110"/>
  <c r="AK25" i="110"/>
  <c r="AI25" i="110"/>
  <c r="AG25" i="110"/>
  <c r="W25" i="110"/>
  <c r="AI23" i="110"/>
  <c r="W23" i="110"/>
  <c r="L23" i="110"/>
  <c r="F23" i="110"/>
  <c r="B23" i="110"/>
  <c r="AK22" i="110"/>
  <c r="AI22" i="110"/>
  <c r="W22" i="110"/>
  <c r="AK21" i="110"/>
  <c r="AI21" i="110"/>
  <c r="AG21" i="110"/>
  <c r="W21" i="110"/>
  <c r="F21" i="110"/>
  <c r="AK20" i="110"/>
  <c r="AI20" i="110"/>
  <c r="AG20" i="110"/>
  <c r="W20" i="110"/>
  <c r="AI18" i="110"/>
  <c r="W18" i="110"/>
  <c r="F18" i="110"/>
  <c r="B18" i="110"/>
  <c r="AK17" i="110"/>
  <c r="AI17" i="110"/>
  <c r="W17" i="110"/>
  <c r="AK16" i="110"/>
  <c r="AI16" i="110"/>
  <c r="AG16" i="110"/>
  <c r="W16" i="110"/>
  <c r="F16" i="110"/>
  <c r="AK15" i="110"/>
  <c r="AI15" i="110"/>
  <c r="AG15" i="110"/>
  <c r="W15" i="110"/>
  <c r="AI13" i="110"/>
  <c r="W13" i="110"/>
  <c r="L13" i="110"/>
  <c r="F13" i="110"/>
  <c r="B13" i="110"/>
  <c r="AK12" i="110"/>
  <c r="AI12" i="110"/>
  <c r="W12" i="110"/>
  <c r="AK11" i="110"/>
  <c r="AI11" i="110"/>
  <c r="AG11" i="110"/>
  <c r="W11" i="110"/>
  <c r="F11" i="110"/>
  <c r="AK10" i="110"/>
  <c r="AI10" i="110"/>
  <c r="AG10" i="110"/>
  <c r="W10" i="110"/>
  <c r="AI38" i="109"/>
  <c r="W38" i="109"/>
  <c r="L38" i="109"/>
  <c r="F38" i="109"/>
  <c r="B38" i="109"/>
  <c r="AK37" i="109"/>
  <c r="AI37" i="109"/>
  <c r="W37" i="109"/>
  <c r="AK36" i="109"/>
  <c r="AI36" i="109"/>
  <c r="AG36" i="109"/>
  <c r="W36" i="109"/>
  <c r="F36" i="109"/>
  <c r="AK35" i="109"/>
  <c r="AI35" i="109"/>
  <c r="AG35" i="109"/>
  <c r="W35" i="109"/>
  <c r="AI33" i="109"/>
  <c r="W33" i="109"/>
  <c r="L33" i="109"/>
  <c r="F33" i="109"/>
  <c r="B33" i="109"/>
  <c r="AK32" i="109"/>
  <c r="AI32" i="109"/>
  <c r="W32" i="109"/>
  <c r="AK31" i="109"/>
  <c r="AI31" i="109"/>
  <c r="AG31" i="109"/>
  <c r="W31" i="109"/>
  <c r="F31" i="109"/>
  <c r="AK30" i="109"/>
  <c r="AI30" i="109"/>
  <c r="AG30" i="109"/>
  <c r="W30" i="109"/>
  <c r="AI28" i="109"/>
  <c r="W28" i="109"/>
  <c r="L28" i="109"/>
  <c r="F28" i="109"/>
  <c r="B28" i="109"/>
  <c r="AK27" i="109"/>
  <c r="AI27" i="109"/>
  <c r="W27" i="109"/>
  <c r="AK26" i="109"/>
  <c r="AI26" i="109"/>
  <c r="AG26" i="109"/>
  <c r="W26" i="109"/>
  <c r="F26" i="109"/>
  <c r="AK25" i="109"/>
  <c r="AI25" i="109"/>
  <c r="AG25" i="109"/>
  <c r="W25" i="109"/>
  <c r="AI23" i="109"/>
  <c r="W23" i="109"/>
  <c r="L23" i="109"/>
  <c r="F23" i="109"/>
  <c r="B23" i="109"/>
  <c r="AK22" i="109"/>
  <c r="AI22" i="109"/>
  <c r="W22" i="109"/>
  <c r="AK21" i="109"/>
  <c r="AI21" i="109"/>
  <c r="AG21" i="109"/>
  <c r="W21" i="109"/>
  <c r="F21" i="109"/>
  <c r="AK20" i="109"/>
  <c r="AI20" i="109"/>
  <c r="AG20" i="109"/>
  <c r="W20" i="109"/>
  <c r="AI18" i="109"/>
  <c r="W18" i="109"/>
  <c r="L18" i="109"/>
  <c r="F18" i="109"/>
  <c r="B18" i="109"/>
  <c r="AK17" i="109"/>
  <c r="AI17" i="109"/>
  <c r="W17" i="109"/>
  <c r="AK16" i="109"/>
  <c r="AI16" i="109"/>
  <c r="AG16" i="109"/>
  <c r="W16" i="109"/>
  <c r="F16" i="109"/>
  <c r="AK15" i="109"/>
  <c r="AI15" i="109"/>
  <c r="AG15" i="109"/>
  <c r="W15" i="109"/>
  <c r="AI13" i="109"/>
  <c r="W13" i="109"/>
  <c r="L13" i="109"/>
  <c r="F13" i="109"/>
  <c r="B13" i="109"/>
  <c r="AK12" i="109"/>
  <c r="AI12" i="109"/>
  <c r="W12" i="109"/>
  <c r="AK11" i="109"/>
  <c r="AI11" i="109"/>
  <c r="AG11" i="109"/>
  <c r="W11" i="109"/>
  <c r="F11" i="109"/>
  <c r="AK10" i="109"/>
  <c r="AI10" i="109"/>
  <c r="AG10" i="109"/>
  <c r="W10" i="109"/>
  <c r="AI38" i="108"/>
  <c r="W38" i="108"/>
  <c r="L38" i="108"/>
  <c r="F38" i="108"/>
  <c r="B38" i="108"/>
  <c r="AK37" i="108"/>
  <c r="AI37" i="108"/>
  <c r="W37" i="108"/>
  <c r="L37" i="108"/>
  <c r="AK36" i="108"/>
  <c r="AI36" i="108"/>
  <c r="AG36" i="108"/>
  <c r="W36" i="108"/>
  <c r="F36" i="108"/>
  <c r="AK35" i="108"/>
  <c r="AI35" i="108"/>
  <c r="AG35" i="108"/>
  <c r="W35" i="108"/>
  <c r="AI33" i="108"/>
  <c r="W33" i="108"/>
  <c r="L33" i="108"/>
  <c r="F33" i="108"/>
  <c r="B33" i="108"/>
  <c r="AK32" i="108"/>
  <c r="AI32" i="108"/>
  <c r="W32" i="108"/>
  <c r="L32" i="108"/>
  <c r="AK31" i="108"/>
  <c r="AI31" i="108"/>
  <c r="AG31" i="108"/>
  <c r="W31" i="108"/>
  <c r="F31" i="108"/>
  <c r="AK30" i="108"/>
  <c r="AI30" i="108"/>
  <c r="AG30" i="108"/>
  <c r="W30" i="108"/>
  <c r="AI28" i="108"/>
  <c r="W28" i="108"/>
  <c r="L28" i="108"/>
  <c r="F28" i="108"/>
  <c r="B28" i="108"/>
  <c r="AK27" i="108"/>
  <c r="AI27" i="108"/>
  <c r="W27" i="108"/>
  <c r="L27" i="108"/>
  <c r="AK26" i="108"/>
  <c r="AI26" i="108"/>
  <c r="AG26" i="108"/>
  <c r="W26" i="108"/>
  <c r="F26" i="108"/>
  <c r="AK25" i="108"/>
  <c r="AI25" i="108"/>
  <c r="AG25" i="108"/>
  <c r="W25" i="108"/>
  <c r="AI23" i="108"/>
  <c r="W23" i="108"/>
  <c r="L23" i="108"/>
  <c r="F23" i="108"/>
  <c r="B23" i="108"/>
  <c r="AK22" i="108"/>
  <c r="AI22" i="108"/>
  <c r="W22" i="108"/>
  <c r="L22" i="108"/>
  <c r="AK21" i="108"/>
  <c r="AI21" i="108"/>
  <c r="AG21" i="108"/>
  <c r="W21" i="108"/>
  <c r="F21" i="108"/>
  <c r="AK20" i="108"/>
  <c r="AI20" i="108"/>
  <c r="AG20" i="108"/>
  <c r="W20" i="108"/>
  <c r="AI18" i="108"/>
  <c r="W18" i="108"/>
  <c r="L18" i="108"/>
  <c r="F18" i="108"/>
  <c r="B18" i="108"/>
  <c r="AK17" i="108"/>
  <c r="AI17" i="108"/>
  <c r="W17" i="108"/>
  <c r="L17" i="108"/>
  <c r="AK16" i="108"/>
  <c r="AI16" i="108"/>
  <c r="AG16" i="108"/>
  <c r="W16" i="108"/>
  <c r="F16" i="108"/>
  <c r="AK15" i="108"/>
  <c r="AI15" i="108"/>
  <c r="AG15" i="108"/>
  <c r="W15" i="108"/>
  <c r="AI13" i="108"/>
  <c r="W13" i="108"/>
  <c r="L13" i="108"/>
  <c r="F13" i="108"/>
  <c r="B13" i="108"/>
  <c r="AK12" i="108"/>
  <c r="AI12" i="108"/>
  <c r="W12" i="108"/>
  <c r="L12" i="108"/>
  <c r="AK11" i="108"/>
  <c r="AI11" i="108"/>
  <c r="AG11" i="108"/>
  <c r="W11" i="108"/>
  <c r="F11" i="108"/>
  <c r="AK10" i="108"/>
  <c r="AI10" i="108"/>
  <c r="AG10" i="108"/>
  <c r="W10" i="108"/>
  <c r="AI38" i="107"/>
  <c r="W38" i="107"/>
  <c r="L38" i="107"/>
  <c r="F38" i="107"/>
  <c r="B38" i="107"/>
  <c r="AK37" i="107"/>
  <c r="AI37" i="107"/>
  <c r="W37" i="107"/>
  <c r="L37" i="107"/>
  <c r="AK36" i="107"/>
  <c r="AI36" i="107"/>
  <c r="AG36" i="107"/>
  <c r="W36" i="107"/>
  <c r="F36" i="107"/>
  <c r="AK35" i="107"/>
  <c r="AI35" i="107"/>
  <c r="AG35" i="107"/>
  <c r="W35" i="107"/>
  <c r="AI33" i="107"/>
  <c r="W33" i="107"/>
  <c r="L33" i="107"/>
  <c r="F33" i="107"/>
  <c r="B33" i="107"/>
  <c r="AK32" i="107"/>
  <c r="AI32" i="107"/>
  <c r="W32" i="107"/>
  <c r="L32" i="107"/>
  <c r="AK31" i="107"/>
  <c r="AI31" i="107"/>
  <c r="AG31" i="107"/>
  <c r="W31" i="107"/>
  <c r="F31" i="107"/>
  <c r="AK30" i="107"/>
  <c r="AI30" i="107"/>
  <c r="AG30" i="107"/>
  <c r="W30" i="107"/>
  <c r="AI28" i="107"/>
  <c r="W28" i="107"/>
  <c r="L28" i="107"/>
  <c r="F28" i="107"/>
  <c r="B28" i="107"/>
  <c r="AK27" i="107"/>
  <c r="AI27" i="107"/>
  <c r="W27" i="107"/>
  <c r="L27" i="107"/>
  <c r="AK26" i="107"/>
  <c r="AI26" i="107"/>
  <c r="AG26" i="107"/>
  <c r="W26" i="107"/>
  <c r="F26" i="107"/>
  <c r="AK25" i="107"/>
  <c r="AI25" i="107"/>
  <c r="AG25" i="107"/>
  <c r="W25" i="107"/>
  <c r="AI23" i="107"/>
  <c r="W23" i="107"/>
  <c r="L23" i="107"/>
  <c r="F23" i="107"/>
  <c r="B23" i="107"/>
  <c r="AK22" i="107"/>
  <c r="AI22" i="107"/>
  <c r="W22" i="107"/>
  <c r="L22" i="107"/>
  <c r="AK21" i="107"/>
  <c r="AI21" i="107"/>
  <c r="AG21" i="107"/>
  <c r="W21" i="107"/>
  <c r="F21" i="107"/>
  <c r="AK20" i="107"/>
  <c r="AI20" i="107"/>
  <c r="AG20" i="107"/>
  <c r="W20" i="107"/>
  <c r="AI18" i="107"/>
  <c r="W18" i="107"/>
  <c r="L18" i="107"/>
  <c r="F18" i="107"/>
  <c r="B18" i="107"/>
  <c r="AK17" i="107"/>
  <c r="AI17" i="107"/>
  <c r="W17" i="107"/>
  <c r="L17" i="107"/>
  <c r="AK16" i="107"/>
  <c r="AI16" i="107"/>
  <c r="AG16" i="107"/>
  <c r="W16" i="107"/>
  <c r="F16" i="107"/>
  <c r="AK15" i="107"/>
  <c r="AI15" i="107"/>
  <c r="AG15" i="107"/>
  <c r="W15" i="107"/>
  <c r="AI13" i="107"/>
  <c r="W13" i="107"/>
  <c r="L13" i="107"/>
  <c r="F13" i="107"/>
  <c r="B13" i="107"/>
  <c r="AK12" i="107"/>
  <c r="AI12" i="107"/>
  <c r="W12" i="107"/>
  <c r="L12" i="107"/>
  <c r="AK11" i="107"/>
  <c r="AI11" i="107"/>
  <c r="AG11" i="107"/>
  <c r="W11" i="107"/>
  <c r="F11" i="107"/>
  <c r="AK10" i="107"/>
  <c r="AI10" i="107"/>
  <c r="AG10" i="107"/>
  <c r="W10" i="107"/>
  <c r="B52" i="110"/>
  <c r="AC6" i="110"/>
  <c r="Z6" i="110"/>
  <c r="B52" i="109"/>
  <c r="AC6" i="109"/>
  <c r="Z6" i="109"/>
  <c r="B52" i="108"/>
  <c r="AC6" i="108"/>
  <c r="Z6" i="108"/>
  <c r="B52" i="107"/>
  <c r="AC6" i="107"/>
  <c r="Z6" i="107"/>
  <c r="AI38" i="106"/>
  <c r="W38" i="106"/>
  <c r="L38" i="106"/>
  <c r="F38" i="106"/>
  <c r="B38" i="106"/>
  <c r="AK37" i="106"/>
  <c r="AI37" i="106"/>
  <c r="W37" i="106"/>
  <c r="L37" i="106"/>
  <c r="AK36" i="106"/>
  <c r="AI36" i="106"/>
  <c r="AG36" i="106"/>
  <c r="W36" i="106"/>
  <c r="F36" i="106"/>
  <c r="AK35" i="106"/>
  <c r="AI35" i="106"/>
  <c r="AG35" i="106"/>
  <c r="W35" i="106"/>
  <c r="AI33" i="106"/>
  <c r="W33" i="106"/>
  <c r="L33" i="106"/>
  <c r="F33" i="106"/>
  <c r="B33" i="106"/>
  <c r="AK32" i="106"/>
  <c r="AI32" i="106"/>
  <c r="W32" i="106"/>
  <c r="L32" i="106"/>
  <c r="AK31" i="106"/>
  <c r="AI31" i="106"/>
  <c r="AG31" i="106"/>
  <c r="W31" i="106"/>
  <c r="F31" i="106"/>
  <c r="AK30" i="106"/>
  <c r="AI30" i="106"/>
  <c r="AG30" i="106"/>
  <c r="W30" i="106"/>
  <c r="AI28" i="106"/>
  <c r="W28" i="106"/>
  <c r="L28" i="106"/>
  <c r="F28" i="106"/>
  <c r="B28" i="106"/>
  <c r="AK27" i="106"/>
  <c r="AI27" i="106"/>
  <c r="W27" i="106"/>
  <c r="L27" i="106"/>
  <c r="AK26" i="106"/>
  <c r="AI26" i="106"/>
  <c r="AG26" i="106"/>
  <c r="W26" i="106"/>
  <c r="F26" i="106"/>
  <c r="B26" i="106"/>
  <c r="AK25" i="106"/>
  <c r="AI25" i="106"/>
  <c r="AG25" i="106"/>
  <c r="W25" i="106"/>
  <c r="AI23" i="106"/>
  <c r="W23" i="106"/>
  <c r="L23" i="106"/>
  <c r="F23" i="106"/>
  <c r="B23" i="106"/>
  <c r="AK22" i="106"/>
  <c r="AI22" i="106"/>
  <c r="W22" i="106"/>
  <c r="L22" i="106"/>
  <c r="AK21" i="106"/>
  <c r="AI21" i="106"/>
  <c r="AG21" i="106"/>
  <c r="W21" i="106"/>
  <c r="F21" i="106"/>
  <c r="B21" i="106"/>
  <c r="AK20" i="106"/>
  <c r="AI20" i="106"/>
  <c r="AG20" i="106"/>
  <c r="W20" i="106"/>
  <c r="AI18" i="106"/>
  <c r="W18" i="106"/>
  <c r="L18" i="106"/>
  <c r="F18" i="106"/>
  <c r="B18" i="106"/>
  <c r="AK17" i="106"/>
  <c r="AI17" i="106"/>
  <c r="W17" i="106"/>
  <c r="L17" i="106"/>
  <c r="AK16" i="106"/>
  <c r="AI16" i="106"/>
  <c r="AG16" i="106"/>
  <c r="W16" i="106"/>
  <c r="F16" i="106"/>
  <c r="B16" i="106"/>
  <c r="AK15" i="106"/>
  <c r="AI15" i="106"/>
  <c r="AG15" i="106"/>
  <c r="W15" i="106"/>
  <c r="AI13" i="106"/>
  <c r="W13" i="106"/>
  <c r="L13" i="106"/>
  <c r="F13" i="106"/>
  <c r="B13" i="106"/>
  <c r="AK12" i="106"/>
  <c r="AI12" i="106"/>
  <c r="W12" i="106"/>
  <c r="L12" i="106"/>
  <c r="AK11" i="106"/>
  <c r="AI11" i="106"/>
  <c r="AG11" i="106"/>
  <c r="W11" i="106"/>
  <c r="F11" i="106"/>
  <c r="B11" i="106"/>
  <c r="AK10" i="106"/>
  <c r="AI10" i="106"/>
  <c r="AG10" i="106"/>
  <c r="W10" i="106"/>
  <c r="B52" i="106"/>
  <c r="AC6" i="106"/>
  <c r="Z6" i="106"/>
  <c r="AI38" i="105"/>
  <c r="W38" i="105"/>
  <c r="L38" i="105"/>
  <c r="F38" i="105"/>
  <c r="B38" i="105"/>
  <c r="AK37" i="105"/>
  <c r="AI37" i="105"/>
  <c r="W37" i="105"/>
  <c r="L37" i="105"/>
  <c r="AK36" i="105"/>
  <c r="AI36" i="105"/>
  <c r="AG36" i="105"/>
  <c r="W36" i="105"/>
  <c r="F36" i="105"/>
  <c r="B36" i="105"/>
  <c r="AK35" i="105"/>
  <c r="AI35" i="105"/>
  <c r="AG35" i="105"/>
  <c r="W35" i="105"/>
  <c r="AI33" i="105"/>
  <c r="W33" i="105"/>
  <c r="L33" i="105"/>
  <c r="F33" i="105"/>
  <c r="B33" i="105"/>
  <c r="AK32" i="105"/>
  <c r="AI32" i="105"/>
  <c r="W32" i="105"/>
  <c r="L32" i="105"/>
  <c r="AK31" i="105"/>
  <c r="AI31" i="105"/>
  <c r="AG31" i="105"/>
  <c r="W31" i="105"/>
  <c r="F31" i="105"/>
  <c r="B31" i="105"/>
  <c r="AK30" i="105"/>
  <c r="AI30" i="105"/>
  <c r="AG30" i="105"/>
  <c r="W30" i="105"/>
  <c r="AI28" i="105"/>
  <c r="W28" i="105"/>
  <c r="L28" i="105"/>
  <c r="F28" i="105"/>
  <c r="B28" i="105"/>
  <c r="AK27" i="105"/>
  <c r="AI27" i="105"/>
  <c r="W27" i="105"/>
  <c r="L27" i="105"/>
  <c r="AK26" i="105"/>
  <c r="AI26" i="105"/>
  <c r="AG26" i="105"/>
  <c r="W26" i="105"/>
  <c r="F26" i="105"/>
  <c r="B26" i="105"/>
  <c r="AK25" i="105"/>
  <c r="AI25" i="105"/>
  <c r="AG25" i="105"/>
  <c r="W25" i="105"/>
  <c r="AI23" i="105"/>
  <c r="W23" i="105"/>
  <c r="L23" i="105"/>
  <c r="F23" i="105"/>
  <c r="B23" i="105"/>
  <c r="AK22" i="105"/>
  <c r="AI22" i="105"/>
  <c r="W22" i="105"/>
  <c r="L22" i="105"/>
  <c r="AK21" i="105"/>
  <c r="AI21" i="105"/>
  <c r="AG21" i="105"/>
  <c r="W21" i="105"/>
  <c r="F21" i="105"/>
  <c r="B21" i="105"/>
  <c r="AK20" i="105"/>
  <c r="AI20" i="105"/>
  <c r="AG20" i="105"/>
  <c r="W20" i="105"/>
  <c r="AI18" i="105"/>
  <c r="W18" i="105"/>
  <c r="L18" i="105"/>
  <c r="F18" i="105"/>
  <c r="B18" i="105"/>
  <c r="AK17" i="105"/>
  <c r="AI17" i="105"/>
  <c r="W17" i="105"/>
  <c r="L17" i="105"/>
  <c r="AK16" i="105"/>
  <c r="AI16" i="105"/>
  <c r="AG16" i="105"/>
  <c r="W16" i="105"/>
  <c r="F16" i="105"/>
  <c r="B16" i="105"/>
  <c r="AK15" i="105"/>
  <c r="AI15" i="105"/>
  <c r="AG15" i="105"/>
  <c r="W15" i="105"/>
  <c r="AI13" i="105"/>
  <c r="W13" i="105"/>
  <c r="L13" i="105"/>
  <c r="F13" i="105"/>
  <c r="B13" i="105"/>
  <c r="AK12" i="105"/>
  <c r="AI12" i="105"/>
  <c r="W12" i="105"/>
  <c r="L12" i="105"/>
  <c r="AK11" i="105"/>
  <c r="AI11" i="105"/>
  <c r="AG11" i="105"/>
  <c r="W11" i="105"/>
  <c r="L11" i="105"/>
  <c r="F11" i="105"/>
  <c r="B11" i="105"/>
  <c r="AK10" i="105"/>
  <c r="AI10" i="105"/>
  <c r="AG10" i="105"/>
  <c r="W10" i="105"/>
  <c r="B52" i="105"/>
  <c r="AC6" i="105"/>
  <c r="Z6" i="105"/>
  <c r="AK35" i="104"/>
  <c r="AI35" i="104"/>
  <c r="AI36" i="104"/>
  <c r="AI37" i="104"/>
  <c r="AI38" i="104"/>
  <c r="AG36" i="104"/>
  <c r="AG35" i="104"/>
  <c r="W35" i="104"/>
  <c r="W36" i="104"/>
  <c r="W37" i="104"/>
  <c r="W38" i="104"/>
  <c r="F36" i="104"/>
  <c r="AI33" i="104"/>
  <c r="W33" i="104"/>
  <c r="AI32" i="104"/>
  <c r="W32" i="104"/>
  <c r="AI31" i="104"/>
  <c r="AG31" i="104"/>
  <c r="W31" i="104"/>
  <c r="F31" i="104"/>
  <c r="AK30" i="104"/>
  <c r="AI30" i="104"/>
  <c r="AG30" i="104"/>
  <c r="W30" i="104"/>
  <c r="AI28" i="104"/>
  <c r="W28" i="104"/>
  <c r="AI27" i="104"/>
  <c r="W27" i="104"/>
  <c r="AI26" i="104"/>
  <c r="AG26" i="104"/>
  <c r="W26" i="104"/>
  <c r="F26" i="104"/>
  <c r="AK25" i="104"/>
  <c r="AI25" i="104"/>
  <c r="AG25" i="104"/>
  <c r="W25" i="104"/>
  <c r="AI23" i="104"/>
  <c r="W23" i="104"/>
  <c r="AI22" i="104"/>
  <c r="W22" i="104"/>
  <c r="AI21" i="104"/>
  <c r="AG21" i="104"/>
  <c r="W21" i="104"/>
  <c r="F21" i="104"/>
  <c r="AK20" i="104"/>
  <c r="AI20" i="104"/>
  <c r="AG20" i="104"/>
  <c r="W20" i="104"/>
  <c r="AI18" i="104"/>
  <c r="W18" i="104"/>
  <c r="AI17" i="104"/>
  <c r="W17" i="104"/>
  <c r="AI16" i="104"/>
  <c r="AG16" i="104"/>
  <c r="W16" i="104"/>
  <c r="F16" i="104"/>
  <c r="AK15" i="104"/>
  <c r="AI15" i="104"/>
  <c r="AG15" i="104"/>
  <c r="W15" i="104"/>
  <c r="AI13" i="104"/>
  <c r="W13" i="104"/>
  <c r="AI12" i="104"/>
  <c r="W12" i="104"/>
  <c r="AI11" i="104"/>
  <c r="AG11" i="104"/>
  <c r="W11" i="104"/>
  <c r="F11" i="104"/>
  <c r="AK10" i="104"/>
  <c r="AI10" i="104"/>
  <c r="AG10" i="104"/>
  <c r="W10" i="104"/>
  <c r="L38" i="104"/>
  <c r="L33" i="104"/>
  <c r="L28" i="104"/>
  <c r="L23" i="104"/>
  <c r="L18" i="104"/>
  <c r="L13" i="104"/>
  <c r="L31" i="104"/>
  <c r="L26" i="104"/>
  <c r="L11" i="104"/>
  <c r="L37" i="104"/>
  <c r="L32" i="104"/>
  <c r="L27" i="104"/>
  <c r="L22" i="104"/>
  <c r="L17" i="104"/>
  <c r="L12" i="104"/>
  <c r="F38" i="104"/>
  <c r="F33" i="104"/>
  <c r="F28" i="104"/>
  <c r="F23" i="104"/>
  <c r="F18" i="104"/>
  <c r="F13" i="104"/>
  <c r="B38" i="104"/>
  <c r="B33" i="104"/>
  <c r="B28" i="104"/>
  <c r="B23" i="104"/>
  <c r="B18" i="104"/>
  <c r="B13" i="104"/>
  <c r="AK37" i="104"/>
  <c r="AK32" i="104"/>
  <c r="AK27" i="104"/>
  <c r="AK22" i="104"/>
  <c r="AK17" i="104"/>
  <c r="AK12" i="104"/>
  <c r="AK36" i="104"/>
  <c r="AK31" i="104"/>
  <c r="AK26" i="104"/>
  <c r="AK21" i="104"/>
  <c r="AK16" i="104"/>
  <c r="AK11" i="104"/>
  <c r="B52" i="104"/>
  <c r="AC6" i="104"/>
  <c r="Z6" i="104"/>
  <c r="AK36" i="103"/>
  <c r="AK31" i="103"/>
  <c r="AK26" i="103"/>
  <c r="AK21" i="103"/>
  <c r="AK16" i="103"/>
  <c r="AK11" i="103"/>
  <c r="AK35" i="103"/>
  <c r="AK30" i="103"/>
  <c r="AK25" i="103"/>
  <c r="AK20" i="103"/>
  <c r="AK15" i="103"/>
  <c r="AK10" i="103"/>
  <c r="AI36" i="103"/>
  <c r="AG36" i="103"/>
  <c r="AI31" i="103"/>
  <c r="AG31" i="103"/>
  <c r="AI26" i="103"/>
  <c r="AG26" i="103"/>
  <c r="AI21" i="103"/>
  <c r="AG21" i="103"/>
  <c r="AI16" i="103"/>
  <c r="AG16" i="103"/>
  <c r="AI11" i="103"/>
  <c r="AG11" i="103"/>
  <c r="AI38" i="103"/>
  <c r="AG35" i="103"/>
  <c r="AI33" i="103"/>
  <c r="AG30" i="103"/>
  <c r="AI28" i="103"/>
  <c r="AG25" i="103"/>
  <c r="AI23" i="103"/>
  <c r="AG20" i="103"/>
  <c r="AI18" i="103"/>
  <c r="AG15" i="103"/>
  <c r="AI13" i="103"/>
  <c r="AG10" i="103"/>
  <c r="W38" i="103"/>
  <c r="AI37" i="103"/>
  <c r="W33" i="103"/>
  <c r="AI32" i="103"/>
  <c r="W28" i="103"/>
  <c r="AI27" i="103"/>
  <c r="W23" i="103"/>
  <c r="AI22" i="103"/>
  <c r="W18" i="103"/>
  <c r="AI17" i="103"/>
  <c r="W13" i="103"/>
  <c r="AI12" i="103"/>
  <c r="W37" i="103"/>
  <c r="AI35" i="103"/>
  <c r="W32" i="103"/>
  <c r="AI30" i="103"/>
  <c r="W27" i="103"/>
  <c r="AI25" i="103"/>
  <c r="W22" i="103"/>
  <c r="AI20" i="103"/>
  <c r="W17" i="103"/>
  <c r="AI15" i="103"/>
  <c r="W12" i="103"/>
  <c r="AI10" i="103"/>
  <c r="W36" i="103"/>
  <c r="W31" i="103"/>
  <c r="W26" i="103"/>
  <c r="W21" i="103"/>
  <c r="W16" i="103"/>
  <c r="W11" i="103"/>
  <c r="W35" i="103"/>
  <c r="W30" i="103"/>
  <c r="W25" i="103"/>
  <c r="W20" i="103"/>
  <c r="W15" i="103"/>
  <c r="W10" i="103"/>
  <c r="L38" i="103"/>
  <c r="L37" i="103"/>
  <c r="L36" i="103"/>
  <c r="L33" i="103"/>
  <c r="L32" i="103"/>
  <c r="L31" i="103"/>
  <c r="L28" i="103"/>
  <c r="L27" i="103"/>
  <c r="L26" i="103"/>
  <c r="L23" i="103"/>
  <c r="L22" i="103"/>
  <c r="L21" i="103"/>
  <c r="L18" i="103"/>
  <c r="L17" i="103"/>
  <c r="AC17" i="103"/>
  <c r="L13" i="103"/>
  <c r="L12" i="103"/>
  <c r="L11" i="103"/>
  <c r="AC12" i="103"/>
  <c r="F38" i="103"/>
  <c r="F36" i="103"/>
  <c r="F33" i="103"/>
  <c r="F31" i="103"/>
  <c r="F28" i="103"/>
  <c r="F26" i="103"/>
  <c r="F23" i="103"/>
  <c r="F21" i="103"/>
  <c r="F18" i="103"/>
  <c r="AC15" i="103"/>
  <c r="F16" i="103"/>
  <c r="F13" i="103"/>
  <c r="AC10" i="103"/>
  <c r="F11" i="103"/>
  <c r="B38" i="103"/>
  <c r="AK37" i="103"/>
  <c r="B33" i="103"/>
  <c r="AK32" i="103"/>
  <c r="B31" i="103"/>
  <c r="B28" i="103"/>
  <c r="AK27" i="103"/>
  <c r="B26" i="103"/>
  <c r="B23" i="103"/>
  <c r="AK22" i="103"/>
  <c r="B21" i="103"/>
  <c r="B18" i="103"/>
  <c r="Z17" i="103"/>
  <c r="AK17" i="103"/>
  <c r="B16" i="103"/>
  <c r="B13" i="103"/>
  <c r="Z12" i="103"/>
  <c r="AK12" i="103"/>
  <c r="B11" i="103"/>
  <c r="B52" i="103"/>
  <c r="AC6" i="103"/>
  <c r="Z6" i="103"/>
  <c r="W35" i="101"/>
  <c r="W36" i="101"/>
  <c r="W37" i="101"/>
  <c r="W38" i="101"/>
  <c r="W30" i="101"/>
  <c r="W31" i="101"/>
  <c r="W32" i="101"/>
  <c r="W33" i="101"/>
  <c r="W26" i="101"/>
  <c r="W27" i="101"/>
  <c r="W28" i="101"/>
  <c r="W25" i="101"/>
  <c r="F33" i="101"/>
  <c r="F38" i="101"/>
  <c r="B38" i="101"/>
  <c r="B33" i="101"/>
  <c r="B28" i="101"/>
  <c r="F28" i="101"/>
  <c r="W23" i="101"/>
  <c r="W22" i="101"/>
  <c r="W21" i="101"/>
  <c r="W20" i="101"/>
  <c r="W18" i="101"/>
  <c r="W17" i="101"/>
  <c r="W16" i="101"/>
  <c r="W15" i="101"/>
  <c r="W13" i="101"/>
  <c r="W12" i="101"/>
  <c r="W11" i="101"/>
  <c r="W10" i="101"/>
  <c r="L38" i="101"/>
  <c r="L37" i="101"/>
  <c r="L36" i="101"/>
  <c r="L33" i="101"/>
  <c r="L32" i="101"/>
  <c r="L31" i="101"/>
  <c r="L28" i="101"/>
  <c r="L27" i="101"/>
  <c r="L26" i="101"/>
  <c r="L23" i="101"/>
  <c r="L22" i="101"/>
  <c r="L21" i="101"/>
  <c r="L18" i="101"/>
  <c r="L17" i="101"/>
  <c r="L16" i="101"/>
  <c r="L13" i="101"/>
  <c r="L12" i="101"/>
  <c r="L11" i="101"/>
  <c r="F23" i="101"/>
  <c r="B23" i="101"/>
  <c r="B18" i="101"/>
  <c r="B13" i="101"/>
  <c r="F36" i="101"/>
  <c r="F31" i="101"/>
  <c r="F26" i="101"/>
  <c r="F21" i="101"/>
  <c r="F16" i="101"/>
  <c r="F11" i="101"/>
  <c r="AC12" i="101"/>
  <c r="AC17" i="101"/>
  <c r="AC22" i="101"/>
  <c r="AC27" i="101"/>
  <c r="AC32" i="101"/>
  <c r="AC37" i="101"/>
  <c r="Z37" i="101"/>
  <c r="Z27" i="101"/>
  <c r="Z22" i="101"/>
  <c r="Z17" i="101"/>
  <c r="Z12" i="101"/>
  <c r="AK37" i="101"/>
  <c r="AK36" i="101"/>
  <c r="AK35" i="101"/>
  <c r="AK32" i="101"/>
  <c r="AK31" i="101"/>
  <c r="AK30" i="101"/>
  <c r="AK27" i="101"/>
  <c r="AK26" i="101"/>
  <c r="AK25" i="101"/>
  <c r="AK22" i="101"/>
  <c r="AK21" i="101"/>
  <c r="AK20" i="101"/>
  <c r="AK17" i="101"/>
  <c r="AK16" i="101"/>
  <c r="AK15" i="101"/>
  <c r="AK12" i="101"/>
  <c r="AK11" i="101"/>
  <c r="AK10" i="101"/>
  <c r="AG36" i="101"/>
  <c r="AG31" i="101"/>
  <c r="AG26" i="101"/>
  <c r="AG21" i="101"/>
  <c r="AG16" i="101"/>
  <c r="AG11" i="101"/>
  <c r="AG35" i="101"/>
  <c r="AG30" i="101"/>
  <c r="AG25" i="101"/>
  <c r="AG20" i="101"/>
  <c r="AG15" i="101"/>
  <c r="AG10" i="101"/>
  <c r="AI38" i="101"/>
  <c r="AI37" i="101"/>
  <c r="AI36" i="101"/>
  <c r="AI35" i="101"/>
  <c r="AI33" i="101"/>
  <c r="AI32" i="101"/>
  <c r="AI31" i="101"/>
  <c r="AI30" i="101"/>
  <c r="AI28" i="101"/>
  <c r="AI27" i="101"/>
  <c r="AI26" i="101"/>
  <c r="AI25" i="101"/>
  <c r="AI23" i="101"/>
  <c r="AI22" i="101"/>
  <c r="AI21" i="101"/>
  <c r="AI20" i="101"/>
  <c r="AI18" i="101"/>
  <c r="AI17" i="101"/>
  <c r="AI16" i="101"/>
  <c r="AI15" i="101"/>
  <c r="AI13" i="101"/>
  <c r="AI12" i="101"/>
  <c r="AI11" i="101"/>
  <c r="AI10" i="101"/>
  <c r="AC35" i="101"/>
  <c r="AC30" i="101"/>
  <c r="AC25" i="101"/>
  <c r="AC20" i="101"/>
  <c r="AC15" i="101"/>
  <c r="AC10" i="101"/>
  <c r="B52" i="101"/>
  <c r="AC6" i="101"/>
  <c r="Z6" i="101"/>
  <c r="F36" i="69"/>
  <c r="F31" i="69"/>
  <c r="F26" i="69"/>
  <c r="F21" i="69"/>
  <c r="F16" i="69"/>
  <c r="F11" i="69"/>
  <c r="AI37" i="69"/>
  <c r="AI32" i="69"/>
  <c r="AI27" i="69"/>
  <c r="AI22" i="69"/>
  <c r="AI17" i="69"/>
  <c r="AI12" i="69"/>
  <c r="AI36" i="69"/>
  <c r="AI31" i="69"/>
  <c r="AI26" i="69"/>
  <c r="AI21" i="69"/>
  <c r="AI16" i="69"/>
  <c r="AI11" i="69"/>
  <c r="AI35" i="69"/>
  <c r="AI30" i="69"/>
  <c r="AI25" i="69"/>
  <c r="AI20" i="69"/>
  <c r="AI15" i="69"/>
  <c r="AI10" i="69"/>
  <c r="AI38" i="69"/>
  <c r="AI33" i="69"/>
  <c r="AI28" i="69"/>
  <c r="AI23" i="69"/>
  <c r="AI18" i="69"/>
  <c r="AI13" i="69"/>
  <c r="AG35" i="69"/>
  <c r="AG30" i="69"/>
  <c r="AG25" i="69"/>
  <c r="AG20" i="69"/>
  <c r="AG15" i="69"/>
  <c r="AG10" i="69"/>
  <c r="AI31" i="66"/>
  <c r="F38" i="69"/>
  <c r="F33" i="69"/>
  <c r="F28" i="69"/>
  <c r="F23" i="69"/>
  <c r="F18" i="69"/>
  <c r="F13" i="69"/>
  <c r="J39" i="116" l="1"/>
  <c r="F18" i="113"/>
  <c r="S12" i="101"/>
  <c r="N33" i="69"/>
  <c r="U37" i="79"/>
  <c r="BY38" i="17"/>
  <c r="Z20" i="103"/>
  <c r="S11" i="101"/>
  <c r="U10" i="101"/>
  <c r="U11" i="101"/>
  <c r="U37" i="69"/>
  <c r="S10" i="101"/>
  <c r="R25" i="67"/>
  <c r="A12" i="111"/>
  <c r="AC63" i="17"/>
  <c r="AQ25" i="107" s="1"/>
  <c r="AC69" i="17"/>
  <c r="AQ25" i="108" s="1"/>
  <c r="AC61" i="17"/>
  <c r="AQ15" i="107" s="1"/>
  <c r="AC68" i="17"/>
  <c r="AQ20" i="108" s="1"/>
  <c r="AC74" i="17"/>
  <c r="AQ20" i="109" s="1"/>
  <c r="AC60" i="17"/>
  <c r="AQ10" i="107" s="1"/>
  <c r="AC71" i="17"/>
  <c r="AQ35" i="108" s="1"/>
  <c r="AC75" i="17"/>
  <c r="AQ25" i="109" s="1"/>
  <c r="AC67" i="17"/>
  <c r="AQ15" i="108" s="1"/>
  <c r="AC72" i="17"/>
  <c r="AQ10" i="109" s="1"/>
  <c r="AC64" i="17"/>
  <c r="AQ30" i="107" s="1"/>
  <c r="AC57" i="17"/>
  <c r="AQ25" i="106" s="1"/>
  <c r="AC79" i="17"/>
  <c r="AQ15" i="110" s="1"/>
  <c r="AC51" i="17"/>
  <c r="AQ25" i="105" s="1"/>
  <c r="L16" i="105"/>
  <c r="U16" i="79"/>
  <c r="N12" i="69"/>
  <c r="J40" i="116" l="1"/>
  <c r="F19" i="113"/>
  <c r="U42" i="79"/>
  <c r="N38" i="69"/>
  <c r="N13" i="101"/>
  <c r="S17" i="101"/>
  <c r="Z22" i="103"/>
  <c r="BY39" i="17"/>
  <c r="Z25" i="103"/>
  <c r="S15" i="101"/>
  <c r="U12" i="101"/>
  <c r="U16" i="101"/>
  <c r="U15" i="101"/>
  <c r="S16" i="101"/>
  <c r="R26" i="67"/>
  <c r="A13" i="111"/>
  <c r="B36" i="103"/>
  <c r="L36" i="104"/>
  <c r="L21" i="105"/>
  <c r="B31" i="106"/>
  <c r="N17" i="69"/>
  <c r="U21" i="79"/>
  <c r="F44" i="66"/>
  <c r="F39" i="66"/>
  <c r="F34" i="66"/>
  <c r="F29" i="66"/>
  <c r="F46" i="66"/>
  <c r="F41" i="66"/>
  <c r="F36" i="66"/>
  <c r="F31" i="66"/>
  <c r="F20" i="113" l="1"/>
  <c r="Z27" i="103"/>
  <c r="AC22" i="103"/>
  <c r="AC20" i="103"/>
  <c r="S22" i="101"/>
  <c r="N18" i="101"/>
  <c r="BY40" i="17"/>
  <c r="Z30" i="103"/>
  <c r="Z31" i="103" s="1"/>
  <c r="S21" i="101"/>
  <c r="U21" i="101"/>
  <c r="U20" i="101"/>
  <c r="U17" i="101"/>
  <c r="S20" i="101"/>
  <c r="R27" i="67"/>
  <c r="A14" i="111"/>
  <c r="B11" i="104"/>
  <c r="L26" i="105"/>
  <c r="B36" i="106"/>
  <c r="U26" i="79"/>
  <c r="N22" i="69"/>
  <c r="AG41" i="66"/>
  <c r="AI46" i="66"/>
  <c r="AI45" i="66"/>
  <c r="AI44" i="66"/>
  <c r="AI43" i="66"/>
  <c r="AI41" i="66"/>
  <c r="AI40" i="66"/>
  <c r="AI39" i="66"/>
  <c r="AG46" i="66"/>
  <c r="AG45" i="66"/>
  <c r="AG44" i="66"/>
  <c r="AI38" i="66"/>
  <c r="AG40" i="66"/>
  <c r="AI36" i="66"/>
  <c r="AI35" i="66"/>
  <c r="AI34" i="66"/>
  <c r="AI33" i="66"/>
  <c r="AG36" i="66"/>
  <c r="AG35" i="66"/>
  <c r="F21" i="113" l="1"/>
  <c r="Z32" i="103"/>
  <c r="Z33" i="103" s="1"/>
  <c r="BY41" i="17"/>
  <c r="Z35" i="103"/>
  <c r="N23" i="101"/>
  <c r="S27" i="101"/>
  <c r="AC27" i="103"/>
  <c r="AC25" i="103"/>
  <c r="S25" i="101"/>
  <c r="U25" i="101"/>
  <c r="U26" i="101"/>
  <c r="U22" i="101"/>
  <c r="S26" i="101"/>
  <c r="R28" i="67"/>
  <c r="A15" i="111"/>
  <c r="B16" i="104"/>
  <c r="L31" i="105"/>
  <c r="B11" i="107"/>
  <c r="N27" i="69"/>
  <c r="U31" i="79"/>
  <c r="AF24" i="66"/>
  <c r="AB24" i="66"/>
  <c r="Z29" i="66" s="1"/>
  <c r="CJ24" i="17"/>
  <c r="CJ25" i="17" s="1"/>
  <c r="CJ26" i="17" s="1"/>
  <c r="CJ27" i="17" s="1"/>
  <c r="CJ28" i="17" s="1"/>
  <c r="CJ29" i="17" s="1"/>
  <c r="CJ30" i="17" s="1"/>
  <c r="CJ31" i="17" s="1"/>
  <c r="CJ32" i="17" s="1"/>
  <c r="CJ33" i="17" s="1"/>
  <c r="CJ34" i="17" s="1"/>
  <c r="CJ35" i="17" s="1"/>
  <c r="CJ36" i="17" s="1"/>
  <c r="CJ37" i="17" s="1"/>
  <c r="CJ38" i="17" s="1"/>
  <c r="CJ39" i="17" s="1"/>
  <c r="CJ40" i="17" s="1"/>
  <c r="CJ41" i="17" s="1"/>
  <c r="CJ42" i="17" s="1"/>
  <c r="CJ43" i="17" s="1"/>
  <c r="CJ44" i="17" s="1"/>
  <c r="CJ45" i="17" s="1"/>
  <c r="CJ46" i="17" s="1"/>
  <c r="CJ47" i="17" s="1"/>
  <c r="CJ48" i="17" s="1"/>
  <c r="CJ49" i="17" s="1"/>
  <c r="CJ50" i="17" s="1"/>
  <c r="CJ51" i="17" s="1"/>
  <c r="CJ52" i="17" s="1"/>
  <c r="CJ53" i="17" s="1"/>
  <c r="CJ54" i="17" s="1"/>
  <c r="CJ55" i="17" s="1"/>
  <c r="CJ56" i="17" s="1"/>
  <c r="CJ57" i="17" s="1"/>
  <c r="CJ58" i="17" s="1"/>
  <c r="CJ59" i="17" s="1"/>
  <c r="CJ60" i="17" s="1"/>
  <c r="CJ61" i="17" s="1"/>
  <c r="CJ62" i="17" s="1"/>
  <c r="CJ63" i="17" s="1"/>
  <c r="CJ64" i="17" s="1"/>
  <c r="CJ65" i="17" s="1"/>
  <c r="CJ66" i="17" s="1"/>
  <c r="CJ67" i="17" s="1"/>
  <c r="CJ68" i="17" s="1"/>
  <c r="CJ69" i="17" s="1"/>
  <c r="CJ70" i="17" s="1"/>
  <c r="CJ71" i="17" s="1"/>
  <c r="CJ72" i="17" s="1"/>
  <c r="CJ73" i="17" s="1"/>
  <c r="CJ74" i="17" s="1"/>
  <c r="CJ75" i="17" s="1"/>
  <c r="CJ76" i="17" s="1"/>
  <c r="CJ77" i="17" s="1"/>
  <c r="CJ78" i="17" s="1"/>
  <c r="CJ79" i="17" s="1"/>
  <c r="CJ80" i="17" s="1"/>
  <c r="CJ81" i="17" s="1"/>
  <c r="CK22" i="17"/>
  <c r="CK23" i="17" s="1"/>
  <c r="CK24" i="17" s="1"/>
  <c r="CK25" i="17" s="1"/>
  <c r="CK26" i="17" s="1"/>
  <c r="CK27" i="17" s="1"/>
  <c r="CK28" i="17" s="1"/>
  <c r="CK29" i="17" s="1"/>
  <c r="CK30" i="17" s="1"/>
  <c r="CK31" i="17" s="1"/>
  <c r="CK32" i="17" s="1"/>
  <c r="F22" i="113" l="1"/>
  <c r="AC29" i="66"/>
  <c r="AF6" i="104"/>
  <c r="AC44" i="66"/>
  <c r="AC34" i="66"/>
  <c r="AC39" i="66"/>
  <c r="S32" i="101"/>
  <c r="Z37" i="103"/>
  <c r="AC32" i="103"/>
  <c r="AC30" i="103"/>
  <c r="N28" i="101"/>
  <c r="BY42" i="17"/>
  <c r="Z10" i="104"/>
  <c r="S31" i="101"/>
  <c r="U27" i="101"/>
  <c r="U31" i="101"/>
  <c r="U30" i="101"/>
  <c r="S30" i="101"/>
  <c r="R29" i="67"/>
  <c r="A16" i="111"/>
  <c r="B21" i="104"/>
  <c r="B11" i="101"/>
  <c r="L36" i="105"/>
  <c r="B16" i="107"/>
  <c r="N32" i="69"/>
  <c r="U36" i="79"/>
  <c r="Z39" i="66"/>
  <c r="Z44" i="66"/>
  <c r="Z34" i="66"/>
  <c r="AF6" i="107"/>
  <c r="AF6" i="103"/>
  <c r="AF6" i="108"/>
  <c r="AF6" i="106"/>
  <c r="AF6" i="101"/>
  <c r="AF6" i="110"/>
  <c r="AF6" i="109"/>
  <c r="AF6" i="105"/>
  <c r="AB6" i="105"/>
  <c r="AB6" i="103"/>
  <c r="AB6" i="108"/>
  <c r="AB6" i="110"/>
  <c r="AB6" i="109"/>
  <c r="AB6" i="106"/>
  <c r="AB6" i="107"/>
  <c r="AB6" i="101"/>
  <c r="AB6" i="104"/>
  <c r="AF6" i="69"/>
  <c r="AC6" i="69"/>
  <c r="AB6" i="69"/>
  <c r="Z6" i="69"/>
  <c r="F23" i="113" l="1"/>
  <c r="AC31" i="101"/>
  <c r="AC33" i="101" s="1"/>
  <c r="AC36" i="101"/>
  <c r="AC38" i="101" s="1"/>
  <c r="AC26" i="101"/>
  <c r="AC28" i="101" s="1"/>
  <c r="AC21" i="101"/>
  <c r="AC23" i="101" s="1"/>
  <c r="AC11" i="101"/>
  <c r="AC13" i="101" s="1"/>
  <c r="AC16" i="101"/>
  <c r="AC18" i="101" s="1"/>
  <c r="AC31" i="103"/>
  <c r="AC33" i="103" s="1"/>
  <c r="AC26" i="103"/>
  <c r="AC28" i="103" s="1"/>
  <c r="AC11" i="103"/>
  <c r="AC13" i="103" s="1"/>
  <c r="AC21" i="103"/>
  <c r="AC23" i="103" s="1"/>
  <c r="AC16" i="103"/>
  <c r="AC18" i="103" s="1"/>
  <c r="BY43" i="17"/>
  <c r="Z15" i="104"/>
  <c r="Z16" i="104" s="1"/>
  <c r="N33" i="101"/>
  <c r="Z12" i="104"/>
  <c r="AC37" i="103"/>
  <c r="AC35" i="103"/>
  <c r="AC36" i="103" s="1"/>
  <c r="S37" i="101"/>
  <c r="U35" i="101"/>
  <c r="U36" i="101"/>
  <c r="U32" i="101"/>
  <c r="S35" i="101"/>
  <c r="S36" i="101"/>
  <c r="R30" i="67"/>
  <c r="A17" i="111"/>
  <c r="B26" i="104"/>
  <c r="B16" i="101"/>
  <c r="L11" i="106"/>
  <c r="B21" i="107"/>
  <c r="N37" i="69"/>
  <c r="U41" i="79"/>
  <c r="Z11" i="104"/>
  <c r="Z21" i="103"/>
  <c r="Z23" i="103" s="1"/>
  <c r="Z11" i="103"/>
  <c r="Z13" i="103" s="1"/>
  <c r="Z26" i="103"/>
  <c r="Z28" i="103" s="1"/>
  <c r="Z16" i="103"/>
  <c r="Z18" i="103" s="1"/>
  <c r="Z36" i="103"/>
  <c r="Z36" i="101"/>
  <c r="Z38" i="101" s="1"/>
  <c r="Z26" i="101"/>
  <c r="Z28" i="101" s="1"/>
  <c r="Z16" i="101"/>
  <c r="Z18" i="101" s="1"/>
  <c r="Z11" i="101"/>
  <c r="Z13" i="101" s="1"/>
  <c r="Z31" i="101"/>
  <c r="Z33" i="101" s="1"/>
  <c r="Z21" i="101"/>
  <c r="Z23" i="101" s="1"/>
  <c r="Z36" i="69"/>
  <c r="Z31" i="69"/>
  <c r="Z26" i="69"/>
  <c r="Z21" i="69"/>
  <c r="Z16" i="69"/>
  <c r="Z11" i="69"/>
  <c r="Z13" i="104" l="1"/>
  <c r="F24" i="113"/>
  <c r="AC38" i="103"/>
  <c r="S12" i="103"/>
  <c r="Z17" i="104"/>
  <c r="Z18" i="104" s="1"/>
  <c r="AC12" i="104"/>
  <c r="AC10" i="104"/>
  <c r="BY44" i="17"/>
  <c r="Z20" i="104"/>
  <c r="Z21" i="104" s="1"/>
  <c r="N38" i="101"/>
  <c r="S11" i="103"/>
  <c r="U37" i="101"/>
  <c r="U11" i="103"/>
  <c r="S10" i="103"/>
  <c r="U10" i="103"/>
  <c r="R31" i="67"/>
  <c r="A18" i="111"/>
  <c r="B31" i="104"/>
  <c r="B21" i="101"/>
  <c r="L16" i="106"/>
  <c r="B26" i="107"/>
  <c r="B12" i="101"/>
  <c r="L10" i="101"/>
  <c r="N12" i="101"/>
  <c r="Z38" i="103"/>
  <c r="AK37" i="69"/>
  <c r="AK32" i="69"/>
  <c r="AK27" i="69"/>
  <c r="AK22" i="69"/>
  <c r="AK45" i="66"/>
  <c r="AK40" i="66"/>
  <c r="AK17" i="69"/>
  <c r="AK30" i="66"/>
  <c r="F25" i="113" l="1"/>
  <c r="AC11" i="104"/>
  <c r="AC13" i="104" s="1"/>
  <c r="Z22" i="104"/>
  <c r="Z23" i="104" s="1"/>
  <c r="BY45" i="17"/>
  <c r="Z25" i="104"/>
  <c r="Z26" i="104" s="1"/>
  <c r="AC17" i="104"/>
  <c r="AC15" i="104"/>
  <c r="AC16" i="104" s="1"/>
  <c r="S17" i="103"/>
  <c r="N13" i="103"/>
  <c r="U15" i="103"/>
  <c r="S15" i="103"/>
  <c r="U16" i="103"/>
  <c r="U12" i="103"/>
  <c r="S16" i="103"/>
  <c r="R32" i="67"/>
  <c r="A19" i="111"/>
  <c r="B36" i="104"/>
  <c r="B26" i="101"/>
  <c r="L21" i="106"/>
  <c r="B31" i="107"/>
  <c r="L15" i="101"/>
  <c r="B17" i="101"/>
  <c r="N17" i="101"/>
  <c r="BJ2" i="63"/>
  <c r="BJ1" i="63"/>
  <c r="BN2" i="62"/>
  <c r="BN1" i="62"/>
  <c r="BN2" i="61"/>
  <c r="BN1" i="61"/>
  <c r="AU2" i="60"/>
  <c r="AU2" i="59"/>
  <c r="Y3" i="63"/>
  <c r="N3" i="63"/>
  <c r="J2" i="63"/>
  <c r="J1" i="63"/>
  <c r="U3" i="62"/>
  <c r="O2" i="62"/>
  <c r="O1" i="62"/>
  <c r="AB3" i="61"/>
  <c r="T3" i="61"/>
  <c r="M2" i="61"/>
  <c r="I1" i="61"/>
  <c r="I2" i="60"/>
  <c r="I1" i="60"/>
  <c r="I1" i="59"/>
  <c r="I2" i="59"/>
  <c r="F26" i="113" l="1"/>
  <c r="AC18" i="104"/>
  <c r="S22" i="103"/>
  <c r="Z27" i="104"/>
  <c r="Z28" i="104" s="1"/>
  <c r="BY46" i="17"/>
  <c r="Z30" i="104"/>
  <c r="Z31" i="104" s="1"/>
  <c r="N18" i="103"/>
  <c r="AC22" i="104"/>
  <c r="AC20" i="104"/>
  <c r="AC21" i="104" s="1"/>
  <c r="U17" i="103"/>
  <c r="U21" i="103"/>
  <c r="S20" i="103"/>
  <c r="S21" i="103"/>
  <c r="U20" i="103"/>
  <c r="R33" i="67"/>
  <c r="A20" i="111"/>
  <c r="B31" i="101"/>
  <c r="L26" i="106"/>
  <c r="B36" i="107"/>
  <c r="B22" i="101"/>
  <c r="L20" i="101"/>
  <c r="N22" i="101"/>
  <c r="CB42" i="88"/>
  <c r="BU42" i="88"/>
  <c r="AO42" i="88"/>
  <c r="R42" i="88"/>
  <c r="K42" i="88"/>
  <c r="F42" i="88"/>
  <c r="B42" i="88"/>
  <c r="CB41" i="88"/>
  <c r="BX41" i="88"/>
  <c r="AO41" i="88"/>
  <c r="BX40" i="88"/>
  <c r="BR40" i="88"/>
  <c r="BL40" i="88"/>
  <c r="BF40" i="88"/>
  <c r="AO40" i="88"/>
  <c r="U40" i="88"/>
  <c r="CB39" i="88"/>
  <c r="BX39" i="88"/>
  <c r="AO39" i="88"/>
  <c r="U39" i="88"/>
  <c r="CB37" i="88"/>
  <c r="BU37" i="88"/>
  <c r="AO37" i="88"/>
  <c r="R37" i="88"/>
  <c r="K37" i="88"/>
  <c r="F37" i="88"/>
  <c r="B37" i="88"/>
  <c r="CB36" i="88"/>
  <c r="BX36" i="88"/>
  <c r="AO36" i="88"/>
  <c r="BX35" i="88"/>
  <c r="BR35" i="88"/>
  <c r="BL35" i="88"/>
  <c r="BF35" i="88"/>
  <c r="AO35" i="88"/>
  <c r="U35" i="88"/>
  <c r="CB34" i="88"/>
  <c r="BX34" i="88"/>
  <c r="AO34" i="88"/>
  <c r="U34" i="88"/>
  <c r="CB32" i="88"/>
  <c r="BU32" i="88"/>
  <c r="AO32" i="88"/>
  <c r="R32" i="88"/>
  <c r="F32" i="88"/>
  <c r="B32" i="88"/>
  <c r="CB31" i="88"/>
  <c r="BX31" i="88"/>
  <c r="AO31" i="88"/>
  <c r="BX30" i="88"/>
  <c r="BR30" i="88"/>
  <c r="BL30" i="88"/>
  <c r="BF30" i="88"/>
  <c r="AO30" i="88"/>
  <c r="U30" i="88"/>
  <c r="CB29" i="88"/>
  <c r="BX29" i="88"/>
  <c r="AO29" i="88"/>
  <c r="U29" i="88"/>
  <c r="CB27" i="88"/>
  <c r="BU27" i="88"/>
  <c r="AO27" i="88"/>
  <c r="R27" i="88"/>
  <c r="F27" i="88"/>
  <c r="B27" i="88"/>
  <c r="CB26" i="88"/>
  <c r="BX26" i="88"/>
  <c r="AO26" i="88"/>
  <c r="BX25" i="88"/>
  <c r="BR25" i="88"/>
  <c r="BL25" i="88"/>
  <c r="BF25" i="88"/>
  <c r="AO25" i="88"/>
  <c r="U25" i="88"/>
  <c r="CB24" i="88"/>
  <c r="BX24" i="88"/>
  <c r="AO24" i="88"/>
  <c r="U24" i="88"/>
  <c r="CB22" i="88"/>
  <c r="BU22" i="88"/>
  <c r="AO22" i="88"/>
  <c r="R22" i="88"/>
  <c r="F22" i="88"/>
  <c r="B22" i="88"/>
  <c r="CB21" i="88"/>
  <c r="BX21" i="88"/>
  <c r="AO21" i="88"/>
  <c r="BX20" i="88"/>
  <c r="BR20" i="88"/>
  <c r="BL20" i="88"/>
  <c r="BF20" i="88"/>
  <c r="AO20" i="88"/>
  <c r="U20" i="88"/>
  <c r="CB19" i="88"/>
  <c r="BX19" i="88"/>
  <c r="AO19" i="88"/>
  <c r="U19" i="88"/>
  <c r="CB17" i="88"/>
  <c r="BU17" i="88"/>
  <c r="AO17" i="88"/>
  <c r="R17" i="88"/>
  <c r="F17" i="88"/>
  <c r="B17" i="88"/>
  <c r="CB16" i="88"/>
  <c r="BX16" i="88"/>
  <c r="AO16" i="88"/>
  <c r="BX15" i="88"/>
  <c r="BR15" i="88"/>
  <c r="BL15" i="88"/>
  <c r="BF15" i="88"/>
  <c r="AO15" i="88"/>
  <c r="U15" i="88"/>
  <c r="CB14" i="88"/>
  <c r="BX14" i="88"/>
  <c r="AO14" i="88"/>
  <c r="U14" i="88"/>
  <c r="CB42" i="87"/>
  <c r="BU42" i="87"/>
  <c r="AO42" i="87"/>
  <c r="R42" i="87"/>
  <c r="F42" i="87"/>
  <c r="B42" i="87"/>
  <c r="CB41" i="87"/>
  <c r="BX41" i="87"/>
  <c r="AO41" i="87"/>
  <c r="BX40" i="87"/>
  <c r="BR40" i="87"/>
  <c r="BL40" i="87"/>
  <c r="BF40" i="87"/>
  <c r="AO40" i="87"/>
  <c r="U40" i="87"/>
  <c r="CB39" i="87"/>
  <c r="BX39" i="87"/>
  <c r="AO39" i="87"/>
  <c r="U39" i="87"/>
  <c r="CB37" i="87"/>
  <c r="BU37" i="87"/>
  <c r="AO37" i="87"/>
  <c r="R37" i="87"/>
  <c r="F37" i="87"/>
  <c r="B37" i="87"/>
  <c r="CB36" i="87"/>
  <c r="BX36" i="87"/>
  <c r="AO36" i="87"/>
  <c r="BX35" i="87"/>
  <c r="BR35" i="87"/>
  <c r="BL35" i="87"/>
  <c r="BF35" i="87"/>
  <c r="AO35" i="87"/>
  <c r="U35" i="87"/>
  <c r="CB34" i="87"/>
  <c r="BX34" i="87"/>
  <c r="AO34" i="87"/>
  <c r="U34" i="87"/>
  <c r="CB32" i="87"/>
  <c r="BU32" i="87"/>
  <c r="AO32" i="87"/>
  <c r="R32" i="87"/>
  <c r="F32" i="87"/>
  <c r="B32" i="87"/>
  <c r="CB31" i="87"/>
  <c r="BX31" i="87"/>
  <c r="AO31" i="87"/>
  <c r="BX30" i="87"/>
  <c r="BR30" i="87"/>
  <c r="BL30" i="87"/>
  <c r="BF30" i="87"/>
  <c r="AO30" i="87"/>
  <c r="U30" i="87"/>
  <c r="CB29" i="87"/>
  <c r="BX29" i="87"/>
  <c r="AO29" i="87"/>
  <c r="U29" i="87"/>
  <c r="CB27" i="87"/>
  <c r="BU27" i="87"/>
  <c r="AO27" i="87"/>
  <c r="R27" i="87"/>
  <c r="F27" i="87"/>
  <c r="B27" i="87"/>
  <c r="CB26" i="87"/>
  <c r="BX26" i="87"/>
  <c r="AO26" i="87"/>
  <c r="BX25" i="87"/>
  <c r="BR25" i="87"/>
  <c r="BL25" i="87"/>
  <c r="BF25" i="87"/>
  <c r="AO25" i="87"/>
  <c r="U25" i="87"/>
  <c r="CB24" i="87"/>
  <c r="BX24" i="87"/>
  <c r="AO24" i="87"/>
  <c r="U24" i="87"/>
  <c r="CB22" i="87"/>
  <c r="BU22" i="87"/>
  <c r="AO22" i="87"/>
  <c r="R22" i="87"/>
  <c r="F22" i="87"/>
  <c r="B22" i="87"/>
  <c r="CB21" i="87"/>
  <c r="BX21" i="87"/>
  <c r="AO21" i="87"/>
  <c r="BX20" i="87"/>
  <c r="BR20" i="87"/>
  <c r="BL20" i="87"/>
  <c r="BF20" i="87"/>
  <c r="AO20" i="87"/>
  <c r="U20" i="87"/>
  <c r="CB19" i="87"/>
  <c r="BX19" i="87"/>
  <c r="AO19" i="87"/>
  <c r="U19" i="87"/>
  <c r="CB17" i="87"/>
  <c r="BU17" i="87"/>
  <c r="AO17" i="87"/>
  <c r="R17" i="87"/>
  <c r="F17" i="87"/>
  <c r="B17" i="87"/>
  <c r="CB16" i="87"/>
  <c r="BX16" i="87"/>
  <c r="AO16" i="87"/>
  <c r="BX15" i="87"/>
  <c r="BR15" i="87"/>
  <c r="BL15" i="87"/>
  <c r="BF15" i="87"/>
  <c r="AO15" i="87"/>
  <c r="U15" i="87"/>
  <c r="CB14" i="87"/>
  <c r="BX14" i="87"/>
  <c r="AO14" i="87"/>
  <c r="U14" i="87"/>
  <c r="CB42" i="86"/>
  <c r="BU42" i="86"/>
  <c r="AO42" i="86"/>
  <c r="R42" i="86"/>
  <c r="K42" i="86"/>
  <c r="F42" i="86"/>
  <c r="B42" i="86"/>
  <c r="CB41" i="86"/>
  <c r="BX41" i="86"/>
  <c r="AO41" i="86"/>
  <c r="BX40" i="86"/>
  <c r="BR40" i="86"/>
  <c r="BL40" i="86"/>
  <c r="BF40" i="86"/>
  <c r="AO40" i="86"/>
  <c r="U40" i="86"/>
  <c r="CB39" i="86"/>
  <c r="BX39" i="86"/>
  <c r="AO39" i="86"/>
  <c r="U39" i="86"/>
  <c r="CB37" i="86"/>
  <c r="BU37" i="86"/>
  <c r="AO37" i="86"/>
  <c r="R37" i="86"/>
  <c r="K37" i="86"/>
  <c r="F37" i="86"/>
  <c r="B37" i="86"/>
  <c r="CB36" i="86"/>
  <c r="BX36" i="86"/>
  <c r="AO36" i="86"/>
  <c r="BX35" i="86"/>
  <c r="BR35" i="86"/>
  <c r="BL35" i="86"/>
  <c r="BF35" i="86"/>
  <c r="AO35" i="86"/>
  <c r="U35" i="86"/>
  <c r="CB34" i="86"/>
  <c r="BX34" i="86"/>
  <c r="AO34" i="86"/>
  <c r="U34" i="86"/>
  <c r="CB32" i="86"/>
  <c r="BU32" i="86"/>
  <c r="AO32" i="86"/>
  <c r="R32" i="86"/>
  <c r="K32" i="86"/>
  <c r="F32" i="86"/>
  <c r="B32" i="86"/>
  <c r="CB31" i="86"/>
  <c r="BX31" i="86"/>
  <c r="AO31" i="86"/>
  <c r="BX30" i="86"/>
  <c r="BR30" i="86"/>
  <c r="BL30" i="86"/>
  <c r="BF30" i="86"/>
  <c r="AO30" i="86"/>
  <c r="U30" i="86"/>
  <c r="CB29" i="86"/>
  <c r="BX29" i="86"/>
  <c r="AO29" i="86"/>
  <c r="U29" i="86"/>
  <c r="CB27" i="86"/>
  <c r="BU27" i="86"/>
  <c r="AO27" i="86"/>
  <c r="R27" i="86"/>
  <c r="K27" i="86"/>
  <c r="F27" i="86"/>
  <c r="B27" i="86"/>
  <c r="CB26" i="86"/>
  <c r="BX26" i="86"/>
  <c r="AO26" i="86"/>
  <c r="BX25" i="86"/>
  <c r="BR25" i="86"/>
  <c r="BL25" i="86"/>
  <c r="BF25" i="86"/>
  <c r="AO25" i="86"/>
  <c r="U25" i="86"/>
  <c r="CB24" i="86"/>
  <c r="BX24" i="86"/>
  <c r="AO24" i="86"/>
  <c r="U24" i="86"/>
  <c r="CB22" i="86"/>
  <c r="BU22" i="86"/>
  <c r="AO22" i="86"/>
  <c r="R22" i="86"/>
  <c r="K22" i="86"/>
  <c r="F22" i="86"/>
  <c r="B22" i="86"/>
  <c r="CB21" i="86"/>
  <c r="BX21" i="86"/>
  <c r="AO21" i="86"/>
  <c r="BX20" i="86"/>
  <c r="BR20" i="86"/>
  <c r="BL20" i="86"/>
  <c r="BF20" i="86"/>
  <c r="AO20" i="86"/>
  <c r="U20" i="86"/>
  <c r="CB19" i="86"/>
  <c r="BX19" i="86"/>
  <c r="AO19" i="86"/>
  <c r="U19" i="86"/>
  <c r="CB17" i="86"/>
  <c r="BU17" i="86"/>
  <c r="AO17" i="86"/>
  <c r="R17" i="86"/>
  <c r="K17" i="86"/>
  <c r="F17" i="86"/>
  <c r="B17" i="86"/>
  <c r="CB16" i="86"/>
  <c r="BX16" i="86"/>
  <c r="AO16" i="86"/>
  <c r="BX15" i="86"/>
  <c r="BR15" i="86"/>
  <c r="BL15" i="86"/>
  <c r="BF15" i="86"/>
  <c r="AO15" i="86"/>
  <c r="U15" i="86"/>
  <c r="B15" i="86"/>
  <c r="CB14" i="86"/>
  <c r="BX14" i="86"/>
  <c r="AO14" i="86"/>
  <c r="U14" i="86"/>
  <c r="CB42" i="85"/>
  <c r="BU42" i="85"/>
  <c r="AO42" i="85"/>
  <c r="R42" i="85"/>
  <c r="K42" i="85"/>
  <c r="F42" i="85"/>
  <c r="B42" i="85"/>
  <c r="CB41" i="85"/>
  <c r="BX41" i="85"/>
  <c r="AO41" i="85"/>
  <c r="BX40" i="85"/>
  <c r="BR40" i="85"/>
  <c r="BL40" i="85"/>
  <c r="BF40" i="85"/>
  <c r="AO40" i="85"/>
  <c r="U40" i="85"/>
  <c r="B40" i="85"/>
  <c r="CB39" i="85"/>
  <c r="BX39" i="85"/>
  <c r="AO39" i="85"/>
  <c r="U39" i="85"/>
  <c r="CB37" i="85"/>
  <c r="BU37" i="85"/>
  <c r="AO37" i="85"/>
  <c r="R37" i="85"/>
  <c r="K37" i="85"/>
  <c r="F37" i="85"/>
  <c r="B37" i="85"/>
  <c r="CB36" i="85"/>
  <c r="BX36" i="85"/>
  <c r="AO36" i="85"/>
  <c r="BX35" i="85"/>
  <c r="BR35" i="85"/>
  <c r="BL35" i="85"/>
  <c r="BF35" i="85"/>
  <c r="AO35" i="85"/>
  <c r="U35" i="85"/>
  <c r="B35" i="85"/>
  <c r="CB34" i="85"/>
  <c r="BX34" i="85"/>
  <c r="AO34" i="85"/>
  <c r="U34" i="85"/>
  <c r="CB32" i="85"/>
  <c r="BU32" i="85"/>
  <c r="AO32" i="85"/>
  <c r="R32" i="85"/>
  <c r="K32" i="85"/>
  <c r="F32" i="85"/>
  <c r="B32" i="85"/>
  <c r="CB31" i="85"/>
  <c r="BX31" i="85"/>
  <c r="AO31" i="85"/>
  <c r="BX30" i="85"/>
  <c r="BR30" i="85"/>
  <c r="BL30" i="85"/>
  <c r="BF30" i="85"/>
  <c r="AO30" i="85"/>
  <c r="U30" i="85"/>
  <c r="B30" i="85"/>
  <c r="CB29" i="85"/>
  <c r="BX29" i="85"/>
  <c r="AO29" i="85"/>
  <c r="U29" i="85"/>
  <c r="CB27" i="85"/>
  <c r="BU27" i="85"/>
  <c r="AO27" i="85"/>
  <c r="R27" i="85"/>
  <c r="K27" i="85"/>
  <c r="F27" i="85"/>
  <c r="B27" i="85"/>
  <c r="CB26" i="85"/>
  <c r="BX26" i="85"/>
  <c r="AO26" i="85"/>
  <c r="BX25" i="85"/>
  <c r="BR25" i="85"/>
  <c r="BL25" i="85"/>
  <c r="BF25" i="85"/>
  <c r="AO25" i="85"/>
  <c r="U25" i="85"/>
  <c r="B25" i="85"/>
  <c r="CB24" i="85"/>
  <c r="BX24" i="85"/>
  <c r="AO24" i="85"/>
  <c r="U24" i="85"/>
  <c r="CB22" i="85"/>
  <c r="BU22" i="85"/>
  <c r="AO22" i="85"/>
  <c r="R22" i="85"/>
  <c r="K22" i="85"/>
  <c r="F22" i="85"/>
  <c r="B22" i="85"/>
  <c r="CB21" i="85"/>
  <c r="BX21" i="85"/>
  <c r="AO21" i="85"/>
  <c r="BX20" i="85"/>
  <c r="BR20" i="85"/>
  <c r="BL20" i="85"/>
  <c r="BF20" i="85"/>
  <c r="AO20" i="85"/>
  <c r="U20" i="85"/>
  <c r="B20" i="85"/>
  <c r="CB19" i="85"/>
  <c r="BX19" i="85"/>
  <c r="AO19" i="85"/>
  <c r="U19" i="85"/>
  <c r="CB17" i="85"/>
  <c r="BU17" i="85"/>
  <c r="AO17" i="85"/>
  <c r="R17" i="85"/>
  <c r="K17" i="85"/>
  <c r="F17" i="85"/>
  <c r="B17" i="85"/>
  <c r="CB16" i="85"/>
  <c r="BX16" i="85"/>
  <c r="AO16" i="85"/>
  <c r="BX15" i="85"/>
  <c r="BR15" i="85"/>
  <c r="BL15" i="85"/>
  <c r="BF15" i="85"/>
  <c r="AO15" i="85"/>
  <c r="U15" i="85"/>
  <c r="B15" i="85"/>
  <c r="CB14" i="85"/>
  <c r="BX14" i="85"/>
  <c r="AO14" i="85"/>
  <c r="U14" i="85"/>
  <c r="CB42" i="84"/>
  <c r="BU42" i="84"/>
  <c r="AO42" i="84"/>
  <c r="R42" i="84"/>
  <c r="K42" i="84"/>
  <c r="F42" i="84"/>
  <c r="B42" i="84"/>
  <c r="CB41" i="84"/>
  <c r="BX41" i="84"/>
  <c r="AO41" i="84"/>
  <c r="BX40" i="84"/>
  <c r="BR40" i="84"/>
  <c r="BL40" i="84"/>
  <c r="BF40" i="84"/>
  <c r="AO40" i="84"/>
  <c r="U40" i="84"/>
  <c r="B40" i="84"/>
  <c r="CB39" i="84"/>
  <c r="BX39" i="84"/>
  <c r="AO39" i="84"/>
  <c r="U39" i="84"/>
  <c r="CB37" i="84"/>
  <c r="BU37" i="84"/>
  <c r="AO37" i="84"/>
  <c r="R37" i="84"/>
  <c r="M37" i="84"/>
  <c r="K37" i="84"/>
  <c r="F37" i="84"/>
  <c r="B37" i="84"/>
  <c r="CB36" i="84"/>
  <c r="BX36" i="84"/>
  <c r="AO36" i="84"/>
  <c r="BX35" i="84"/>
  <c r="BR35" i="84"/>
  <c r="BL35" i="84"/>
  <c r="BF35" i="84"/>
  <c r="AO35" i="84"/>
  <c r="U35" i="84"/>
  <c r="B35" i="84"/>
  <c r="CB34" i="84"/>
  <c r="BX34" i="84"/>
  <c r="AO34" i="84"/>
  <c r="U34" i="84"/>
  <c r="CB32" i="84"/>
  <c r="BU32" i="84"/>
  <c r="AO32" i="84"/>
  <c r="R32" i="84"/>
  <c r="M32" i="84"/>
  <c r="K32" i="84"/>
  <c r="F32" i="84"/>
  <c r="B32" i="84"/>
  <c r="CB31" i="84"/>
  <c r="BX31" i="84"/>
  <c r="AO31" i="84"/>
  <c r="BX30" i="84"/>
  <c r="BR30" i="84"/>
  <c r="BL30" i="84"/>
  <c r="BF30" i="84"/>
  <c r="AO30" i="84"/>
  <c r="U30" i="84"/>
  <c r="B30" i="84"/>
  <c r="CB29" i="84"/>
  <c r="BX29" i="84"/>
  <c r="AO29" i="84"/>
  <c r="U29" i="84"/>
  <c r="CB27" i="84"/>
  <c r="BU27" i="84"/>
  <c r="AO27" i="84"/>
  <c r="R27" i="84"/>
  <c r="M27" i="84"/>
  <c r="K27" i="84"/>
  <c r="F27" i="84"/>
  <c r="B27" i="84"/>
  <c r="CB26" i="84"/>
  <c r="BX26" i="84"/>
  <c r="AO26" i="84"/>
  <c r="BX25" i="84"/>
  <c r="BR25" i="84"/>
  <c r="BL25" i="84"/>
  <c r="BF25" i="84"/>
  <c r="AO25" i="84"/>
  <c r="U25" i="84"/>
  <c r="B25" i="84"/>
  <c r="CB24" i="84"/>
  <c r="BX24" i="84"/>
  <c r="AO24" i="84"/>
  <c r="U24" i="84"/>
  <c r="CB22" i="84"/>
  <c r="BU22" i="84"/>
  <c r="AO22" i="84"/>
  <c r="R22" i="84"/>
  <c r="M22" i="84"/>
  <c r="K22" i="84"/>
  <c r="F22" i="84"/>
  <c r="B22" i="84"/>
  <c r="CB21" i="84"/>
  <c r="BX21" i="84"/>
  <c r="AO21" i="84"/>
  <c r="BX20" i="84"/>
  <c r="BR20" i="84"/>
  <c r="BL20" i="84"/>
  <c r="BF20" i="84"/>
  <c r="AO20" i="84"/>
  <c r="U20" i="84"/>
  <c r="B20" i="84"/>
  <c r="CB19" i="84"/>
  <c r="BX19" i="84"/>
  <c r="AO19" i="84"/>
  <c r="U19" i="84"/>
  <c r="CB17" i="84"/>
  <c r="BU17" i="84"/>
  <c r="AO17" i="84"/>
  <c r="R17" i="84"/>
  <c r="M17" i="84"/>
  <c r="K17" i="84"/>
  <c r="F17" i="84"/>
  <c r="B17" i="84"/>
  <c r="CB16" i="84"/>
  <c r="BX16" i="84"/>
  <c r="AO16" i="84"/>
  <c r="BX15" i="84"/>
  <c r="BR15" i="84"/>
  <c r="BL15" i="84"/>
  <c r="BF15" i="84"/>
  <c r="AO15" i="84"/>
  <c r="U15" i="84"/>
  <c r="B15" i="84"/>
  <c r="CB14" i="84"/>
  <c r="BX14" i="84"/>
  <c r="AO14" i="84"/>
  <c r="U14" i="84"/>
  <c r="CB42" i="83"/>
  <c r="BU42" i="83"/>
  <c r="AO42" i="83"/>
  <c r="R42" i="83"/>
  <c r="M42" i="83"/>
  <c r="K42" i="83"/>
  <c r="F42" i="83"/>
  <c r="B42" i="83"/>
  <c r="CB41" i="83"/>
  <c r="BX41" i="83"/>
  <c r="AO41" i="83"/>
  <c r="BX40" i="83"/>
  <c r="BR40" i="83"/>
  <c r="BL40" i="83"/>
  <c r="BF40" i="83"/>
  <c r="AO40" i="83"/>
  <c r="U40" i="83"/>
  <c r="B40" i="83"/>
  <c r="CB39" i="83"/>
  <c r="BX39" i="83"/>
  <c r="AO39" i="83"/>
  <c r="U39" i="83"/>
  <c r="CB37" i="83"/>
  <c r="BU37" i="83"/>
  <c r="AO37" i="83"/>
  <c r="R37" i="83"/>
  <c r="M37" i="83"/>
  <c r="K37" i="83"/>
  <c r="F37" i="83"/>
  <c r="B37" i="83"/>
  <c r="CB36" i="83"/>
  <c r="BX36" i="83"/>
  <c r="AO36" i="83"/>
  <c r="BX35" i="83"/>
  <c r="BR35" i="83"/>
  <c r="BL35" i="83"/>
  <c r="BF35" i="83"/>
  <c r="AO35" i="83"/>
  <c r="U35" i="83"/>
  <c r="B35" i="83"/>
  <c r="CB34" i="83"/>
  <c r="BX34" i="83"/>
  <c r="AO34" i="83"/>
  <c r="U34" i="83"/>
  <c r="CB32" i="83"/>
  <c r="BU32" i="83"/>
  <c r="AO32" i="83"/>
  <c r="R32" i="83"/>
  <c r="M32" i="83"/>
  <c r="K32" i="83"/>
  <c r="F32" i="83"/>
  <c r="B32" i="83"/>
  <c r="CB31" i="83"/>
  <c r="BX31" i="83"/>
  <c r="AO31" i="83"/>
  <c r="BX30" i="83"/>
  <c r="BR30" i="83"/>
  <c r="BL30" i="83"/>
  <c r="BF30" i="83"/>
  <c r="AO30" i="83"/>
  <c r="U30" i="83"/>
  <c r="B30" i="83"/>
  <c r="CB29" i="83"/>
  <c r="BX29" i="83"/>
  <c r="AO29" i="83"/>
  <c r="U29" i="83"/>
  <c r="CB27" i="83"/>
  <c r="BU27" i="83"/>
  <c r="AO27" i="83"/>
  <c r="R27" i="83"/>
  <c r="M27" i="83"/>
  <c r="K27" i="83"/>
  <c r="F27" i="83"/>
  <c r="B27" i="83"/>
  <c r="CB26" i="83"/>
  <c r="BX26" i="83"/>
  <c r="AO26" i="83"/>
  <c r="BX25" i="83"/>
  <c r="BR25" i="83"/>
  <c r="BL25" i="83"/>
  <c r="BF25" i="83"/>
  <c r="AO25" i="83"/>
  <c r="U25" i="83"/>
  <c r="B25" i="83"/>
  <c r="CB24" i="83"/>
  <c r="BX24" i="83"/>
  <c r="AO24" i="83"/>
  <c r="U24" i="83"/>
  <c r="CB22" i="83"/>
  <c r="BU22" i="83"/>
  <c r="AO22" i="83"/>
  <c r="R22" i="83"/>
  <c r="M22" i="83"/>
  <c r="K22" i="83"/>
  <c r="F22" i="83"/>
  <c r="B22" i="83"/>
  <c r="CB21" i="83"/>
  <c r="BX21" i="83"/>
  <c r="AO21" i="83"/>
  <c r="BX20" i="83"/>
  <c r="BR20" i="83"/>
  <c r="BL20" i="83"/>
  <c r="BF20" i="83"/>
  <c r="AO20" i="83"/>
  <c r="U20" i="83"/>
  <c r="B20" i="83"/>
  <c r="CB19" i="83"/>
  <c r="BX19" i="83"/>
  <c r="AO19" i="83"/>
  <c r="U19" i="83"/>
  <c r="CB17" i="83"/>
  <c r="BU17" i="83"/>
  <c r="AO17" i="83"/>
  <c r="R17" i="83"/>
  <c r="M17" i="83"/>
  <c r="K17" i="83"/>
  <c r="F17" i="83"/>
  <c r="B17" i="83"/>
  <c r="CB16" i="83"/>
  <c r="BX16" i="83"/>
  <c r="AO16" i="83"/>
  <c r="BX15" i="83"/>
  <c r="BR15" i="83"/>
  <c r="BL15" i="83"/>
  <c r="BF15" i="83"/>
  <c r="AO15" i="83"/>
  <c r="U15" i="83"/>
  <c r="B15" i="83"/>
  <c r="CB14" i="83"/>
  <c r="BX14" i="83"/>
  <c r="AO14" i="83"/>
  <c r="U14" i="83"/>
  <c r="CB42" i="82"/>
  <c r="BU42" i="82"/>
  <c r="AO42" i="82"/>
  <c r="R42" i="82"/>
  <c r="M42" i="82"/>
  <c r="K42" i="82"/>
  <c r="F42" i="82"/>
  <c r="B42" i="82"/>
  <c r="CB41" i="82"/>
  <c r="BX41" i="82"/>
  <c r="AO41" i="82"/>
  <c r="BX40" i="82"/>
  <c r="BR40" i="82"/>
  <c r="BL40" i="82"/>
  <c r="BF40" i="82"/>
  <c r="AO40" i="82"/>
  <c r="U40" i="82"/>
  <c r="B40" i="82"/>
  <c r="CB39" i="82"/>
  <c r="BX39" i="82"/>
  <c r="AO39" i="82"/>
  <c r="U39" i="82"/>
  <c r="CB37" i="82"/>
  <c r="BU37" i="82"/>
  <c r="AO37" i="82"/>
  <c r="R37" i="82"/>
  <c r="M37" i="82"/>
  <c r="K37" i="82"/>
  <c r="F37" i="82"/>
  <c r="B37" i="82"/>
  <c r="CB36" i="82"/>
  <c r="BX36" i="82"/>
  <c r="AO36" i="82"/>
  <c r="BX35" i="82"/>
  <c r="BR35" i="82"/>
  <c r="BL35" i="82"/>
  <c r="BF35" i="82"/>
  <c r="AO35" i="82"/>
  <c r="U35" i="82"/>
  <c r="B35" i="82"/>
  <c r="CB34" i="82"/>
  <c r="BX34" i="82"/>
  <c r="AO34" i="82"/>
  <c r="U34" i="82"/>
  <c r="CB32" i="82"/>
  <c r="BU32" i="82"/>
  <c r="AO32" i="82"/>
  <c r="R32" i="82"/>
  <c r="M32" i="82"/>
  <c r="K32" i="82"/>
  <c r="F32" i="82"/>
  <c r="B32" i="82"/>
  <c r="CB31" i="82"/>
  <c r="BX31" i="82"/>
  <c r="AO31" i="82"/>
  <c r="BX30" i="82"/>
  <c r="BR30" i="82"/>
  <c r="BL30" i="82"/>
  <c r="BF30" i="82"/>
  <c r="AO30" i="82"/>
  <c r="U30" i="82"/>
  <c r="B30" i="82"/>
  <c r="CB29" i="82"/>
  <c r="BX29" i="82"/>
  <c r="AO29" i="82"/>
  <c r="U29" i="82"/>
  <c r="CB27" i="82"/>
  <c r="BU27" i="82"/>
  <c r="AO27" i="82"/>
  <c r="R27" i="82"/>
  <c r="M27" i="82"/>
  <c r="K27" i="82"/>
  <c r="F27" i="82"/>
  <c r="B27" i="82"/>
  <c r="CB26" i="82"/>
  <c r="BX26" i="82"/>
  <c r="AO26" i="82"/>
  <c r="BX25" i="82"/>
  <c r="BR25" i="82"/>
  <c r="BL25" i="82"/>
  <c r="BF25" i="82"/>
  <c r="AO25" i="82"/>
  <c r="U25" i="82"/>
  <c r="B25" i="82"/>
  <c r="CB24" i="82"/>
  <c r="BX24" i="82"/>
  <c r="AO24" i="82"/>
  <c r="U24" i="82"/>
  <c r="CB22" i="82"/>
  <c r="BU22" i="82"/>
  <c r="AO22" i="82"/>
  <c r="R22" i="82"/>
  <c r="M22" i="82"/>
  <c r="K22" i="82"/>
  <c r="F22" i="82"/>
  <c r="B22" i="82"/>
  <c r="CB21" i="82"/>
  <c r="BX21" i="82"/>
  <c r="AO21" i="82"/>
  <c r="BX20" i="82"/>
  <c r="BR20" i="82"/>
  <c r="BL20" i="82"/>
  <c r="BF20" i="82"/>
  <c r="AO20" i="82"/>
  <c r="U20" i="82"/>
  <c r="B20" i="82"/>
  <c r="CB19" i="82"/>
  <c r="BX19" i="82"/>
  <c r="AO19" i="82"/>
  <c r="U19" i="82"/>
  <c r="CB17" i="82"/>
  <c r="BU17" i="82"/>
  <c r="AO17" i="82"/>
  <c r="R17" i="82"/>
  <c r="M17" i="82"/>
  <c r="K17" i="82"/>
  <c r="F17" i="82"/>
  <c r="B17" i="82"/>
  <c r="CB16" i="82"/>
  <c r="BX16" i="82"/>
  <c r="AO16" i="82"/>
  <c r="BX15" i="82"/>
  <c r="BR15" i="82"/>
  <c r="BL15" i="82"/>
  <c r="BF15" i="82"/>
  <c r="AO15" i="82"/>
  <c r="U15" i="82"/>
  <c r="B15" i="82"/>
  <c r="CB14" i="82"/>
  <c r="BX14" i="82"/>
  <c r="AO14" i="82"/>
  <c r="U14" i="82"/>
  <c r="CB42" i="81"/>
  <c r="BU42" i="81"/>
  <c r="AO42" i="81"/>
  <c r="R42" i="81"/>
  <c r="M42" i="81"/>
  <c r="K42" i="81"/>
  <c r="F42" i="81"/>
  <c r="B42" i="81"/>
  <c r="CB41" i="81"/>
  <c r="BX41" i="81"/>
  <c r="AO41" i="81"/>
  <c r="BX40" i="81"/>
  <c r="BR40" i="81"/>
  <c r="BL40" i="81"/>
  <c r="BF40" i="81"/>
  <c r="AO40" i="81"/>
  <c r="U40" i="81"/>
  <c r="B40" i="81"/>
  <c r="CB39" i="81"/>
  <c r="BX39" i="81"/>
  <c r="AO39" i="81"/>
  <c r="U39" i="81"/>
  <c r="CB37" i="81"/>
  <c r="BU37" i="81"/>
  <c r="AO37" i="81"/>
  <c r="R37" i="81"/>
  <c r="M37" i="81"/>
  <c r="K37" i="81"/>
  <c r="F37" i="81"/>
  <c r="B37" i="81"/>
  <c r="CB36" i="81"/>
  <c r="BX36" i="81"/>
  <c r="AO36" i="81"/>
  <c r="BX35" i="81"/>
  <c r="BR35" i="81"/>
  <c r="BL35" i="81"/>
  <c r="BF35" i="81"/>
  <c r="AO35" i="81"/>
  <c r="U35" i="81"/>
  <c r="B35" i="81"/>
  <c r="CB34" i="81"/>
  <c r="BX34" i="81"/>
  <c r="AO34" i="81"/>
  <c r="U34" i="81"/>
  <c r="CB32" i="81"/>
  <c r="BU32" i="81"/>
  <c r="AO32" i="81"/>
  <c r="R32" i="81"/>
  <c r="M32" i="81"/>
  <c r="K32" i="81"/>
  <c r="F32" i="81"/>
  <c r="B32" i="81"/>
  <c r="CB31" i="81"/>
  <c r="BX31" i="81"/>
  <c r="AO31" i="81"/>
  <c r="BX30" i="81"/>
  <c r="BR30" i="81"/>
  <c r="BL30" i="81"/>
  <c r="BF30" i="81"/>
  <c r="AO30" i="81"/>
  <c r="U30" i="81"/>
  <c r="B30" i="81"/>
  <c r="CB29" i="81"/>
  <c r="BX29" i="81"/>
  <c r="AO29" i="81"/>
  <c r="U29" i="81"/>
  <c r="CB27" i="81"/>
  <c r="BU27" i="81"/>
  <c r="AO27" i="81"/>
  <c r="R27" i="81"/>
  <c r="M27" i="81"/>
  <c r="K27" i="81"/>
  <c r="F27" i="81"/>
  <c r="B27" i="81"/>
  <c r="CB26" i="81"/>
  <c r="BX26" i="81"/>
  <c r="AO26" i="81"/>
  <c r="BX25" i="81"/>
  <c r="BR25" i="81"/>
  <c r="BL25" i="81"/>
  <c r="BF25" i="81"/>
  <c r="AO25" i="81"/>
  <c r="U25" i="81"/>
  <c r="B25" i="81"/>
  <c r="CB24" i="81"/>
  <c r="BX24" i="81"/>
  <c r="AO24" i="81"/>
  <c r="U24" i="81"/>
  <c r="CB22" i="81"/>
  <c r="BU22" i="81"/>
  <c r="AO22" i="81"/>
  <c r="R22" i="81"/>
  <c r="M22" i="81"/>
  <c r="K22" i="81"/>
  <c r="F22" i="81"/>
  <c r="B22" i="81"/>
  <c r="CB21" i="81"/>
  <c r="BX21" i="81"/>
  <c r="AO21" i="81"/>
  <c r="BX20" i="81"/>
  <c r="BR20" i="81"/>
  <c r="BL20" i="81"/>
  <c r="BF20" i="81"/>
  <c r="AO20" i="81"/>
  <c r="U20" i="81"/>
  <c r="B20" i="81"/>
  <c r="CB19" i="81"/>
  <c r="BX19" i="81"/>
  <c r="AO19" i="81"/>
  <c r="U19" i="81"/>
  <c r="CB17" i="81"/>
  <c r="BU17" i="81"/>
  <c r="AO17" i="81"/>
  <c r="U17" i="81"/>
  <c r="R17" i="81"/>
  <c r="M17" i="81"/>
  <c r="K17" i="81"/>
  <c r="F17" i="81"/>
  <c r="B17" i="81"/>
  <c r="CB16" i="81"/>
  <c r="BX16" i="81"/>
  <c r="AO16" i="81"/>
  <c r="BX15" i="81"/>
  <c r="BR15" i="81"/>
  <c r="BL15" i="81"/>
  <c r="BF15" i="81"/>
  <c r="AO15" i="81"/>
  <c r="U15" i="81"/>
  <c r="B15" i="81"/>
  <c r="CB14" i="81"/>
  <c r="BX14" i="81"/>
  <c r="AO14" i="81"/>
  <c r="U14" i="81"/>
  <c r="CB42" i="80"/>
  <c r="BU42" i="80"/>
  <c r="AO42" i="80"/>
  <c r="U42" i="80"/>
  <c r="R42" i="80"/>
  <c r="M42" i="80"/>
  <c r="K42" i="80"/>
  <c r="F42" i="80"/>
  <c r="B42" i="80"/>
  <c r="CB41" i="80"/>
  <c r="BX41" i="80"/>
  <c r="AO41" i="80"/>
  <c r="BX40" i="80"/>
  <c r="BR40" i="80"/>
  <c r="BL40" i="80"/>
  <c r="BF40" i="80"/>
  <c r="AO40" i="80"/>
  <c r="B40" i="80"/>
  <c r="CB39" i="80"/>
  <c r="BX39" i="80"/>
  <c r="AO39" i="80"/>
  <c r="U39" i="80"/>
  <c r="CB37" i="80"/>
  <c r="BU37" i="80"/>
  <c r="AO37" i="80"/>
  <c r="U37" i="80"/>
  <c r="R37" i="80"/>
  <c r="M37" i="80"/>
  <c r="K37" i="80"/>
  <c r="F37" i="80"/>
  <c r="B37" i="80"/>
  <c r="CB36" i="80"/>
  <c r="BX36" i="80"/>
  <c r="AO36" i="80"/>
  <c r="BX35" i="80"/>
  <c r="BR35" i="80"/>
  <c r="BL35" i="80"/>
  <c r="BF35" i="80"/>
  <c r="AO35" i="80"/>
  <c r="U35" i="80"/>
  <c r="B35" i="80"/>
  <c r="CB34" i="80"/>
  <c r="BX34" i="80"/>
  <c r="AO34" i="80"/>
  <c r="U34" i="80"/>
  <c r="CB32" i="80"/>
  <c r="BU32" i="80"/>
  <c r="AO32" i="80"/>
  <c r="U32" i="80"/>
  <c r="R32" i="80"/>
  <c r="M32" i="80"/>
  <c r="K32" i="80"/>
  <c r="I32" i="80"/>
  <c r="F32" i="80"/>
  <c r="B32" i="80"/>
  <c r="CB31" i="80"/>
  <c r="BX31" i="80"/>
  <c r="AO31" i="80"/>
  <c r="B31" i="80"/>
  <c r="BX30" i="80"/>
  <c r="BR30" i="80"/>
  <c r="BL30" i="80"/>
  <c r="BF30" i="80"/>
  <c r="AO30" i="80"/>
  <c r="U30" i="80"/>
  <c r="B30" i="80"/>
  <c r="CB29" i="80"/>
  <c r="BX29" i="80"/>
  <c r="AO29" i="80"/>
  <c r="U29" i="80"/>
  <c r="CB27" i="80"/>
  <c r="BU27" i="80"/>
  <c r="AO27" i="80"/>
  <c r="U27" i="80"/>
  <c r="R27" i="80"/>
  <c r="M27" i="80"/>
  <c r="K27" i="80"/>
  <c r="I27" i="80"/>
  <c r="F27" i="80"/>
  <c r="B27" i="80"/>
  <c r="CB26" i="80"/>
  <c r="BX26" i="80"/>
  <c r="AO26" i="80"/>
  <c r="U26" i="80"/>
  <c r="B26" i="80"/>
  <c r="BX25" i="80"/>
  <c r="BR25" i="80"/>
  <c r="BL25" i="80"/>
  <c r="BF25" i="80"/>
  <c r="AO25" i="80"/>
  <c r="U25" i="80"/>
  <c r="B25" i="80"/>
  <c r="CB24" i="80"/>
  <c r="BX24" i="80"/>
  <c r="AO24" i="80"/>
  <c r="U24" i="80"/>
  <c r="CB22" i="80"/>
  <c r="BU22" i="80"/>
  <c r="AO22" i="80"/>
  <c r="U22" i="80"/>
  <c r="R22" i="80"/>
  <c r="M22" i="80"/>
  <c r="K22" i="80"/>
  <c r="I22" i="80"/>
  <c r="F22" i="80"/>
  <c r="B22" i="80"/>
  <c r="CB21" i="80"/>
  <c r="BX21" i="80"/>
  <c r="AO21" i="80"/>
  <c r="U21" i="80"/>
  <c r="B21" i="80"/>
  <c r="BX20" i="80"/>
  <c r="BR20" i="80"/>
  <c r="BL20" i="80"/>
  <c r="BF20" i="80"/>
  <c r="AO20" i="80"/>
  <c r="U20" i="80"/>
  <c r="B20" i="80"/>
  <c r="CB19" i="80"/>
  <c r="BX19" i="80"/>
  <c r="AO19" i="80"/>
  <c r="U19" i="80"/>
  <c r="CB17" i="80"/>
  <c r="BU17" i="80"/>
  <c r="AO17" i="80"/>
  <c r="U17" i="80"/>
  <c r="M17" i="80"/>
  <c r="K17" i="80"/>
  <c r="I17" i="80"/>
  <c r="F17" i="80"/>
  <c r="B17" i="80"/>
  <c r="CB16" i="80"/>
  <c r="BX16" i="80"/>
  <c r="AO16" i="80"/>
  <c r="U16" i="80"/>
  <c r="B16" i="80"/>
  <c r="BX15" i="80"/>
  <c r="BR15" i="80"/>
  <c r="BL15" i="80"/>
  <c r="BF15" i="80"/>
  <c r="AO15" i="80"/>
  <c r="U15" i="80"/>
  <c r="B15" i="80"/>
  <c r="CB14" i="80"/>
  <c r="BX14" i="80"/>
  <c r="AO14" i="80"/>
  <c r="CB42" i="79"/>
  <c r="BU42" i="79"/>
  <c r="AO42" i="79"/>
  <c r="R42" i="79"/>
  <c r="M42" i="79"/>
  <c r="K42" i="79"/>
  <c r="I42" i="79"/>
  <c r="F42" i="79"/>
  <c r="B42" i="79"/>
  <c r="CB41" i="79"/>
  <c r="BX41" i="79"/>
  <c r="AO41" i="79"/>
  <c r="B41" i="79"/>
  <c r="BX40" i="79"/>
  <c r="BR40" i="79"/>
  <c r="BL40" i="79"/>
  <c r="BF40" i="79"/>
  <c r="AO40" i="79"/>
  <c r="B40" i="79"/>
  <c r="CB39" i="79"/>
  <c r="BX39" i="79"/>
  <c r="AO39" i="79"/>
  <c r="CB37" i="79"/>
  <c r="BU37" i="79"/>
  <c r="AO37" i="79"/>
  <c r="R37" i="79"/>
  <c r="M37" i="79"/>
  <c r="K37" i="79"/>
  <c r="I37" i="79"/>
  <c r="F37" i="79"/>
  <c r="B37" i="79"/>
  <c r="CB36" i="79"/>
  <c r="BX36" i="79"/>
  <c r="AO36" i="79"/>
  <c r="B36" i="79"/>
  <c r="BX35" i="79"/>
  <c r="BR35" i="79"/>
  <c r="BL35" i="79"/>
  <c r="BF35" i="79"/>
  <c r="AO35" i="79"/>
  <c r="U35" i="79"/>
  <c r="B35" i="79"/>
  <c r="CB34" i="79"/>
  <c r="BX34" i="79"/>
  <c r="AO34" i="79"/>
  <c r="CB32" i="79"/>
  <c r="BU32" i="79"/>
  <c r="AO32" i="79"/>
  <c r="R32" i="79"/>
  <c r="M32" i="79"/>
  <c r="K32" i="79"/>
  <c r="I32" i="79"/>
  <c r="F32" i="79"/>
  <c r="B32" i="79"/>
  <c r="CB31" i="79"/>
  <c r="BX31" i="79"/>
  <c r="AO31" i="79"/>
  <c r="B31" i="79"/>
  <c r="BX30" i="79"/>
  <c r="BR30" i="79"/>
  <c r="BL30" i="79"/>
  <c r="BF30" i="79"/>
  <c r="AO30" i="79"/>
  <c r="B30" i="79"/>
  <c r="CB29" i="79"/>
  <c r="BX29" i="79"/>
  <c r="AO29" i="79"/>
  <c r="CB27" i="79"/>
  <c r="BU27" i="79"/>
  <c r="AO27" i="79"/>
  <c r="R27" i="79"/>
  <c r="M27" i="79"/>
  <c r="K27" i="79"/>
  <c r="I27" i="79"/>
  <c r="F27" i="79"/>
  <c r="B27" i="79"/>
  <c r="CB26" i="79"/>
  <c r="BX26" i="79"/>
  <c r="AO26" i="79"/>
  <c r="B26" i="79"/>
  <c r="BX25" i="79"/>
  <c r="BR25" i="79"/>
  <c r="BL25" i="79"/>
  <c r="BF25" i="79"/>
  <c r="AO25" i="79"/>
  <c r="B25" i="79"/>
  <c r="CB24" i="79"/>
  <c r="BX24" i="79"/>
  <c r="AO24" i="79"/>
  <c r="CB22" i="79"/>
  <c r="BU22" i="79"/>
  <c r="AO22" i="79"/>
  <c r="R22" i="79"/>
  <c r="M22" i="79"/>
  <c r="K22" i="79"/>
  <c r="I22" i="79"/>
  <c r="F22" i="79"/>
  <c r="B22" i="79"/>
  <c r="CB21" i="79"/>
  <c r="BX21" i="79"/>
  <c r="AO21" i="79"/>
  <c r="B21" i="79"/>
  <c r="BX20" i="79"/>
  <c r="BR20" i="79"/>
  <c r="BL20" i="79"/>
  <c r="BF20" i="79"/>
  <c r="AO20" i="79"/>
  <c r="B20" i="79"/>
  <c r="CB19" i="79"/>
  <c r="BX19" i="79"/>
  <c r="AO19" i="79"/>
  <c r="BU17" i="79"/>
  <c r="BX16" i="79"/>
  <c r="BX15" i="79"/>
  <c r="BX14" i="79"/>
  <c r="BR15" i="79"/>
  <c r="BL15" i="79"/>
  <c r="BF15" i="79"/>
  <c r="AO17" i="79"/>
  <c r="AO16" i="79"/>
  <c r="AO15" i="79"/>
  <c r="AO14" i="79"/>
  <c r="CG64" i="79"/>
  <c r="CG64" i="80"/>
  <c r="CG64" i="81"/>
  <c r="CG64" i="82"/>
  <c r="CG64" i="83"/>
  <c r="CG64" i="84"/>
  <c r="CG64" i="85"/>
  <c r="CG64" i="86"/>
  <c r="CG64" i="87"/>
  <c r="CG64" i="88"/>
  <c r="CB48" i="78"/>
  <c r="CB47" i="78"/>
  <c r="CB43" i="78"/>
  <c r="CB42" i="78"/>
  <c r="CB38" i="78"/>
  <c r="CB37" i="78"/>
  <c r="CB33" i="78"/>
  <c r="CB32" i="78"/>
  <c r="CB17" i="79"/>
  <c r="CB16" i="79"/>
  <c r="CB14" i="79"/>
  <c r="R17" i="79"/>
  <c r="M17" i="79"/>
  <c r="K17" i="79"/>
  <c r="I17" i="79"/>
  <c r="F17" i="79"/>
  <c r="B17" i="79"/>
  <c r="B16" i="79"/>
  <c r="B15" i="79"/>
  <c r="BU48" i="78"/>
  <c r="AO48" i="78"/>
  <c r="R48" i="78"/>
  <c r="M48" i="78"/>
  <c r="K48" i="78"/>
  <c r="I48" i="78"/>
  <c r="AC46" i="78" s="1"/>
  <c r="F48" i="78"/>
  <c r="B48" i="78"/>
  <c r="BX47" i="78"/>
  <c r="AO47" i="78"/>
  <c r="B47" i="78"/>
  <c r="BX46" i="78"/>
  <c r="BR46" i="78"/>
  <c r="BL46" i="78"/>
  <c r="BF46" i="78"/>
  <c r="AO46" i="78"/>
  <c r="B46" i="78"/>
  <c r="CB45" i="78"/>
  <c r="BX45" i="78"/>
  <c r="AO45" i="78"/>
  <c r="BU43" i="78"/>
  <c r="AO43" i="78"/>
  <c r="R43" i="78"/>
  <c r="M43" i="78"/>
  <c r="K43" i="78"/>
  <c r="I43" i="78"/>
  <c r="AC41" i="78" s="1"/>
  <c r="F43" i="78"/>
  <c r="B43" i="78"/>
  <c r="BX42" i="78"/>
  <c r="AO42" i="78"/>
  <c r="B42" i="78"/>
  <c r="BX41" i="78"/>
  <c r="BR41" i="78"/>
  <c r="BL41" i="78"/>
  <c r="BF41" i="78"/>
  <c r="AO41" i="78"/>
  <c r="B41" i="78"/>
  <c r="CB40" i="78"/>
  <c r="BX40" i="78"/>
  <c r="AO40" i="78"/>
  <c r="BU38" i="78"/>
  <c r="AO38" i="78"/>
  <c r="R38" i="78"/>
  <c r="M38" i="78"/>
  <c r="K38" i="78"/>
  <c r="I38" i="78"/>
  <c r="AC36" i="78" s="1"/>
  <c r="F38" i="78"/>
  <c r="B38" i="78"/>
  <c r="BX37" i="78"/>
  <c r="AO37" i="78"/>
  <c r="B37" i="78"/>
  <c r="BX36" i="78"/>
  <c r="BR36" i="78"/>
  <c r="BL36" i="78"/>
  <c r="BF36" i="78"/>
  <c r="AO36" i="78"/>
  <c r="B36" i="78"/>
  <c r="CB35" i="78"/>
  <c r="BX35" i="78"/>
  <c r="AO35" i="78"/>
  <c r="W61" i="78"/>
  <c r="BI4" i="78"/>
  <c r="BU33" i="78"/>
  <c r="BX32" i="78"/>
  <c r="BX31" i="78"/>
  <c r="CB30" i="78"/>
  <c r="BX30" i="78"/>
  <c r="BR31" i="78"/>
  <c r="BL31" i="78"/>
  <c r="BF31" i="78"/>
  <c r="AO33" i="78"/>
  <c r="AO32" i="78"/>
  <c r="AO31" i="78"/>
  <c r="AO30" i="78"/>
  <c r="R33" i="78"/>
  <c r="M33" i="78"/>
  <c r="K33" i="78"/>
  <c r="I33" i="78"/>
  <c r="F33" i="78"/>
  <c r="B33" i="78"/>
  <c r="B32" i="78"/>
  <c r="B31" i="78"/>
  <c r="J22" i="78"/>
  <c r="BU16" i="78"/>
  <c r="BU15" i="78"/>
  <c r="BU14" i="78"/>
  <c r="BU13" i="78"/>
  <c r="BU12" i="78"/>
  <c r="BU10" i="78"/>
  <c r="BP20" i="78"/>
  <c r="BP19" i="78"/>
  <c r="BP18" i="78"/>
  <c r="BN16" i="78"/>
  <c r="BN15" i="78"/>
  <c r="BN14" i="78"/>
  <c r="BG16" i="78"/>
  <c r="BG15" i="78"/>
  <c r="BG14" i="78"/>
  <c r="BI2" i="78"/>
  <c r="BG8" i="78"/>
  <c r="BG6" i="78"/>
  <c r="AY2" i="78"/>
  <c r="AR20" i="78"/>
  <c r="AR19" i="78"/>
  <c r="AR18" i="78"/>
  <c r="AV16" i="78"/>
  <c r="AV15" i="78"/>
  <c r="AC20" i="78"/>
  <c r="AC19" i="78"/>
  <c r="AC18" i="78"/>
  <c r="U20" i="78"/>
  <c r="U19" i="78"/>
  <c r="U18" i="78"/>
  <c r="I20" i="78"/>
  <c r="I19" i="78"/>
  <c r="I18" i="78"/>
  <c r="AE16" i="78"/>
  <c r="AE15" i="78"/>
  <c r="AE14" i="78"/>
  <c r="X16" i="78"/>
  <c r="X15" i="78"/>
  <c r="X14" i="78"/>
  <c r="M16" i="78"/>
  <c r="M15" i="78"/>
  <c r="N12" i="78"/>
  <c r="N10" i="78"/>
  <c r="AQ3" i="78"/>
  <c r="Y8" i="78"/>
  <c r="N8" i="78"/>
  <c r="N6" i="78"/>
  <c r="N3" i="78"/>
  <c r="F27" i="113" l="1"/>
  <c r="AC23" i="104"/>
  <c r="U22" i="81"/>
  <c r="AC27" i="104"/>
  <c r="AC25" i="104"/>
  <c r="AC26" i="104" s="1"/>
  <c r="Z32" i="104"/>
  <c r="Z33" i="104" s="1"/>
  <c r="BY47" i="17"/>
  <c r="Z35" i="104"/>
  <c r="Z36" i="104" s="1"/>
  <c r="S27" i="103"/>
  <c r="S26" i="103"/>
  <c r="U25" i="103"/>
  <c r="S25" i="103"/>
  <c r="U26" i="103"/>
  <c r="U22" i="103"/>
  <c r="R34" i="67"/>
  <c r="A21" i="111"/>
  <c r="AC31" i="78"/>
  <c r="B36" i="101"/>
  <c r="L31" i="106"/>
  <c r="B11" i="108"/>
  <c r="U31" i="80"/>
  <c r="L25" i="101"/>
  <c r="B27" i="101"/>
  <c r="N27" i="101"/>
  <c r="BR42" i="78"/>
  <c r="BL40" i="78"/>
  <c r="AC8" i="86"/>
  <c r="AC45" i="78"/>
  <c r="AG47" i="78" s="1"/>
  <c r="AC8" i="88"/>
  <c r="AC8" i="85"/>
  <c r="AC24" i="78"/>
  <c r="AT26" i="78" s="1"/>
  <c r="AC8" i="87"/>
  <c r="AC8" i="84"/>
  <c r="AC8" i="83"/>
  <c r="AC8" i="79"/>
  <c r="AC8" i="80"/>
  <c r="AC40" i="78"/>
  <c r="AC8" i="82"/>
  <c r="AC35" i="78"/>
  <c r="AZ35" i="78" s="1"/>
  <c r="AC30" i="78"/>
  <c r="AC8" i="81"/>
  <c r="BF29" i="87"/>
  <c r="BL39" i="79"/>
  <c r="BF34" i="79"/>
  <c r="BR39" i="79"/>
  <c r="BF24" i="80"/>
  <c r="BR29" i="80"/>
  <c r="AW37" i="80"/>
  <c r="BR29" i="88"/>
  <c r="BR19" i="83"/>
  <c r="BR19" i="85"/>
  <c r="BF19" i="80"/>
  <c r="BF42" i="78"/>
  <c r="BR45" i="78"/>
  <c r="AW40" i="80"/>
  <c r="BR34" i="79"/>
  <c r="BF39" i="79"/>
  <c r="BF29" i="80"/>
  <c r="BF41" i="82"/>
  <c r="BR24" i="83"/>
  <c r="BF29" i="84"/>
  <c r="BR34" i="84"/>
  <c r="BF41" i="84"/>
  <c r="BF31" i="85"/>
  <c r="BR34" i="85"/>
  <c r="BF39" i="85"/>
  <c r="BF19" i="87"/>
  <c r="BR24" i="87"/>
  <c r="BF21" i="88"/>
  <c r="BF31" i="88"/>
  <c r="BF39" i="88"/>
  <c r="AW36" i="83"/>
  <c r="AW41" i="83"/>
  <c r="BL34" i="79"/>
  <c r="BL24" i="80"/>
  <c r="BL24" i="82"/>
  <c r="AW30" i="82"/>
  <c r="BL34" i="83"/>
  <c r="BL24" i="84"/>
  <c r="BL34" i="85"/>
  <c r="BL24" i="87"/>
  <c r="BL34" i="87"/>
  <c r="BF40" i="78"/>
  <c r="BF29" i="79"/>
  <c r="BF29" i="81"/>
  <c r="AW42" i="81"/>
  <c r="BR24" i="82"/>
  <c r="BF29" i="83"/>
  <c r="BL29" i="79"/>
  <c r="BL29" i="81"/>
  <c r="BL39" i="82"/>
  <c r="BL39" i="84"/>
  <c r="BL39" i="86"/>
  <c r="BL29" i="87"/>
  <c r="BL19" i="88"/>
  <c r="BL39" i="88"/>
  <c r="BF37" i="78"/>
  <c r="BL19" i="81"/>
  <c r="BL29" i="84"/>
  <c r="BL39" i="85"/>
  <c r="BL29" i="86"/>
  <c r="BL29" i="88"/>
  <c r="BF19" i="84"/>
  <c r="BR24" i="84"/>
  <c r="BF39" i="84"/>
  <c r="BF24" i="79"/>
  <c r="BR29" i="79"/>
  <c r="BR19" i="80"/>
  <c r="BR39" i="82"/>
  <c r="BF34" i="84"/>
  <c r="BR39" i="84"/>
  <c r="BF24" i="85"/>
  <c r="BR39" i="86"/>
  <c r="BF34" i="88"/>
  <c r="BL45" i="78"/>
  <c r="BL34" i="80"/>
  <c r="BL24" i="83"/>
  <c r="BL24" i="85"/>
  <c r="BR24" i="79"/>
  <c r="BF19" i="81"/>
  <c r="BR24" i="81"/>
  <c r="BF29" i="82"/>
  <c r="BR39" i="80"/>
  <c r="AG37" i="79"/>
  <c r="BF21" i="81"/>
  <c r="AW32" i="82"/>
  <c r="AW20" i="83"/>
  <c r="BF21" i="84"/>
  <c r="AW22" i="85"/>
  <c r="AW29" i="85"/>
  <c r="BF21" i="87"/>
  <c r="AC43" i="78"/>
  <c r="AW41" i="78"/>
  <c r="AC17" i="79"/>
  <c r="AG48" i="78"/>
  <c r="BR35" i="78"/>
  <c r="AW31" i="81"/>
  <c r="AW26" i="82"/>
  <c r="AW31" i="82"/>
  <c r="AW31" i="84"/>
  <c r="AW31" i="85"/>
  <c r="AW21" i="88"/>
  <c r="AW31" i="88"/>
  <c r="BL19" i="86"/>
  <c r="AW20" i="82"/>
  <c r="AC48" i="78"/>
  <c r="AG38" i="78"/>
  <c r="BL39" i="81"/>
  <c r="BF47" i="78"/>
  <c r="AW36" i="79"/>
  <c r="BL24" i="79"/>
  <c r="BC45" i="78"/>
  <c r="BF26" i="79"/>
  <c r="BF36" i="79"/>
  <c r="BF21" i="79"/>
  <c r="BF31" i="79"/>
  <c r="BF41" i="79"/>
  <c r="BF21" i="80"/>
  <c r="AW30" i="80"/>
  <c r="BF31" i="80"/>
  <c r="BF41" i="80"/>
  <c r="BF31" i="82"/>
  <c r="BF21" i="83"/>
  <c r="BF31" i="83"/>
  <c r="AW36" i="84"/>
  <c r="BF21" i="85"/>
  <c r="AW20" i="88"/>
  <c r="BF26" i="80"/>
  <c r="BF26" i="82"/>
  <c r="BF26" i="83"/>
  <c r="BF36" i="83"/>
  <c r="BF26" i="84"/>
  <c r="AW27" i="84"/>
  <c r="BF36" i="85"/>
  <c r="AW24" i="86"/>
  <c r="AW34" i="86"/>
  <c r="BF26" i="87"/>
  <c r="AW24" i="88"/>
  <c r="AW27" i="79"/>
  <c r="AW27" i="80"/>
  <c r="AW36" i="80"/>
  <c r="AW34" i="80"/>
  <c r="BF34" i="80"/>
  <c r="AW21" i="81"/>
  <c r="BF36" i="81"/>
  <c r="BR19" i="79"/>
  <c r="BF36" i="80"/>
  <c r="AW27" i="83"/>
  <c r="AW37" i="83"/>
  <c r="BF26" i="85"/>
  <c r="BF36" i="87"/>
  <c r="AW45" i="78"/>
  <c r="AK42" i="79"/>
  <c r="AW48" i="78"/>
  <c r="AW37" i="79"/>
  <c r="AW22" i="81"/>
  <c r="BF31" i="81"/>
  <c r="BF41" i="81"/>
  <c r="AW32" i="85"/>
  <c r="AW42" i="85"/>
  <c r="BF31" i="86"/>
  <c r="AW41" i="86"/>
  <c r="AW21" i="87"/>
  <c r="AW22" i="87"/>
  <c r="AW32" i="87"/>
  <c r="AW22" i="88"/>
  <c r="AZ48" i="78"/>
  <c r="AK22" i="79"/>
  <c r="AW21" i="84"/>
  <c r="BF34" i="83"/>
  <c r="AK32" i="79"/>
  <c r="AW20" i="80"/>
  <c r="AW47" i="78"/>
  <c r="AW26" i="85"/>
  <c r="AW26" i="80"/>
  <c r="BF39" i="80"/>
  <c r="AW32" i="81"/>
  <c r="AW41" i="81"/>
  <c r="BR34" i="82"/>
  <c r="AW41" i="82"/>
  <c r="AW22" i="84"/>
  <c r="BF31" i="84"/>
  <c r="BF21" i="86"/>
  <c r="AW31" i="86"/>
  <c r="AW32" i="86"/>
  <c r="BF41" i="86"/>
  <c r="BF35" i="78"/>
  <c r="BR47" i="78"/>
  <c r="AK48" i="78"/>
  <c r="AW39" i="79"/>
  <c r="AW29" i="79"/>
  <c r="AW42" i="82"/>
  <c r="AW29" i="81"/>
  <c r="AW24" i="79"/>
  <c r="AC27" i="79"/>
  <c r="AW34" i="79"/>
  <c r="AC37" i="79"/>
  <c r="AW24" i="80"/>
  <c r="AC27" i="80"/>
  <c r="AW25" i="81"/>
  <c r="AW24" i="82"/>
  <c r="AW35" i="86"/>
  <c r="AW25" i="88"/>
  <c r="AW19" i="81"/>
  <c r="AW19" i="82"/>
  <c r="AW39" i="84"/>
  <c r="AW40" i="84"/>
  <c r="AW20" i="85"/>
  <c r="AW30" i="85"/>
  <c r="AW40" i="85"/>
  <c r="AW39" i="86"/>
  <c r="AW39" i="87"/>
  <c r="AW29" i="88"/>
  <c r="AW30" i="87"/>
  <c r="AW20" i="87"/>
  <c r="AW30" i="86"/>
  <c r="AW30" i="84"/>
  <c r="AW29" i="84"/>
  <c r="AW19" i="84"/>
  <c r="AW24" i="83"/>
  <c r="BF39" i="82"/>
  <c r="AW39" i="82"/>
  <c r="AW40" i="81"/>
  <c r="AW34" i="81"/>
  <c r="AG27" i="80"/>
  <c r="AW40" i="79"/>
  <c r="AW30" i="79"/>
  <c r="AG27" i="79"/>
  <c r="AW26" i="79"/>
  <c r="AW42" i="79"/>
  <c r="AG42" i="79"/>
  <c r="AW41" i="79"/>
  <c r="AW35" i="79"/>
  <c r="AW32" i="79"/>
  <c r="AG32" i="79"/>
  <c r="AW31" i="79"/>
  <c r="AW25" i="79"/>
  <c r="AW22" i="79"/>
  <c r="AG22" i="79"/>
  <c r="AW21" i="79"/>
  <c r="BF19" i="79"/>
  <c r="AW19" i="79"/>
  <c r="BR34" i="88"/>
  <c r="AW30" i="88"/>
  <c r="BL24" i="88"/>
  <c r="AW42" i="87"/>
  <c r="BF41" i="87"/>
  <c r="AW29" i="87"/>
  <c r="BF24" i="87"/>
  <c r="AW26" i="87"/>
  <c r="AW27" i="87"/>
  <c r="BR19" i="87"/>
  <c r="AW40" i="86"/>
  <c r="BL34" i="86"/>
  <c r="AW27" i="86"/>
  <c r="BF26" i="86"/>
  <c r="AW39" i="85"/>
  <c r="BF34" i="85"/>
  <c r="AW36" i="85"/>
  <c r="AW37" i="85"/>
  <c r="BR24" i="85"/>
  <c r="AC42" i="79"/>
  <c r="AK37" i="79"/>
  <c r="AC32" i="79"/>
  <c r="AK27" i="79"/>
  <c r="AC22" i="79"/>
  <c r="AW20" i="79"/>
  <c r="BL19" i="79"/>
  <c r="BR39" i="88"/>
  <c r="BL34" i="88"/>
  <c r="AW27" i="88"/>
  <c r="BF26" i="88"/>
  <c r="BF24" i="88"/>
  <c r="BR19" i="88"/>
  <c r="AW37" i="87"/>
  <c r="BF31" i="87"/>
  <c r="AW25" i="87"/>
  <c r="AW24" i="87"/>
  <c r="BL19" i="87"/>
  <c r="AW19" i="87"/>
  <c r="AW37" i="86"/>
  <c r="BF36" i="86"/>
  <c r="BF34" i="86"/>
  <c r="BR29" i="86"/>
  <c r="AW22" i="86"/>
  <c r="BF41" i="85"/>
  <c r="AW35" i="85"/>
  <c r="AW34" i="85"/>
  <c r="AW19" i="88"/>
  <c r="AW41" i="87"/>
  <c r="BF39" i="87"/>
  <c r="AW40" i="87"/>
  <c r="BF34" i="87"/>
  <c r="AW36" i="87"/>
  <c r="BR29" i="87"/>
  <c r="AW29" i="86"/>
  <c r="AW26" i="86"/>
  <c r="BF24" i="86"/>
  <c r="AW25" i="86"/>
  <c r="BF19" i="86"/>
  <c r="AW21" i="86"/>
  <c r="BR39" i="85"/>
  <c r="BL29" i="85"/>
  <c r="BL39" i="87"/>
  <c r="AW31" i="87"/>
  <c r="BL24" i="86"/>
  <c r="AW41" i="85"/>
  <c r="BF29" i="88"/>
  <c r="BR24" i="88"/>
  <c r="BF39" i="86"/>
  <c r="BR34" i="86"/>
  <c r="AW42" i="84"/>
  <c r="AW26" i="84"/>
  <c r="AW25" i="84"/>
  <c r="BR19" i="84"/>
  <c r="AW42" i="83"/>
  <c r="BL39" i="83"/>
  <c r="BL29" i="83"/>
  <c r="BR29" i="82"/>
  <c r="AW37" i="81"/>
  <c r="AC32" i="80"/>
  <c r="AG32" i="80"/>
  <c r="AK32" i="80"/>
  <c r="AW22" i="80"/>
  <c r="BR29" i="85"/>
  <c r="BF29" i="85"/>
  <c r="AW25" i="85"/>
  <c r="AW24" i="85"/>
  <c r="AW19" i="85"/>
  <c r="BF39" i="83"/>
  <c r="AW39" i="83"/>
  <c r="AW40" i="83"/>
  <c r="AW29" i="83"/>
  <c r="AW25" i="83"/>
  <c r="BF36" i="82"/>
  <c r="BF34" i="82"/>
  <c r="AW21" i="85"/>
  <c r="BF19" i="85"/>
  <c r="AW41" i="84"/>
  <c r="AW34" i="84"/>
  <c r="BL19" i="84"/>
  <c r="AW32" i="88"/>
  <c r="AW26" i="88"/>
  <c r="BF19" i="88"/>
  <c r="BR39" i="87"/>
  <c r="AW35" i="87"/>
  <c r="BR34" i="87"/>
  <c r="AW34" i="87"/>
  <c r="AW42" i="86"/>
  <c r="AW36" i="86"/>
  <c r="BF29" i="86"/>
  <c r="BR24" i="86"/>
  <c r="AW20" i="86"/>
  <c r="BR19" i="86"/>
  <c r="AW19" i="86"/>
  <c r="AW27" i="85"/>
  <c r="BL19" i="85"/>
  <c r="AW32" i="84"/>
  <c r="BF24" i="84"/>
  <c r="AW37" i="84"/>
  <c r="AW35" i="84"/>
  <c r="BL34" i="84"/>
  <c r="BR29" i="84"/>
  <c r="AW24" i="84"/>
  <c r="AW20" i="84"/>
  <c r="BF41" i="83"/>
  <c r="BR34" i="83"/>
  <c r="BR29" i="83"/>
  <c r="AW32" i="83"/>
  <c r="AW31" i="83"/>
  <c r="AW21" i="83"/>
  <c r="BL19" i="83"/>
  <c r="AW19" i="83"/>
  <c r="AW40" i="82"/>
  <c r="BL19" i="82"/>
  <c r="BF36" i="84"/>
  <c r="AW34" i="83"/>
  <c r="AW30" i="83"/>
  <c r="BF24" i="83"/>
  <c r="AW26" i="83"/>
  <c r="BF19" i="83"/>
  <c r="AW37" i="82"/>
  <c r="AW25" i="82"/>
  <c r="BL34" i="81"/>
  <c r="BR29" i="81"/>
  <c r="BR39" i="83"/>
  <c r="AW35" i="83"/>
  <c r="AW22" i="83"/>
  <c r="AW36" i="82"/>
  <c r="AW35" i="82"/>
  <c r="BL34" i="82"/>
  <c r="BL29" i="82"/>
  <c r="AW29" i="82"/>
  <c r="AW22" i="82"/>
  <c r="BF21" i="82"/>
  <c r="BF19" i="82"/>
  <c r="BR39" i="81"/>
  <c r="BF26" i="81"/>
  <c r="BF24" i="81"/>
  <c r="AW34" i="82"/>
  <c r="AW39" i="81"/>
  <c r="AW36" i="81"/>
  <c r="BF34" i="81"/>
  <c r="AW35" i="81"/>
  <c r="AW26" i="81"/>
  <c r="BL24" i="81"/>
  <c r="AW42" i="80"/>
  <c r="AW31" i="80"/>
  <c r="BL29" i="80"/>
  <c r="AW30" i="81"/>
  <c r="BR34" i="80"/>
  <c r="BF24" i="82"/>
  <c r="BR19" i="82"/>
  <c r="AW27" i="81"/>
  <c r="AW41" i="80"/>
  <c r="BL39" i="80"/>
  <c r="AW32" i="80"/>
  <c r="AK27" i="80"/>
  <c r="AC22" i="80"/>
  <c r="AG22" i="80"/>
  <c r="AW21" i="80"/>
  <c r="BL19" i="80"/>
  <c r="AW39" i="80"/>
  <c r="AW35" i="80"/>
  <c r="AW19" i="80"/>
  <c r="AW27" i="82"/>
  <c r="AW21" i="82"/>
  <c r="BF39" i="81"/>
  <c r="BR34" i="81"/>
  <c r="AW24" i="81"/>
  <c r="AW20" i="81"/>
  <c r="BR19" i="81"/>
  <c r="AW29" i="80"/>
  <c r="AW25" i="80"/>
  <c r="BR24" i="80"/>
  <c r="AK22" i="80"/>
  <c r="BF14" i="79"/>
  <c r="BF16" i="79"/>
  <c r="AG17" i="79"/>
  <c r="AK17" i="79"/>
  <c r="BF45" i="78"/>
  <c r="AZ47" i="78"/>
  <c r="BL35" i="78"/>
  <c r="BL14" i="79"/>
  <c r="BR14" i="79"/>
  <c r="BC46" i="78"/>
  <c r="BC47" i="78"/>
  <c r="AW46" i="78"/>
  <c r="AW43" i="78"/>
  <c r="AK38" i="78"/>
  <c r="AZ46" i="78"/>
  <c r="BC48" i="78"/>
  <c r="AZ36" i="78"/>
  <c r="F28" i="113" l="1"/>
  <c r="BR37" i="78"/>
  <c r="BC35" i="78"/>
  <c r="N23" i="103"/>
  <c r="U27" i="81"/>
  <c r="Z37" i="104"/>
  <c r="Z38" i="104" s="1"/>
  <c r="BY48" i="17"/>
  <c r="Z10" i="105"/>
  <c r="Z11" i="105" s="1"/>
  <c r="AC32" i="104"/>
  <c r="AC30" i="104"/>
  <c r="BC38" i="78"/>
  <c r="BC36" i="78"/>
  <c r="AC28" i="104"/>
  <c r="S32" i="103"/>
  <c r="BC37" i="78"/>
  <c r="U31" i="103"/>
  <c r="S30" i="103"/>
  <c r="U30" i="103"/>
  <c r="U27" i="103"/>
  <c r="S31" i="103"/>
  <c r="R35" i="67"/>
  <c r="A22" i="111"/>
  <c r="BL47" i="78"/>
  <c r="AZ38" i="78"/>
  <c r="BL37" i="78"/>
  <c r="BR32" i="78"/>
  <c r="AK33" i="78"/>
  <c r="BC31" i="78"/>
  <c r="BC33" i="78"/>
  <c r="BC30" i="78"/>
  <c r="BR30" i="78"/>
  <c r="BC32" i="78"/>
  <c r="L36" i="106"/>
  <c r="M42" i="84"/>
  <c r="B16" i="108"/>
  <c r="B20" i="86"/>
  <c r="B32" i="101"/>
  <c r="B36" i="80"/>
  <c r="AK43" i="78"/>
  <c r="BC43" i="78"/>
  <c r="L30" i="101"/>
  <c r="I37" i="80"/>
  <c r="AG43" i="78"/>
  <c r="BR40" i="78"/>
  <c r="N32" i="101"/>
  <c r="U36" i="80"/>
  <c r="AG42" i="78"/>
  <c r="AZ41" i="78"/>
  <c r="AZ42" i="78"/>
  <c r="AZ40" i="78"/>
  <c r="BL42" i="78"/>
  <c r="AZ43" i="78"/>
  <c r="AG32" i="78"/>
  <c r="AW32" i="78"/>
  <c r="AT33" i="78"/>
  <c r="AT48" i="78"/>
  <c r="AT31" i="78"/>
  <c r="AT30" i="78"/>
  <c r="AT32" i="78"/>
  <c r="AT46" i="78"/>
  <c r="AT47" i="78"/>
  <c r="AT45" i="78"/>
  <c r="AT43" i="78"/>
  <c r="AT42" i="78"/>
  <c r="AT38" i="78"/>
  <c r="AT41" i="78"/>
  <c r="AT40" i="78"/>
  <c r="AT37" i="78"/>
  <c r="AT36" i="78"/>
  <c r="AT35" i="78"/>
  <c r="AC34" i="82"/>
  <c r="BR36" i="82" s="1"/>
  <c r="AC14" i="82"/>
  <c r="AK16" i="82" s="1"/>
  <c r="AC29" i="82"/>
  <c r="BR31" i="82" s="1"/>
  <c r="AC19" i="82"/>
  <c r="BR21" i="82" s="1"/>
  <c r="AT10" i="82"/>
  <c r="AC39" i="82"/>
  <c r="BR41" i="82" s="1"/>
  <c r="AC24" i="82"/>
  <c r="BR26" i="82" s="1"/>
  <c r="AT10" i="79"/>
  <c r="AC39" i="79"/>
  <c r="BR41" i="79" s="1"/>
  <c r="AC24" i="79"/>
  <c r="BR26" i="79" s="1"/>
  <c r="AC14" i="79"/>
  <c r="BR16" i="79" s="1"/>
  <c r="AC34" i="79"/>
  <c r="BR36" i="79" s="1"/>
  <c r="AC29" i="79"/>
  <c r="BR31" i="79" s="1"/>
  <c r="AC19" i="79"/>
  <c r="BR21" i="79" s="1"/>
  <c r="AC39" i="80"/>
  <c r="BR41" i="80" s="1"/>
  <c r="AC19" i="80"/>
  <c r="BR21" i="80" s="1"/>
  <c r="AC14" i="80"/>
  <c r="AK16" i="80" s="1"/>
  <c r="AT10" i="80"/>
  <c r="AC29" i="80"/>
  <c r="BR31" i="80" s="1"/>
  <c r="AC34" i="80"/>
  <c r="BR36" i="80" s="1"/>
  <c r="AC24" i="80"/>
  <c r="BR26" i="80" s="1"/>
  <c r="AC14" i="83"/>
  <c r="BC15" i="83" s="1"/>
  <c r="AT10" i="83"/>
  <c r="AC19" i="83"/>
  <c r="BR21" i="83" s="1"/>
  <c r="AT10" i="84"/>
  <c r="AT10" i="87"/>
  <c r="AT10" i="88"/>
  <c r="AC34" i="81"/>
  <c r="BR36" i="81" s="1"/>
  <c r="AC29" i="81"/>
  <c r="BR31" i="81" s="1"/>
  <c r="AC14" i="81"/>
  <c r="AC16" i="81" s="1"/>
  <c r="AC24" i="81"/>
  <c r="BR26" i="81" s="1"/>
  <c r="AC19" i="81"/>
  <c r="BR21" i="81" s="1"/>
  <c r="AT10" i="81"/>
  <c r="AC39" i="81"/>
  <c r="BR41" i="81" s="1"/>
  <c r="AT10" i="86"/>
  <c r="AT10" i="85"/>
  <c r="AW40" i="78"/>
  <c r="AW42" i="78"/>
  <c r="AK37" i="78"/>
  <c r="AW38" i="78"/>
  <c r="AW35" i="78"/>
  <c r="AW36" i="78"/>
  <c r="AG37" i="78"/>
  <c r="AC42" i="78"/>
  <c r="AW37" i="78"/>
  <c r="AW30" i="78"/>
  <c r="AK32" i="78"/>
  <c r="AK42" i="78"/>
  <c r="AK47" i="78"/>
  <c r="AZ45" i="78"/>
  <c r="BC42" i="78"/>
  <c r="BC40" i="78"/>
  <c r="AC47" i="78"/>
  <c r="AZ37" i="78"/>
  <c r="AC37" i="78"/>
  <c r="BC41" i="78"/>
  <c r="AV50" i="61"/>
  <c r="AU43" i="62"/>
  <c r="BG48" i="63"/>
  <c r="A48" i="63"/>
  <c r="A43" i="62"/>
  <c r="A50" i="61"/>
  <c r="A53" i="60"/>
  <c r="A53" i="59"/>
  <c r="BH53" i="60"/>
  <c r="BH53" i="59"/>
  <c r="I59" i="66"/>
  <c r="R42" i="116" s="1"/>
  <c r="BF53" i="88"/>
  <c r="A53" i="88"/>
  <c r="AW17" i="88"/>
  <c r="BF16" i="88"/>
  <c r="AW16" i="88"/>
  <c r="AW15" i="88"/>
  <c r="BR14" i="88"/>
  <c r="BL14" i="88"/>
  <c r="BF14" i="88"/>
  <c r="AW14" i="88"/>
  <c r="BD6" i="88"/>
  <c r="Y6" i="88"/>
  <c r="N6" i="88"/>
  <c r="BF4" i="88"/>
  <c r="J4" i="88"/>
  <c r="BF2" i="88"/>
  <c r="J2" i="88"/>
  <c r="BF53" i="87"/>
  <c r="A53" i="87"/>
  <c r="AW17" i="87"/>
  <c r="BL16" i="87"/>
  <c r="BF16" i="87"/>
  <c r="AZ16" i="87"/>
  <c r="AW16" i="87"/>
  <c r="AZ15" i="87"/>
  <c r="AW15" i="87"/>
  <c r="BR14" i="87"/>
  <c r="BL14" i="87"/>
  <c r="BF14" i="87"/>
  <c r="AZ14" i="87"/>
  <c r="AW14" i="87"/>
  <c r="BF6" i="87"/>
  <c r="Y6" i="87"/>
  <c r="N6" i="87"/>
  <c r="BF4" i="87"/>
  <c r="J4" i="87"/>
  <c r="BF2" i="87"/>
  <c r="J2" i="87"/>
  <c r="BF53" i="86"/>
  <c r="A53" i="86"/>
  <c r="AW17" i="86"/>
  <c r="BF16" i="86"/>
  <c r="AW16" i="86"/>
  <c r="AW15" i="86"/>
  <c r="BR14" i="86"/>
  <c r="BL14" i="86"/>
  <c r="BF14" i="86"/>
  <c r="AW14" i="86"/>
  <c r="BF6" i="86"/>
  <c r="Y6" i="86"/>
  <c r="N6" i="86"/>
  <c r="BF4" i="86"/>
  <c r="J4" i="86"/>
  <c r="BF2" i="86"/>
  <c r="J2" i="86"/>
  <c r="BF53" i="85"/>
  <c r="A53" i="85"/>
  <c r="AW17" i="85"/>
  <c r="BF16" i="85"/>
  <c r="AW16" i="85"/>
  <c r="AZ15" i="85"/>
  <c r="AW15" i="85"/>
  <c r="BR14" i="85"/>
  <c r="BL14" i="85"/>
  <c r="BF14" i="85"/>
  <c r="AW14" i="85"/>
  <c r="BF6" i="85"/>
  <c r="Y6" i="85"/>
  <c r="N6" i="85"/>
  <c r="BF4" i="85"/>
  <c r="J4" i="85"/>
  <c r="BF2" i="85"/>
  <c r="J2" i="85"/>
  <c r="BF53" i="84"/>
  <c r="A53" i="84"/>
  <c r="AZ17" i="84"/>
  <c r="AW17" i="84"/>
  <c r="BF16" i="84"/>
  <c r="AW16" i="84"/>
  <c r="AW15" i="84"/>
  <c r="BR14" i="84"/>
  <c r="BL14" i="84"/>
  <c r="BF14" i="84"/>
  <c r="AW14" i="84"/>
  <c r="BF6" i="84"/>
  <c r="Y6" i="84"/>
  <c r="N6" i="84"/>
  <c r="BF4" i="84"/>
  <c r="J4" i="84"/>
  <c r="BF2" i="84"/>
  <c r="J2" i="84"/>
  <c r="BF53" i="83"/>
  <c r="A53" i="83"/>
  <c r="AZ17" i="83"/>
  <c r="AW17" i="83"/>
  <c r="BR16" i="83"/>
  <c r="BL16" i="83"/>
  <c r="BF16" i="83"/>
  <c r="BC16" i="83"/>
  <c r="AZ16" i="83"/>
  <c r="AW16" i="83"/>
  <c r="AZ15" i="83"/>
  <c r="AW15" i="83"/>
  <c r="BR14" i="83"/>
  <c r="BL14" i="83"/>
  <c r="BF14" i="83"/>
  <c r="AZ14" i="83"/>
  <c r="AW14" i="83"/>
  <c r="BF6" i="83"/>
  <c r="Y6" i="83"/>
  <c r="N6" i="83"/>
  <c r="BF4" i="83"/>
  <c r="J4" i="83"/>
  <c r="BF2" i="83"/>
  <c r="J2" i="83"/>
  <c r="BF53" i="82"/>
  <c r="A53" i="82"/>
  <c r="BC17" i="82"/>
  <c r="AZ17" i="82"/>
  <c r="AW17" i="82"/>
  <c r="BR16" i="82"/>
  <c r="BF16" i="82"/>
  <c r="BC16" i="82"/>
  <c r="AW16" i="82"/>
  <c r="BC15" i="82"/>
  <c r="AW15" i="82"/>
  <c r="BR14" i="82"/>
  <c r="BL14" i="82"/>
  <c r="BF14" i="82"/>
  <c r="BC14" i="82"/>
  <c r="AW14" i="82"/>
  <c r="BF6" i="82"/>
  <c r="Y6" i="82"/>
  <c r="N6" i="82"/>
  <c r="BF4" i="82"/>
  <c r="J4" i="82"/>
  <c r="BF2" i="82"/>
  <c r="J2" i="82"/>
  <c r="BF53" i="81"/>
  <c r="A53" i="81"/>
  <c r="BC17" i="81"/>
  <c r="AZ17" i="81"/>
  <c r="AW17" i="81"/>
  <c r="BR16" i="81"/>
  <c r="BF16" i="81"/>
  <c r="AZ16" i="81"/>
  <c r="AW16" i="81"/>
  <c r="AZ15" i="81"/>
  <c r="AW15" i="81"/>
  <c r="BR14" i="81"/>
  <c r="BL14" i="81"/>
  <c r="BF14" i="81"/>
  <c r="AW14" i="81"/>
  <c r="BF6" i="81"/>
  <c r="Y6" i="81"/>
  <c r="N6" i="81"/>
  <c r="BF4" i="81"/>
  <c r="J4" i="81"/>
  <c r="BF2" i="81"/>
  <c r="J2" i="81"/>
  <c r="BF53" i="80"/>
  <c r="A53" i="80"/>
  <c r="BC17" i="80"/>
  <c r="AZ17" i="80"/>
  <c r="AW17" i="80"/>
  <c r="AK17" i="80"/>
  <c r="AG17" i="80"/>
  <c r="AC17" i="80"/>
  <c r="BR16" i="80"/>
  <c r="BF16" i="80"/>
  <c r="BC16" i="80"/>
  <c r="AW16" i="80"/>
  <c r="BC15" i="80"/>
  <c r="AZ15" i="80"/>
  <c r="AW15" i="80"/>
  <c r="BR14" i="80"/>
  <c r="BL14" i="80"/>
  <c r="BF14" i="80"/>
  <c r="BC14" i="80"/>
  <c r="AW14" i="80"/>
  <c r="BF6" i="80"/>
  <c r="Y6" i="80"/>
  <c r="N6" i="80"/>
  <c r="BF4" i="80"/>
  <c r="J4" i="80"/>
  <c r="BF2" i="80"/>
  <c r="J2" i="80"/>
  <c r="BF53" i="79"/>
  <c r="A53" i="79"/>
  <c r="BF6" i="79"/>
  <c r="Y6" i="79"/>
  <c r="N6" i="79"/>
  <c r="BF4" i="79"/>
  <c r="J4" i="79"/>
  <c r="BF2" i="79"/>
  <c r="J2" i="79"/>
  <c r="AV3" i="78"/>
  <c r="AO1" i="78"/>
  <c r="F29" i="113" l="1"/>
  <c r="AC31" i="104"/>
  <c r="AC33" i="104" s="1"/>
  <c r="BC14" i="81"/>
  <c r="BC41" i="81"/>
  <c r="BC39" i="81"/>
  <c r="BC42" i="81"/>
  <c r="BC40" i="81"/>
  <c r="BC24" i="81"/>
  <c r="BC26" i="81"/>
  <c r="BC25" i="81"/>
  <c r="BC27" i="81"/>
  <c r="BC29" i="81"/>
  <c r="BC32" i="81"/>
  <c r="BC30" i="81"/>
  <c r="BC31" i="81"/>
  <c r="BC14" i="83"/>
  <c r="BC25" i="82"/>
  <c r="BC24" i="82"/>
  <c r="BC26" i="82"/>
  <c r="BC27" i="82"/>
  <c r="BC17" i="83"/>
  <c r="BC29" i="80"/>
  <c r="BC31" i="80"/>
  <c r="BC32" i="80"/>
  <c r="BC30" i="80"/>
  <c r="BC21" i="83"/>
  <c r="BC19" i="83"/>
  <c r="BC20" i="83"/>
  <c r="BC22" i="83"/>
  <c r="BC30" i="79"/>
  <c r="BC29" i="79"/>
  <c r="BC32" i="79"/>
  <c r="BC31" i="79"/>
  <c r="BC34" i="79"/>
  <c r="BC35" i="79"/>
  <c r="BC37" i="79"/>
  <c r="BC36" i="79"/>
  <c r="BC16" i="79"/>
  <c r="BC15" i="79"/>
  <c r="BC17" i="79"/>
  <c r="BC14" i="79"/>
  <c r="BC27" i="79"/>
  <c r="BC26" i="79"/>
  <c r="BC25" i="79"/>
  <c r="BC24" i="79"/>
  <c r="BC40" i="79"/>
  <c r="BC39" i="79"/>
  <c r="BC42" i="79"/>
  <c r="BC41" i="79"/>
  <c r="Z12" i="105"/>
  <c r="Z13" i="105" s="1"/>
  <c r="BC34" i="81"/>
  <c r="BC37" i="81"/>
  <c r="BC35" i="81"/>
  <c r="BC36" i="81"/>
  <c r="BY49" i="17"/>
  <c r="Z15" i="105"/>
  <c r="Z16" i="105" s="1"/>
  <c r="AC37" i="104"/>
  <c r="AC35" i="104"/>
  <c r="AC36" i="104" s="1"/>
  <c r="BC16" i="81"/>
  <c r="BC20" i="82"/>
  <c r="BC19" i="82"/>
  <c r="BC21" i="82"/>
  <c r="BC22" i="82"/>
  <c r="N28" i="103"/>
  <c r="U32" i="81"/>
  <c r="BC22" i="79"/>
  <c r="BC19" i="79"/>
  <c r="BC21" i="79"/>
  <c r="BC20" i="79"/>
  <c r="BC22" i="81"/>
  <c r="BC19" i="81"/>
  <c r="BC20" i="81"/>
  <c r="BC21" i="81"/>
  <c r="BC42" i="82"/>
  <c r="BC39" i="82"/>
  <c r="BC40" i="82"/>
  <c r="BC41" i="82"/>
  <c r="BC29" i="82"/>
  <c r="BC31" i="82"/>
  <c r="BC30" i="82"/>
  <c r="BC32" i="82"/>
  <c r="S37" i="103"/>
  <c r="BC15" i="81"/>
  <c r="BC35" i="80"/>
  <c r="BC34" i="80"/>
  <c r="BC36" i="80"/>
  <c r="BC37" i="80"/>
  <c r="BC19" i="80"/>
  <c r="BC22" i="80"/>
  <c r="BC20" i="80"/>
  <c r="BC21" i="80"/>
  <c r="BC27" i="80"/>
  <c r="BC24" i="80"/>
  <c r="BC25" i="80"/>
  <c r="BC26" i="80"/>
  <c r="BC42" i="80"/>
  <c r="BC40" i="80"/>
  <c r="BC41" i="80"/>
  <c r="BC39" i="80"/>
  <c r="BC35" i="82"/>
  <c r="BC37" i="82"/>
  <c r="BC36" i="82"/>
  <c r="BC34" i="82"/>
  <c r="S36" i="103"/>
  <c r="U32" i="103"/>
  <c r="U35" i="103"/>
  <c r="S35" i="103"/>
  <c r="U36" i="103"/>
  <c r="R36" i="67"/>
  <c r="A23" i="111"/>
  <c r="AZ16" i="80"/>
  <c r="AZ16" i="85"/>
  <c r="BL16" i="80"/>
  <c r="AZ16" i="84"/>
  <c r="AZ15" i="82"/>
  <c r="BL16" i="85"/>
  <c r="BL16" i="82"/>
  <c r="AZ16" i="82"/>
  <c r="AZ14" i="80"/>
  <c r="BL16" i="81"/>
  <c r="BL16" i="84"/>
  <c r="AZ15" i="84"/>
  <c r="AZ17" i="85"/>
  <c r="AZ14" i="81"/>
  <c r="AZ14" i="82"/>
  <c r="AZ14" i="84"/>
  <c r="AZ14" i="85"/>
  <c r="AZ34" i="84"/>
  <c r="BL36" i="84"/>
  <c r="AZ36" i="84"/>
  <c r="AZ35" i="84"/>
  <c r="AZ37" i="84"/>
  <c r="AZ20" i="86"/>
  <c r="BL21" i="86"/>
  <c r="AZ22" i="86"/>
  <c r="AZ19" i="86"/>
  <c r="AZ21" i="86"/>
  <c r="AZ31" i="88"/>
  <c r="AZ30" i="88"/>
  <c r="AZ29" i="88"/>
  <c r="AZ32" i="88"/>
  <c r="BL31" i="88"/>
  <c r="AZ31" i="82"/>
  <c r="AZ30" i="82"/>
  <c r="BL31" i="82"/>
  <c r="AZ32" i="82"/>
  <c r="AZ29" i="82"/>
  <c r="AZ41" i="86"/>
  <c r="AZ40" i="86"/>
  <c r="AZ39" i="86"/>
  <c r="BL41" i="86"/>
  <c r="AZ42" i="86"/>
  <c r="AZ22" i="88"/>
  <c r="AZ20" i="88"/>
  <c r="AZ19" i="88"/>
  <c r="AZ21" i="88"/>
  <c r="BL21" i="88"/>
  <c r="AZ15" i="86"/>
  <c r="AZ15" i="88"/>
  <c r="AZ26" i="86"/>
  <c r="BL26" i="86"/>
  <c r="AZ25" i="86"/>
  <c r="AZ27" i="86"/>
  <c r="AZ24" i="86"/>
  <c r="AZ21" i="84"/>
  <c r="AZ22" i="84"/>
  <c r="AZ19" i="84"/>
  <c r="BL21" i="84"/>
  <c r="AZ20" i="84"/>
  <c r="AZ22" i="80"/>
  <c r="AZ19" i="80"/>
  <c r="BL21" i="80"/>
  <c r="AZ20" i="80"/>
  <c r="AZ21" i="80"/>
  <c r="AZ31" i="80"/>
  <c r="BL31" i="80"/>
  <c r="AZ30" i="80"/>
  <c r="AZ32" i="80"/>
  <c r="AZ29" i="80"/>
  <c r="AZ25" i="88"/>
  <c r="AZ24" i="88"/>
  <c r="BL26" i="88"/>
  <c r="AZ27" i="88"/>
  <c r="AZ26" i="88"/>
  <c r="AZ24" i="84"/>
  <c r="AZ26" i="84"/>
  <c r="AZ25" i="84"/>
  <c r="AZ27" i="84"/>
  <c r="BL26" i="84"/>
  <c r="AZ42" i="80"/>
  <c r="AZ39" i="80"/>
  <c r="AZ41" i="80"/>
  <c r="BL41" i="80"/>
  <c r="AZ40" i="80"/>
  <c r="AZ37" i="82"/>
  <c r="AZ34" i="82"/>
  <c r="AZ36" i="82"/>
  <c r="AZ35" i="82"/>
  <c r="BL36" i="82"/>
  <c r="BL21" i="82"/>
  <c r="AZ22" i="82"/>
  <c r="AZ19" i="82"/>
  <c r="AZ21" i="82"/>
  <c r="AZ20" i="82"/>
  <c r="AZ29" i="86"/>
  <c r="AZ31" i="86"/>
  <c r="AZ30" i="86"/>
  <c r="BL31" i="86"/>
  <c r="AZ32" i="86"/>
  <c r="AZ41" i="81"/>
  <c r="AZ39" i="81"/>
  <c r="BL41" i="81"/>
  <c r="AZ42" i="81"/>
  <c r="AZ40" i="81"/>
  <c r="AZ21" i="87"/>
  <c r="BL21" i="87"/>
  <c r="AZ22" i="87"/>
  <c r="AZ20" i="87"/>
  <c r="AZ19" i="87"/>
  <c r="BL21" i="83"/>
  <c r="AZ20" i="83"/>
  <c r="AZ21" i="83"/>
  <c r="AZ22" i="83"/>
  <c r="AZ19" i="83"/>
  <c r="BL21" i="79"/>
  <c r="AZ20" i="79"/>
  <c r="AZ22" i="79"/>
  <c r="AZ19" i="79"/>
  <c r="AZ21" i="79"/>
  <c r="AZ30" i="84"/>
  <c r="AZ31" i="84"/>
  <c r="AZ29" i="84"/>
  <c r="BL31" i="84"/>
  <c r="AZ32" i="84"/>
  <c r="AZ16" i="86"/>
  <c r="AZ16" i="88"/>
  <c r="AZ32" i="87"/>
  <c r="AZ30" i="87"/>
  <c r="BL31" i="87"/>
  <c r="AZ29" i="87"/>
  <c r="AZ31" i="87"/>
  <c r="BL31" i="79"/>
  <c r="AZ32" i="79"/>
  <c r="AZ29" i="79"/>
  <c r="AZ30" i="79"/>
  <c r="AZ31" i="79"/>
  <c r="AZ24" i="85"/>
  <c r="BL26" i="85"/>
  <c r="AZ26" i="85"/>
  <c r="AZ27" i="85"/>
  <c r="AZ25" i="85"/>
  <c r="AZ20" i="81"/>
  <c r="BL21" i="81"/>
  <c r="AZ21" i="81"/>
  <c r="AZ22" i="81"/>
  <c r="AZ19" i="81"/>
  <c r="AZ39" i="87"/>
  <c r="BL41" i="87"/>
  <c r="AZ42" i="87"/>
  <c r="AZ41" i="87"/>
  <c r="AZ40" i="87"/>
  <c r="AZ24" i="83"/>
  <c r="AZ26" i="83"/>
  <c r="AZ25" i="83"/>
  <c r="BL26" i="83"/>
  <c r="AZ27" i="83"/>
  <c r="BL36" i="79"/>
  <c r="AZ35" i="79"/>
  <c r="AZ37" i="79"/>
  <c r="AZ34" i="79"/>
  <c r="AZ36" i="79"/>
  <c r="AZ40" i="84"/>
  <c r="AZ42" i="84"/>
  <c r="AZ39" i="84"/>
  <c r="BL41" i="84"/>
  <c r="AZ41" i="84"/>
  <c r="AZ32" i="85"/>
  <c r="BL31" i="85"/>
  <c r="AZ29" i="85"/>
  <c r="AZ31" i="85"/>
  <c r="AZ30" i="85"/>
  <c r="AZ24" i="81"/>
  <c r="AZ26" i="81"/>
  <c r="AZ27" i="81"/>
  <c r="AZ25" i="81"/>
  <c r="BL26" i="81"/>
  <c r="AZ29" i="83"/>
  <c r="AZ31" i="83"/>
  <c r="BL31" i="83"/>
  <c r="AZ32" i="83"/>
  <c r="AZ30" i="83"/>
  <c r="AG16" i="79"/>
  <c r="AZ15" i="79"/>
  <c r="AZ14" i="79"/>
  <c r="AZ17" i="79"/>
  <c r="AZ16" i="79"/>
  <c r="BL16" i="79"/>
  <c r="AZ35" i="80"/>
  <c r="AZ37" i="80"/>
  <c r="BL36" i="80"/>
  <c r="AZ36" i="80"/>
  <c r="AZ34" i="80"/>
  <c r="BL16" i="86"/>
  <c r="BL16" i="88"/>
  <c r="AZ22" i="85"/>
  <c r="BL21" i="85"/>
  <c r="AZ21" i="85"/>
  <c r="AZ19" i="85"/>
  <c r="AZ20" i="85"/>
  <c r="BL26" i="87"/>
  <c r="AZ26" i="87"/>
  <c r="AZ25" i="87"/>
  <c r="AZ27" i="87"/>
  <c r="AZ24" i="87"/>
  <c r="AZ41" i="83"/>
  <c r="BL41" i="83"/>
  <c r="AZ39" i="83"/>
  <c r="AZ42" i="83"/>
  <c r="AZ40" i="83"/>
  <c r="BL26" i="79"/>
  <c r="AZ25" i="79"/>
  <c r="AZ24" i="79"/>
  <c r="AZ26" i="79"/>
  <c r="AZ27" i="79"/>
  <c r="AZ41" i="82"/>
  <c r="BL41" i="82"/>
  <c r="AZ40" i="82"/>
  <c r="AZ42" i="82"/>
  <c r="AZ39" i="82"/>
  <c r="BL31" i="81"/>
  <c r="AZ31" i="81"/>
  <c r="AZ32" i="81"/>
  <c r="AZ30" i="81"/>
  <c r="AZ29" i="81"/>
  <c r="AZ36" i="83"/>
  <c r="AZ37" i="83"/>
  <c r="BL36" i="83"/>
  <c r="AZ35" i="83"/>
  <c r="AZ34" i="83"/>
  <c r="AZ14" i="88"/>
  <c r="AZ41" i="85"/>
  <c r="BL41" i="85"/>
  <c r="AZ42" i="85"/>
  <c r="AZ40" i="85"/>
  <c r="AZ39" i="85"/>
  <c r="BL36" i="81"/>
  <c r="AZ36" i="81"/>
  <c r="AZ37" i="81"/>
  <c r="AZ34" i="81"/>
  <c r="AZ35" i="81"/>
  <c r="AZ37" i="85"/>
  <c r="AZ36" i="85"/>
  <c r="AZ34" i="85"/>
  <c r="BL36" i="85"/>
  <c r="AZ35" i="85"/>
  <c r="AZ37" i="87"/>
  <c r="AZ36" i="87"/>
  <c r="BL36" i="87"/>
  <c r="AZ34" i="87"/>
  <c r="AZ35" i="87"/>
  <c r="BL41" i="79"/>
  <c r="AZ39" i="79"/>
  <c r="AZ40" i="79"/>
  <c r="AZ41" i="79"/>
  <c r="AZ42" i="79"/>
  <c r="AZ14" i="86"/>
  <c r="AZ17" i="86"/>
  <c r="AZ17" i="87"/>
  <c r="AZ17" i="88"/>
  <c r="BL36" i="86"/>
  <c r="AZ37" i="86"/>
  <c r="AZ36" i="86"/>
  <c r="AZ35" i="86"/>
  <c r="AZ34" i="86"/>
  <c r="AZ24" i="80"/>
  <c r="AZ27" i="80"/>
  <c r="BL26" i="80"/>
  <c r="AZ26" i="80"/>
  <c r="AZ25" i="80"/>
  <c r="AZ25" i="82"/>
  <c r="AZ27" i="82"/>
  <c r="AZ26" i="82"/>
  <c r="BL26" i="82"/>
  <c r="AZ24" i="82"/>
  <c r="AZ42" i="88"/>
  <c r="AZ41" i="88"/>
  <c r="AW39" i="88"/>
  <c r="AZ40" i="88"/>
  <c r="AZ39" i="88"/>
  <c r="AW41" i="88"/>
  <c r="AW42" i="88"/>
  <c r="BL41" i="88"/>
  <c r="AW40" i="88"/>
  <c r="BF41" i="88"/>
  <c r="AZ35" i="88"/>
  <c r="AW34" i="88"/>
  <c r="AW36" i="88"/>
  <c r="AW35" i="88"/>
  <c r="AZ34" i="88"/>
  <c r="AZ36" i="88"/>
  <c r="BF36" i="88"/>
  <c r="AZ37" i="88"/>
  <c r="BL36" i="88"/>
  <c r="AW37" i="88"/>
  <c r="R42" i="68"/>
  <c r="T56" i="113"/>
  <c r="L11" i="107"/>
  <c r="M17" i="85"/>
  <c r="B21" i="108"/>
  <c r="B25" i="86"/>
  <c r="AG37" i="80"/>
  <c r="AK37" i="80"/>
  <c r="AC37" i="80"/>
  <c r="L35" i="101"/>
  <c r="I42" i="80"/>
  <c r="B37" i="101"/>
  <c r="B41" i="80"/>
  <c r="N37" i="101"/>
  <c r="U41" i="80"/>
  <c r="AW16" i="79"/>
  <c r="AW17" i="79"/>
  <c r="AW15" i="79"/>
  <c r="AW14" i="79"/>
  <c r="AC16" i="82"/>
  <c r="AG16" i="82"/>
  <c r="AT29" i="79"/>
  <c r="AT15" i="79"/>
  <c r="AT31" i="79"/>
  <c r="AT30" i="79"/>
  <c r="AT32" i="79"/>
  <c r="AT14" i="79"/>
  <c r="AT24" i="79"/>
  <c r="AT27" i="79"/>
  <c r="AT25" i="79"/>
  <c r="AT42" i="79"/>
  <c r="AT26" i="79"/>
  <c r="AT41" i="79"/>
  <c r="AT20" i="79"/>
  <c r="AT40" i="79"/>
  <c r="AT22" i="79"/>
  <c r="AT39" i="79"/>
  <c r="AT21" i="79"/>
  <c r="AT34" i="79"/>
  <c r="AT37" i="79"/>
  <c r="AT19" i="79"/>
  <c r="AT36" i="79"/>
  <c r="AT17" i="79"/>
  <c r="AT35" i="79"/>
  <c r="AT16" i="79"/>
  <c r="AT30" i="82"/>
  <c r="AT27" i="82"/>
  <c r="AT26" i="82"/>
  <c r="AT29" i="82"/>
  <c r="AT42" i="82"/>
  <c r="AT25" i="82"/>
  <c r="AT41" i="82"/>
  <c r="AT24" i="82"/>
  <c r="AT34" i="82"/>
  <c r="AT40" i="82"/>
  <c r="AT22" i="82"/>
  <c r="AT16" i="82"/>
  <c r="AT39" i="82"/>
  <c r="AT21" i="82"/>
  <c r="AT17" i="82"/>
  <c r="AT37" i="82"/>
  <c r="AT20" i="82"/>
  <c r="AT36" i="82"/>
  <c r="AT19" i="82"/>
  <c r="AT35" i="82"/>
  <c r="AT32" i="82"/>
  <c r="AT15" i="82"/>
  <c r="AT31" i="82"/>
  <c r="AT14" i="82"/>
  <c r="AT37" i="80"/>
  <c r="AT20" i="80"/>
  <c r="AT35" i="80"/>
  <c r="AT17" i="80"/>
  <c r="AT34" i="80"/>
  <c r="AT16" i="80"/>
  <c r="AT36" i="80"/>
  <c r="AT19" i="80"/>
  <c r="AT15" i="80"/>
  <c r="AT32" i="80"/>
  <c r="AT31" i="80"/>
  <c r="AT14" i="80"/>
  <c r="AT30" i="80"/>
  <c r="AT29" i="80"/>
  <c r="AT25" i="80"/>
  <c r="AT27" i="80"/>
  <c r="AT26" i="80"/>
  <c r="AT42" i="80"/>
  <c r="AT41" i="80"/>
  <c r="AT24" i="80"/>
  <c r="AT40" i="80"/>
  <c r="AT22" i="80"/>
  <c r="AT39" i="80"/>
  <c r="AT21" i="80"/>
  <c r="AG16" i="80"/>
  <c r="AC16" i="80"/>
  <c r="AT42" i="81"/>
  <c r="AT25" i="81"/>
  <c r="AT40" i="81"/>
  <c r="AT22" i="81"/>
  <c r="AT39" i="81"/>
  <c r="AT21" i="81"/>
  <c r="AT41" i="81"/>
  <c r="AT24" i="81"/>
  <c r="AT37" i="81"/>
  <c r="AT20" i="81"/>
  <c r="AT36" i="81"/>
  <c r="AT19" i="81"/>
  <c r="AT35" i="81"/>
  <c r="AT17" i="81"/>
  <c r="AT34" i="81"/>
  <c r="AT16" i="81"/>
  <c r="AT32" i="81"/>
  <c r="AT15" i="81"/>
  <c r="AT31" i="81"/>
  <c r="AT14" i="81"/>
  <c r="AT30" i="81"/>
  <c r="AT29" i="81"/>
  <c r="AT27" i="81"/>
  <c r="AT26" i="81"/>
  <c r="AT17" i="83"/>
  <c r="AT15" i="83"/>
  <c r="AT14" i="83"/>
  <c r="AT16" i="83"/>
  <c r="AT20" i="83"/>
  <c r="AT22" i="83"/>
  <c r="AT21" i="83"/>
  <c r="AT19" i="83"/>
  <c r="AC36" i="79"/>
  <c r="AG36" i="79"/>
  <c r="AK36" i="79"/>
  <c r="AG41" i="81"/>
  <c r="AC41" i="81"/>
  <c r="AK41" i="81"/>
  <c r="AC16" i="79"/>
  <c r="AK16" i="79"/>
  <c r="AC21" i="79"/>
  <c r="AK21" i="79"/>
  <c r="AG21" i="79"/>
  <c r="AG26" i="81"/>
  <c r="AK26" i="81"/>
  <c r="AC26" i="81"/>
  <c r="AG26" i="79"/>
  <c r="AC26" i="79"/>
  <c r="AK26" i="79"/>
  <c r="AK26" i="80"/>
  <c r="AG26" i="80"/>
  <c r="AC26" i="80"/>
  <c r="AG26" i="82"/>
  <c r="AC26" i="82"/>
  <c r="AK26" i="82"/>
  <c r="AG41" i="82"/>
  <c r="AK41" i="82"/>
  <c r="AC41" i="82"/>
  <c r="AK21" i="81"/>
  <c r="AC21" i="81"/>
  <c r="AG21" i="81"/>
  <c r="AC16" i="83"/>
  <c r="AC31" i="80"/>
  <c r="AG31" i="80"/>
  <c r="AK31" i="80"/>
  <c r="AG21" i="83"/>
  <c r="AK21" i="83"/>
  <c r="AC21" i="83"/>
  <c r="AG21" i="82"/>
  <c r="AK21" i="82"/>
  <c r="AC21" i="82"/>
  <c r="AC31" i="82"/>
  <c r="AK31" i="82"/>
  <c r="AG31" i="82"/>
  <c r="AG31" i="81"/>
  <c r="AK31" i="81"/>
  <c r="AC31" i="81"/>
  <c r="AK36" i="80"/>
  <c r="AG36" i="80"/>
  <c r="AC36" i="80"/>
  <c r="AK21" i="80"/>
  <c r="AG21" i="80"/>
  <c r="AC21" i="80"/>
  <c r="AK31" i="79"/>
  <c r="AG31" i="79"/>
  <c r="AC31" i="79"/>
  <c r="AK41" i="79"/>
  <c r="AC41" i="79"/>
  <c r="AG41" i="79"/>
  <c r="AG36" i="81"/>
  <c r="AC36" i="81"/>
  <c r="AK36" i="81"/>
  <c r="AG16" i="83"/>
  <c r="AK16" i="83"/>
  <c r="AG16" i="81"/>
  <c r="AK16" i="81"/>
  <c r="AG41" i="80"/>
  <c r="AK41" i="80"/>
  <c r="AC41" i="80"/>
  <c r="AK36" i="82"/>
  <c r="AG36" i="82"/>
  <c r="AC36" i="82"/>
  <c r="AB52" i="109"/>
  <c r="AB52" i="101"/>
  <c r="AB52" i="105"/>
  <c r="AB52" i="107"/>
  <c r="AB52" i="110"/>
  <c r="AB52" i="108"/>
  <c r="AB52" i="106"/>
  <c r="AB52" i="104"/>
  <c r="AB52" i="103"/>
  <c r="AJ18" i="66"/>
  <c r="AJ16" i="66"/>
  <c r="AE14" i="66"/>
  <c r="AE12" i="66"/>
  <c r="AE10" i="66"/>
  <c r="AE8" i="66"/>
  <c r="AE6" i="66"/>
  <c r="AE4" i="66"/>
  <c r="E20" i="66"/>
  <c r="E18" i="66"/>
  <c r="E16" i="66"/>
  <c r="E14" i="66"/>
  <c r="Y10" i="66"/>
  <c r="Y8" i="66"/>
  <c r="Y6" i="66"/>
  <c r="E8" i="66"/>
  <c r="E6" i="66"/>
  <c r="S2" i="66"/>
  <c r="Y41" i="73"/>
  <c r="W38" i="69"/>
  <c r="L38" i="69"/>
  <c r="B38" i="69"/>
  <c r="AC37" i="69"/>
  <c r="Z37" i="69"/>
  <c r="W37" i="69"/>
  <c r="L37" i="69"/>
  <c r="B37" i="69"/>
  <c r="AK36" i="69"/>
  <c r="AG36" i="69"/>
  <c r="W36" i="69"/>
  <c r="L36" i="69"/>
  <c r="B36" i="69"/>
  <c r="AK35" i="69"/>
  <c r="AC35" i="69"/>
  <c r="AC36" i="69" s="1"/>
  <c r="W35" i="69"/>
  <c r="L35" i="69"/>
  <c r="W33" i="69"/>
  <c r="L33" i="69"/>
  <c r="B33" i="69"/>
  <c r="AC32" i="69"/>
  <c r="Z32" i="69"/>
  <c r="W32" i="69"/>
  <c r="L32" i="69"/>
  <c r="B32" i="69"/>
  <c r="AK31" i="69"/>
  <c r="AG31" i="69"/>
  <c r="W31" i="69"/>
  <c r="L31" i="69"/>
  <c r="B31" i="69"/>
  <c r="AK30" i="69"/>
  <c r="AC30" i="69"/>
  <c r="AC31" i="69" s="1"/>
  <c r="W30" i="69"/>
  <c r="L30" i="69"/>
  <c r="W28" i="69"/>
  <c r="L28" i="69"/>
  <c r="B28" i="69"/>
  <c r="AC27" i="69"/>
  <c r="Z27" i="69"/>
  <c r="W27" i="69"/>
  <c r="L27" i="69"/>
  <c r="B27" i="69"/>
  <c r="AK26" i="69"/>
  <c r="AG26" i="69"/>
  <c r="W26" i="69"/>
  <c r="L26" i="69"/>
  <c r="B26" i="69"/>
  <c r="AK25" i="69"/>
  <c r="AC25" i="69"/>
  <c r="AC26" i="69" s="1"/>
  <c r="W25" i="69"/>
  <c r="L25" i="69"/>
  <c r="W23" i="69"/>
  <c r="L23" i="69"/>
  <c r="B23" i="69"/>
  <c r="AC22" i="69"/>
  <c r="Z22" i="69"/>
  <c r="W22" i="69"/>
  <c r="L22" i="69"/>
  <c r="B22" i="69"/>
  <c r="AK21" i="69"/>
  <c r="AG21" i="69"/>
  <c r="W21" i="69"/>
  <c r="L21" i="69"/>
  <c r="B21" i="69"/>
  <c r="AK20" i="69"/>
  <c r="AC20" i="69"/>
  <c r="AC21" i="69" s="1"/>
  <c r="W20" i="69"/>
  <c r="L20" i="69"/>
  <c r="W18" i="69"/>
  <c r="L18" i="69"/>
  <c r="B18" i="69"/>
  <c r="AC17" i="69"/>
  <c r="Z17" i="69"/>
  <c r="W17" i="69"/>
  <c r="L17" i="69"/>
  <c r="B17" i="69"/>
  <c r="AK16" i="69"/>
  <c r="AG16" i="69"/>
  <c r="W16" i="69"/>
  <c r="L16" i="69"/>
  <c r="B16" i="69"/>
  <c r="AK15" i="69"/>
  <c r="AC15" i="69"/>
  <c r="AC16" i="69" s="1"/>
  <c r="W15" i="69"/>
  <c r="L15" i="69"/>
  <c r="AK12" i="69"/>
  <c r="AK11" i="69"/>
  <c r="AK10" i="69"/>
  <c r="AG11" i="69"/>
  <c r="AC12" i="69"/>
  <c r="AC10" i="69"/>
  <c r="AC11" i="69" s="1"/>
  <c r="Z12" i="69"/>
  <c r="W13" i="69"/>
  <c r="W12" i="69"/>
  <c r="W11" i="69"/>
  <c r="W10" i="69"/>
  <c r="L13" i="69"/>
  <c r="L12" i="69"/>
  <c r="L11" i="69"/>
  <c r="L10" i="69"/>
  <c r="B13" i="69"/>
  <c r="B12" i="69"/>
  <c r="B11" i="69"/>
  <c r="W46" i="66"/>
  <c r="L46" i="66"/>
  <c r="B46" i="66"/>
  <c r="AC45" i="66"/>
  <c r="Z45" i="66"/>
  <c r="W45" i="66"/>
  <c r="L45" i="66"/>
  <c r="B45" i="66"/>
  <c r="AK44" i="66"/>
  <c r="W44" i="66"/>
  <c r="L44" i="66"/>
  <c r="B44" i="66"/>
  <c r="AK43" i="66"/>
  <c r="W43" i="66"/>
  <c r="L43" i="66"/>
  <c r="W41" i="66"/>
  <c r="L41" i="66"/>
  <c r="B41" i="66"/>
  <c r="AC40" i="66"/>
  <c r="Z40" i="66"/>
  <c r="W40" i="66"/>
  <c r="L40" i="66"/>
  <c r="B40" i="66"/>
  <c r="AK39" i="66"/>
  <c r="AG39" i="66"/>
  <c r="W39" i="66"/>
  <c r="L39" i="66"/>
  <c r="B39" i="66"/>
  <c r="AK38" i="66"/>
  <c r="W38" i="66"/>
  <c r="L38" i="66"/>
  <c r="W36" i="66"/>
  <c r="L36" i="66"/>
  <c r="B36" i="66"/>
  <c r="AK35" i="66"/>
  <c r="AC35" i="66"/>
  <c r="Z35" i="66"/>
  <c r="Z36" i="66" s="1"/>
  <c r="W35" i="66"/>
  <c r="L35" i="66"/>
  <c r="B35" i="66"/>
  <c r="AK34" i="66"/>
  <c r="AG34" i="66"/>
  <c r="W34" i="66"/>
  <c r="L34" i="66"/>
  <c r="B34" i="66"/>
  <c r="AK33" i="66"/>
  <c r="W33" i="66"/>
  <c r="L33" i="66"/>
  <c r="AK29" i="66"/>
  <c r="AK28" i="66"/>
  <c r="AG29" i="66"/>
  <c r="AC30" i="66"/>
  <c r="Z30" i="66"/>
  <c r="W31" i="66"/>
  <c r="W30" i="66"/>
  <c r="W29" i="66"/>
  <c r="W28" i="66"/>
  <c r="L31" i="66"/>
  <c r="L30" i="66"/>
  <c r="L29" i="66"/>
  <c r="L28" i="66"/>
  <c r="B31" i="66"/>
  <c r="B30" i="66"/>
  <c r="B29" i="66"/>
  <c r="Q2" i="113" l="1"/>
  <c r="V2" i="116"/>
  <c r="D2" i="113"/>
  <c r="D2" i="116"/>
  <c r="F30" i="113"/>
  <c r="BY50" i="17"/>
  <c r="Z20" i="105"/>
  <c r="Z21" i="105" s="1"/>
  <c r="AC24" i="83"/>
  <c r="BR26" i="83" s="1"/>
  <c r="AC12" i="105"/>
  <c r="AC10" i="105"/>
  <c r="AC11" i="105" s="1"/>
  <c r="S12" i="104"/>
  <c r="AC38" i="104"/>
  <c r="Z17" i="105"/>
  <c r="Z18" i="105" s="1"/>
  <c r="N33" i="103"/>
  <c r="U37" i="81"/>
  <c r="U11" i="104"/>
  <c r="S10" i="104"/>
  <c r="U10" i="104"/>
  <c r="U37" i="103"/>
  <c r="S11" i="104"/>
  <c r="R37" i="67"/>
  <c r="A24" i="111"/>
  <c r="D4" i="113"/>
  <c r="L16" i="107"/>
  <c r="M22" i="85"/>
  <c r="B26" i="108"/>
  <c r="B30" i="86"/>
  <c r="AA6" i="113"/>
  <c r="AC42" i="80"/>
  <c r="AG42" i="80"/>
  <c r="AK42" i="80"/>
  <c r="L10" i="103"/>
  <c r="I17" i="81"/>
  <c r="B12" i="103"/>
  <c r="B16" i="81"/>
  <c r="U16" i="81"/>
  <c r="N12" i="103"/>
  <c r="AC13" i="69"/>
  <c r="E2" i="108"/>
  <c r="E2" i="104"/>
  <c r="E2" i="106"/>
  <c r="E2" i="101"/>
  <c r="E2" i="103"/>
  <c r="E2" i="109"/>
  <c r="E2" i="105"/>
  <c r="E2" i="110"/>
  <c r="E2" i="107"/>
  <c r="C1" i="107"/>
  <c r="C1" i="103"/>
  <c r="C1" i="108"/>
  <c r="C1" i="106"/>
  <c r="C1" i="101"/>
  <c r="C1" i="109"/>
  <c r="C1" i="110"/>
  <c r="C1" i="105"/>
  <c r="C1" i="104"/>
  <c r="Z1" i="103"/>
  <c r="Z1" i="108"/>
  <c r="Z1" i="104"/>
  <c r="Z1" i="106"/>
  <c r="Z1" i="101"/>
  <c r="Z1" i="109"/>
  <c r="Z1" i="105"/>
  <c r="Z1" i="110"/>
  <c r="Z1" i="107"/>
  <c r="AC23" i="69"/>
  <c r="Z41" i="66"/>
  <c r="AC33" i="69"/>
  <c r="AC18" i="69"/>
  <c r="AC38" i="69"/>
  <c r="AC41" i="66"/>
  <c r="AC46" i="66"/>
  <c r="AC36" i="66"/>
  <c r="Z23" i="69"/>
  <c r="Z28" i="69"/>
  <c r="Z18" i="69"/>
  <c r="Z38" i="69"/>
  <c r="Z13" i="69"/>
  <c r="Z33" i="69"/>
  <c r="AC28" i="69"/>
  <c r="Z46" i="66"/>
  <c r="F31" i="113" l="1"/>
  <c r="AC13" i="105"/>
  <c r="S17" i="104"/>
  <c r="BC25" i="83"/>
  <c r="BC27" i="83"/>
  <c r="BC24" i="83"/>
  <c r="BC26" i="83"/>
  <c r="AT27" i="83"/>
  <c r="AT25" i="83"/>
  <c r="AK26" i="83"/>
  <c r="AG26" i="83"/>
  <c r="AC26" i="83"/>
  <c r="AT26" i="83"/>
  <c r="AT24" i="83"/>
  <c r="AC17" i="105"/>
  <c r="AC15" i="105"/>
  <c r="AC16" i="105" s="1"/>
  <c r="N38" i="103"/>
  <c r="U42" i="81"/>
  <c r="Z22" i="105"/>
  <c r="Z23" i="105" s="1"/>
  <c r="BY51" i="17"/>
  <c r="Z25" i="105"/>
  <c r="Z26" i="105" s="1"/>
  <c r="AC29" i="83"/>
  <c r="BR31" i="83" s="1"/>
  <c r="U15" i="104"/>
  <c r="S15" i="104"/>
  <c r="U16" i="104"/>
  <c r="S16" i="104"/>
  <c r="U12" i="104"/>
  <c r="R38" i="67"/>
  <c r="A25" i="111"/>
  <c r="L21" i="107"/>
  <c r="M27" i="85"/>
  <c r="B31" i="108"/>
  <c r="B35" i="86"/>
  <c r="AC17" i="81"/>
  <c r="AG17" i="81"/>
  <c r="AK17" i="81"/>
  <c r="B17" i="103"/>
  <c r="B21" i="81"/>
  <c r="L15" i="103"/>
  <c r="I22" i="81"/>
  <c r="U21" i="81"/>
  <c r="N17" i="103"/>
  <c r="AC30" i="67"/>
  <c r="AC29" i="67"/>
  <c r="BH53" i="77"/>
  <c r="A53" i="77"/>
  <c r="BK2" i="77"/>
  <c r="AX2" i="77"/>
  <c r="K2" i="77"/>
  <c r="K1" i="77"/>
  <c r="BH53" i="76"/>
  <c r="A53" i="76"/>
  <c r="BK2" i="76"/>
  <c r="AU2" i="76"/>
  <c r="I2" i="76"/>
  <c r="CS1" i="76"/>
  <c r="I1" i="76"/>
  <c r="O50" i="75"/>
  <c r="A50" i="75"/>
  <c r="C4" i="75"/>
  <c r="M2" i="75"/>
  <c r="C2" i="75"/>
  <c r="O50" i="74"/>
  <c r="A50" i="74"/>
  <c r="H4" i="74"/>
  <c r="C4" i="74"/>
  <c r="M2" i="74"/>
  <c r="C2" i="74"/>
  <c r="B41" i="73"/>
  <c r="N4" i="73"/>
  <c r="D4" i="73"/>
  <c r="W2" i="73"/>
  <c r="D2" i="73"/>
  <c r="AB52" i="69"/>
  <c r="B52" i="69"/>
  <c r="E2" i="69"/>
  <c r="Z1" i="69"/>
  <c r="C1" i="69"/>
  <c r="X4" i="68"/>
  <c r="U4" i="68"/>
  <c r="D4" i="68"/>
  <c r="V2" i="68"/>
  <c r="D2" i="68"/>
  <c r="T52" i="67"/>
  <c r="B52" i="67"/>
  <c r="B50" i="67"/>
  <c r="R48" i="67"/>
  <c r="AA6" i="67"/>
  <c r="D4" i="67"/>
  <c r="Q2" i="67"/>
  <c r="D2" i="67"/>
  <c r="AC31" i="66"/>
  <c r="Z31" i="66"/>
  <c r="F32" i="113" l="1"/>
  <c r="AC18" i="105"/>
  <c r="AC22" i="105"/>
  <c r="AC20" i="105"/>
  <c r="BY52" i="17"/>
  <c r="Z30" i="105"/>
  <c r="Z31" i="105" s="1"/>
  <c r="AC34" i="83"/>
  <c r="BR36" i="83" s="1"/>
  <c r="BC31" i="83"/>
  <c r="BC30" i="83"/>
  <c r="BC29" i="83"/>
  <c r="BC32" i="83"/>
  <c r="AT31" i="83"/>
  <c r="AK31" i="83"/>
  <c r="AC31" i="83"/>
  <c r="AG31" i="83"/>
  <c r="AT30" i="83"/>
  <c r="AT29" i="83"/>
  <c r="AT32" i="83"/>
  <c r="Z27" i="105"/>
  <c r="Z28" i="105" s="1"/>
  <c r="N13" i="104"/>
  <c r="U17" i="82"/>
  <c r="S22" i="104"/>
  <c r="S21" i="104"/>
  <c r="U17" i="104"/>
  <c r="U21" i="104"/>
  <c r="S20" i="104"/>
  <c r="U20" i="104"/>
  <c r="R39" i="67"/>
  <c r="A26" i="111"/>
  <c r="AC25" i="67"/>
  <c r="AC28" i="67"/>
  <c r="AC26" i="67"/>
  <c r="L26" i="107"/>
  <c r="M32" i="85"/>
  <c r="B36" i="108"/>
  <c r="B40" i="86"/>
  <c r="AC31" i="67"/>
  <c r="AC32" i="67"/>
  <c r="AC27" i="67"/>
  <c r="AC22" i="81"/>
  <c r="AK22" i="81"/>
  <c r="AG22" i="81"/>
  <c r="B22" i="103"/>
  <c r="B26" i="81"/>
  <c r="L20" i="103"/>
  <c r="I27" i="81"/>
  <c r="N22" i="103"/>
  <c r="U26" i="81"/>
  <c r="AC15" i="67"/>
  <c r="BK48" i="63"/>
  <c r="BJ48" i="63"/>
  <c r="BI48" i="63"/>
  <c r="BH48" i="63"/>
  <c r="AY43" i="62"/>
  <c r="AX43" i="62"/>
  <c r="AW43" i="62"/>
  <c r="AV43" i="62"/>
  <c r="AZ50" i="61"/>
  <c r="AY50" i="61"/>
  <c r="AX50" i="61"/>
  <c r="AW50" i="61"/>
  <c r="F33" i="113" l="1"/>
  <c r="AC21" i="105"/>
  <c r="AC23" i="105" s="1"/>
  <c r="N18" i="104"/>
  <c r="U22" i="82"/>
  <c r="BC37" i="83"/>
  <c r="BC35" i="83"/>
  <c r="BC34" i="83"/>
  <c r="BC36" i="83"/>
  <c r="AK36" i="83"/>
  <c r="AT34" i="83"/>
  <c r="AT35" i="83"/>
  <c r="AC36" i="83"/>
  <c r="AT36" i="83"/>
  <c r="AT37" i="83"/>
  <c r="AG36" i="83"/>
  <c r="S27" i="104"/>
  <c r="AC27" i="105"/>
  <c r="AC25" i="105"/>
  <c r="AC26" i="105" s="1"/>
  <c r="Z32" i="105"/>
  <c r="Z33" i="105" s="1"/>
  <c r="BY53" i="17"/>
  <c r="Z35" i="105"/>
  <c r="Z36" i="105" s="1"/>
  <c r="AC39" i="83"/>
  <c r="BR41" i="83" s="1"/>
  <c r="U25" i="104"/>
  <c r="U22" i="104"/>
  <c r="U26" i="104"/>
  <c r="S26" i="104"/>
  <c r="S25" i="104"/>
  <c r="AC18" i="67"/>
  <c r="AC21" i="67"/>
  <c r="L31" i="107"/>
  <c r="M37" i="85"/>
  <c r="B11" i="109"/>
  <c r="B15" i="87"/>
  <c r="AC24" i="67"/>
  <c r="AC22" i="67"/>
  <c r="AC16" i="67"/>
  <c r="AC23" i="67"/>
  <c r="AC33" i="67"/>
  <c r="AC20" i="67"/>
  <c r="AC19" i="67"/>
  <c r="AC17" i="67"/>
  <c r="L25" i="103"/>
  <c r="I32" i="81"/>
  <c r="AK27" i="81"/>
  <c r="AG27" i="81"/>
  <c r="AC27" i="81"/>
  <c r="B27" i="103"/>
  <c r="B31" i="81"/>
  <c r="N27" i="103"/>
  <c r="U31" i="81"/>
  <c r="AZ33" i="78"/>
  <c r="AZ31" i="78"/>
  <c r="BL32" i="78"/>
  <c r="AG33" i="78"/>
  <c r="BF30" i="78"/>
  <c r="AW33" i="78"/>
  <c r="AZ32" i="78"/>
  <c r="AW31" i="78"/>
  <c r="AC32" i="78"/>
  <c r="BF32" i="78"/>
  <c r="AZ30" i="78"/>
  <c r="BL30" i="78"/>
  <c r="F34" i="113" l="1"/>
  <c r="AC28" i="105"/>
  <c r="BY54" i="17"/>
  <c r="Z10" i="106"/>
  <c r="Z11" i="106" s="1"/>
  <c r="AC14" i="84"/>
  <c r="BR16" i="84" s="1"/>
  <c r="AC32" i="105"/>
  <c r="AC30" i="105"/>
  <c r="BC39" i="83"/>
  <c r="BC42" i="83"/>
  <c r="BC40" i="83"/>
  <c r="BC41" i="83"/>
  <c r="AT40" i="83"/>
  <c r="AT39" i="83"/>
  <c r="AG41" i="83"/>
  <c r="AK41" i="83"/>
  <c r="AT42" i="83"/>
  <c r="AC41" i="83"/>
  <c r="AT41" i="83"/>
  <c r="Z37" i="105"/>
  <c r="Z38" i="105" s="1"/>
  <c r="S32" i="104"/>
  <c r="R40" i="67"/>
  <c r="A27" i="111"/>
  <c r="N23" i="104"/>
  <c r="U27" i="82"/>
  <c r="S30" i="104"/>
  <c r="S31" i="104"/>
  <c r="U31" i="104"/>
  <c r="U27" i="104"/>
  <c r="U30" i="104"/>
  <c r="R41" i="67"/>
  <c r="A28" i="111"/>
  <c r="L36" i="107"/>
  <c r="M42" i="85"/>
  <c r="B16" i="109"/>
  <c r="B20" i="87"/>
  <c r="AC34" i="67"/>
  <c r="B32" i="103"/>
  <c r="B36" i="81"/>
  <c r="AK32" i="81"/>
  <c r="AG32" i="81"/>
  <c r="AC32" i="81"/>
  <c r="L30" i="103"/>
  <c r="I37" i="81"/>
  <c r="N32" i="103"/>
  <c r="U36" i="81"/>
  <c r="F35" i="113" l="1"/>
  <c r="AC31" i="105"/>
  <c r="AC33" i="105" s="1"/>
  <c r="S37" i="104"/>
  <c r="AC37" i="105"/>
  <c r="AC35" i="105"/>
  <c r="AC36" i="105" s="1"/>
  <c r="Z12" i="106"/>
  <c r="Z13" i="106" s="1"/>
  <c r="BY55" i="17"/>
  <c r="Z15" i="106"/>
  <c r="Z16" i="106" s="1"/>
  <c r="AC19" i="84"/>
  <c r="BR21" i="84" s="1"/>
  <c r="AK16" i="84"/>
  <c r="BC16" i="84"/>
  <c r="BC14" i="84"/>
  <c r="BC15" i="84"/>
  <c r="BC17" i="84"/>
  <c r="AT16" i="84"/>
  <c r="AT15" i="84"/>
  <c r="AT17" i="84"/>
  <c r="AG16" i="84"/>
  <c r="AT14" i="84"/>
  <c r="AC16" i="84"/>
  <c r="N28" i="104"/>
  <c r="U32" i="82"/>
  <c r="U35" i="104"/>
  <c r="U36" i="104"/>
  <c r="U32" i="104"/>
  <c r="S36" i="104"/>
  <c r="S35" i="104"/>
  <c r="R42" i="67"/>
  <c r="A29" i="111"/>
  <c r="L11" i="108"/>
  <c r="M17" i="86"/>
  <c r="B21" i="109"/>
  <c r="B25" i="87"/>
  <c r="AC35" i="67"/>
  <c r="AG37" i="81"/>
  <c r="AC37" i="81"/>
  <c r="AK37" i="81"/>
  <c r="L35" i="103"/>
  <c r="I42" i="81"/>
  <c r="B37" i="103"/>
  <c r="AC36" i="67" s="1"/>
  <c r="B41" i="81"/>
  <c r="N37" i="103"/>
  <c r="U41" i="81"/>
  <c r="F36" i="113" l="1"/>
  <c r="AC38" i="105"/>
  <c r="BC19" i="84"/>
  <c r="BC22" i="84"/>
  <c r="BC21" i="84"/>
  <c r="BC20" i="84"/>
  <c r="AT19" i="84"/>
  <c r="AK21" i="84"/>
  <c r="AT20" i="84"/>
  <c r="AC21" i="84"/>
  <c r="AT21" i="84"/>
  <c r="AG21" i="84"/>
  <c r="AT22" i="84"/>
  <c r="Z17" i="106"/>
  <c r="Z18" i="106" s="1"/>
  <c r="BY56" i="17"/>
  <c r="Z20" i="106"/>
  <c r="Z21" i="106" s="1"/>
  <c r="AC24" i="84"/>
  <c r="BR26" i="84" s="1"/>
  <c r="S12" i="105"/>
  <c r="N33" i="104"/>
  <c r="U37" i="82"/>
  <c r="AC12" i="106"/>
  <c r="AC10" i="106"/>
  <c r="S10" i="105"/>
  <c r="U37" i="104"/>
  <c r="S11" i="105"/>
  <c r="U11" i="105"/>
  <c r="U10" i="105"/>
  <c r="A30" i="111"/>
  <c r="L16" i="108"/>
  <c r="M22" i="86"/>
  <c r="B26" i="109"/>
  <c r="B30" i="87"/>
  <c r="AG42" i="81"/>
  <c r="AK42" i="81"/>
  <c r="AC42" i="81"/>
  <c r="L10" i="104"/>
  <c r="I17" i="82"/>
  <c r="B12" i="104"/>
  <c r="B16" i="82"/>
  <c r="N12" i="104"/>
  <c r="U16" i="82"/>
  <c r="F37" i="113" l="1"/>
  <c r="AC11" i="106"/>
  <c r="AC13" i="106" s="1"/>
  <c r="S17" i="105"/>
  <c r="Z22" i="106"/>
  <c r="Z23" i="106" s="1"/>
  <c r="BC27" i="84"/>
  <c r="BC26" i="84"/>
  <c r="BC25" i="84"/>
  <c r="BC24" i="84"/>
  <c r="AT27" i="84"/>
  <c r="AT26" i="84"/>
  <c r="AK26" i="84"/>
  <c r="AT25" i="84"/>
  <c r="AC26" i="84"/>
  <c r="AG26" i="84"/>
  <c r="AT24" i="84"/>
  <c r="BY57" i="17"/>
  <c r="Z25" i="106"/>
  <c r="Z26" i="106" s="1"/>
  <c r="AC29" i="84"/>
  <c r="BR31" i="84" s="1"/>
  <c r="N38" i="104"/>
  <c r="U42" i="82"/>
  <c r="AC17" i="106"/>
  <c r="AC15" i="106"/>
  <c r="AC16" i="106" s="1"/>
  <c r="R15" i="113"/>
  <c r="AC15" i="113" s="1"/>
  <c r="U15" i="105"/>
  <c r="S15" i="105"/>
  <c r="U16" i="105"/>
  <c r="S16" i="105"/>
  <c r="U12" i="105"/>
  <c r="A31" i="111"/>
  <c r="L21" i="108"/>
  <c r="M27" i="86"/>
  <c r="B31" i="109"/>
  <c r="B35" i="87"/>
  <c r="AC37" i="67"/>
  <c r="B21" i="82"/>
  <c r="L15" i="104"/>
  <c r="I22" i="82"/>
  <c r="AK17" i="82"/>
  <c r="AC17" i="82"/>
  <c r="AG17" i="82"/>
  <c r="N17" i="104"/>
  <c r="U21" i="82"/>
  <c r="F38" i="113" l="1"/>
  <c r="AC18" i="106"/>
  <c r="N13" i="105"/>
  <c r="U17" i="83"/>
  <c r="BC31" i="84"/>
  <c r="BC30" i="84"/>
  <c r="BC29" i="84"/>
  <c r="BC32" i="84"/>
  <c r="AK31" i="84"/>
  <c r="AT32" i="84"/>
  <c r="AT30" i="84"/>
  <c r="AT31" i="84"/>
  <c r="AC31" i="84"/>
  <c r="AT29" i="84"/>
  <c r="AG31" i="84"/>
  <c r="AC22" i="106"/>
  <c r="AC20" i="106"/>
  <c r="AC21" i="106" s="1"/>
  <c r="Z27" i="106"/>
  <c r="Z28" i="106" s="1"/>
  <c r="BY58" i="17"/>
  <c r="Z30" i="106"/>
  <c r="Z31" i="106" s="1"/>
  <c r="AC34" i="84"/>
  <c r="BR36" i="84" s="1"/>
  <c r="R16" i="113"/>
  <c r="AC16" i="113" s="1"/>
  <c r="S22" i="105"/>
  <c r="S21" i="105"/>
  <c r="S20" i="105"/>
  <c r="U20" i="105"/>
  <c r="U17" i="105"/>
  <c r="U21" i="105"/>
  <c r="A32" i="111"/>
  <c r="L26" i="108"/>
  <c r="M32" i="86"/>
  <c r="B36" i="109"/>
  <c r="B40" i="87"/>
  <c r="AK22" i="82"/>
  <c r="AC22" i="82"/>
  <c r="AG22" i="82"/>
  <c r="L20" i="104"/>
  <c r="I27" i="82"/>
  <c r="B26" i="82"/>
  <c r="N22" i="104"/>
  <c r="U26" i="82"/>
  <c r="F39" i="113" l="1"/>
  <c r="BC36" i="84"/>
  <c r="BC34" i="84"/>
  <c r="BC37" i="84"/>
  <c r="BC35" i="84"/>
  <c r="AT34" i="84"/>
  <c r="AT36" i="84"/>
  <c r="AK36" i="84"/>
  <c r="AT37" i="84"/>
  <c r="AG36" i="84"/>
  <c r="AC36" i="84"/>
  <c r="AT35" i="84"/>
  <c r="Z32" i="106"/>
  <c r="Z33" i="106" s="1"/>
  <c r="AC27" i="106"/>
  <c r="AC25" i="106"/>
  <c r="N18" i="105"/>
  <c r="U22" i="83"/>
  <c r="R17" i="113"/>
  <c r="AC17" i="113" s="1"/>
  <c r="BY59" i="17"/>
  <c r="Z35" i="106"/>
  <c r="Z36" i="106" s="1"/>
  <c r="AC39" i="84"/>
  <c r="BR41" i="84" s="1"/>
  <c r="S27" i="105"/>
  <c r="AC23" i="106"/>
  <c r="U26" i="105"/>
  <c r="U22" i="105"/>
  <c r="U25" i="105"/>
  <c r="S25" i="105"/>
  <c r="S26" i="105"/>
  <c r="A33" i="111"/>
  <c r="L31" i="108"/>
  <c r="M37" i="86"/>
  <c r="B11" i="110"/>
  <c r="B15" i="88"/>
  <c r="AG27" i="82"/>
  <c r="AC27" i="82"/>
  <c r="AK27" i="82"/>
  <c r="L25" i="104"/>
  <c r="I32" i="82"/>
  <c r="B31" i="82"/>
  <c r="N27" i="104"/>
  <c r="U31" i="82"/>
  <c r="F40" i="113" l="1"/>
  <c r="AC26" i="106"/>
  <c r="AC28" i="106" s="1"/>
  <c r="AC32" i="106"/>
  <c r="AC30" i="106"/>
  <c r="AC31" i="106" s="1"/>
  <c r="Z37" i="106"/>
  <c r="Z38" i="106" s="1"/>
  <c r="R18" i="113"/>
  <c r="AC18" i="113" s="1"/>
  <c r="S32" i="105"/>
  <c r="BY60" i="17"/>
  <c r="Z10" i="107"/>
  <c r="Z11" i="107" s="1"/>
  <c r="AC14" i="85"/>
  <c r="BR16" i="85" s="1"/>
  <c r="N23" i="105"/>
  <c r="U27" i="83"/>
  <c r="BC41" i="84"/>
  <c r="BC42" i="84"/>
  <c r="BC40" i="84"/>
  <c r="BC39" i="84"/>
  <c r="AK41" i="84"/>
  <c r="AT39" i="84"/>
  <c r="AT42" i="84"/>
  <c r="AC41" i="84"/>
  <c r="AT40" i="84"/>
  <c r="AT41" i="84"/>
  <c r="AG41" i="84"/>
  <c r="S31" i="105"/>
  <c r="S30" i="105"/>
  <c r="U30" i="105"/>
  <c r="U27" i="105"/>
  <c r="U31" i="105"/>
  <c r="A34" i="111"/>
  <c r="L36" i="108"/>
  <c r="M42" i="86"/>
  <c r="B16" i="110"/>
  <c r="B20" i="88"/>
  <c r="B36" i="82"/>
  <c r="L30" i="104"/>
  <c r="I37" i="82"/>
  <c r="AG32" i="82"/>
  <c r="AK32" i="82"/>
  <c r="AC32" i="82"/>
  <c r="N32" i="104"/>
  <c r="U36" i="82"/>
  <c r="F41" i="113" l="1"/>
  <c r="AC33" i="106"/>
  <c r="S37" i="105"/>
  <c r="R19" i="113"/>
  <c r="AC19" i="113" s="1"/>
  <c r="AC37" i="106"/>
  <c r="AC35" i="106"/>
  <c r="AC36" i="106" s="1"/>
  <c r="Z12" i="107"/>
  <c r="Z13" i="107" s="1"/>
  <c r="N28" i="105"/>
  <c r="U32" i="83"/>
  <c r="BY61" i="17"/>
  <c r="Z15" i="107"/>
  <c r="Z16" i="107" s="1"/>
  <c r="AC19" i="85"/>
  <c r="BR21" i="85" s="1"/>
  <c r="AG16" i="85"/>
  <c r="BC15" i="85"/>
  <c r="BC17" i="85"/>
  <c r="BC16" i="85"/>
  <c r="BC14" i="85"/>
  <c r="AT14" i="85"/>
  <c r="AK16" i="85"/>
  <c r="AT16" i="85"/>
  <c r="AT17" i="85"/>
  <c r="AC16" i="85"/>
  <c r="AT15" i="85"/>
  <c r="U32" i="105"/>
  <c r="S35" i="105"/>
  <c r="U36" i="105"/>
  <c r="U35" i="105"/>
  <c r="S36" i="105"/>
  <c r="A35" i="111"/>
  <c r="L11" i="109"/>
  <c r="M17" i="87"/>
  <c r="B21" i="110"/>
  <c r="B25" i="88"/>
  <c r="AK37" i="82"/>
  <c r="AG37" i="82"/>
  <c r="AC37" i="82"/>
  <c r="L35" i="104"/>
  <c r="I42" i="82"/>
  <c r="AC38" i="67"/>
  <c r="B41" i="82"/>
  <c r="N37" i="104"/>
  <c r="U41" i="82"/>
  <c r="F42" i="113" l="1"/>
  <c r="AC38" i="106"/>
  <c r="BY62" i="17"/>
  <c r="Z20" i="107"/>
  <c r="Z21" i="107" s="1"/>
  <c r="AC24" i="85"/>
  <c r="BR26" i="85" s="1"/>
  <c r="AC12" i="107"/>
  <c r="AC10" i="107"/>
  <c r="AC11" i="107" s="1"/>
  <c r="N33" i="105"/>
  <c r="U37" i="83"/>
  <c r="Z17" i="107"/>
  <c r="Z18" i="107" s="1"/>
  <c r="R20" i="113"/>
  <c r="AC20" i="113" s="1"/>
  <c r="BC20" i="85"/>
  <c r="BC22" i="85"/>
  <c r="BC21" i="85"/>
  <c r="BC19" i="85"/>
  <c r="AT22" i="85"/>
  <c r="AT21" i="85"/>
  <c r="AT20" i="85"/>
  <c r="AG21" i="85"/>
  <c r="AK21" i="85"/>
  <c r="AT19" i="85"/>
  <c r="AC21" i="85"/>
  <c r="S12" i="106"/>
  <c r="S11" i="106"/>
  <c r="U10" i="106"/>
  <c r="S10" i="106"/>
  <c r="U37" i="105"/>
  <c r="U11" i="106"/>
  <c r="A36" i="111"/>
  <c r="L16" i="109"/>
  <c r="M22" i="87"/>
  <c r="B26" i="110"/>
  <c r="B30" i="88"/>
  <c r="L10" i="105"/>
  <c r="I17" i="83"/>
  <c r="AK42" i="82"/>
  <c r="AG42" i="82"/>
  <c r="AC42" i="82"/>
  <c r="B12" i="105"/>
  <c r="B16" i="83"/>
  <c r="N12" i="105"/>
  <c r="U16" i="83"/>
  <c r="F43" i="113" l="1"/>
  <c r="AC13" i="107"/>
  <c r="N38" i="105"/>
  <c r="U42" i="83"/>
  <c r="S17" i="106"/>
  <c r="R21" i="113"/>
  <c r="AC21" i="113" s="1"/>
  <c r="BC24" i="85"/>
  <c r="BC27" i="85"/>
  <c r="BC26" i="85"/>
  <c r="BC25" i="85"/>
  <c r="AG26" i="85"/>
  <c r="AT25" i="85"/>
  <c r="AT24" i="85"/>
  <c r="AK26" i="85"/>
  <c r="AC26" i="85"/>
  <c r="AT27" i="85"/>
  <c r="AT26" i="85"/>
  <c r="Z22" i="107"/>
  <c r="Z23" i="107" s="1"/>
  <c r="AC17" i="107"/>
  <c r="AC15" i="107"/>
  <c r="BY63" i="17"/>
  <c r="Z25" i="107"/>
  <c r="Z26" i="107" s="1"/>
  <c r="AC29" i="85"/>
  <c r="BR31" i="85" s="1"/>
  <c r="U12" i="106"/>
  <c r="U16" i="106"/>
  <c r="S15" i="106"/>
  <c r="U15" i="106"/>
  <c r="S16" i="106"/>
  <c r="A37" i="111"/>
  <c r="L21" i="109"/>
  <c r="M27" i="87"/>
  <c r="B31" i="110"/>
  <c r="B35" i="88"/>
  <c r="AG17" i="83"/>
  <c r="AC17" i="83"/>
  <c r="AK17" i="83"/>
  <c r="B17" i="105"/>
  <c r="B21" i="83"/>
  <c r="L15" i="105"/>
  <c r="I22" i="83"/>
  <c r="N17" i="105"/>
  <c r="U21" i="83"/>
  <c r="F44" i="113" l="1"/>
  <c r="AC16" i="107"/>
  <c r="AC18" i="107" s="1"/>
  <c r="BY64" i="17"/>
  <c r="Z30" i="107"/>
  <c r="Z31" i="107" s="1"/>
  <c r="AC34" i="85"/>
  <c r="BR36" i="85" s="1"/>
  <c r="BC30" i="85"/>
  <c r="BC32" i="85"/>
  <c r="BC29" i="85"/>
  <c r="BC31" i="85"/>
  <c r="AT30" i="85"/>
  <c r="AG31" i="85"/>
  <c r="AK31" i="85"/>
  <c r="AT29" i="85"/>
  <c r="AT32" i="85"/>
  <c r="AC31" i="85"/>
  <c r="AT31" i="85"/>
  <c r="Z27" i="107"/>
  <c r="Z28" i="107" s="1"/>
  <c r="N13" i="106"/>
  <c r="U17" i="84"/>
  <c r="AC22" i="107"/>
  <c r="AC20" i="107"/>
  <c r="AC21" i="107" s="1"/>
  <c r="S22" i="106"/>
  <c r="R22" i="113"/>
  <c r="AC22" i="113" s="1"/>
  <c r="U20" i="106"/>
  <c r="S20" i="106"/>
  <c r="U17" i="106"/>
  <c r="S21" i="106"/>
  <c r="U21" i="106"/>
  <c r="A38" i="111"/>
  <c r="L26" i="109"/>
  <c r="M32" i="87"/>
  <c r="B36" i="110"/>
  <c r="B40" i="88"/>
  <c r="AG22" i="83"/>
  <c r="AK22" i="83"/>
  <c r="AC22" i="83"/>
  <c r="B22" i="105"/>
  <c r="B26" i="83"/>
  <c r="L20" i="105"/>
  <c r="I27" i="83"/>
  <c r="N22" i="105"/>
  <c r="U26" i="83"/>
  <c r="F45" i="113" l="1"/>
  <c r="AC23" i="107"/>
  <c r="R23" i="113"/>
  <c r="AC23" i="113" s="1"/>
  <c r="AC27" i="107"/>
  <c r="AC25" i="107"/>
  <c r="N18" i="106"/>
  <c r="U22" i="84"/>
  <c r="S27" i="106"/>
  <c r="Z32" i="107"/>
  <c r="Z33" i="107" s="1"/>
  <c r="BC35" i="85"/>
  <c r="BC37" i="85"/>
  <c r="BC36" i="85"/>
  <c r="BC34" i="85"/>
  <c r="AC36" i="85"/>
  <c r="AT37" i="85"/>
  <c r="AG36" i="85"/>
  <c r="AT34" i="85"/>
  <c r="AK36" i="85"/>
  <c r="AT35" i="85"/>
  <c r="AT36" i="85"/>
  <c r="BY65" i="17"/>
  <c r="Z35" i="107"/>
  <c r="Z36" i="107" s="1"/>
  <c r="AC39" i="85"/>
  <c r="BR41" i="85" s="1"/>
  <c r="S26" i="106"/>
  <c r="S25" i="106"/>
  <c r="U22" i="106"/>
  <c r="U26" i="106"/>
  <c r="U25" i="106"/>
  <c r="A39" i="111"/>
  <c r="L31" i="109"/>
  <c r="M37" i="87"/>
  <c r="AK27" i="83"/>
  <c r="AG27" i="83"/>
  <c r="AC27" i="83"/>
  <c r="L25" i="105"/>
  <c r="I32" i="83"/>
  <c r="B27" i="105"/>
  <c r="B31" i="83"/>
  <c r="J9" i="68"/>
  <c r="N27" i="105"/>
  <c r="U31" i="83"/>
  <c r="F46" i="113" l="1"/>
  <c r="AC26" i="107"/>
  <c r="AC28" i="107" s="1"/>
  <c r="BC39" i="85"/>
  <c r="BC41" i="85"/>
  <c r="BC40" i="85"/>
  <c r="BC42" i="85"/>
  <c r="AT41" i="85"/>
  <c r="AT39" i="85"/>
  <c r="AT42" i="85"/>
  <c r="AG41" i="85"/>
  <c r="AC41" i="85"/>
  <c r="AK41" i="85"/>
  <c r="AT40" i="85"/>
  <c r="Z37" i="107"/>
  <c r="Z38" i="107" s="1"/>
  <c r="AC32" i="107"/>
  <c r="AC30" i="107"/>
  <c r="AC31" i="107" s="1"/>
  <c r="S32" i="106"/>
  <c r="N23" i="106"/>
  <c r="U27" i="84"/>
  <c r="BY66" i="17"/>
  <c r="Z10" i="108"/>
  <c r="Z11" i="108" s="1"/>
  <c r="AC14" i="86"/>
  <c r="BR16" i="86" s="1"/>
  <c r="R24" i="113"/>
  <c r="AC24" i="113" s="1"/>
  <c r="S30" i="106"/>
  <c r="U27" i="106"/>
  <c r="S31" i="106"/>
  <c r="U30" i="106"/>
  <c r="U31" i="106"/>
  <c r="A40" i="111"/>
  <c r="L36" i="109"/>
  <c r="M42" i="87"/>
  <c r="B9" i="68"/>
  <c r="B32" i="105"/>
  <c r="B36" i="83"/>
  <c r="AC32" i="83"/>
  <c r="AG32" i="83"/>
  <c r="AK32" i="83"/>
  <c r="R9" i="68"/>
  <c r="L30" i="105"/>
  <c r="I37" i="83"/>
  <c r="J10" i="68"/>
  <c r="N32" i="105"/>
  <c r="U36" i="83"/>
  <c r="F47" i="113" l="1"/>
  <c r="AC33" i="107"/>
  <c r="AG16" i="86"/>
  <c r="BC17" i="86"/>
  <c r="BC16" i="86"/>
  <c r="BC15" i="86"/>
  <c r="BC14" i="86"/>
  <c r="AC16" i="86"/>
  <c r="AT14" i="86"/>
  <c r="AT17" i="86"/>
  <c r="AT15" i="86"/>
  <c r="AT16" i="86"/>
  <c r="AK16" i="86"/>
  <c r="BY67" i="17"/>
  <c r="Z15" i="108"/>
  <c r="Z16" i="108" s="1"/>
  <c r="AC19" i="86"/>
  <c r="BR21" i="86" s="1"/>
  <c r="S37" i="106"/>
  <c r="N28" i="106"/>
  <c r="U32" i="84"/>
  <c r="R25" i="113"/>
  <c r="AC25" i="113" s="1"/>
  <c r="Z12" i="108"/>
  <c r="Z13" i="108" s="1"/>
  <c r="AC37" i="107"/>
  <c r="AC35" i="107"/>
  <c r="U32" i="106"/>
  <c r="S35" i="106"/>
  <c r="U36" i="106"/>
  <c r="U35" i="106"/>
  <c r="S36" i="106"/>
  <c r="A41" i="111"/>
  <c r="L11" i="110"/>
  <c r="M17" i="88"/>
  <c r="AC39" i="67"/>
  <c r="R10" i="68"/>
  <c r="L35" i="105"/>
  <c r="I42" i="83"/>
  <c r="AK37" i="83"/>
  <c r="AG37" i="83"/>
  <c r="AC37" i="83"/>
  <c r="B10" i="68"/>
  <c r="B37" i="105"/>
  <c r="B41" i="83"/>
  <c r="N37" i="105"/>
  <c r="J11" i="68"/>
  <c r="U41" i="83"/>
  <c r="F49" i="113" l="1"/>
  <c r="F48" i="113"/>
  <c r="AC36" i="107"/>
  <c r="AC38" i="107" s="1"/>
  <c r="Z17" i="108"/>
  <c r="AC12" i="108"/>
  <c r="AC10" i="108"/>
  <c r="AC11" i="108" s="1"/>
  <c r="BY68" i="17"/>
  <c r="Z20" i="108"/>
  <c r="Z21" i="108" s="1"/>
  <c r="AC24" i="86"/>
  <c r="BR26" i="86" s="1"/>
  <c r="R26" i="113"/>
  <c r="AC26" i="113" s="1"/>
  <c r="S12" i="107"/>
  <c r="BC19" i="86"/>
  <c r="BC21" i="86"/>
  <c r="BC22" i="86"/>
  <c r="BC20" i="86"/>
  <c r="AC21" i="86"/>
  <c r="AT19" i="86"/>
  <c r="AK21" i="86"/>
  <c r="AT22" i="86"/>
  <c r="AT21" i="86"/>
  <c r="AG21" i="86"/>
  <c r="AT20" i="86"/>
  <c r="N33" i="106"/>
  <c r="U37" i="84"/>
  <c r="Z18" i="108"/>
  <c r="S10" i="107"/>
  <c r="S11" i="107"/>
  <c r="U10" i="107"/>
  <c r="U11" i="107"/>
  <c r="U37" i="106"/>
  <c r="A42" i="111"/>
  <c r="L16" i="110"/>
  <c r="M22" i="88"/>
  <c r="B11" i="68"/>
  <c r="B12" i="106"/>
  <c r="B16" i="84"/>
  <c r="AC42" i="83"/>
  <c r="AK42" i="83"/>
  <c r="AG42" i="83"/>
  <c r="R11" i="68"/>
  <c r="L10" i="106"/>
  <c r="I17" i="84"/>
  <c r="N12" i="106"/>
  <c r="J12" i="68"/>
  <c r="U16" i="84"/>
  <c r="AC13" i="108" l="1"/>
  <c r="S17" i="107"/>
  <c r="N38" i="106"/>
  <c r="U42" i="84"/>
  <c r="Z22" i="108"/>
  <c r="Z23" i="108" s="1"/>
  <c r="BY69" i="17"/>
  <c r="Z25" i="108"/>
  <c r="Z26" i="108" s="1"/>
  <c r="AC29" i="86"/>
  <c r="BR31" i="86" s="1"/>
  <c r="R27" i="113"/>
  <c r="AC27" i="113" s="1"/>
  <c r="BC27" i="86"/>
  <c r="BC25" i="86"/>
  <c r="BC24" i="86"/>
  <c r="BC26" i="86"/>
  <c r="AT27" i="86"/>
  <c r="AT26" i="86"/>
  <c r="AK26" i="86"/>
  <c r="AT25" i="86"/>
  <c r="AT24" i="86"/>
  <c r="AC26" i="86"/>
  <c r="AG26" i="86"/>
  <c r="AC17" i="108"/>
  <c r="AC15" i="108"/>
  <c r="AC16" i="108" s="1"/>
  <c r="U12" i="107"/>
  <c r="U16" i="107"/>
  <c r="S16" i="107"/>
  <c r="S15" i="107"/>
  <c r="U15" i="107"/>
  <c r="A43" i="111"/>
  <c r="L21" i="110"/>
  <c r="M27" i="88"/>
  <c r="AK17" i="84"/>
  <c r="AG17" i="84"/>
  <c r="AC17" i="84"/>
  <c r="R12" i="68"/>
  <c r="L15" i="106"/>
  <c r="I22" i="84"/>
  <c r="B12" i="68"/>
  <c r="B17" i="106"/>
  <c r="B21" i="84"/>
  <c r="N17" i="106"/>
  <c r="J13" i="68"/>
  <c r="U21" i="84"/>
  <c r="AC18" i="108" l="1"/>
  <c r="N13" i="107"/>
  <c r="U17" i="85"/>
  <c r="R28" i="113"/>
  <c r="AC28" i="113" s="1"/>
  <c r="BC30" i="86"/>
  <c r="BC32" i="86"/>
  <c r="BC29" i="86"/>
  <c r="BC31" i="86"/>
  <c r="AT31" i="86"/>
  <c r="AC31" i="86"/>
  <c r="AG31" i="86"/>
  <c r="AK31" i="86"/>
  <c r="AT32" i="86"/>
  <c r="AT29" i="86"/>
  <c r="AT30" i="86"/>
  <c r="BY70" i="17"/>
  <c r="Z30" i="108"/>
  <c r="Z31" i="108" s="1"/>
  <c r="AC34" i="86"/>
  <c r="BR36" i="86" s="1"/>
  <c r="Z27" i="108"/>
  <c r="Z28" i="108" s="1"/>
  <c r="AC22" i="108"/>
  <c r="AC20" i="108"/>
  <c r="S22" i="107"/>
  <c r="U20" i="107"/>
  <c r="S20" i="107"/>
  <c r="S21" i="107"/>
  <c r="U21" i="107"/>
  <c r="U17" i="107"/>
  <c r="A44" i="111"/>
  <c r="L26" i="110"/>
  <c r="M32" i="88"/>
  <c r="R13" i="68"/>
  <c r="L20" i="106"/>
  <c r="I27" i="84"/>
  <c r="AK22" i="84"/>
  <c r="AG22" i="84"/>
  <c r="AC22" i="84"/>
  <c r="B13" i="68"/>
  <c r="B22" i="106"/>
  <c r="B26" i="84"/>
  <c r="J14" i="68"/>
  <c r="N22" i="106"/>
  <c r="U26" i="84"/>
  <c r="AC21" i="108" l="1"/>
  <c r="AC23" i="108" s="1"/>
  <c r="S27" i="107"/>
  <c r="R29" i="113"/>
  <c r="AC29" i="113" s="1"/>
  <c r="BC36" i="86"/>
  <c r="BC37" i="86"/>
  <c r="BC35" i="86"/>
  <c r="BC34" i="86"/>
  <c r="AT36" i="86"/>
  <c r="AG36" i="86"/>
  <c r="AT35" i="86"/>
  <c r="AK36" i="86"/>
  <c r="AT37" i="86"/>
  <c r="AT34" i="86"/>
  <c r="AC36" i="86"/>
  <c r="N18" i="107"/>
  <c r="U22" i="85"/>
  <c r="AC27" i="108"/>
  <c r="AC25" i="108"/>
  <c r="AC26" i="108" s="1"/>
  <c r="Z32" i="108"/>
  <c r="Z33" i="108" s="1"/>
  <c r="BY71" i="17"/>
  <c r="Z35" i="108"/>
  <c r="Z36" i="108" s="1"/>
  <c r="AC39" i="86"/>
  <c r="BR41" i="86" s="1"/>
  <c r="U26" i="107"/>
  <c r="S26" i="107"/>
  <c r="U25" i="107"/>
  <c r="U22" i="107"/>
  <c r="S25" i="107"/>
  <c r="A45" i="111"/>
  <c r="L31" i="110"/>
  <c r="M37" i="88"/>
  <c r="B14" i="68"/>
  <c r="B27" i="106"/>
  <c r="B31" i="84"/>
  <c r="AG27" i="84"/>
  <c r="AC27" i="84"/>
  <c r="AK27" i="84"/>
  <c r="R14" i="68"/>
  <c r="L25" i="106"/>
  <c r="I32" i="84"/>
  <c r="J15" i="68"/>
  <c r="N27" i="106"/>
  <c r="U31" i="84"/>
  <c r="AC28" i="108" l="1"/>
  <c r="BY72" i="17"/>
  <c r="Z10" i="109"/>
  <c r="Z11" i="109" s="1"/>
  <c r="AC14" i="87"/>
  <c r="BR16" i="87" s="1"/>
  <c r="AC32" i="108"/>
  <c r="AC30" i="108"/>
  <c r="N23" i="107"/>
  <c r="U27" i="85"/>
  <c r="R30" i="113"/>
  <c r="AC30" i="113" s="1"/>
  <c r="BC39" i="86"/>
  <c r="BC41" i="86"/>
  <c r="BC40" i="86"/>
  <c r="BC42" i="86"/>
  <c r="AG41" i="86"/>
  <c r="AT41" i="86"/>
  <c r="AT42" i="86"/>
  <c r="AT40" i="86"/>
  <c r="AT39" i="86"/>
  <c r="AC41" i="86"/>
  <c r="AK41" i="86"/>
  <c r="Z37" i="108"/>
  <c r="Z38" i="108" s="1"/>
  <c r="S32" i="107"/>
  <c r="S30" i="107"/>
  <c r="U27" i="107"/>
  <c r="U30" i="107"/>
  <c r="S31" i="107"/>
  <c r="U31" i="107"/>
  <c r="A46" i="111"/>
  <c r="L36" i="110"/>
  <c r="M42" i="88"/>
  <c r="AC40" i="67"/>
  <c r="AG32" i="84"/>
  <c r="AK32" i="84"/>
  <c r="AC32" i="84"/>
  <c r="R15" i="68"/>
  <c r="L30" i="106"/>
  <c r="I37" i="84"/>
  <c r="B15" i="68"/>
  <c r="B36" i="84"/>
  <c r="B32" i="106"/>
  <c r="J16" i="68"/>
  <c r="N32" i="106"/>
  <c r="U36" i="84"/>
  <c r="AC31" i="108" l="1"/>
  <c r="AC33" i="108" s="1"/>
  <c r="AC16" i="87"/>
  <c r="BC17" i="87"/>
  <c r="BC14" i="87"/>
  <c r="BC16" i="87"/>
  <c r="BC15" i="87"/>
  <c r="AT15" i="87"/>
  <c r="AG16" i="87"/>
  <c r="AT16" i="87"/>
  <c r="AT17" i="87"/>
  <c r="AK16" i="87"/>
  <c r="AT14" i="87"/>
  <c r="S37" i="107"/>
  <c r="AC37" i="108"/>
  <c r="AC35" i="108"/>
  <c r="AC36" i="108" s="1"/>
  <c r="N28" i="107"/>
  <c r="U32" i="85"/>
  <c r="R31" i="113"/>
  <c r="AC31" i="113" s="1"/>
  <c r="BY73" i="17"/>
  <c r="Z15" i="109"/>
  <c r="Z16" i="109" s="1"/>
  <c r="AC19" i="87"/>
  <c r="BR21" i="87" s="1"/>
  <c r="Z12" i="109"/>
  <c r="Z13" i="109" s="1"/>
  <c r="U36" i="107"/>
  <c r="U35" i="107"/>
  <c r="S36" i="107"/>
  <c r="U32" i="107"/>
  <c r="S35" i="107"/>
  <c r="A47" i="111"/>
  <c r="B16" i="68"/>
  <c r="B41" i="84"/>
  <c r="B37" i="106"/>
  <c r="AG37" i="84"/>
  <c r="AK37" i="84"/>
  <c r="AC37" i="84"/>
  <c r="R16" i="68"/>
  <c r="L35" i="106"/>
  <c r="I42" i="84"/>
  <c r="U41" i="84"/>
  <c r="J17" i="68"/>
  <c r="N37" i="106"/>
  <c r="S12" i="108" l="1"/>
  <c r="BC20" i="87"/>
  <c r="BC22" i="87"/>
  <c r="BC19" i="87"/>
  <c r="BC21" i="87"/>
  <c r="AT20" i="87"/>
  <c r="AT22" i="87"/>
  <c r="AT19" i="87"/>
  <c r="AT21" i="87"/>
  <c r="AK21" i="87"/>
  <c r="AC21" i="87"/>
  <c r="AG21" i="87"/>
  <c r="BY74" i="17"/>
  <c r="CA74" i="17" s="1"/>
  <c r="Z20" i="109"/>
  <c r="Z21" i="109" s="1"/>
  <c r="AC24" i="87"/>
  <c r="BR26" i="87" s="1"/>
  <c r="N33" i="107"/>
  <c r="U37" i="85"/>
  <c r="R32" i="113"/>
  <c r="AC32" i="113" s="1"/>
  <c r="Z17" i="109"/>
  <c r="Z18" i="109" s="1"/>
  <c r="AC12" i="109"/>
  <c r="AC10" i="109"/>
  <c r="AC38" i="108"/>
  <c r="S10" i="108"/>
  <c r="S11" i="108"/>
  <c r="U10" i="108"/>
  <c r="U37" i="107"/>
  <c r="U11" i="108"/>
  <c r="A48" i="111"/>
  <c r="R17" i="68"/>
  <c r="L10" i="107"/>
  <c r="I17" i="85"/>
  <c r="B17" i="68"/>
  <c r="B16" i="85"/>
  <c r="AK42" i="84"/>
  <c r="AC42" i="84"/>
  <c r="AG42" i="84"/>
  <c r="J18" i="68"/>
  <c r="N12" i="107"/>
  <c r="U16" i="85"/>
  <c r="AC11" i="109" l="1"/>
  <c r="AC13" i="109" s="1"/>
  <c r="BY75" i="17"/>
  <c r="Z25" i="109"/>
  <c r="Z26" i="109" s="1"/>
  <c r="AC29" i="87"/>
  <c r="BR31" i="87" s="1"/>
  <c r="N38" i="107"/>
  <c r="U42" i="85"/>
  <c r="BC25" i="87"/>
  <c r="BC27" i="87"/>
  <c r="BC24" i="87"/>
  <c r="BC26" i="87"/>
  <c r="AC26" i="87"/>
  <c r="AT25" i="87"/>
  <c r="AT24" i="87"/>
  <c r="AK26" i="87"/>
  <c r="AG26" i="87"/>
  <c r="AT27" i="87"/>
  <c r="AT26" i="87"/>
  <c r="S17" i="108"/>
  <c r="AC17" i="109"/>
  <c r="AC15" i="109"/>
  <c r="R33" i="113"/>
  <c r="AC33" i="113" s="1"/>
  <c r="Z22" i="109"/>
  <c r="Z23" i="109" s="1"/>
  <c r="U15" i="108"/>
  <c r="U16" i="108"/>
  <c r="S16" i="108"/>
  <c r="S15" i="108"/>
  <c r="U12" i="108"/>
  <c r="A49" i="111"/>
  <c r="AK17" i="85"/>
  <c r="AC17" i="85"/>
  <c r="AG17" i="85"/>
  <c r="B18" i="68"/>
  <c r="B21" i="85"/>
  <c r="R18" i="68"/>
  <c r="L15" i="107"/>
  <c r="I22" i="85"/>
  <c r="J19" i="68"/>
  <c r="N17" i="107"/>
  <c r="U21" i="85"/>
  <c r="AC16" i="109" l="1"/>
  <c r="AC18" i="109" s="1"/>
  <c r="N13" i="108"/>
  <c r="U17" i="86"/>
  <c r="R34" i="113"/>
  <c r="AC34" i="113" s="1"/>
  <c r="AC22" i="109"/>
  <c r="AC20" i="109"/>
  <c r="S22" i="108"/>
  <c r="Z27" i="109"/>
  <c r="Z28" i="109" s="1"/>
  <c r="BC31" i="87"/>
  <c r="BC29" i="87"/>
  <c r="BC30" i="87"/>
  <c r="BC32" i="87"/>
  <c r="AT30" i="87"/>
  <c r="AT32" i="87"/>
  <c r="AT29" i="87"/>
  <c r="AG31" i="87"/>
  <c r="AT31" i="87"/>
  <c r="AK31" i="87"/>
  <c r="AC31" i="87"/>
  <c r="BY76" i="17"/>
  <c r="Z30" i="109"/>
  <c r="Z31" i="109" s="1"/>
  <c r="AC34" i="87"/>
  <c r="BR36" i="87" s="1"/>
  <c r="S20" i="108"/>
  <c r="U17" i="108"/>
  <c r="S21" i="108"/>
  <c r="U21" i="108"/>
  <c r="U20" i="108"/>
  <c r="A50" i="111"/>
  <c r="B19" i="68"/>
  <c r="B26" i="85"/>
  <c r="AC22" i="85"/>
  <c r="AK22" i="85"/>
  <c r="AG22" i="85"/>
  <c r="R19" i="68"/>
  <c r="L20" i="107"/>
  <c r="I27" i="85"/>
  <c r="J20" i="68"/>
  <c r="N22" i="107"/>
  <c r="U26" i="85"/>
  <c r="AC21" i="109" l="1"/>
  <c r="AC23" i="109" s="1"/>
  <c r="BC37" i="87"/>
  <c r="BC35" i="87"/>
  <c r="BC34" i="87"/>
  <c r="BC36" i="87"/>
  <c r="AT34" i="87"/>
  <c r="AG36" i="87"/>
  <c r="AT37" i="87"/>
  <c r="AT36" i="87"/>
  <c r="AK36" i="87"/>
  <c r="AC36" i="87"/>
  <c r="AT35" i="87"/>
  <c r="Z32" i="109"/>
  <c r="Z33" i="109" s="1"/>
  <c r="AC27" i="109"/>
  <c r="AC25" i="109"/>
  <c r="AC26" i="109" s="1"/>
  <c r="BY77" i="17"/>
  <c r="Z35" i="109"/>
  <c r="Z36" i="109" s="1"/>
  <c r="AC39" i="87"/>
  <c r="BR41" i="87" s="1"/>
  <c r="N18" i="108"/>
  <c r="U22" i="86"/>
  <c r="R35" i="113"/>
  <c r="AC35" i="113" s="1"/>
  <c r="S27" i="108"/>
  <c r="U25" i="108"/>
  <c r="U22" i="108"/>
  <c r="S25" i="108"/>
  <c r="U26" i="108"/>
  <c r="S26" i="108"/>
  <c r="A51" i="111"/>
  <c r="AC41" i="67"/>
  <c r="R20" i="68"/>
  <c r="L25" i="107"/>
  <c r="I32" i="85"/>
  <c r="B20" i="68"/>
  <c r="B31" i="85"/>
  <c r="AG27" i="85"/>
  <c r="AC27" i="85"/>
  <c r="AK27" i="85"/>
  <c r="J21" i="68"/>
  <c r="N27" i="107"/>
  <c r="U31" i="85"/>
  <c r="N23" i="108" l="1"/>
  <c r="U27" i="86"/>
  <c r="R36" i="113"/>
  <c r="AC36" i="113" s="1"/>
  <c r="AC32" i="109"/>
  <c r="AC30" i="109"/>
  <c r="AC31" i="109" s="1"/>
  <c r="BC41" i="87"/>
  <c r="BC42" i="87"/>
  <c r="BC39" i="87"/>
  <c r="BC40" i="87"/>
  <c r="AC41" i="87"/>
  <c r="AK41" i="87"/>
  <c r="AG41" i="87"/>
  <c r="AT42" i="87"/>
  <c r="AT41" i="87"/>
  <c r="AT40" i="87"/>
  <c r="AT39" i="87"/>
  <c r="Z37" i="109"/>
  <c r="Z38" i="109" s="1"/>
  <c r="S32" i="108"/>
  <c r="BY78" i="17"/>
  <c r="Z10" i="110"/>
  <c r="Z11" i="110" s="1"/>
  <c r="AC14" i="88"/>
  <c r="BR16" i="88" s="1"/>
  <c r="AC28" i="109"/>
  <c r="U31" i="108"/>
  <c r="S31" i="108"/>
  <c r="S30" i="108"/>
  <c r="U27" i="108"/>
  <c r="U30" i="108"/>
  <c r="A52" i="111"/>
  <c r="B21" i="68"/>
  <c r="B36" i="85"/>
  <c r="AG32" i="85"/>
  <c r="AC32" i="85"/>
  <c r="AK32" i="85"/>
  <c r="R21" i="68"/>
  <c r="L30" i="107"/>
  <c r="I37" i="85"/>
  <c r="J22" i="68"/>
  <c r="N32" i="107"/>
  <c r="U36" i="85"/>
  <c r="AC33" i="109" l="1"/>
  <c r="Z12" i="110"/>
  <c r="BY79" i="17"/>
  <c r="Z15" i="110"/>
  <c r="Z16" i="110" s="1"/>
  <c r="AC19" i="88"/>
  <c r="BR21" i="88" s="1"/>
  <c r="AK16" i="88"/>
  <c r="BC15" i="88"/>
  <c r="BC14" i="88"/>
  <c r="BC17" i="88"/>
  <c r="BC16" i="88"/>
  <c r="AC16" i="88"/>
  <c r="AT14" i="88"/>
  <c r="AT17" i="88"/>
  <c r="AT15" i="88"/>
  <c r="AT16" i="88"/>
  <c r="AG16" i="88"/>
  <c r="S37" i="108"/>
  <c r="N28" i="108"/>
  <c r="U32" i="86"/>
  <c r="R37" i="113"/>
  <c r="AC37" i="113" s="1"/>
  <c r="Z13" i="110"/>
  <c r="AC37" i="109"/>
  <c r="AC35" i="109"/>
  <c r="AC36" i="109" s="1"/>
  <c r="U32" i="108"/>
  <c r="S35" i="108"/>
  <c r="U36" i="108"/>
  <c r="U35" i="108"/>
  <c r="S36" i="108"/>
  <c r="A53" i="111"/>
  <c r="AG37" i="85"/>
  <c r="AK37" i="85"/>
  <c r="AC37" i="85"/>
  <c r="B22" i="68"/>
  <c r="B41" i="85"/>
  <c r="B37" i="107"/>
  <c r="R22" i="68"/>
  <c r="L35" i="107"/>
  <c r="I42" i="85"/>
  <c r="J23" i="68"/>
  <c r="N37" i="107"/>
  <c r="U41" i="85"/>
  <c r="AC38" i="109" l="1"/>
  <c r="N33" i="108"/>
  <c r="U37" i="86"/>
  <c r="S12" i="109"/>
  <c r="Z17" i="110"/>
  <c r="Z18" i="110" s="1"/>
  <c r="BY80" i="17"/>
  <c r="Z20" i="110"/>
  <c r="Z21" i="110" s="1"/>
  <c r="AC24" i="88"/>
  <c r="BR26" i="88" s="1"/>
  <c r="R38" i="113"/>
  <c r="AC38" i="113" s="1"/>
  <c r="BC21" i="88"/>
  <c r="BC20" i="88"/>
  <c r="BC22" i="88"/>
  <c r="BC19" i="88"/>
  <c r="AT19" i="88"/>
  <c r="AK21" i="88"/>
  <c r="AC21" i="88"/>
  <c r="AT21" i="88"/>
  <c r="AG21" i="88"/>
  <c r="AT22" i="88"/>
  <c r="AT20" i="88"/>
  <c r="AC12" i="110"/>
  <c r="AC10" i="110"/>
  <c r="U11" i="109"/>
  <c r="S11" i="109"/>
  <c r="U10" i="109"/>
  <c r="S10" i="109"/>
  <c r="U37" i="108"/>
  <c r="A54" i="111"/>
  <c r="B23" i="68"/>
  <c r="B16" i="86"/>
  <c r="B12" i="108"/>
  <c r="AC42" i="85"/>
  <c r="AK42" i="85"/>
  <c r="AG42" i="85"/>
  <c r="R23" i="68"/>
  <c r="L10" i="108"/>
  <c r="I17" i="86"/>
  <c r="N12" i="108"/>
  <c r="J24" i="68"/>
  <c r="U16" i="86"/>
  <c r="AC11" i="110" l="1"/>
  <c r="AC13" i="110" s="1"/>
  <c r="AC17" i="110"/>
  <c r="AC15" i="110"/>
  <c r="AC16" i="110" s="1"/>
  <c r="BC25" i="88"/>
  <c r="BC24" i="88"/>
  <c r="BC27" i="88"/>
  <c r="BC26" i="88"/>
  <c r="AG26" i="88"/>
  <c r="AT24" i="88"/>
  <c r="AK26" i="88"/>
  <c r="AC26" i="88"/>
  <c r="AT25" i="88"/>
  <c r="AT27" i="88"/>
  <c r="AT26" i="88"/>
  <c r="BY81" i="17"/>
  <c r="Z25" i="110"/>
  <c r="Z26" i="110" s="1"/>
  <c r="AC29" i="88"/>
  <c r="BR31" i="88" s="1"/>
  <c r="N38" i="108"/>
  <c r="U42" i="86"/>
  <c r="Z22" i="110"/>
  <c r="Z23" i="110" s="1"/>
  <c r="S17" i="109"/>
  <c r="R39" i="113"/>
  <c r="AC39" i="113" s="1"/>
  <c r="S15" i="109"/>
  <c r="U15" i="109"/>
  <c r="U12" i="109"/>
  <c r="S16" i="109"/>
  <c r="U16" i="109"/>
  <c r="A55" i="111"/>
  <c r="B24" i="68"/>
  <c r="B21" i="86"/>
  <c r="B17" i="108"/>
  <c r="AK17" i="86"/>
  <c r="AG17" i="86"/>
  <c r="AC17" i="86"/>
  <c r="R24" i="68"/>
  <c r="L15" i="108"/>
  <c r="I22" i="86"/>
  <c r="J25" i="68"/>
  <c r="N17" i="108"/>
  <c r="U21" i="86"/>
  <c r="AC18" i="110" l="1"/>
  <c r="BY82" i="17"/>
  <c r="Z30" i="110"/>
  <c r="Z31" i="110" s="1"/>
  <c r="AC34" i="88"/>
  <c r="BR36" i="88" s="1"/>
  <c r="R40" i="113"/>
  <c r="AC40" i="113" s="1"/>
  <c r="S22" i="109"/>
  <c r="AC22" i="110"/>
  <c r="AC20" i="110"/>
  <c r="AC21" i="110" s="1"/>
  <c r="BC31" i="88"/>
  <c r="BC30" i="88"/>
  <c r="BC29" i="88"/>
  <c r="BC32" i="88"/>
  <c r="AT30" i="88"/>
  <c r="AK31" i="88"/>
  <c r="AG31" i="88"/>
  <c r="AT31" i="88"/>
  <c r="AT29" i="88"/>
  <c r="AC31" i="88"/>
  <c r="AT32" i="88"/>
  <c r="N13" i="109"/>
  <c r="U17" i="87"/>
  <c r="Z27" i="110"/>
  <c r="Z28" i="110" s="1"/>
  <c r="S20" i="109"/>
  <c r="U21" i="109"/>
  <c r="S21" i="109"/>
  <c r="U17" i="109"/>
  <c r="U20" i="109"/>
  <c r="A56" i="111"/>
  <c r="AC42" i="67"/>
  <c r="R25" i="68"/>
  <c r="L20" i="108"/>
  <c r="I27" i="86"/>
  <c r="B25" i="68"/>
  <c r="B22" i="108"/>
  <c r="B26" i="86"/>
  <c r="AC22" i="86"/>
  <c r="AK22" i="86"/>
  <c r="AG22" i="86"/>
  <c r="J26" i="68"/>
  <c r="N22" i="108"/>
  <c r="U26" i="86"/>
  <c r="AC23" i="110" l="1"/>
  <c r="S27" i="109"/>
  <c r="N18" i="109"/>
  <c r="U22" i="87"/>
  <c r="R41" i="113"/>
  <c r="AC41" i="113" s="1"/>
  <c r="Z32" i="110"/>
  <c r="Z33" i="110" s="1"/>
  <c r="AC27" i="110"/>
  <c r="AC25" i="110"/>
  <c r="AC26" i="110" s="1"/>
  <c r="AG36" i="88"/>
  <c r="BC35" i="88"/>
  <c r="AT35" i="88"/>
  <c r="AC36" i="88"/>
  <c r="BC34" i="88"/>
  <c r="AT34" i="88"/>
  <c r="BC36" i="88"/>
  <c r="AK36" i="88"/>
  <c r="BC37" i="88"/>
  <c r="AT37" i="88"/>
  <c r="AT36" i="88"/>
  <c r="BY83" i="17"/>
  <c r="BL33" i="78" s="1"/>
  <c r="Z35" i="110"/>
  <c r="Z36" i="110" s="1"/>
  <c r="AC39" i="88"/>
  <c r="BR41" i="88" s="1"/>
  <c r="U25" i="109"/>
  <c r="S26" i="109"/>
  <c r="U26" i="109"/>
  <c r="S25" i="109"/>
  <c r="U22" i="109"/>
  <c r="A57" i="111"/>
  <c r="B26" i="68"/>
  <c r="B31" i="86"/>
  <c r="B27" i="108"/>
  <c r="AG27" i="86"/>
  <c r="AC27" i="86"/>
  <c r="AK27" i="86"/>
  <c r="R26" i="68"/>
  <c r="L25" i="108"/>
  <c r="I32" i="86"/>
  <c r="N27" i="108"/>
  <c r="J27" i="68"/>
  <c r="U31" i="86"/>
  <c r="AC28" i="110" l="1"/>
  <c r="Z37" i="110"/>
  <c r="Z38" i="110" s="1"/>
  <c r="AC32" i="110"/>
  <c r="AC30" i="110"/>
  <c r="AC31" i="110" s="1"/>
  <c r="N23" i="109"/>
  <c r="U27" i="87"/>
  <c r="R42" i="113"/>
  <c r="AC42" i="113" s="1"/>
  <c r="S32" i="109"/>
  <c r="BC40" i="88"/>
  <c r="BC41" i="88"/>
  <c r="BC42" i="88"/>
  <c r="AT42" i="88"/>
  <c r="AK41" i="88"/>
  <c r="AT41" i="88"/>
  <c r="AG41" i="88"/>
  <c r="BC39" i="88"/>
  <c r="AC41" i="88"/>
  <c r="AT39" i="88"/>
  <c r="AT40" i="88"/>
  <c r="U27" i="109"/>
  <c r="U31" i="109"/>
  <c r="S31" i="109"/>
  <c r="S30" i="109"/>
  <c r="U30" i="109"/>
  <c r="A58" i="111"/>
  <c r="AG32" i="86"/>
  <c r="AK32" i="86"/>
  <c r="AC32" i="86"/>
  <c r="R27" i="68"/>
  <c r="L30" i="108"/>
  <c r="I37" i="86"/>
  <c r="B27" i="68"/>
  <c r="B36" i="86"/>
  <c r="B32" i="108"/>
  <c r="J28" i="68"/>
  <c r="N32" i="108"/>
  <c r="U36" i="86"/>
  <c r="AC33" i="110" l="1"/>
  <c r="S37" i="109"/>
  <c r="N28" i="109"/>
  <c r="U32" i="87"/>
  <c r="R43" i="113"/>
  <c r="AC37" i="110"/>
  <c r="AC35" i="110"/>
  <c r="AC36" i="110" s="1"/>
  <c r="U36" i="109"/>
  <c r="S36" i="109"/>
  <c r="U32" i="109"/>
  <c r="U35" i="109"/>
  <c r="S35" i="109"/>
  <c r="A59" i="111"/>
  <c r="B28" i="68"/>
  <c r="B37" i="108"/>
  <c r="B41" i="86"/>
  <c r="AG37" i="86"/>
  <c r="AK37" i="86"/>
  <c r="AC37" i="86"/>
  <c r="R28" i="68"/>
  <c r="L35" i="108"/>
  <c r="I42" i="86"/>
  <c r="J29" i="68"/>
  <c r="N37" i="108"/>
  <c r="U41" i="86"/>
  <c r="AC38" i="110" l="1"/>
  <c r="N33" i="109"/>
  <c r="U37" i="87"/>
  <c r="R44" i="113"/>
  <c r="S12" i="110"/>
  <c r="S10" i="110"/>
  <c r="U10" i="110"/>
  <c r="S11" i="110"/>
  <c r="U11" i="110"/>
  <c r="U37" i="109"/>
  <c r="A60" i="111"/>
  <c r="AC42" i="86"/>
  <c r="AG42" i="86"/>
  <c r="AK42" i="86"/>
  <c r="R29" i="68"/>
  <c r="L10" i="109"/>
  <c r="I17" i="87"/>
  <c r="B29" i="68"/>
  <c r="B16" i="87"/>
  <c r="B12" i="109"/>
  <c r="J30" i="68"/>
  <c r="N12" i="109"/>
  <c r="U16" i="87"/>
  <c r="N38" i="109" l="1"/>
  <c r="U42" i="87"/>
  <c r="R45" i="113"/>
  <c r="S17" i="110"/>
  <c r="U12" i="110"/>
  <c r="U16" i="110"/>
  <c r="S16" i="110"/>
  <c r="U15" i="110"/>
  <c r="S15" i="110"/>
  <c r="A61" i="111"/>
  <c r="B30" i="68"/>
  <c r="B21" i="87"/>
  <c r="B17" i="109"/>
  <c r="R30" i="68"/>
  <c r="L15" i="109"/>
  <c r="I22" i="87"/>
  <c r="AC17" i="87"/>
  <c r="AK17" i="87"/>
  <c r="AG17" i="87"/>
  <c r="J31" i="68"/>
  <c r="N17" i="109"/>
  <c r="U21" i="87"/>
  <c r="N13" i="110" l="1"/>
  <c r="U17" i="88"/>
  <c r="R46" i="113"/>
  <c r="S22" i="110"/>
  <c r="S20" i="110"/>
  <c r="S21" i="110"/>
  <c r="U20" i="110"/>
  <c r="U21" i="110"/>
  <c r="U17" i="110"/>
  <c r="A62" i="111"/>
  <c r="R31" i="68"/>
  <c r="L20" i="109"/>
  <c r="I27" i="87"/>
  <c r="B31" i="68"/>
  <c r="B22" i="109"/>
  <c r="B26" i="87"/>
  <c r="AG22" i="87"/>
  <c r="AK22" i="87"/>
  <c r="AC22" i="87"/>
  <c r="J32" i="68"/>
  <c r="N22" i="109"/>
  <c r="U26" i="87"/>
  <c r="S27" i="110" l="1"/>
  <c r="N18" i="110"/>
  <c r="U22" i="88"/>
  <c r="R47" i="113"/>
  <c r="U26" i="110"/>
  <c r="U22" i="110"/>
  <c r="U25" i="110"/>
  <c r="S26" i="110"/>
  <c r="S25" i="110"/>
  <c r="AK27" i="87"/>
  <c r="AC27" i="87"/>
  <c r="AG27" i="87"/>
  <c r="B32" i="68"/>
  <c r="B31" i="87"/>
  <c r="B27" i="109"/>
  <c r="R32" i="68"/>
  <c r="L25" i="109"/>
  <c r="I32" i="87"/>
  <c r="J33" i="68"/>
  <c r="N27" i="109"/>
  <c r="U31" i="87"/>
  <c r="N23" i="110" l="1"/>
  <c r="U27" i="88"/>
  <c r="R48" i="113"/>
  <c r="A63" i="111"/>
  <c r="S32" i="110"/>
  <c r="S37" i="110"/>
  <c r="S35" i="110"/>
  <c r="S30" i="110"/>
  <c r="S36" i="110"/>
  <c r="S31" i="110"/>
  <c r="U35" i="110"/>
  <c r="U30" i="110"/>
  <c r="U27" i="110"/>
  <c r="U36" i="110"/>
  <c r="U31" i="110"/>
  <c r="A64" i="111"/>
  <c r="AC32" i="87"/>
  <c r="AG32" i="87"/>
  <c r="AK32" i="87"/>
  <c r="R33" i="68"/>
  <c r="L30" i="109"/>
  <c r="I37" i="87"/>
  <c r="B33" i="68"/>
  <c r="B36" i="87"/>
  <c r="B32" i="109"/>
  <c r="N32" i="109"/>
  <c r="J34" i="68"/>
  <c r="U36" i="87"/>
  <c r="N28" i="110" l="1"/>
  <c r="U32" i="88"/>
  <c r="R49" i="113"/>
  <c r="U32" i="110"/>
  <c r="U37" i="110"/>
  <c r="A65" i="111"/>
  <c r="B34" i="68"/>
  <c r="B37" i="109"/>
  <c r="B41" i="87"/>
  <c r="AK37" i="87"/>
  <c r="AG37" i="87"/>
  <c r="AC37" i="87"/>
  <c r="R34" i="68"/>
  <c r="L35" i="109"/>
  <c r="I42" i="87"/>
  <c r="J35" i="68"/>
  <c r="N37" i="109"/>
  <c r="U41" i="87"/>
  <c r="N33" i="110" l="1"/>
  <c r="U37" i="88"/>
  <c r="R50" i="113"/>
  <c r="B35" i="68"/>
  <c r="B16" i="88"/>
  <c r="B12" i="110"/>
  <c r="AG42" i="87"/>
  <c r="AK42" i="87"/>
  <c r="AC42" i="87"/>
  <c r="R35" i="68"/>
  <c r="L10" i="110"/>
  <c r="I17" i="88"/>
  <c r="J36" i="68"/>
  <c r="N12" i="110"/>
  <c r="U16" i="88"/>
  <c r="N38" i="110" l="1"/>
  <c r="U42" i="88"/>
  <c r="AK17" i="88"/>
  <c r="AG17" i="88"/>
  <c r="AC17" i="88"/>
  <c r="R36" i="68"/>
  <c r="L15" i="110"/>
  <c r="I22" i="88"/>
  <c r="B36" i="68"/>
  <c r="B17" i="110"/>
  <c r="B21" i="88"/>
  <c r="J37" i="68"/>
  <c r="N17" i="110"/>
  <c r="U21" i="88"/>
  <c r="B37" i="68" l="1"/>
  <c r="B26" i="88"/>
  <c r="B22" i="110"/>
  <c r="AC22" i="88"/>
  <c r="AG22" i="88"/>
  <c r="AK22" i="88"/>
  <c r="R37" i="68"/>
  <c r="L20" i="110"/>
  <c r="I27" i="88"/>
  <c r="J38" i="68"/>
  <c r="N22" i="110"/>
  <c r="U26" i="88"/>
  <c r="AK27" i="88" l="1"/>
  <c r="AC27" i="88"/>
  <c r="AG27" i="88"/>
  <c r="R38" i="68"/>
  <c r="L25" i="110"/>
  <c r="I32" i="88"/>
  <c r="B38" i="68"/>
  <c r="B31" i="88"/>
  <c r="B27" i="110"/>
  <c r="J39" i="68"/>
  <c r="N27" i="110"/>
  <c r="U31" i="88"/>
  <c r="B39" i="68" l="1"/>
  <c r="B32" i="110"/>
  <c r="B36" i="88"/>
  <c r="AG32" i="88"/>
  <c r="AK32" i="88"/>
  <c r="AC32" i="88"/>
  <c r="R39" i="68"/>
  <c r="L30" i="110"/>
  <c r="I37" i="88"/>
  <c r="N32" i="110"/>
  <c r="J40" i="68"/>
  <c r="U36" i="88"/>
  <c r="B40" i="68" l="1"/>
  <c r="B41" i="88"/>
  <c r="B37" i="110"/>
  <c r="AG37" i="88"/>
  <c r="AK37" i="88"/>
  <c r="AC37" i="88"/>
  <c r="R40" i="68"/>
  <c r="L35" i="110"/>
  <c r="I42" i="88"/>
  <c r="N37" i="110"/>
  <c r="U41" i="88"/>
  <c r="AC42" i="88" l="1"/>
  <c r="AG42" i="88"/>
  <c r="AK42" i="88"/>
</calcChain>
</file>

<file path=xl/sharedStrings.xml><?xml version="1.0" encoding="utf-8"?>
<sst xmlns="http://schemas.openxmlformats.org/spreadsheetml/2006/main" count="3595" uniqueCount="1195">
  <si>
    <t>NEW ITEM &amp; FILE MAINTENANCE FORM</t>
  </si>
  <si>
    <t>PRICING STRATEGY:</t>
  </si>
  <si>
    <t>HIGH/LOW</t>
  </si>
  <si>
    <t>EDLP</t>
  </si>
  <si>
    <t>GUARANTEED SALE:</t>
  </si>
  <si>
    <t>YES</t>
  </si>
  <si>
    <t>NO</t>
  </si>
  <si>
    <t>BROKER:</t>
  </si>
  <si>
    <t>MANUFACTURER:</t>
  </si>
  <si>
    <t>CONTRACT NUMBER:</t>
  </si>
  <si>
    <t>TWO -</t>
  </si>
  <si>
    <t>GDS -</t>
  </si>
  <si>
    <t>NATIONAL STOCK NUMBER</t>
  </si>
  <si>
    <t>BRAND</t>
  </si>
  <si>
    <t>NOMENCLATURE</t>
  </si>
  <si>
    <t>MIN SHIP QTY (BY SKU)</t>
  </si>
  <si>
    <t>UPK</t>
  </si>
  <si>
    <t>UI</t>
  </si>
  <si>
    <t>UOM</t>
  </si>
  <si>
    <t>CS CUBE</t>
  </si>
  <si>
    <t>CS WT</t>
  </si>
  <si>
    <t>PLT TIE</t>
  </si>
  <si>
    <t>PLT TIER</t>
  </si>
  <si>
    <t>CONUS</t>
  </si>
  <si>
    <t>ALASKA</t>
  </si>
  <si>
    <t>HAWAII</t>
  </si>
  <si>
    <t>PRESENTED/ACCEPTED FOR:</t>
  </si>
  <si>
    <t>EUROPE</t>
  </si>
  <si>
    <t>HT</t>
  </si>
  <si>
    <t>DPT</t>
  </si>
  <si>
    <t>ITEM:</t>
  </si>
  <si>
    <t>CASE:</t>
  </si>
  <si>
    <t>RSL</t>
  </si>
  <si>
    <t>DCG</t>
  </si>
  <si>
    <t>REJECT</t>
  </si>
  <si>
    <t>CRV</t>
  </si>
  <si>
    <t>ADD</t>
  </si>
  <si>
    <t>ACCEPT</t>
  </si>
  <si>
    <t>FILE MAINTENANCE TYPE:</t>
  </si>
  <si>
    <t>ATTRIBUTE CHANGE</t>
  </si>
  <si>
    <t>PAGE</t>
  </si>
  <si>
    <t>OF</t>
  </si>
  <si>
    <t>PRICE CONCERN</t>
  </si>
  <si>
    <t>ALLOCATION</t>
  </si>
  <si>
    <t xml:space="preserve">This form is a legally binding, contractual agreement and participating parties who have signed this form are expected to follow through with their annotated commitments.  A minimum of 60 days notice is required to deviate from this commitment.  “The manufacturer voluntarily agrees to the DeCA delete process,  including disposition of excess quantities after 90 days.   The delete process will be followed in the event an item fails to meet either the manufacturer’s volume projections or the minimum category requirements established by the buyer.  The manufacturer agrees that DeCA has no responsibility to sell remaining inventory after 90 days from the date of first notice  of intent to delete the item.  The manufacturer also agrees that the item should support a reasonable relationship between normal turn volume and the distributor minimum ship quantity by distributor location. Once movement is established, the distributor will not be expected to order in minimum ship quantities that are excessive relative to sales movement.” </t>
  </si>
  <si>
    <t>SALES REP SIGNATURE:</t>
  </si>
  <si>
    <t>LINE ITEM MGR SIGNATURE:</t>
  </si>
  <si>
    <t>DATE:</t>
  </si>
  <si>
    <t>CONTRACT MISSING</t>
  </si>
  <si>
    <t>GLN:</t>
  </si>
  <si>
    <t xml:space="preserve">   TWO -</t>
  </si>
  <si>
    <t>VENDOR #:</t>
  </si>
  <si>
    <t>SUBMITTED:</t>
  </si>
  <si>
    <t>MULTI PK</t>
  </si>
  <si>
    <t>NET CT WT</t>
  </si>
  <si>
    <t>CA</t>
  </si>
  <si>
    <t>CT</t>
  </si>
  <si>
    <t>HI</t>
  </si>
  <si>
    <t>MA</t>
  </si>
  <si>
    <t>ME</t>
  </si>
  <si>
    <t>MI</t>
  </si>
  <si>
    <t>NY</t>
  </si>
  <si>
    <t>STORE</t>
  </si>
  <si>
    <t>CONTRACT</t>
  </si>
  <si>
    <t>FT MCPHERSON, GA</t>
  </si>
  <si>
    <t>SJ1</t>
  </si>
  <si>
    <t>FT STEWART, GA</t>
  </si>
  <si>
    <t>SJ2</t>
  </si>
  <si>
    <t>HUNTER AAF, GA</t>
  </si>
  <si>
    <t>SJ3</t>
  </si>
  <si>
    <t>KINGS BAY NSB, GA</t>
  </si>
  <si>
    <t>SJ4</t>
  </si>
  <si>
    <t>MAYPORT NS, FL</t>
  </si>
  <si>
    <t>SJ5</t>
  </si>
  <si>
    <t>CAMP MERRILL, GA</t>
  </si>
  <si>
    <t>SJ6</t>
  </si>
  <si>
    <t>MOODY AFB, GA</t>
  </si>
  <si>
    <t>SJ7</t>
  </si>
  <si>
    <t>ROBINS AFB, GA</t>
  </si>
  <si>
    <t>SJ8</t>
  </si>
  <si>
    <t>MEMPHIS NAS, TN</t>
  </si>
  <si>
    <t>SJ9</t>
  </si>
  <si>
    <t>GUNTER AFB, AL</t>
  </si>
  <si>
    <t>SJB</t>
  </si>
  <si>
    <t>MAXWELL AFB, AL</t>
  </si>
  <si>
    <t>SJC</t>
  </si>
  <si>
    <t>REDSTONE ARSENAL, AL</t>
  </si>
  <si>
    <t>SJF</t>
  </si>
  <si>
    <t>FT RUCKER, AL</t>
  </si>
  <si>
    <t>SJH</t>
  </si>
  <si>
    <t>SHAW AFB, SC</t>
  </si>
  <si>
    <t>SJJ</t>
  </si>
  <si>
    <t>JACKSONVILLE NAS, FL</t>
  </si>
  <si>
    <t>SJL</t>
  </si>
  <si>
    <t>KEY WEST NAS, FL</t>
  </si>
  <si>
    <t>SJM</t>
  </si>
  <si>
    <t>MACDILL AFB, FL</t>
  </si>
  <si>
    <t>SJN</t>
  </si>
  <si>
    <t>PATRICK AFB, FL</t>
  </si>
  <si>
    <t>SJP</t>
  </si>
  <si>
    <t>NEW ORLEANS NAS, LA</t>
  </si>
  <si>
    <t>SJQ</t>
  </si>
  <si>
    <t>TYNDALL AFB, FL</t>
  </si>
  <si>
    <t>SJR</t>
  </si>
  <si>
    <t>WHITING FIELD, FL</t>
  </si>
  <si>
    <t>SJS</t>
  </si>
  <si>
    <t>HURLBURT FIELD, FL</t>
  </si>
  <si>
    <t>SJT</t>
  </si>
  <si>
    <t>ALBANY MCLB, GA</t>
  </si>
  <si>
    <t xml:space="preserve">SJU </t>
  </si>
  <si>
    <t>FT BENNING, GA</t>
  </si>
  <si>
    <t>SJW</t>
  </si>
  <si>
    <t>FT GORDON, GA</t>
  </si>
  <si>
    <t>SJZ</t>
  </si>
  <si>
    <t>EGLIN AFB, FL</t>
  </si>
  <si>
    <t>SK3</t>
  </si>
  <si>
    <t>CHARLESTON AFB, SC</t>
  </si>
  <si>
    <t>SK5</t>
  </si>
  <si>
    <t>ARNOLD AFS, TN</t>
  </si>
  <si>
    <t>SK6</t>
  </si>
  <si>
    <t>SK7</t>
  </si>
  <si>
    <t>BARKSDALE AFB, LA</t>
  </si>
  <si>
    <t>SKA</t>
  </si>
  <si>
    <t>FT POLK, LA</t>
  </si>
  <si>
    <t>SKB</t>
  </si>
  <si>
    <t>PENSACOLA NAS, FL</t>
  </si>
  <si>
    <t>SKC</t>
  </si>
  <si>
    <t>COLUMBUS AFB, MS</t>
  </si>
  <si>
    <t>SKE</t>
  </si>
  <si>
    <t>GULFPORT NCBC, MS</t>
  </si>
  <si>
    <t>SKF</t>
  </si>
  <si>
    <t>KEESLER AFB, MS</t>
  </si>
  <si>
    <t>SKG</t>
  </si>
  <si>
    <t>MERIDIAN NAS, MS</t>
  </si>
  <si>
    <t>SKH</t>
  </si>
  <si>
    <t>CHARLESTON NWS, SC</t>
  </si>
  <si>
    <t>SKK</t>
  </si>
  <si>
    <t>FT JACKSON, SC</t>
  </si>
  <si>
    <t>SKM</t>
  </si>
  <si>
    <t>PARRIS ISLAND, SC</t>
  </si>
  <si>
    <t>SKP</t>
  </si>
  <si>
    <t>CASE UPC</t>
  </si>
  <si>
    <t>CASE GTIN</t>
  </si>
  <si>
    <t>PACIFIC THEATER</t>
  </si>
  <si>
    <t>EASTERN REGION (SO)</t>
  </si>
  <si>
    <t>HANSCOM AFB, MA</t>
  </si>
  <si>
    <t>NAA</t>
  </si>
  <si>
    <t>NAB</t>
  </si>
  <si>
    <t>CAPE COD, MA</t>
  </si>
  <si>
    <t>NCD</t>
  </si>
  <si>
    <t>FT HAMILTON , NY</t>
  </si>
  <si>
    <t>NE2</t>
  </si>
  <si>
    <t>MITCHEL FIELD, NY</t>
  </si>
  <si>
    <t>NE3</t>
  </si>
  <si>
    <t>SCOTIA NAU, NY</t>
  </si>
  <si>
    <t>NE5</t>
  </si>
  <si>
    <t>WEST POINT, NY</t>
  </si>
  <si>
    <t>NE7</t>
  </si>
  <si>
    <t>ARDEC (PICATINNY), NJ</t>
  </si>
  <si>
    <t>NE8</t>
  </si>
  <si>
    <t>CARLISLE BARRACKS, PA</t>
  </si>
  <si>
    <t>NE9</t>
  </si>
  <si>
    <t>BOLLING AFB, DC</t>
  </si>
  <si>
    <t>NEB</t>
  </si>
  <si>
    <t>NEW LONDON NSB, CT</t>
  </si>
  <si>
    <t>NEE</t>
  </si>
  <si>
    <t>WALTER REED AMC, MD</t>
  </si>
  <si>
    <t>NEF</t>
  </si>
  <si>
    <t>DOVER AFB, DE</t>
  </si>
  <si>
    <t>NEG</t>
  </si>
  <si>
    <t>ABERDEEN PG, MD</t>
  </si>
  <si>
    <t>NEJ</t>
  </si>
  <si>
    <t>ANDREWS AFB, MD</t>
  </si>
  <si>
    <t>NEK</t>
  </si>
  <si>
    <t>ANNAPOLIS NS, MD</t>
  </si>
  <si>
    <t>NEL</t>
  </si>
  <si>
    <t>FT MEADE, MD</t>
  </si>
  <si>
    <t>NEN</t>
  </si>
  <si>
    <t>BANGOR ANGB, ME</t>
  </si>
  <si>
    <t>NEQ</t>
  </si>
  <si>
    <t>LAKEHURST NAEC, NJ</t>
  </si>
  <si>
    <t>NEV</t>
  </si>
  <si>
    <t>MCGUIRE AFB, NJ</t>
  </si>
  <si>
    <t>NEW</t>
  </si>
  <si>
    <t>FT DRUM, NY</t>
  </si>
  <si>
    <t>NEY</t>
  </si>
  <si>
    <t>CE KELLY, OAKDALE, PA</t>
  </si>
  <si>
    <t>NFA</t>
  </si>
  <si>
    <t>TOBYHANNA AD, PA</t>
  </si>
  <si>
    <t>NFD</t>
  </si>
  <si>
    <t>NEWPORT NETC, RI</t>
  </si>
  <si>
    <t>NFE</t>
  </si>
  <si>
    <t>FT BELVOIR, VA</t>
  </si>
  <si>
    <t>NFF</t>
  </si>
  <si>
    <t>FT MYER, VA</t>
  </si>
  <si>
    <t>NFH</t>
  </si>
  <si>
    <t>QUANTICO MCCDC, VA</t>
  </si>
  <si>
    <t>NFJ</t>
  </si>
  <si>
    <t>DAHLGREN NSWC, VA</t>
  </si>
  <si>
    <t>NFK</t>
  </si>
  <si>
    <t>FT DETRICK, MD</t>
  </si>
  <si>
    <t>NFN</t>
  </si>
  <si>
    <t>PORTSMOUTH NS, NH</t>
  </si>
  <si>
    <t>NFV</t>
  </si>
  <si>
    <t>EUROPE OPP</t>
  </si>
  <si>
    <t>AAB</t>
  </si>
  <si>
    <t>CAMP LEJEUNE, NC</t>
  </si>
  <si>
    <t>CA1</t>
  </si>
  <si>
    <t>NEW RIVER MCAS, NC</t>
  </si>
  <si>
    <t>CA3</t>
  </si>
  <si>
    <t>SEYMOUR-JOHNSON, NC</t>
  </si>
  <si>
    <t>CA6</t>
  </si>
  <si>
    <t>WRIGHT PATTERSON,OH</t>
  </si>
  <si>
    <t>CA7</t>
  </si>
  <si>
    <t>LITTLE ROCK AFB, AR</t>
  </si>
  <si>
    <t>CAC</t>
  </si>
  <si>
    <t>GREAT LAKES NTC, IL</t>
  </si>
  <si>
    <t>CAG</t>
  </si>
  <si>
    <t>ROCK ISL ARSNEL, IL</t>
  </si>
  <si>
    <t>CAH</t>
  </si>
  <si>
    <t>FT BEN HARRISON, IN</t>
  </si>
  <si>
    <t>CAJ</t>
  </si>
  <si>
    <t>CRANE NSWC, IN</t>
  </si>
  <si>
    <t>CAK</t>
  </si>
  <si>
    <t>FT CAMPBELL, KY</t>
  </si>
  <si>
    <t>CAM</t>
  </si>
  <si>
    <t>FT KNOX, KY</t>
  </si>
  <si>
    <t>CAN</t>
  </si>
  <si>
    <t>FT MCCOY, WI</t>
  </si>
  <si>
    <t>CAQ</t>
  </si>
  <si>
    <t>SELFRIDGE ANGB, MI</t>
  </si>
  <si>
    <t>CAS</t>
  </si>
  <si>
    <t>SCOTT AFB, IL</t>
  </si>
  <si>
    <t>CAV</t>
  </si>
  <si>
    <t>FT LEONARD WOOD, MO</t>
  </si>
  <si>
    <t>CAW</t>
  </si>
  <si>
    <t>WHITEMAN AFB, MO</t>
  </si>
  <si>
    <t>CAX</t>
  </si>
  <si>
    <t>FT BRAGG NORTH, NC</t>
  </si>
  <si>
    <t>CAY</t>
  </si>
  <si>
    <t>CHERRY POINT MCAS, NC</t>
  </si>
  <si>
    <t>CAZ</t>
  </si>
  <si>
    <t>FT EUSTIS, VA</t>
  </si>
  <si>
    <t>CBB</t>
  </si>
  <si>
    <t>FT LEE, VA</t>
  </si>
  <si>
    <t>CBC</t>
  </si>
  <si>
    <t>LANGLEY AFB, VA</t>
  </si>
  <si>
    <t>CBF</t>
  </si>
  <si>
    <t>LITTLE CREEK NAB, VA</t>
  </si>
  <si>
    <t>CBG</t>
  </si>
  <si>
    <t>NORFOLK NB, VA</t>
  </si>
  <si>
    <t>CBH</t>
  </si>
  <si>
    <t>OCEANA NAS, VA</t>
  </si>
  <si>
    <t>CBJ</t>
  </si>
  <si>
    <t>PORTSMOUTH NNSY, VA</t>
  </si>
  <si>
    <t>CBK</t>
  </si>
  <si>
    <t>FT BRAGG SOUTH, NC</t>
  </si>
  <si>
    <t>CBT</t>
  </si>
  <si>
    <t>SUGAR GROVE, WV</t>
  </si>
  <si>
    <t>CBU</t>
  </si>
  <si>
    <t>CRG</t>
  </si>
  <si>
    <t>EASTERN REGION (CE)</t>
  </si>
  <si>
    <t>EASTERN REGION (NE)</t>
  </si>
  <si>
    <t>MCCLELLAN AFB, CA</t>
  </si>
  <si>
    <t>KL1</t>
  </si>
  <si>
    <t>MOFFETT FIELD NAS, CA</t>
  </si>
  <si>
    <t>KL2</t>
  </si>
  <si>
    <t>PORT HUENEME, CA</t>
  </si>
  <si>
    <t>KL6</t>
  </si>
  <si>
    <t>SAN DIEGO NS, CA</t>
  </si>
  <si>
    <t>KL8</t>
  </si>
  <si>
    <t>DAVIS MONTHAN, AZ</t>
  </si>
  <si>
    <t>KLB</t>
  </si>
  <si>
    <t>FT HUACHUCA, AZ</t>
  </si>
  <si>
    <t>KLC</t>
  </si>
  <si>
    <t>LUKE AFB, AZ</t>
  </si>
  <si>
    <t>KLF</t>
  </si>
  <si>
    <t>YUMA PG, AZ</t>
  </si>
  <si>
    <t>KLH</t>
  </si>
  <si>
    <t>BEALE AFB, CA</t>
  </si>
  <si>
    <t>KLK</t>
  </si>
  <si>
    <t>BARSTOW MCLB, CA</t>
  </si>
  <si>
    <t>KLL</t>
  </si>
  <si>
    <t>CAMP PENDLETON, CA</t>
  </si>
  <si>
    <t>KLM</t>
  </si>
  <si>
    <t>EDWARDS AFB, CA</t>
  </si>
  <si>
    <t>KLP</t>
  </si>
  <si>
    <t>FT IRWIN, CA</t>
  </si>
  <si>
    <t>KLQ</t>
  </si>
  <si>
    <t>ORD COMMUNITY, CA</t>
  </si>
  <si>
    <t>KLR</t>
  </si>
  <si>
    <t>IMPERIAL BEACH, CA</t>
  </si>
  <si>
    <t>KLU</t>
  </si>
  <si>
    <t>LEMOORE NAS, CA</t>
  </si>
  <si>
    <t>KLV</t>
  </si>
  <si>
    <t>LOS ANGELES AFB, CA</t>
  </si>
  <si>
    <t>KLW</t>
  </si>
  <si>
    <t>MARCH AFB, CA</t>
  </si>
  <si>
    <t>KLY</t>
  </si>
  <si>
    <t>YUMA MCAS, AZ</t>
  </si>
  <si>
    <t>KM5</t>
  </si>
  <si>
    <t>CHINA LAKE, CA</t>
  </si>
  <si>
    <t>KM6</t>
  </si>
  <si>
    <t>HILL AFB, UT</t>
  </si>
  <si>
    <t>KM7</t>
  </si>
  <si>
    <t>SAN ONOFRE, CA</t>
  </si>
  <si>
    <t>KMA</t>
  </si>
  <si>
    <t>TRAVIS AFB, CA</t>
  </si>
  <si>
    <t>KMC</t>
  </si>
  <si>
    <t>TWENTYNINE PALMS, CA</t>
  </si>
  <si>
    <t>KMD</t>
  </si>
  <si>
    <t>VANDENBERG AFB, CA</t>
  </si>
  <si>
    <t>KME</t>
  </si>
  <si>
    <t>FALLON NAS, NV</t>
  </si>
  <si>
    <t>KMF</t>
  </si>
  <si>
    <t>NELLIS AFB, NV</t>
  </si>
  <si>
    <t>KMG</t>
  </si>
  <si>
    <t>DUGWAY PG, UT</t>
  </si>
  <si>
    <t>KMH</t>
  </si>
  <si>
    <t>FT HUNTER-LIGGETT, CA</t>
  </si>
  <si>
    <t>KMJ</t>
  </si>
  <si>
    <t>EL CENTRO NAF, CA</t>
  </si>
  <si>
    <t>KMP</t>
  </si>
  <si>
    <t>MIRAMAR MCAS, CA</t>
  </si>
  <si>
    <t>KMQ</t>
  </si>
  <si>
    <t>NORTH ISLAND NAS, CA</t>
  </si>
  <si>
    <t>KMR</t>
  </si>
  <si>
    <t>EIELSON AFB, AK</t>
  </si>
  <si>
    <t>WGC</t>
  </si>
  <si>
    <t>ANCHORAGE, AK</t>
  </si>
  <si>
    <t>WGD</t>
  </si>
  <si>
    <t>FT GREELY, AK</t>
  </si>
  <si>
    <t>WGE</t>
  </si>
  <si>
    <t>FT WAINWRIGHT, AK</t>
  </si>
  <si>
    <t>WGG</t>
  </si>
  <si>
    <t>MOUNTAIN HOME, ID</t>
  </si>
  <si>
    <t>WGH</t>
  </si>
  <si>
    <t>MALMSTROM AFB, MT</t>
  </si>
  <si>
    <t>WGL</t>
  </si>
  <si>
    <t>BANGOR NSB, WA</t>
  </si>
  <si>
    <t>WGM</t>
  </si>
  <si>
    <t>BREMERTON, WA</t>
  </si>
  <si>
    <t>WGN</t>
  </si>
  <si>
    <t>FAIRCHILD AFB, WA</t>
  </si>
  <si>
    <t>WGP</t>
  </si>
  <si>
    <t>FT LEWIS, WA</t>
  </si>
  <si>
    <t>WGQ</t>
  </si>
  <si>
    <t>MCCHORD AFB, WA</t>
  </si>
  <si>
    <t>WGR</t>
  </si>
  <si>
    <t>WHIDBEY ISLAND, WA</t>
  </si>
  <si>
    <t>WGU</t>
  </si>
  <si>
    <t>SEATAK OPP- FAR EAST</t>
  </si>
  <si>
    <t>WH6</t>
  </si>
  <si>
    <t>HICKAM AFB, HI</t>
  </si>
  <si>
    <t>WHU</t>
  </si>
  <si>
    <t>KANEOHE BAY, HI</t>
  </si>
  <si>
    <t>WHV</t>
  </si>
  <si>
    <t>PEARL HARBOR NB, HI</t>
  </si>
  <si>
    <t>WHW</t>
  </si>
  <si>
    <t>SCHOFIELD BARRACK,HI</t>
  </si>
  <si>
    <t>WHX</t>
  </si>
  <si>
    <t>KODIAK, AK</t>
  </si>
  <si>
    <t>WJ1</t>
  </si>
  <si>
    <t>SMOKEY POINT, WA</t>
  </si>
  <si>
    <t>WJ3</t>
  </si>
  <si>
    <t>ALASKA OPP</t>
  </si>
  <si>
    <t>WJ5</t>
  </si>
  <si>
    <t>WHITE SANDS, NM</t>
  </si>
  <si>
    <t>MAC</t>
  </si>
  <si>
    <t>GOODFELLOW AFB, TX</t>
  </si>
  <si>
    <t>MC1</t>
  </si>
  <si>
    <t>FT HOOD I, TX</t>
  </si>
  <si>
    <t>MC2</t>
  </si>
  <si>
    <t>FT HOOD II, TX</t>
  </si>
  <si>
    <t>MC3</t>
  </si>
  <si>
    <t>KINGSVILLE NAS, TX</t>
  </si>
  <si>
    <t>MC5</t>
  </si>
  <si>
    <t>LACKLAND AFB, TX</t>
  </si>
  <si>
    <t>MC6</t>
  </si>
  <si>
    <t>LAUGHLIN AFB, TX</t>
  </si>
  <si>
    <t>MC7</t>
  </si>
  <si>
    <t>RANDOLPH AFB, TX</t>
  </si>
  <si>
    <t>MC8</t>
  </si>
  <si>
    <t>FT CARSON, CO</t>
  </si>
  <si>
    <t>MCA</t>
  </si>
  <si>
    <t>BUCKLEY, CO</t>
  </si>
  <si>
    <t>MCB</t>
  </si>
  <si>
    <t>PETERSON AFB, CO</t>
  </si>
  <si>
    <t>MCE</t>
  </si>
  <si>
    <t>USAF ACADEMY, CO</t>
  </si>
  <si>
    <t>MCF</t>
  </si>
  <si>
    <t>FT RILEY, KS</t>
  </si>
  <si>
    <t>MCG</t>
  </si>
  <si>
    <t>MCCONNELL AFB, KS</t>
  </si>
  <si>
    <t>MCH</t>
  </si>
  <si>
    <t>GRAND FORKS AFB, ND</t>
  </si>
  <si>
    <t>MCK</t>
  </si>
  <si>
    <t>MINOT AFB, ND</t>
  </si>
  <si>
    <t>MCL</t>
  </si>
  <si>
    <t>OFFUTT AFB, NE</t>
  </si>
  <si>
    <t>MCM</t>
  </si>
  <si>
    <t>KIRTLAND AFB, NM</t>
  </si>
  <si>
    <t>MCN</t>
  </si>
  <si>
    <t>ALTUS AFB, OK</t>
  </si>
  <si>
    <t>MCP</t>
  </si>
  <si>
    <t>FT SILL, OK</t>
  </si>
  <si>
    <t>MCQ</t>
  </si>
  <si>
    <t>TINKER AFB, OK</t>
  </si>
  <si>
    <t>MCR</t>
  </si>
  <si>
    <t>VANCE AFB, OK</t>
  </si>
  <si>
    <t>MCS</t>
  </si>
  <si>
    <t>FT BLISS, TX</t>
  </si>
  <si>
    <t>MCW</t>
  </si>
  <si>
    <t>CORPUS CHRISTI, TX</t>
  </si>
  <si>
    <t>MCY</t>
  </si>
  <si>
    <t>DYESS AFB, TX</t>
  </si>
  <si>
    <t>MCZ</t>
  </si>
  <si>
    <t>FT SAM HOUSTON, TX</t>
  </si>
  <si>
    <t>MDA</t>
  </si>
  <si>
    <t>ELLSWORTH AFB, SD</t>
  </si>
  <si>
    <t>MDB</t>
  </si>
  <si>
    <t>SHEPPARD AFB, TX</t>
  </si>
  <si>
    <t>MDC</t>
  </si>
  <si>
    <t>F E WARREN AFB, WY</t>
  </si>
  <si>
    <t>MDE</t>
  </si>
  <si>
    <t>HOLLOMAN AFB, NM</t>
  </si>
  <si>
    <t>MDG</t>
  </si>
  <si>
    <t>CANNON AFB, NM</t>
  </si>
  <si>
    <t>MDH</t>
  </si>
  <si>
    <t>FT. WORTH, TX</t>
  </si>
  <si>
    <t>MDK</t>
  </si>
  <si>
    <t>FT. LEAVENWORTH, KS</t>
  </si>
  <si>
    <t>MDR</t>
  </si>
  <si>
    <t>WESTERN PACIFIC REGION (SW)</t>
  </si>
  <si>
    <t>WESTERN PACIFIC REGION (NW)</t>
  </si>
  <si>
    <t>WESTERN PACIFIC REGION (MW)</t>
  </si>
  <si>
    <t>SH/PLT CONTAINS</t>
  </si>
  <si>
    <t xml:space="preserve">          As the duly authorized representative of</t>
  </si>
  <si>
    <r>
      <t xml:space="preserve">          The products offered for sale in, at, or by commissary stores (qualifying for acceptance as a </t>
    </r>
    <r>
      <rPr>
        <b/>
        <sz val="10.5"/>
        <color theme="1"/>
        <rFont val="Calibri"/>
        <family val="2"/>
        <scheme val="minor"/>
      </rPr>
      <t>Brand Name Commercial Item pursuant to 10 U.S.C. § 2484(f))</t>
    </r>
    <r>
      <rPr>
        <sz val="10.5"/>
        <color theme="1"/>
        <rFont val="Calibri"/>
        <family val="2"/>
        <scheme val="minor"/>
      </rPr>
      <t xml:space="preserve"> are:</t>
    </r>
  </si>
  <si>
    <r>
      <t xml:space="preserve">          I understand the Defense Commissary Agency will rely on this certification in determining whether or not to consider products for resale as qualifying as </t>
    </r>
    <r>
      <rPr>
        <b/>
        <sz val="10.5"/>
        <color theme="1"/>
        <rFont val="Calibri"/>
        <family val="2"/>
        <scheme val="minor"/>
      </rPr>
      <t>Brand Name Commercial Items under 10 U.S.C. § 2484(f)</t>
    </r>
    <r>
      <rPr>
        <sz val="10.5"/>
        <color theme="1"/>
        <rFont val="Calibri"/>
        <family val="2"/>
        <scheme val="minor"/>
      </rPr>
      <t>; and that this certification is subject to the provisions of 1</t>
    </r>
    <r>
      <rPr>
        <b/>
        <sz val="10.5"/>
        <color theme="1"/>
        <rFont val="Calibri"/>
        <family val="2"/>
        <scheme val="minor"/>
      </rPr>
      <t>8 U.S.C. §1001</t>
    </r>
    <r>
      <rPr>
        <sz val="10.5"/>
        <color theme="1"/>
        <rFont val="Calibri"/>
        <family val="2"/>
        <scheme val="minor"/>
      </rPr>
      <t xml:space="preserve"> which imposes criminal penalties for providing false information.</t>
    </r>
  </si>
  <si>
    <t>SIGNATURE</t>
  </si>
  <si>
    <t>TITLE</t>
  </si>
  <si>
    <t>DATE</t>
  </si>
  <si>
    <t>COMPANY</t>
  </si>
  <si>
    <t xml:space="preserve">I hereby certify that the </t>
  </si>
  <si>
    <r>
      <t>items presented in this DeCAF 40-15 are regularly sold outside of commissary stores  under the same brand name as the name by which the commercial item  will  be sold in, at, or by commissary stores. In making this certification, I understand that to qualify for consideration for sale by the Defense Commissary Agency, as a B</t>
    </r>
    <r>
      <rPr>
        <b/>
        <sz val="10.5"/>
        <color theme="1"/>
        <rFont val="Calibri"/>
        <family val="2"/>
        <scheme val="minor"/>
      </rPr>
      <t>rand Name Commercial Item</t>
    </r>
    <r>
      <rPr>
        <sz val="10.5"/>
        <color theme="1"/>
        <rFont val="Calibri"/>
        <family val="2"/>
        <scheme val="minor"/>
      </rPr>
      <t xml:space="preserve"> </t>
    </r>
    <r>
      <rPr>
        <b/>
        <sz val="10.5"/>
        <color theme="1"/>
        <rFont val="Calibri"/>
        <family val="2"/>
        <scheme val="minor"/>
      </rPr>
      <t>pursuant to</t>
    </r>
    <r>
      <rPr>
        <sz val="10.5"/>
        <color theme="1"/>
        <rFont val="Calibri"/>
        <family val="2"/>
        <scheme val="minor"/>
      </rPr>
      <t xml:space="preserve"> </t>
    </r>
    <r>
      <rPr>
        <b/>
        <sz val="10.5"/>
        <color theme="1"/>
        <rFont val="Calibri"/>
        <family val="2"/>
        <scheme val="minor"/>
      </rPr>
      <t>10 U.S.C. § 2484(f)</t>
    </r>
    <r>
      <rPr>
        <sz val="10.5"/>
        <color theme="1"/>
        <rFont val="Calibri"/>
        <family val="2"/>
        <scheme val="minor"/>
      </rPr>
      <t>, these products must be regularly sold outside of commissary stores on a regional or national basis by commercial grocery or other retail operations, excluding convenience stores, consisting of multiple stores.</t>
    </r>
  </si>
  <si>
    <t>POCs:</t>
  </si>
  <si>
    <t>P-CODE</t>
  </si>
  <si>
    <t>DISTRIBUTOR AVAILABILITY DATE:</t>
  </si>
  <si>
    <t>Pricing -</t>
  </si>
  <si>
    <t>Sales Rep -</t>
  </si>
  <si>
    <t>Two -</t>
  </si>
  <si>
    <t>One -</t>
  </si>
  <si>
    <t>MOD EDLP</t>
  </si>
  <si>
    <t>DISTRIB. ORDER/DELIVERY LEAD TIME:</t>
  </si>
  <si>
    <t xml:space="preserve">    VENDOR NUMBER:</t>
  </si>
  <si>
    <t>DoDAAC LISTING:</t>
  </si>
  <si>
    <t>COMMERCIAL RETAILERS</t>
  </si>
  <si>
    <t>UNIT GTIN</t>
  </si>
  <si>
    <t>POG</t>
  </si>
  <si>
    <t>X</t>
  </si>
  <si>
    <t>ITEM HT</t>
  </si>
  <si>
    <t>ITEM WT</t>
  </si>
  <si>
    <t>ITEM DPT</t>
  </si>
  <si>
    <t>CASE HT</t>
  </si>
  <si>
    <t>CASE WT</t>
  </si>
  <si>
    <t>CASE DPT</t>
  </si>
  <si>
    <t>bottle</t>
  </si>
  <si>
    <t>pound</t>
  </si>
  <si>
    <t>bunch</t>
  </si>
  <si>
    <t>package</t>
  </si>
  <si>
    <t>can</t>
  </si>
  <si>
    <t>pallet</t>
  </si>
  <si>
    <t>carton</t>
  </si>
  <si>
    <t>tube</t>
  </si>
  <si>
    <t>case</t>
  </si>
  <si>
    <t>tin</t>
  </si>
  <si>
    <t>cup</t>
  </si>
  <si>
    <t>tray</t>
  </si>
  <si>
    <t>each</t>
  </si>
  <si>
    <t>shipper</t>
  </si>
  <si>
    <t>kit</t>
  </si>
  <si>
    <t>tub</t>
  </si>
  <si>
    <t>jar</t>
  </si>
  <si>
    <t>BO</t>
  </si>
  <si>
    <t>BU</t>
  </si>
  <si>
    <t>CN</t>
  </si>
  <si>
    <t>CR</t>
  </si>
  <si>
    <t>CS</t>
  </si>
  <si>
    <t>CU</t>
  </si>
  <si>
    <t>EA</t>
  </si>
  <si>
    <t>KT</t>
  </si>
  <si>
    <t>JR</t>
  </si>
  <si>
    <t>LB</t>
  </si>
  <si>
    <t>PK</t>
  </si>
  <si>
    <t>PL</t>
  </si>
  <si>
    <t>TB</t>
  </si>
  <si>
    <t>TN</t>
  </si>
  <si>
    <t>TR</t>
  </si>
  <si>
    <t>SH</t>
  </si>
  <si>
    <t>TU</t>
  </si>
  <si>
    <t>UNIT OF ISSUE</t>
  </si>
  <si>
    <t>UNIT OF MEASURE</t>
  </si>
  <si>
    <t>MIN SHIP QTY</t>
  </si>
  <si>
    <t>SH/PLT CONT.</t>
  </si>
  <si>
    <t>OTHER:</t>
  </si>
  <si>
    <t>DZ</t>
  </si>
  <si>
    <t xml:space="preserve">EA </t>
  </si>
  <si>
    <t>FT</t>
  </si>
  <si>
    <t>IN</t>
  </si>
  <si>
    <t>OZ</t>
  </si>
  <si>
    <t>PR</t>
  </si>
  <si>
    <t xml:space="preserve">SF </t>
  </si>
  <si>
    <t>YES_NO</t>
  </si>
  <si>
    <t>INTENT:</t>
  </si>
  <si>
    <t>INTENT</t>
  </si>
  <si>
    <t>NEW ITEM</t>
  </si>
  <si>
    <t>FILE MAINTENANCE</t>
  </si>
  <si>
    <t>CE</t>
  </si>
  <si>
    <t>NE</t>
  </si>
  <si>
    <t>SO</t>
  </si>
  <si>
    <t>MW</t>
  </si>
  <si>
    <t>NW</t>
  </si>
  <si>
    <t>SW</t>
  </si>
  <si>
    <t>ACCEPT/    REJECT</t>
  </si>
  <si>
    <t>NATIONAL ROLL OUT DATE:</t>
  </si>
  <si>
    <t>PRODUCT LEAD TIME:</t>
  </si>
  <si>
    <t>BX</t>
  </si>
  <si>
    <t>box</t>
  </si>
  <si>
    <t>BG</t>
  </si>
  <si>
    <t>bag</t>
  </si>
  <si>
    <t>BW</t>
  </si>
  <si>
    <t>bowl</t>
  </si>
  <si>
    <t>DRAFT COPY-</t>
  </si>
  <si>
    <t xml:space="preserve">For review ONLY. </t>
  </si>
  <si>
    <t>PRICING STRATEGY</t>
  </si>
  <si>
    <t>RICHARDS GEBAUR, MO</t>
  </si>
  <si>
    <t>PATUXENT RIVER NAS, MD</t>
  </si>
  <si>
    <t>JAX OPP</t>
  </si>
  <si>
    <t>DeCA Cost Reg</t>
  </si>
  <si>
    <t>Savings</t>
  </si>
  <si>
    <t>DeCA Cost Intro</t>
  </si>
  <si>
    <t>Retail  Reg</t>
  </si>
  <si>
    <t>Retail  Promo</t>
  </si>
  <si>
    <t>Pictures:</t>
  </si>
  <si>
    <t>Remarks:</t>
  </si>
  <si>
    <t>CAPE MAY, NJ</t>
  </si>
  <si>
    <t>NFW</t>
  </si>
  <si>
    <t>NET CONTENT</t>
  </si>
  <si>
    <t>VENDOR NUMBER:</t>
  </si>
  <si>
    <t>ONE -</t>
  </si>
  <si>
    <t>STORE/DoDAAC</t>
  </si>
  <si>
    <t>LOCAL PRICE</t>
  </si>
  <si>
    <t>CA3- NEW RIVER MCAS, NC</t>
  </si>
  <si>
    <t>CENTRAL REGION</t>
  </si>
  <si>
    <t>CA1- CAMP LEJEUNE, NC</t>
  </si>
  <si>
    <t>CA6- SEYMOUR-JOHNSON, NC</t>
  </si>
  <si>
    <t>CA7- WRIGHT PATTERSON,OH</t>
  </si>
  <si>
    <t>CAC- LITTLE ROCK AFB, AR</t>
  </si>
  <si>
    <t>CAG- GREAT LAKES NTC, IL</t>
  </si>
  <si>
    <t>CAH- ROCK ISLAND ARSNEL, IL</t>
  </si>
  <si>
    <t>CAJ- FT BEN HARRISON, IN</t>
  </si>
  <si>
    <t>CAK- CRANE NSWC, IN</t>
  </si>
  <si>
    <t>CAM- FT CAMPBELL, KY</t>
  </si>
  <si>
    <t>CAN- FT KNOX, KY</t>
  </si>
  <si>
    <t>CAQ- FT MCCOY, WI</t>
  </si>
  <si>
    <t>CAS- SELFRIDGE ANGB, MI</t>
  </si>
  <si>
    <t>CAV- SCOTT AFB, IL</t>
  </si>
  <si>
    <t>CAW- FT LEONARD WOOD, MO</t>
  </si>
  <si>
    <t>CAX- WHITEMAN AFB, MO</t>
  </si>
  <si>
    <t>CAY- FT BRAGG NORTH, NC</t>
  </si>
  <si>
    <t>CAZ- CHERRY POINT MCAS, NC</t>
  </si>
  <si>
    <t>CBB- FT EUSTIS, VA</t>
  </si>
  <si>
    <t>CBC- FT LEE, VA</t>
  </si>
  <si>
    <t>CBF- LANGLEY AFB, VA</t>
  </si>
  <si>
    <t>CBG- LITTLE CREEK NAB, VA</t>
  </si>
  <si>
    <t>CBH- NORFOLK NB, VA</t>
  </si>
  <si>
    <t>CBJ- OCEANA NAS, VA</t>
  </si>
  <si>
    <t>CBK- PORTSMOUTH NNSY, VA</t>
  </si>
  <si>
    <t>CBT- FT BRAGG SOUTH, NC</t>
  </si>
  <si>
    <t>CBU- SUGAR GROVE, WV</t>
  </si>
  <si>
    <t>CRG- RICHARDS GEBAUR, MO</t>
  </si>
  <si>
    <t>NORTHEAST REGION</t>
  </si>
  <si>
    <t>NAA- HANSCOM AFB, MA</t>
  </si>
  <si>
    <t>NAB- PATUXENT RIVER NAS, MD</t>
  </si>
  <si>
    <t>NCD- CAPE COD, MA</t>
  </si>
  <si>
    <t>NE2- FT HAMILTON , NY</t>
  </si>
  <si>
    <t>NE3- MITCHEL FIELD, NY</t>
  </si>
  <si>
    <t>NE5- SCOTIA NAU, NY</t>
  </si>
  <si>
    <t>NE7- WEST POINT, NY</t>
  </si>
  <si>
    <t>NE8- ARDEC (PICATINNY), NJ</t>
  </si>
  <si>
    <t>NE9- CARLISLE BARRACKS, PA</t>
  </si>
  <si>
    <t>NEB- BOLLING AFB, DC</t>
  </si>
  <si>
    <t>NEE- NEW LONDON NSB, CT</t>
  </si>
  <si>
    <t>NEF- WALTER REED AMC, MD</t>
  </si>
  <si>
    <t>NEG- DOVER AFB, DE</t>
  </si>
  <si>
    <t>NEJ- ABERDEEN PG, MD</t>
  </si>
  <si>
    <t>NEK- ANDREWS AFB, MD</t>
  </si>
  <si>
    <t>NEL- ANNAPOLIS NS, MD</t>
  </si>
  <si>
    <t>NEN- FT MEADE, MD</t>
  </si>
  <si>
    <t>NEQ- BANGOR ANGB, ME</t>
  </si>
  <si>
    <t>NEV- LAKEHURST NAEC, NJ</t>
  </si>
  <si>
    <t>NEW- MCGUIRE AFB, NJ</t>
  </si>
  <si>
    <t>NEY- FT DRUM, NY</t>
  </si>
  <si>
    <t>NFA- CE KELLY, OAKDALE, PA</t>
  </si>
  <si>
    <t>NFD- TOBYHANNA AD, PA</t>
  </si>
  <si>
    <t>NFE- NEWPORT NETC, RI</t>
  </si>
  <si>
    <t>NFF- FT BELVOIR, VA</t>
  </si>
  <si>
    <t>NFH- FT MYER, VA</t>
  </si>
  <si>
    <t>NFJ- QUANTICO MCCDC, VA</t>
  </si>
  <si>
    <t>NFK- DAHLGREN NSWC, VA</t>
  </si>
  <si>
    <t>NFN- FT DETRICK, MD</t>
  </si>
  <si>
    <t>NFV- PORTSMOUTH NS, NH</t>
  </si>
  <si>
    <t>SOUTHERN REGION</t>
  </si>
  <si>
    <t>SJI- FT MCPHERSON, GA</t>
  </si>
  <si>
    <t>SJ2- FT STEWART, GA</t>
  </si>
  <si>
    <t>SJ3- HUNTER AAF, GA</t>
  </si>
  <si>
    <t>SJ4- KINGS BAY NSB, GA</t>
  </si>
  <si>
    <t>SJ5- MAYPORT NS, FL</t>
  </si>
  <si>
    <t>SJ6- CAMP MERRILL, GA</t>
  </si>
  <si>
    <t>SJ7- MOODY AFB, GA</t>
  </si>
  <si>
    <t>SJ8- ROBINS AFB, GA</t>
  </si>
  <si>
    <t>SJ9- MEMPHIS NAS, TN</t>
  </si>
  <si>
    <t>SJB- GUNTER AFB, AL</t>
  </si>
  <si>
    <t>SJC- MAXWELL AFB, AL</t>
  </si>
  <si>
    <t>SJF- REDSTONE ARSENAL, AL</t>
  </si>
  <si>
    <t>SJH- FT RUCKER, AL</t>
  </si>
  <si>
    <t>SJJ- SHAW AFB, SC</t>
  </si>
  <si>
    <t>SJL- JACKSONVILLE NAS, FL</t>
  </si>
  <si>
    <t>SJM- KEY WEST NAS, FL</t>
  </si>
  <si>
    <t>SJN- MACDILL AFB, FL</t>
  </si>
  <si>
    <t>SJP- PATRICK AFB, FL</t>
  </si>
  <si>
    <t>SJQ- NEW ORLEANS NAS, LA</t>
  </si>
  <si>
    <t>SJR- TYNDALL AFB, FL</t>
  </si>
  <si>
    <t>SJS- WHITING FIELD, FL</t>
  </si>
  <si>
    <t>SJT- HURLBURT FIELD, FL</t>
  </si>
  <si>
    <t>SJU- ALBANY MCLB, GA</t>
  </si>
  <si>
    <t>SJW- FT BENNING, GA</t>
  </si>
  <si>
    <t>SJZ- FT GORDON, GA</t>
  </si>
  <si>
    <t>SK3- EGLIN AFB, FL</t>
  </si>
  <si>
    <t>SK5- CHARLESTON AFB, SC</t>
  </si>
  <si>
    <t>SK6- ARNOLD AFS, TN</t>
  </si>
  <si>
    <t>SK7- JAX OPP</t>
  </si>
  <si>
    <t>SKA- BARKSDALE AFB, LA</t>
  </si>
  <si>
    <t>SKB- FT POLK, LA</t>
  </si>
  <si>
    <t>SKC- PENSACOLA NAS, FL</t>
  </si>
  <si>
    <t>SKE- COLUMBUS AFB, MS</t>
  </si>
  <si>
    <t>SKF- GULFPORT NCBC, MS</t>
  </si>
  <si>
    <t>SKG- KEESLER AFB, MS</t>
  </si>
  <si>
    <t>SKH- MERIDIAN NAS, MS</t>
  </si>
  <si>
    <t>SKK- CHARLESTON NWS, SC</t>
  </si>
  <si>
    <t>SKM- FT JACKSON, SC</t>
  </si>
  <si>
    <t>SKU- FT BUCHANAN, PR</t>
  </si>
  <si>
    <t>SKP- PARRIS ISLAND, SC</t>
  </si>
  <si>
    <t>MIDWEST REGION</t>
  </si>
  <si>
    <t>MAC- WHITE SANDS, NM</t>
  </si>
  <si>
    <t>MC1- GOODFELLOW AFB, TX</t>
  </si>
  <si>
    <t>MC2- FT HOOD I, TX</t>
  </si>
  <si>
    <t>MC3- FT HOOD II, TX</t>
  </si>
  <si>
    <t>MC5- KINGSVILLE NAS, TX</t>
  </si>
  <si>
    <t>MC6- LACKLAND AFB, TX</t>
  </si>
  <si>
    <t>MC7- LAUGHLIN AFB, TX</t>
  </si>
  <si>
    <t>MC8- RANDOLPH AFB, TX</t>
  </si>
  <si>
    <t>MCA- FT CARSON, CO</t>
  </si>
  <si>
    <t>MCB- BUCKLEY, CO</t>
  </si>
  <si>
    <t>MCE- PETERSON AFB, CO</t>
  </si>
  <si>
    <t>MCF- USAF ACADEMY, CO</t>
  </si>
  <si>
    <t>MCG FT RILEY, KS</t>
  </si>
  <si>
    <t>MCH- MCCONNELL AFB, KS</t>
  </si>
  <si>
    <t>MCK GRAND FORKS AFB, ND</t>
  </si>
  <si>
    <t>MCL- MINOT AFB, ND</t>
  </si>
  <si>
    <t>MCM- OFFUTT AFB, NE</t>
  </si>
  <si>
    <t>MCN- KIRTLAND AFB, NM</t>
  </si>
  <si>
    <t>MCP- ALTUS AFB, OK</t>
  </si>
  <si>
    <t>MCQ- FT SILL, OK</t>
  </si>
  <si>
    <t>MCR- TINKER AFB, OK</t>
  </si>
  <si>
    <t>MCS- VANCE AFB, OK</t>
  </si>
  <si>
    <t>MCW- FT BLISS, TX</t>
  </si>
  <si>
    <t>MCY- CORPUS CHRISTI, TX</t>
  </si>
  <si>
    <t>MCZ- DYESS AFB, TX</t>
  </si>
  <si>
    <t>MDA- FT SAM HOUSTON, TX</t>
  </si>
  <si>
    <t>MDB- ELLSWORTH AFB, SD</t>
  </si>
  <si>
    <t>MDC- SHEPPARD AFB, TX</t>
  </si>
  <si>
    <t>MDE- F E WARREN AFB, WY</t>
  </si>
  <si>
    <t>MDG- HOLLOMAN AFB, NM</t>
  </si>
  <si>
    <t>MDH- CANNON AFB, NM</t>
  </si>
  <si>
    <t>MDK- FT. WORTH, TX</t>
  </si>
  <si>
    <t>MDR- FT. LEAVENWORTH, KS</t>
  </si>
  <si>
    <t>SOUTHWEST REGION</t>
  </si>
  <si>
    <t>KL1- MCCLELLAN AFB, CA</t>
  </si>
  <si>
    <t>KL2- MOFFETT FIELD NAS, CA</t>
  </si>
  <si>
    <t>KL6- PORT HUENEME, CA</t>
  </si>
  <si>
    <t>KL8- SAN DIEGO NS, CA</t>
  </si>
  <si>
    <t>KLB- DAVIS MONTHAN, AZ</t>
  </si>
  <si>
    <t>KLC- FT HUACHUCA, AZ</t>
  </si>
  <si>
    <t>KLF- LUKE AFB, AZ</t>
  </si>
  <si>
    <t>KLH- YUMA PG, AZ</t>
  </si>
  <si>
    <t>KLK- BEALE AFB, CA</t>
  </si>
  <si>
    <t>KLL- BARSTOW MCLB, CA</t>
  </si>
  <si>
    <t>KLM- CAMP PENDLETON, CA</t>
  </si>
  <si>
    <t>KLP- EDWARDS AFB, CA</t>
  </si>
  <si>
    <t>KLQ- FT IRWIN, CA</t>
  </si>
  <si>
    <t>KLR- ORD COMMUNITY, CA</t>
  </si>
  <si>
    <t>KLU- IMPERIAL BEACH, CA</t>
  </si>
  <si>
    <t>KLV- LEMOORE NAS, CA</t>
  </si>
  <si>
    <t>KLW- LOS ANGELES AFB, CA</t>
  </si>
  <si>
    <t>KLY- MARCH AFB, CA</t>
  </si>
  <si>
    <t>KM5- YUMA MCAS, AZ</t>
  </si>
  <si>
    <t>KM6- CHINA LAKE, CA</t>
  </si>
  <si>
    <t>KM7- HILL AFB, UT</t>
  </si>
  <si>
    <t>KMA- SAN ONOFRE, CA</t>
  </si>
  <si>
    <t>KMC- TRAVIS AFB, CA</t>
  </si>
  <si>
    <t>KMD- TWENTYNINE PALMS, CA</t>
  </si>
  <si>
    <t>KME- VANDENBERG AFB, CA</t>
  </si>
  <si>
    <t>KMF- FALLON NAS, NV</t>
  </si>
  <si>
    <t>KMG- NELLIS AFB, NV</t>
  </si>
  <si>
    <t>KMH- DUGWAY PG, UT</t>
  </si>
  <si>
    <t>KMJ- FT HUNTER-LIGGETT, CA</t>
  </si>
  <si>
    <t>KMP- EL CENTRO NAF, CA</t>
  </si>
  <si>
    <t>KMQ- MIRAMAR MCAS, CA</t>
  </si>
  <si>
    <t>KMR- NORTH ISLAND NAS, CA</t>
  </si>
  <si>
    <t>NORTHWEST REGION</t>
  </si>
  <si>
    <t>WGC- EIELSON AFB, AK</t>
  </si>
  <si>
    <t>WGD- ANCHORAGE, AK</t>
  </si>
  <si>
    <t>WGE- FT GREELY, AK</t>
  </si>
  <si>
    <t>WGG- FT WAINWRIGHT, AK</t>
  </si>
  <si>
    <t>WGH- MOUNTAIN HOME, ID</t>
  </si>
  <si>
    <t>WGL- MALMSTROM AFB, MT</t>
  </si>
  <si>
    <t>WGM- BANGOR NSB, WA</t>
  </si>
  <si>
    <t>WGN- BREMERTON, WA</t>
  </si>
  <si>
    <t>WGP- FAIRCHILD AFB, WA</t>
  </si>
  <si>
    <t>WGQ- FT LEWIS, WA</t>
  </si>
  <si>
    <t>WGR- MCCHORD AFB, WA</t>
  </si>
  <si>
    <t>WGU- WHIDBEY ISLAND, WA</t>
  </si>
  <si>
    <t>WH6- SEATAK OPP- FAR EAST</t>
  </si>
  <si>
    <t>WHU- HICKAM AFB, HI</t>
  </si>
  <si>
    <t>WHV- KANEOHE BAY, HI</t>
  </si>
  <si>
    <t>WHW- PEARL HARBOR NB, HI</t>
  </si>
  <si>
    <t>WHX- SCHOFIELD BARRACK,HI</t>
  </si>
  <si>
    <t>WJ1- KODIAK, AK</t>
  </si>
  <si>
    <t>WJ3- SMOKEY POINT, WA</t>
  </si>
  <si>
    <t>WJ5- ALASKA OPP</t>
  </si>
  <si>
    <t>DoDAAC</t>
  </si>
  <si>
    <t>WDT</t>
  </si>
  <si>
    <t>SMG- CHARLESTON MIL GROUP, SC</t>
  </si>
  <si>
    <t>CONTRACT NUMBER :</t>
  </si>
  <si>
    <t>ONE-</t>
  </si>
  <si>
    <t xml:space="preserve">Remarks: </t>
  </si>
  <si>
    <t>BROKER</t>
  </si>
  <si>
    <t>MANUFACTURER</t>
  </si>
  <si>
    <t>VENDOR NUMBER</t>
  </si>
  <si>
    <t>PRICING POC</t>
  </si>
  <si>
    <t>SALES REP POC</t>
  </si>
  <si>
    <t>GDS POC</t>
  </si>
  <si>
    <t>GLN</t>
  </si>
  <si>
    <t>TWO</t>
  </si>
  <si>
    <t>NATIONAL ROLL OUT DATE</t>
  </si>
  <si>
    <t>GUARANTEED SALE</t>
  </si>
  <si>
    <t>AVAILABILITY DATE</t>
  </si>
  <si>
    <t>LEAD TIME</t>
  </si>
  <si>
    <t>MIN SHIP</t>
  </si>
  <si>
    <t>TIE</t>
  </si>
  <si>
    <t>TIER</t>
  </si>
  <si>
    <t>DEMOS</t>
  </si>
  <si>
    <t>ITEM WDT</t>
  </si>
  <si>
    <t>CASE WDT</t>
  </si>
  <si>
    <t>DODAACS</t>
  </si>
  <si>
    <t>REG COST DeCA</t>
  </si>
  <si>
    <t>INTRO COST DeCA</t>
  </si>
  <si>
    <t>ONE</t>
  </si>
  <si>
    <t>START</t>
  </si>
  <si>
    <t>END</t>
  </si>
  <si>
    <t>DISPLAY PERIOD DATES</t>
  </si>
  <si>
    <t>VPR DATES</t>
  </si>
  <si>
    <t>TV</t>
  </si>
  <si>
    <t>RADIO</t>
  </si>
  <si>
    <t>SAMPLING</t>
  </si>
  <si>
    <t>MEDIA DATES:</t>
  </si>
  <si>
    <t>COUPON SUPPORT:</t>
  </si>
  <si>
    <t>NATIONAL/REGIONAL FSI</t>
  </si>
  <si>
    <t>IN-STORE ON SHELF</t>
  </si>
  <si>
    <t>IN-STORE FLYER</t>
  </si>
  <si>
    <t>OTHER MARKETING FUNDS</t>
  </si>
  <si>
    <t>CIVILIAN COST</t>
  </si>
  <si>
    <t>REG E</t>
  </si>
  <si>
    <t>REG W</t>
  </si>
  <si>
    <t>PROMO W</t>
  </si>
  <si>
    <t>PROMO  E</t>
  </si>
  <si>
    <t>PKG SALES</t>
  </si>
  <si>
    <t>LIFT %</t>
  </si>
  <si>
    <t>MGR   SPEC</t>
  </si>
  <si>
    <t>O</t>
  </si>
  <si>
    <t>NEW ITEM:</t>
  </si>
  <si>
    <t>PROMO PERIOD:</t>
  </si>
  <si>
    <t>OPTION ONE -</t>
  </si>
  <si>
    <t>PRICING POINT CONTACT-</t>
  </si>
  <si>
    <t>SALES REPRESENTATIVE-</t>
  </si>
  <si>
    <t>PROMOTIONAL DATES &amp; PRICING:</t>
  </si>
  <si>
    <t>DISPLAY PERIOD DATES:</t>
  </si>
  <si>
    <t xml:space="preserve">OPTION TWO- </t>
  </si>
  <si>
    <t>VPR DATES:</t>
  </si>
  <si>
    <t>.</t>
  </si>
  <si>
    <t>IN-STORE DEMOS:</t>
  </si>
  <si>
    <t>OTHER MARKETING FUNDS:</t>
  </si>
  <si>
    <t>CIV COST:</t>
  </si>
  <si>
    <t xml:space="preserve">SAVINGS COMPARISONS: </t>
  </si>
  <si>
    <t>MGR SPEC</t>
  </si>
  <si>
    <t>PWR BUY</t>
  </si>
  <si>
    <t>DOLLAR SALES</t>
  </si>
  <si>
    <t>SAVINGS %:</t>
  </si>
  <si>
    <t>PROMO E</t>
  </si>
  <si>
    <t>SH/PLT</t>
  </si>
  <si>
    <t>REMARKS:</t>
  </si>
  <si>
    <t>PICTURES:</t>
  </si>
  <si>
    <t xml:space="preserve">This form is a legally binding, contractual agreement and participating parties who have signed this form are expected to follow through with their annotated commitments.  A minimum of 60 days notice is required to deviate from this commitment.  “The manufacturer voluntarily agrees to the DeCA delete process,  including disposition of excess quantities after 90 days.   The delete process will be followed in the event an item fails to meet either the manufacturer’s volume projections or the minimum category requirements established by the buyer.  The manufacturer agrees that DeCA has no responsibility to sell remaining inventory after 90 days from the date of first notice  of intent to delete the item.  The manufacturer also agrees that the item should support a reasonable relationship between normal turn volume and the distributor minimum ship quantity by distributor location. Once movement is established, the distributor will not be expected to order in minimum ship quantities that are excessive relative to sales movement.” By signing this form the vendor agrees to ship the quantities forecasted by stores for the promotion starting and ending dates, have products on display during the display period dates if scheduled by DeCA Headquarters, and featured on the shelf for the applicable promotion period.  </t>
  </si>
  <si>
    <t>TWO-</t>
  </si>
  <si>
    <t>PATUXENT RIVER NAS MD</t>
  </si>
  <si>
    <t>RICHARDS GEBAUR</t>
  </si>
  <si>
    <t>JAX OPP-PUERTO RICO</t>
  </si>
  <si>
    <t xml:space="preserve">SUBMITTED </t>
  </si>
  <si>
    <t>CONTRACT NUMBER ONE</t>
  </si>
  <si>
    <t>CARIBBEAN</t>
  </si>
  <si>
    <r>
      <rPr>
        <b/>
        <sz val="10"/>
        <color theme="1"/>
        <rFont val="Calibri"/>
        <family val="2"/>
        <scheme val="minor"/>
      </rPr>
      <t>REMARKS:</t>
    </r>
    <r>
      <rPr>
        <sz val="10"/>
        <color theme="1"/>
        <rFont val="Calibri"/>
        <family val="2"/>
        <scheme val="minor"/>
      </rPr>
      <t xml:space="preserve"> </t>
    </r>
  </si>
  <si>
    <t>UOI / UOM</t>
  </si>
  <si>
    <t>PRICING STATEGY:</t>
  </si>
  <si>
    <t>ADD:</t>
  </si>
  <si>
    <t>CAT MGR NOTES:</t>
  </si>
  <si>
    <t>VPR ADJUSTMENT $</t>
  </si>
  <si>
    <t>CATEGORY MANAGER SIGNATURE:</t>
  </si>
  <si>
    <t xml:space="preserve">UPK/WGT </t>
  </si>
  <si>
    <t>NON-NEGOTIATED -</t>
  </si>
  <si>
    <t>PATRON SAVINGS $</t>
  </si>
  <si>
    <t>CASE ADJUSTMENT $</t>
  </si>
  <si>
    <t xml:space="preserve">SH/PLT $ </t>
  </si>
  <si>
    <t>VPR</t>
  </si>
  <si>
    <t>COUPONS</t>
  </si>
  <si>
    <t>K</t>
  </si>
  <si>
    <t>NATIONAL/REGIONAL  FSI</t>
  </si>
  <si>
    <t>count</t>
  </si>
  <si>
    <t>M</t>
  </si>
  <si>
    <t>dozen</t>
  </si>
  <si>
    <t>R</t>
  </si>
  <si>
    <t>feet</t>
  </si>
  <si>
    <t>H</t>
  </si>
  <si>
    <t>inch</t>
  </si>
  <si>
    <t>ounce</t>
  </si>
  <si>
    <t>pair</t>
  </si>
  <si>
    <t>ITEM GTIN</t>
  </si>
  <si>
    <t>square foot</t>
  </si>
  <si>
    <t>KG</t>
  </si>
  <si>
    <t>kilogram</t>
  </si>
  <si>
    <t>GR</t>
  </si>
  <si>
    <t>gram</t>
  </si>
  <si>
    <t>ML</t>
  </si>
  <si>
    <t>milliliter</t>
  </si>
  <si>
    <t>LT</t>
  </si>
  <si>
    <t>liter</t>
  </si>
  <si>
    <t>WHITEMAN AFB, MO/CAX/PZ 1/K2</t>
  </si>
  <si>
    <t>WHITING FIELD, FL/SJS/PZ 1/K1</t>
  </si>
  <si>
    <t>WRIGHT PATTERSON,OH/CA7/PZ 1/K5</t>
  </si>
  <si>
    <t>YUMA MCAS, AZ/KM5/PZ 2/K2</t>
  </si>
  <si>
    <t>YUMA PG, AZ/KLH/PZ 2/K1</t>
  </si>
  <si>
    <t>COMMISSARY/DoDAACs</t>
  </si>
  <si>
    <t>SH/PLT $</t>
  </si>
  <si>
    <t>ATTRIBUTES</t>
  </si>
  <si>
    <t>UNIT UPC</t>
  </si>
  <si>
    <t>UPC</t>
  </si>
  <si>
    <t>REQUIRED: PRODUCT PICTURES (Insert below)</t>
  </si>
  <si>
    <t>Yes</t>
  </si>
  <si>
    <t>No</t>
  </si>
  <si>
    <t>DeCA Cost Suggested Margin %</t>
  </si>
  <si>
    <t>DeCA Intro Cost Suggested Margin %</t>
  </si>
  <si>
    <t>RDM WGT</t>
  </si>
  <si>
    <t>UNIT UPC/PLU</t>
  </si>
  <si>
    <t>COST ZONE</t>
  </si>
  <si>
    <t>ORGANIC</t>
  </si>
  <si>
    <t>V ITEM #</t>
  </si>
  <si>
    <t>LIKE ITEM #</t>
  </si>
  <si>
    <t>VENDOR ITEM #</t>
  </si>
  <si>
    <t>RANDOM WEIGHT</t>
  </si>
  <si>
    <t>K3</t>
  </si>
  <si>
    <t>K1</t>
  </si>
  <si>
    <t>K2</t>
  </si>
  <si>
    <t>P1</t>
  </si>
  <si>
    <t>P2</t>
  </si>
  <si>
    <t>P3</t>
  </si>
  <si>
    <t>O1</t>
  </si>
  <si>
    <t>R1</t>
  </si>
  <si>
    <t>R2</t>
  </si>
  <si>
    <t>R3</t>
  </si>
  <si>
    <t>S1</t>
  </si>
  <si>
    <t>S2</t>
  </si>
  <si>
    <t>S3</t>
  </si>
  <si>
    <t>M1</t>
  </si>
  <si>
    <t>M2</t>
  </si>
  <si>
    <t>M3</t>
  </si>
  <si>
    <t>O2</t>
  </si>
  <si>
    <t>O3</t>
  </si>
  <si>
    <t>H1</t>
  </si>
  <si>
    <t>H2</t>
  </si>
  <si>
    <t>H3</t>
  </si>
  <si>
    <t>T1</t>
  </si>
  <si>
    <t>SAVINGS</t>
  </si>
  <si>
    <t>RETAIL REG</t>
  </si>
  <si>
    <t>RETAIL PROMO</t>
  </si>
  <si>
    <t>DeCA COST REG</t>
  </si>
  <si>
    <t>DeCA COST INTRO</t>
  </si>
  <si>
    <t>SUG MAR %</t>
  </si>
  <si>
    <t>MEAT &amp; PRODUCE ONLY</t>
  </si>
  <si>
    <t>HEMP</t>
  </si>
  <si>
    <t>CATEGORY TREE</t>
  </si>
  <si>
    <t>LIKE ITEM # (PRODUCE)</t>
  </si>
  <si>
    <t>SEASONAL PACKAGE:</t>
  </si>
  <si>
    <t>SEASONAL PACKAGE</t>
  </si>
  <si>
    <t>HALLOWEEN</t>
  </si>
  <si>
    <t>HEMP/THC</t>
  </si>
  <si>
    <t>DP1</t>
  </si>
  <si>
    <t>DP2</t>
  </si>
  <si>
    <t>DP3</t>
  </si>
  <si>
    <t>DP4</t>
  </si>
  <si>
    <t>DP5</t>
  </si>
  <si>
    <t>DP6</t>
  </si>
  <si>
    <t>DP9</t>
  </si>
  <si>
    <t>DP10</t>
  </si>
  <si>
    <t>DP11</t>
  </si>
  <si>
    <t>DP12</t>
  </si>
  <si>
    <t>DP13</t>
  </si>
  <si>
    <t>DP14</t>
  </si>
  <si>
    <t>DP15</t>
  </si>
  <si>
    <t>DP16</t>
  </si>
  <si>
    <t>DP17</t>
  </si>
  <si>
    <t>DP18</t>
  </si>
  <si>
    <t>DP19</t>
  </si>
  <si>
    <t>DP20</t>
  </si>
  <si>
    <t>DP21</t>
  </si>
  <si>
    <t>DP22</t>
  </si>
  <si>
    <t>DP23</t>
  </si>
  <si>
    <t>DP24</t>
  </si>
  <si>
    <t>DP25</t>
  </si>
  <si>
    <t>DP26</t>
  </si>
  <si>
    <t>PRESENTED FOR:</t>
  </si>
  <si>
    <t>EVENT</t>
  </si>
  <si>
    <t>PROMO PERIOD OPTION(S)</t>
  </si>
  <si>
    <t>CONTRACT NUMBER TWO</t>
  </si>
  <si>
    <t xml:space="preserve">TWO - </t>
  </si>
  <si>
    <t>40-15 PRES CONT 1 - Optional'!AQ5</t>
  </si>
  <si>
    <t>40-15 PRES - MANDATORY'!AQ1</t>
  </si>
  <si>
    <t>40-15 PRES CONT 2 - Optional'!AQ5</t>
  </si>
  <si>
    <t>40-15 PRES CONT 3 - Optional'!AQ5</t>
  </si>
  <si>
    <t>40-15 PRES CONT 4 - Optional'!AQ5</t>
  </si>
  <si>
    <t>40-15 PRES CONT 5 - Optional'!AQ5</t>
  </si>
  <si>
    <t>40-15 PRES CONT 6 - Optional'!AQ5</t>
  </si>
  <si>
    <t>40-15 PRES CONT 7 - Optional'!AQ5</t>
  </si>
  <si>
    <t>40-15 PRES CONT 8 - Optional'!AQ5</t>
  </si>
  <si>
    <t>40-15 PRES CONT 9 - Optional'!AQ5</t>
  </si>
  <si>
    <t>40-15 PRES CONT 10 - Optional'!AQ5</t>
  </si>
  <si>
    <t>40-16 PRES - MANDATORY'!CJ2</t>
  </si>
  <si>
    <t>40-16 PRES CONT 1 - Optional'!CJ8</t>
  </si>
  <si>
    <t>40-16 PRES CONT 2 - Optional'!CJ8</t>
  </si>
  <si>
    <t>40-16 PRES CONT 3 - Optional'!CJ8</t>
  </si>
  <si>
    <t>40-16 PRES CONT 4 - Optional'!CJ8</t>
  </si>
  <si>
    <t>40-16 PRES CONT 5 - Optional'!CJ8</t>
  </si>
  <si>
    <t>40-15 PRES CONT 6 - Optional'!CJ8</t>
  </si>
  <si>
    <t>40-16 PRES CONT 7 - Optional'!CJ8</t>
  </si>
  <si>
    <t>40-16 PRES CONT 8 - Optional'!CJ8</t>
  </si>
  <si>
    <t>40-16 PRES CONT 9 - Optional'!CJ8</t>
  </si>
  <si>
    <t>40-16 PRES CONT 10 - Optional'!CJ8</t>
  </si>
  <si>
    <t>SHIPPER/PALLET</t>
  </si>
  <si>
    <t>DROP DOWN MENUS'!A1</t>
  </si>
  <si>
    <t>EVENT_ID</t>
  </si>
  <si>
    <t>EVENT_DESC</t>
  </si>
  <si>
    <t>DISPLAY_START</t>
  </si>
  <si>
    <t>DISPLAY_END</t>
  </si>
  <si>
    <t>VPR_START_FOR_Ks</t>
  </si>
  <si>
    <t>VPR_END_FOR_Ks</t>
  </si>
  <si>
    <t>VPR_START_FOR_Os</t>
  </si>
  <si>
    <t>VPR_END_FOR_Os</t>
  </si>
  <si>
    <t>PROMO PERIOD SHIPPERS 2</t>
  </si>
  <si>
    <t>PROMO PERIOD SHIPPERS 3</t>
  </si>
  <si>
    <t>PROMO PERIOD SHIPPERS 4</t>
  </si>
  <si>
    <t>PROMO PERIOD SHIPPERS 5</t>
  </si>
  <si>
    <t>ANNUAL CLUB PACK UPDATE 2026  ACP</t>
  </si>
  <si>
    <t>PROMO PERIOD SHIPPERS 1</t>
  </si>
  <si>
    <t>CALCULATION:
CASE GTIN CHECK DIGIT VALIDATION</t>
  </si>
  <si>
    <t xml:space="preserve">MGR   SPEC </t>
  </si>
  <si>
    <t xml:space="preserve">MGR   SPEC  </t>
  </si>
  <si>
    <t xml:space="preserve">PWR  BUY </t>
  </si>
  <si>
    <t xml:space="preserve">SH/PLT </t>
  </si>
  <si>
    <t xml:space="preserve">SH/PLT  </t>
  </si>
  <si>
    <t xml:space="preserve"> </t>
  </si>
  <si>
    <t>QUICK LINKS</t>
  </si>
  <si>
    <t>EAN</t>
  </si>
  <si>
    <t>Suggested Margin</t>
  </si>
  <si>
    <t>DATA ENTRY SHEET'!B29</t>
  </si>
  <si>
    <t xml:space="preserve">  </t>
  </si>
  <si>
    <t>DATA ENTRY SHEET'!B23</t>
  </si>
  <si>
    <t>DATA ENTRY SHEET'!B19</t>
  </si>
  <si>
    <t>DATA ENTRY SHEET'!B41</t>
  </si>
  <si>
    <t>DATA ENTRY SHEET'!B47</t>
  </si>
  <si>
    <t>DATA ENTRY SHEET'!B77</t>
  </si>
  <si>
    <t>DATA ENTRY SHEET'!B35</t>
  </si>
  <si>
    <t>DATA ENTRY SHEET'!B53</t>
  </si>
  <si>
    <t>LPAD CS GTIN TO 14</t>
  </si>
  <si>
    <t>CS GTIN POSITION 1</t>
  </si>
  <si>
    <t>CS GTIN POSITION 12</t>
  </si>
  <si>
    <t>CS GTIN POSITION 2</t>
  </si>
  <si>
    <t>CS GTIN POSITION 3</t>
  </si>
  <si>
    <t>CS GTIN POSITION 4</t>
  </si>
  <si>
    <t>CS GTIN POSITION 5</t>
  </si>
  <si>
    <t>CS GTIN POSITION 6</t>
  </si>
  <si>
    <t>CS GTIN POSITION 7</t>
  </si>
  <si>
    <t>CS GTIN POSITION 8</t>
  </si>
  <si>
    <t>CS GTIN POSITION 9</t>
  </si>
  <si>
    <t>CS GTIN POSITION 10</t>
  </si>
  <si>
    <t>CS GTIN POSITION 11</t>
  </si>
  <si>
    <t>CS GTIN POSITION 13</t>
  </si>
  <si>
    <t>CS GTIN POSITION 14</t>
  </si>
  <si>
    <t>POSITION MULTIPLIER (14'S):</t>
  </si>
  <si>
    <t>SUM (COL L THUR Y)</t>
  </si>
  <si>
    <t>NEAREST MULT OF 10 (&gt;=SUM)</t>
  </si>
  <si>
    <t>CHECK DIGIT</t>
  </si>
  <si>
    <t>DATA ENTRY SHEET'!B59</t>
  </si>
  <si>
    <t>DATA ENTRY SHEET'!B65</t>
  </si>
  <si>
    <t>DATA ENTRY SHEET'!B71</t>
  </si>
  <si>
    <t>DATA ENTRY WORKSHEET'!B41</t>
  </si>
  <si>
    <t>DATA ENTRY SHEET'!A1</t>
  </si>
  <si>
    <t>CALCULATION:
EXTENDED SH/PL SAVINGS
(ITEM LEVEL)</t>
  </si>
  <si>
    <t>ANNUAL CP</t>
  </si>
  <si>
    <t>BAKING</t>
  </si>
  <si>
    <t>BEVERAGE SUMMER</t>
  </si>
  <si>
    <t>CANDY</t>
  </si>
  <si>
    <t>CHILL/FREEZE/PREPACKED</t>
  </si>
  <si>
    <t>COOKIES/CRACKER/FRUITCAKE</t>
  </si>
  <si>
    <t>COUGH/COLD</t>
  </si>
  <si>
    <t>DRY GROCERY</t>
  </si>
  <si>
    <t>EASTER</t>
  </si>
  <si>
    <t>EASTER HAMS</t>
  </si>
  <si>
    <t>FALL/WINTER CP</t>
  </si>
  <si>
    <t>FATHER'S DAY</t>
  </si>
  <si>
    <t>FIRST AID RACK</t>
  </si>
  <si>
    <t>FOOTBALL MADNESS</t>
  </si>
  <si>
    <t>GIFT PACKS/HBC GIFT PACK</t>
  </si>
  <si>
    <t>HEALTHY PET FALL</t>
  </si>
  <si>
    <t>HEALTHY PET SUMMER</t>
  </si>
  <si>
    <t>HOLIDAY HAM</t>
  </si>
  <si>
    <t>INTERNATIONAL</t>
  </si>
  <si>
    <t>MAY SIDEWALK</t>
  </si>
  <si>
    <t>MOTHER'S DAY</t>
  </si>
  <si>
    <t>NONFOOD</t>
  </si>
  <si>
    <t>PASSOVER</t>
  </si>
  <si>
    <t>SEPTEMBER SIDEWALK</t>
  </si>
  <si>
    <t>SEVERE WEATHER</t>
  </si>
  <si>
    <t>SINUS/ALLERGY FALL</t>
  </si>
  <si>
    <t>SINUS/ALLERGY SPRING</t>
  </si>
  <si>
    <t>SPRING/SUMMER CP</t>
  </si>
  <si>
    <t>VALENTINES DAY</t>
  </si>
  <si>
    <t>WINTER COCOA/CIDER</t>
  </si>
  <si>
    <t>SEASONAL PACKAGES</t>
  </si>
  <si>
    <t>PROMO PRESENTATION</t>
  </si>
  <si>
    <t>CASE ADJUSTMENT</t>
  </si>
  <si>
    <t>ADD
(X/null)</t>
  </si>
  <si>
    <t xml:space="preserve">
P-CODE
(X/null)</t>
  </si>
  <si>
    <t>Select INTENT, then, at a minimum, fill out all fields highlighted in yellow (orange highlights are prompts for internal DeCA users)</t>
  </si>
  <si>
    <t>NON-EDLP</t>
  </si>
  <si>
    <t>SCALE DESCRIPTION</t>
  </si>
  <si>
    <t>SCALE DESCRIPTION 2</t>
  </si>
  <si>
    <t>SCALE UOM</t>
  </si>
  <si>
    <t xml:space="preserve">FIXED WEIGHT AMOUNT </t>
  </si>
  <si>
    <t>TARE REQUIRED</t>
  </si>
  <si>
    <t>MAX SHELF LIFE</t>
  </si>
  <si>
    <t>NUTRITION FACT</t>
  </si>
  <si>
    <t>SERVINGS PER CONTAINER</t>
  </si>
  <si>
    <t>INGREDIENTS</t>
  </si>
  <si>
    <t>NUTRITION FACT AMOUNT</t>
  </si>
  <si>
    <t>NUTRITION FACT AMOUNT UOM</t>
  </si>
  <si>
    <t>TARE WEIGHT</t>
  </si>
  <si>
    <t>SERVING SIZE</t>
  </si>
  <si>
    <t>40-15 CRV - CRV Only'!N9</t>
  </si>
  <si>
    <r>
      <t xml:space="preserve">         By signing on sheet 1 of these 2 certification sheets, I understand the Defense Commissary Agency will rely on this certification in determining whether or not to consider products for resale as qualifying as </t>
    </r>
    <r>
      <rPr>
        <b/>
        <sz val="10.5"/>
        <color theme="1"/>
        <rFont val="Calibri"/>
        <family val="2"/>
        <scheme val="minor"/>
      </rPr>
      <t>Brand Name Commercial Items under 10 U.S.C. § 2484(f)</t>
    </r>
    <r>
      <rPr>
        <sz val="10.5"/>
        <color theme="1"/>
        <rFont val="Calibri"/>
        <family val="2"/>
        <scheme val="minor"/>
      </rPr>
      <t>; and that this certification is subject to the provisions of 1</t>
    </r>
    <r>
      <rPr>
        <b/>
        <sz val="10.5"/>
        <color theme="1"/>
        <rFont val="Calibri"/>
        <family val="2"/>
        <scheme val="minor"/>
      </rPr>
      <t>8 U.S.C. §1001</t>
    </r>
    <r>
      <rPr>
        <sz val="10.5"/>
        <color theme="1"/>
        <rFont val="Calibri"/>
        <family val="2"/>
        <scheme val="minor"/>
      </rPr>
      <t xml:space="preserve"> which imposes criminal penalties for providing false information.</t>
    </r>
  </si>
  <si>
    <t>40-15 CERT (new items)'!U15</t>
  </si>
  <si>
    <t>40-15 CERT CONT. (new items)'!U15</t>
  </si>
  <si>
    <t>40-15 REMARKS - Optional'!b6</t>
  </si>
  <si>
    <t>40-15 EAST DoDAACs - Optional'!E10</t>
  </si>
  <si>
    <t>40-15 WEST DoDAACs - Optional'!E10</t>
  </si>
  <si>
    <t>40-16 LOCAL PRICING - Optional'!A4</t>
  </si>
  <si>
    <t>40-15 LOCAL PRICING - Optional'!A4</t>
  </si>
  <si>
    <t>40-15 LOCAL PRICING CONT- Opt'!A4</t>
  </si>
  <si>
    <t>40-16 LOCAL PRICING CONT - Opt'!A4</t>
  </si>
  <si>
    <t>40-16 WEST DoDAACs - Optional'!N8</t>
  </si>
  <si>
    <t>40-16 EAST DoDAACs - Optional'!N8</t>
  </si>
  <si>
    <t>40-16 REMARKS - Optional'!A5</t>
  </si>
  <si>
    <t xml:space="preserve">PERCENT RDA </t>
  </si>
  <si>
    <t>40-15 SCALE LABEL INFO'!B2</t>
  </si>
  <si>
    <t>40-15 SCALE LBL NUTRITION FACTS'!A2</t>
  </si>
  <si>
    <r>
      <t xml:space="preserve">UPC/ SCALE PLU
</t>
    </r>
    <r>
      <rPr>
        <sz val="8"/>
        <color rgb="FF3F3F76"/>
        <rFont val="Calibri"/>
        <family val="2"/>
        <scheme val="minor"/>
      </rPr>
      <t>(NOT auto-populated)</t>
    </r>
  </si>
  <si>
    <r>
      <t xml:space="preserve">INGREDIENTS
</t>
    </r>
    <r>
      <rPr>
        <b/>
        <sz val="8"/>
        <color rgb="FFFA7D00"/>
        <rFont val="Calibri"/>
        <family val="2"/>
        <scheme val="minor"/>
      </rPr>
      <t>(auto-populated)</t>
    </r>
  </si>
  <si>
    <r>
      <t xml:space="preserve">SERVINGS PER CONTAINER
</t>
    </r>
    <r>
      <rPr>
        <b/>
        <sz val="8"/>
        <color rgb="FFFA7D00"/>
        <rFont val="Calibri"/>
        <family val="2"/>
        <scheme val="minor"/>
      </rPr>
      <t>(auto-populated)</t>
    </r>
  </si>
  <si>
    <r>
      <t xml:space="preserve">SERVING SIZE
</t>
    </r>
    <r>
      <rPr>
        <b/>
        <sz val="8"/>
        <color rgb="FFFA7D00"/>
        <rFont val="Calibri"/>
        <family val="2"/>
        <scheme val="minor"/>
      </rPr>
      <t>(auto-populated)</t>
    </r>
  </si>
  <si>
    <r>
      <t xml:space="preserve">UPC/ SCALE PLU
</t>
    </r>
    <r>
      <rPr>
        <b/>
        <sz val="8"/>
        <color rgb="FFFA7D00"/>
        <rFont val="Calibri"/>
        <family val="2"/>
        <scheme val="minor"/>
      </rPr>
      <t>(auto-populated)</t>
    </r>
  </si>
  <si>
    <t>CONTAINS CBD/HEMP/THC</t>
  </si>
  <si>
    <t>REG 
RETAIL</t>
  </si>
  <si>
    <t>PROMO 
RETAIL</t>
  </si>
  <si>
    <t>CALCULATED UNIT ADJUSTMENT</t>
  </si>
  <si>
    <t>PROMOTIONAL DISPLAY PRESENTATION FORM</t>
  </si>
  <si>
    <r>
      <t>SH/PLT</t>
    </r>
    <r>
      <rPr>
        <sz val="11"/>
        <color theme="0"/>
        <rFont val="Calibri"/>
        <family val="2"/>
        <scheme val="minor"/>
      </rPr>
      <t xml:space="preserve">  2</t>
    </r>
  </si>
  <si>
    <r>
      <t>PWR  BUY</t>
    </r>
    <r>
      <rPr>
        <sz val="11"/>
        <color theme="0"/>
        <rFont val="Calibri"/>
        <family val="2"/>
        <scheme val="minor"/>
      </rPr>
      <t xml:space="preserve">  2</t>
    </r>
  </si>
  <si>
    <r>
      <t>MGR   SPEC</t>
    </r>
    <r>
      <rPr>
        <sz val="11"/>
        <color theme="0"/>
        <rFont val="Calibri"/>
        <family val="2"/>
        <scheme val="minor"/>
      </rPr>
      <t xml:space="preserve">  2</t>
    </r>
  </si>
  <si>
    <t>PWR  BUY</t>
  </si>
  <si>
    <t xml:space="preserve">PWR  BUY  </t>
  </si>
  <si>
    <t>VENDOR NUMBER ONE</t>
  </si>
  <si>
    <t>VENDOR NUMBER TWO</t>
  </si>
  <si>
    <t>SPECIAL FACTOR</t>
  </si>
  <si>
    <t>40-15 SPECIAL FACTOR'!A2</t>
  </si>
  <si>
    <t xml:space="preserve">  CONTRACT NUMBER: ONE -</t>
  </si>
  <si>
    <t xml:space="preserve"> CONTRACT NUMBER: ONE -</t>
  </si>
  <si>
    <t>CONTRACT NUMBER:  ONE -</t>
  </si>
  <si>
    <r>
      <rPr>
        <b/>
        <sz val="8"/>
        <color theme="1"/>
        <rFont val="Calibri"/>
        <family val="2"/>
        <scheme val="minor"/>
      </rPr>
      <t xml:space="preserve">  CONTRACT NUMBER: </t>
    </r>
    <r>
      <rPr>
        <sz val="8"/>
        <color theme="1"/>
        <rFont val="Calibri"/>
        <family val="2"/>
        <scheme val="minor"/>
      </rPr>
      <t>ONE -</t>
    </r>
  </si>
  <si>
    <t>NET CONTENT
(WGT)</t>
  </si>
  <si>
    <t>DeCAF 40-15 + DeCAF 40-16, Apr 21, 2025</t>
  </si>
  <si>
    <t>VALENTINE'S DAY SATURDAY,  FEB.  14, 2026</t>
  </si>
  <si>
    <t>HEALTH &amp; WELLNESS EXPO EVENT WINTER RUNS DURING DP 2 </t>
  </si>
  <si>
    <t>EASTER  SUNDAY, APRIL 5, 2026</t>
  </si>
  <si>
    <t>SINUS/ALLERGY SPRING 2026</t>
  </si>
  <si>
    <t>PASSOVER  WEDNESDAY, APRIL 1 - THURSDAY, APRIL 9, 2026</t>
  </si>
  <si>
    <t>SUN CARE 2026</t>
  </si>
  <si>
    <t>Shippers 6</t>
  </si>
  <si>
    <t>Shippers 7</t>
  </si>
  <si>
    <t>Shippers 8</t>
  </si>
  <si>
    <t>Shippers 9</t>
  </si>
  <si>
    <t>Shippers 10</t>
  </si>
  <si>
    <t>SEVERE WEATHER 2026</t>
  </si>
  <si>
    <t>BEVERAGE SUMMER EVENT 2026</t>
  </si>
  <si>
    <t>EASTER HAMS 2026</t>
  </si>
  <si>
    <t>MOTHER'S DAY  Sunday, May 10, 2026</t>
  </si>
  <si>
    <t>HEALTHY PET SUMMER EVENT 2026  Runs from DP 10 - DP 13</t>
  </si>
  <si>
    <t>FATHER'S DAY  Sunday, June 21, 2026</t>
  </si>
  <si>
    <t>SPRING/SUMMER CLUB PACK UPDATE 2026  SSCP</t>
  </si>
  <si>
    <t>MAY SIDEWALK SALE 2026</t>
  </si>
  <si>
    <t xml:space="preserve">PAGE  </t>
  </si>
  <si>
    <t>SHIPPERS 11</t>
  </si>
  <si>
    <t>SHIPPERS 12</t>
  </si>
  <si>
    <t>SHIPPERS 13</t>
  </si>
  <si>
    <t>SHIPPERS 14</t>
  </si>
  <si>
    <t>SHIPPERS 15</t>
  </si>
  <si>
    <t>HALLOWEEN DAY  Saturday, October 31, 2026</t>
  </si>
  <si>
    <t>HEALTHY PET FALL EVENT 2026  Runs from DP 18 - DP 19</t>
  </si>
  <si>
    <t>HEALTH &amp; WELLNESS EXPO EVENT SUMMER Runs During DP 13 </t>
  </si>
  <si>
    <t>FIRST AID RACK 2026</t>
  </si>
  <si>
    <t>SINUS/ALLERGY FALL 2026</t>
  </si>
  <si>
    <t>EVENT 70</t>
  </si>
  <si>
    <t>Shippers 16</t>
  </si>
  <si>
    <t>Regular 16</t>
  </si>
  <si>
    <t>Shippers 17</t>
  </si>
  <si>
    <t>Regular 17</t>
  </si>
  <si>
    <t>Shippers 18</t>
  </si>
  <si>
    <t>Regular 18</t>
  </si>
  <si>
    <t>Shippers 19</t>
  </si>
  <si>
    <t>Regular 19</t>
  </si>
  <si>
    <t>Shippers 20</t>
  </si>
  <si>
    <t>Regular 20</t>
  </si>
  <si>
    <t>WINTER COCOA/CIDER 2026</t>
  </si>
  <si>
    <t>FOOTBALL MADNESS/SUPER BOWL Sunday, February 8, 2026</t>
  </si>
  <si>
    <t>COUGH/COLD 2026</t>
  </si>
  <si>
    <t>COOKIES/CRACKERS/FRUITCAKE 2026</t>
  </si>
  <si>
    <t>GIFT PACKS/HBC GIFT PACKS 2026</t>
  </si>
  <si>
    <t>NONFOOD 2026</t>
  </si>
  <si>
    <t>DRY GROCERY 2026</t>
  </si>
  <si>
    <t>BAKING 2026</t>
  </si>
  <si>
    <t>CHILL/FREEZE/PREPACKED MEAT 2026</t>
  </si>
  <si>
    <t>FALL/WINTER  CLUB PACK UPDATE 2026  FWCP</t>
  </si>
  <si>
    <t/>
  </si>
  <si>
    <t>CANDY 2026</t>
  </si>
  <si>
    <t>HOLIDAY HAMS 2026</t>
  </si>
  <si>
    <t>INTERNATIONAL 2026</t>
  </si>
  <si>
    <t>Shippers 21</t>
  </si>
  <si>
    <t>Regular 21</t>
  </si>
  <si>
    <t>Shippers 22</t>
  </si>
  <si>
    <t>Regular 22</t>
  </si>
  <si>
    <t>Shippers 23</t>
  </si>
  <si>
    <t>Regular 23</t>
  </si>
  <si>
    <t>Shippers 24</t>
  </si>
  <si>
    <t>Regular 24</t>
  </si>
  <si>
    <t>Shippers 25</t>
  </si>
  <si>
    <t>Regular 25</t>
  </si>
  <si>
    <t>Shippers 26</t>
  </si>
  <si>
    <t>Regular 26</t>
  </si>
  <si>
    <t>Shippers 1</t>
  </si>
  <si>
    <t>OPERATION BABY SPRING EVENT 2026</t>
  </si>
  <si>
    <t>OPERATION BABY FALL EVENT 2026</t>
  </si>
  <si>
    <t>VALENTINE'S DAY Saturday,  Feb.  14, 2026</t>
  </si>
  <si>
    <t>EASTER  Sunday, April 5, 2026</t>
  </si>
  <si>
    <t>PASSOVER  Wednesday, April 1 - Thursday, April 9, 2026</t>
  </si>
  <si>
    <t>ANNUAL CLUB PACK UPDATE 2027  ACP</t>
  </si>
  <si>
    <t>SEPTEMBER SIDEWALK SALE 2026</t>
  </si>
  <si>
    <t>HEALTH &amp; WELLNESS EXPO EVENT WINTER Runs During DP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</si>
</sst>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_);[Red]\(&quot;$&quot;#,##0.00\)"/>
    <numFmt numFmtId="164" formatCode="000000000000"/>
    <numFmt numFmtId="165" formatCode="00000000000000"/>
    <numFmt numFmtId="166" formatCode="&quot;$&quot;#,##0.00"/>
    <numFmt numFmtId="167" formatCode="[$-409]d\-mmm\-yy;@"/>
    <numFmt numFmtId="168" formatCode="0000"/>
    <numFmt numFmtId="169" formatCode="0###########&quot;0&quot;"/>
    <numFmt numFmtId="170" formatCode="00###########"/>
    <numFmt numFmtId="171" formatCode="General_)"/>
    <numFmt numFmtId="172" formatCode="00000000000"/>
    <numFmt numFmtId="173" formatCode="[$-409]dd\-mmm\-yy;@"/>
    <numFmt numFmtId="174" formatCode="00############"/>
    <numFmt numFmtId="175" formatCode="000###########"/>
    <numFmt numFmtId="176" formatCode="0##########&quot;0&quot;"/>
    <numFmt numFmtId="177" formatCode="0000000000000"/>
    <numFmt numFmtId="178" formatCode="##############"/>
    <numFmt numFmtId="179" formatCode="0.0%"/>
    <numFmt numFmtId="180" formatCode="0.000"/>
  </numFmts>
  <fonts count="72" x14ac:knownFonts="1">
    <font>
      <sz val="11"/>
      <color theme="1"/>
      <name val="Calibri"/>
      <family val="2"/>
      <scheme val="minor"/>
    </font>
    <font>
      <sz val="12"/>
      <color theme="1"/>
      <name val="Calibri"/>
      <family val="2"/>
      <scheme val="minor"/>
    </font>
    <font>
      <sz val="10"/>
      <color theme="1"/>
      <name val="Calibri"/>
      <family val="2"/>
      <scheme val="minor"/>
    </font>
    <font>
      <b/>
      <sz val="12"/>
      <color theme="1"/>
      <name val="Calibri"/>
      <family val="2"/>
      <scheme val="minor"/>
    </font>
    <font>
      <b/>
      <sz val="12"/>
      <name val="Calibri"/>
      <family val="2"/>
      <scheme val="minor"/>
    </font>
    <font>
      <b/>
      <sz val="11"/>
      <color theme="1"/>
      <name val="Calibri"/>
      <family val="2"/>
      <scheme val="minor"/>
    </font>
    <font>
      <sz val="9"/>
      <color theme="1"/>
      <name val="Calibri"/>
      <family val="2"/>
      <scheme val="minor"/>
    </font>
    <font>
      <b/>
      <sz val="16"/>
      <color theme="1"/>
      <name val="Calibri"/>
      <family val="2"/>
      <scheme val="minor"/>
    </font>
    <font>
      <b/>
      <sz val="10"/>
      <color theme="1"/>
      <name val="Calibri"/>
      <family val="2"/>
      <scheme val="minor"/>
    </font>
    <font>
      <sz val="6"/>
      <color theme="1"/>
      <name val="Calibri"/>
      <family val="2"/>
      <scheme val="minor"/>
    </font>
    <font>
      <b/>
      <sz val="10"/>
      <name val="Calibri"/>
      <family val="2"/>
      <scheme val="minor"/>
    </font>
    <font>
      <sz val="10"/>
      <name val="Calibri"/>
      <family val="2"/>
      <scheme val="minor"/>
    </font>
    <font>
      <sz val="8"/>
      <color theme="1"/>
      <name val="Calibri"/>
      <family val="2"/>
      <scheme val="minor"/>
    </font>
    <font>
      <b/>
      <sz val="8"/>
      <color theme="1"/>
      <name val="Calibri"/>
      <family val="2"/>
      <scheme val="minor"/>
    </font>
    <font>
      <b/>
      <sz val="10"/>
      <name val="Arial"/>
      <family val="2"/>
    </font>
    <font>
      <sz val="10"/>
      <name val="Arial"/>
      <family val="2"/>
    </font>
    <font>
      <b/>
      <sz val="6"/>
      <color theme="1"/>
      <name val="Calibri"/>
      <family val="2"/>
      <scheme val="minor"/>
    </font>
    <font>
      <b/>
      <sz val="5"/>
      <color theme="1"/>
      <name val="Calibri"/>
      <family val="2"/>
      <scheme val="minor"/>
    </font>
    <font>
      <sz val="5"/>
      <color theme="1"/>
      <name val="Calibri"/>
      <family val="2"/>
      <scheme val="minor"/>
    </font>
    <font>
      <sz val="18"/>
      <color theme="1"/>
      <name val="Calibri"/>
      <family val="2"/>
      <scheme val="minor"/>
    </font>
    <font>
      <sz val="14"/>
      <color theme="1"/>
      <name val="Calibri"/>
      <family val="2"/>
      <scheme val="minor"/>
    </font>
    <font>
      <sz val="10.5"/>
      <color theme="1"/>
      <name val="Calibri"/>
      <family val="2"/>
      <scheme val="minor"/>
    </font>
    <font>
      <b/>
      <sz val="10.5"/>
      <color theme="1"/>
      <name val="Calibri"/>
      <family val="2"/>
      <scheme val="minor"/>
    </font>
    <font>
      <sz val="9.5"/>
      <color theme="1"/>
      <name val="Calibri"/>
      <family val="2"/>
      <scheme val="minor"/>
    </font>
    <font>
      <b/>
      <sz val="9.5"/>
      <color theme="1"/>
      <name val="Calibri"/>
      <family val="2"/>
      <scheme val="minor"/>
    </font>
    <font>
      <sz val="17"/>
      <color theme="1"/>
      <name val="Calibri"/>
      <family val="2"/>
      <scheme val="minor"/>
    </font>
    <font>
      <b/>
      <sz val="14"/>
      <color theme="1"/>
      <name val="Calibri"/>
      <family val="2"/>
      <scheme val="minor"/>
    </font>
    <font>
      <b/>
      <sz val="13"/>
      <color theme="1"/>
      <name val="Calibri"/>
      <family val="2"/>
      <scheme val="minor"/>
    </font>
    <font>
      <sz val="12"/>
      <name val="Calibri"/>
      <family val="2"/>
      <scheme val="minor"/>
    </font>
    <font>
      <sz val="11"/>
      <color theme="0" tint="-0.34998626667073579"/>
      <name val="Calibri"/>
      <family val="2"/>
      <scheme val="minor"/>
    </font>
    <font>
      <b/>
      <u/>
      <sz val="12"/>
      <color theme="1"/>
      <name val="Calibri"/>
      <family val="2"/>
      <scheme val="minor"/>
    </font>
    <font>
      <sz val="11"/>
      <name val="Calibri"/>
      <family val="2"/>
      <scheme val="minor"/>
    </font>
    <font>
      <b/>
      <sz val="14"/>
      <name val="Calibri"/>
      <family val="2"/>
      <scheme val="minor"/>
    </font>
    <font>
      <sz val="60"/>
      <color rgb="FFFF0000"/>
      <name val="Calibri"/>
      <family val="2"/>
      <scheme val="minor"/>
    </font>
    <font>
      <sz val="24"/>
      <color rgb="FFFF0000"/>
      <name val="Calibri"/>
      <family val="2"/>
      <scheme val="minor"/>
    </font>
    <font>
      <b/>
      <sz val="8"/>
      <name val="Calibri"/>
      <family val="2"/>
      <scheme val="minor"/>
    </font>
    <font>
      <sz val="10"/>
      <name val="MS Sans Serif"/>
      <family val="2"/>
    </font>
    <font>
      <sz val="8"/>
      <name val="Helv"/>
    </font>
    <font>
      <b/>
      <sz val="9"/>
      <color theme="1"/>
      <name val="Calibri"/>
      <family val="2"/>
      <scheme val="minor"/>
    </font>
    <font>
      <b/>
      <sz val="8"/>
      <color theme="1"/>
      <name val="Arial Narrow"/>
      <family val="2"/>
    </font>
    <font>
      <sz val="4"/>
      <color theme="1"/>
      <name val="Calibri"/>
      <family val="2"/>
      <scheme val="minor"/>
    </font>
    <font>
      <sz val="9"/>
      <color rgb="FF000000"/>
      <name val="Calibri"/>
      <family val="2"/>
    </font>
    <font>
      <sz val="16"/>
      <color theme="1"/>
      <name val="Calibri"/>
      <family val="2"/>
      <scheme val="minor"/>
    </font>
    <font>
      <b/>
      <sz val="16"/>
      <name val="Calibri"/>
      <family val="2"/>
      <scheme val="minor"/>
    </font>
    <font>
      <sz val="16"/>
      <name val="Calibri"/>
      <family val="2"/>
      <scheme val="minor"/>
    </font>
    <font>
      <sz val="12"/>
      <color rgb="FF000000"/>
      <name val="Calibri"/>
      <family val="2"/>
    </font>
    <font>
      <sz val="14"/>
      <color rgb="FF000000"/>
      <name val="Calibri"/>
      <family val="2"/>
    </font>
    <font>
      <sz val="14"/>
      <name val="Calibri"/>
      <family val="2"/>
      <scheme val="minor"/>
    </font>
    <font>
      <sz val="13"/>
      <color theme="1"/>
      <name val="Calibri"/>
      <family val="2"/>
      <scheme val="minor"/>
    </font>
    <font>
      <b/>
      <sz val="11"/>
      <name val="Calibri"/>
      <family val="2"/>
      <scheme val="minor"/>
    </font>
    <font>
      <b/>
      <sz val="10"/>
      <color rgb="FFFF0000"/>
      <name val="Calibri"/>
      <family val="2"/>
      <scheme val="minor"/>
    </font>
    <font>
      <sz val="8"/>
      <color theme="1"/>
      <name val="Arial Narrow"/>
      <family val="2"/>
    </font>
    <font>
      <sz val="11"/>
      <color rgb="FF000000"/>
      <name val="Calibri"/>
      <family val="2"/>
    </font>
    <font>
      <sz val="11"/>
      <color rgb="FF000000"/>
      <name val="Calibri"/>
      <family val="2"/>
    </font>
    <font>
      <sz val="11"/>
      <color rgb="FF000000"/>
      <name val="Calibri"/>
      <family val="2"/>
      <scheme val="minor"/>
    </font>
    <font>
      <u/>
      <sz val="11"/>
      <color theme="10"/>
      <name val="Calibri"/>
      <family val="2"/>
      <scheme val="minor"/>
    </font>
    <font>
      <b/>
      <sz val="9"/>
      <color rgb="FFC00000"/>
      <name val="Calibri"/>
      <family val="2"/>
      <scheme val="minor"/>
    </font>
    <font>
      <u/>
      <sz val="11"/>
      <color theme="0"/>
      <name val="Calibri"/>
      <family val="2"/>
      <scheme val="minor"/>
    </font>
    <font>
      <sz val="11"/>
      <color rgb="FF9C5700"/>
      <name val="Calibri"/>
      <family val="2"/>
      <scheme val="minor"/>
    </font>
    <font>
      <b/>
      <sz val="11"/>
      <color rgb="FFFA7D00"/>
      <name val="Calibri"/>
      <family val="2"/>
      <scheme val="minor"/>
    </font>
    <font>
      <b/>
      <sz val="9"/>
      <name val="Calibri"/>
      <family val="2"/>
      <scheme val="minor"/>
    </font>
    <font>
      <sz val="8"/>
      <name val="Calibri"/>
      <family val="2"/>
      <scheme val="minor"/>
    </font>
    <font>
      <b/>
      <sz val="8"/>
      <color rgb="FFFA7D00"/>
      <name val="Calibri"/>
      <family val="2"/>
      <scheme val="minor"/>
    </font>
    <font>
      <sz val="11"/>
      <color theme="1"/>
      <name val="Calibri"/>
      <family val="2"/>
      <scheme val="minor"/>
    </font>
    <font>
      <sz val="11"/>
      <color rgb="FF3F3F76"/>
      <name val="Calibri"/>
      <family val="2"/>
      <scheme val="minor"/>
    </font>
    <font>
      <sz val="8"/>
      <color rgb="FF3F3F76"/>
      <name val="Calibri"/>
      <family val="2"/>
      <scheme val="minor"/>
    </font>
    <font>
      <b/>
      <sz val="8"/>
      <color rgb="FFC00000"/>
      <name val="Calibri"/>
      <family val="2"/>
      <scheme val="minor"/>
    </font>
    <font>
      <sz val="11"/>
      <color theme="0"/>
      <name val="Calibri"/>
      <family val="2"/>
      <scheme val="minor"/>
    </font>
    <font>
      <b/>
      <sz val="10"/>
      <color theme="1"/>
      <name val="Bradley Hand ITC"/>
      <family val="4"/>
    </font>
    <font>
      <sz val="18"/>
      <color theme="1"/>
      <name val="Bookman Old Style"/>
      <family val="1"/>
    </font>
    <font>
      <b/>
      <sz val="10"/>
      <color theme="1"/>
      <name val="Algerian"/>
      <family val="5"/>
    </font>
    <font>
      <u/>
      <sz val="11"/>
      <color rgb="FF000000"/>
      <name val="Calibri"/>
      <family val="2"/>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0" tint="-4.9989318521683403E-2"/>
        <bgColor indexed="64"/>
      </patternFill>
    </fill>
    <fill>
      <patternFill patternType="solid">
        <fgColor rgb="FFE8F5F8"/>
        <bgColor indexed="64"/>
      </patternFill>
    </fill>
    <fill>
      <patternFill patternType="solid">
        <fgColor rgb="FFFFEB9C"/>
      </patternFill>
    </fill>
    <fill>
      <patternFill patternType="solid">
        <fgColor rgb="FFF2F2F2"/>
      </patternFill>
    </fill>
    <fill>
      <patternFill patternType="solid">
        <fgColor theme="0"/>
        <bgColor rgb="FF000000"/>
      </patternFill>
    </fill>
    <fill>
      <patternFill patternType="solid">
        <fgColor rgb="FFFFCC99"/>
      </patternFill>
    </fill>
  </fills>
  <borders count="8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dotted">
        <color theme="0" tint="-0.14999847407452621"/>
      </bottom>
      <diagonal/>
    </border>
    <border>
      <left/>
      <right/>
      <top/>
      <bottom style="thin">
        <color theme="0" tint="-0.14999847407452621"/>
      </bottom>
      <diagonal/>
    </border>
    <border>
      <left/>
      <right/>
      <top style="thin">
        <color theme="0" tint="-0.14999847407452621"/>
      </top>
      <bottom/>
      <diagonal/>
    </border>
    <border>
      <left/>
      <right/>
      <top style="thin">
        <color indexed="64"/>
      </top>
      <bottom style="thin">
        <color theme="0" tint="-0.14999847407452621"/>
      </bottom>
      <diagonal/>
    </border>
    <border>
      <left/>
      <right/>
      <top/>
      <bottom style="mediumDash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bottom style="dotted">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rgb="FF00B0F0"/>
      </left>
      <right style="thin">
        <color rgb="FF00B0F0"/>
      </right>
      <top style="thin">
        <color rgb="FF00B0F0"/>
      </top>
      <bottom style="thin">
        <color rgb="FF00B0F0"/>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indexed="64"/>
      </left>
      <right/>
      <top style="thin">
        <color indexed="64"/>
      </top>
      <bottom style="thin">
        <color rgb="FF00B0F0"/>
      </bottom>
      <diagonal/>
    </border>
    <border>
      <left/>
      <right style="thin">
        <color indexed="64"/>
      </right>
      <top style="thin">
        <color indexed="64"/>
      </top>
      <bottom style="thin">
        <color rgb="FF00B0F0"/>
      </bottom>
      <diagonal/>
    </border>
    <border>
      <left/>
      <right/>
      <top style="thin">
        <color rgb="FF00B0F0"/>
      </top>
      <bottom style="medium">
        <color indexed="64"/>
      </bottom>
      <diagonal/>
    </border>
    <border>
      <left style="thin">
        <color indexed="64"/>
      </left>
      <right/>
      <top style="thin">
        <color rgb="FF00B0F0"/>
      </top>
      <bottom style="medium">
        <color indexed="64"/>
      </bottom>
      <diagonal/>
    </border>
    <border>
      <left/>
      <right style="thin">
        <color indexed="64"/>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top style="thin">
        <color indexed="64"/>
      </top>
      <bottom style="thin">
        <color indexed="64"/>
      </bottom>
      <diagonal/>
    </border>
    <border>
      <left/>
      <right/>
      <top style="thin">
        <color indexed="64"/>
      </top>
      <bottom style="thin">
        <color rgb="FF00B0F0"/>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rgb="FF7F7F7F"/>
      </left>
      <right style="medium">
        <color indexed="64"/>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right style="thin">
        <color rgb="FF7F7F7F"/>
      </right>
      <top style="medium">
        <color indexed="64"/>
      </top>
      <bottom style="thin">
        <color indexed="64"/>
      </bottom>
      <diagonal/>
    </border>
  </borders>
  <cellStyleXfs count="8">
    <xf numFmtId="0" fontId="0" fillId="0" borderId="0"/>
    <xf numFmtId="8" fontId="36" fillId="0" borderId="0" applyFont="0" applyFill="0" applyBorder="0" applyAlignment="0" applyProtection="0"/>
    <xf numFmtId="171" fontId="37" fillId="0" borderId="0"/>
    <xf numFmtId="9" fontId="36" fillId="0" borderId="0" applyFont="0" applyFill="0" applyBorder="0" applyAlignment="0" applyProtection="0"/>
    <xf numFmtId="0" fontId="55" fillId="0" borderId="0" applyNumberFormat="0" applyFill="0" applyBorder="0" applyAlignment="0" applyProtection="0"/>
    <xf numFmtId="0" fontId="58" fillId="10" borderId="0" applyNumberFormat="0" applyBorder="0" applyAlignment="0" applyProtection="0"/>
    <xf numFmtId="0" fontId="59" fillId="11" borderId="79" applyNumberFormat="0" applyAlignment="0" applyProtection="0"/>
    <xf numFmtId="0" fontId="64" fillId="13" borderId="79" applyNumberFormat="0" applyAlignment="0" applyProtection="0"/>
  </cellStyleXfs>
  <cellXfs count="1754">
    <xf numFmtId="0" fontId="0" fillId="0" borderId="0" xfId="0"/>
    <xf numFmtId="0" fontId="1" fillId="0" borderId="0" xfId="0" applyFont="1" applyBorder="1"/>
    <xf numFmtId="0" fontId="2" fillId="0" borderId="0" xfId="0" applyFont="1" applyBorder="1"/>
    <xf numFmtId="0" fontId="0" fillId="0" borderId="0" xfId="0" applyFont="1" applyBorder="1"/>
    <xf numFmtId="0" fontId="1" fillId="2" borderId="0" xfId="0" applyFont="1" applyFill="1" applyBorder="1"/>
    <xf numFmtId="0" fontId="4" fillId="2" borderId="0" xfId="0" applyFont="1" applyFill="1" applyBorder="1" applyAlignment="1">
      <alignment vertical="center"/>
    </xf>
    <xf numFmtId="0" fontId="0" fillId="2" borderId="0" xfId="0" applyFont="1" applyFill="1" applyBorder="1"/>
    <xf numFmtId="0" fontId="1" fillId="0" borderId="0" xfId="0" applyFont="1" applyFill="1" applyBorder="1"/>
    <xf numFmtId="0" fontId="3" fillId="0" borderId="0" xfId="0" applyFont="1" applyFill="1" applyBorder="1" applyAlignment="1">
      <alignment horizontal="left"/>
    </xf>
    <xf numFmtId="0" fontId="0" fillId="0" borderId="0" xfId="0" applyFont="1" applyFill="1" applyBorder="1"/>
    <xf numFmtId="0" fontId="3" fillId="2" borderId="0" xfId="0" applyFont="1" applyFill="1" applyBorder="1" applyAlignment="1">
      <alignment vertical="center"/>
    </xf>
    <xf numFmtId="0" fontId="7" fillId="2" borderId="0" xfId="0" applyFont="1" applyFill="1" applyBorder="1" applyAlignment="1">
      <alignment vertical="center"/>
    </xf>
    <xf numFmtId="0" fontId="2" fillId="2" borderId="0" xfId="0" applyFont="1" applyFill="1" applyBorder="1"/>
    <xf numFmtId="0" fontId="2" fillId="0" borderId="0" xfId="0" applyFont="1" applyFill="1" applyBorder="1"/>
    <xf numFmtId="0" fontId="6" fillId="2" borderId="0" xfId="0" applyFont="1" applyFill="1" applyBorder="1" applyProtection="1"/>
    <xf numFmtId="10" fontId="1" fillId="2" borderId="0" xfId="0" applyNumberFormat="1" applyFont="1" applyFill="1" applyBorder="1" applyAlignment="1" applyProtection="1">
      <alignment horizontal="center" vertical="center"/>
    </xf>
    <xf numFmtId="0" fontId="2" fillId="2" borderId="0" xfId="0" applyFont="1" applyFill="1" applyBorder="1" applyAlignment="1">
      <alignment horizontal="left" vertical="top"/>
    </xf>
    <xf numFmtId="0" fontId="3" fillId="2" borderId="0" xfId="0" applyFont="1" applyFill="1" applyBorder="1"/>
    <xf numFmtId="0" fontId="2" fillId="2" borderId="0" xfId="0" applyFont="1" applyFill="1" applyBorder="1" applyAlignment="1"/>
    <xf numFmtId="165" fontId="2" fillId="2" borderId="0" xfId="0" applyNumberFormat="1" applyFont="1" applyFill="1" applyBorder="1" applyAlignment="1" applyProtection="1">
      <alignment horizontal="left"/>
      <protection locked="0"/>
    </xf>
    <xf numFmtId="2" fontId="2" fillId="2" borderId="0" xfId="0" applyNumberFormat="1" applyFont="1" applyFill="1" applyBorder="1" applyAlignment="1" applyProtection="1">
      <alignment horizontal="left"/>
      <protection locked="0"/>
    </xf>
    <xf numFmtId="10" fontId="2" fillId="2"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xf numFmtId="0" fontId="6" fillId="0" borderId="0" xfId="0" applyFont="1" applyBorder="1"/>
    <xf numFmtId="0" fontId="12" fillId="2" borderId="0" xfId="0" applyFont="1" applyFill="1" applyBorder="1"/>
    <xf numFmtId="0" fontId="12" fillId="0" borderId="0" xfId="0" applyFont="1" applyFill="1" applyBorder="1"/>
    <xf numFmtId="0" fontId="12" fillId="0" borderId="0" xfId="0" applyFont="1" applyBorder="1"/>
    <xf numFmtId="0" fontId="12" fillId="2" borderId="0" xfId="0" applyFont="1" applyFill="1" applyBorder="1" applyAlignment="1">
      <alignment horizontal="left"/>
    </xf>
    <xf numFmtId="0" fontId="12" fillId="2" borderId="0" xfId="0" applyFont="1" applyFill="1" applyBorder="1" applyAlignment="1"/>
    <xf numFmtId="0" fontId="3" fillId="0" borderId="0" xfId="0" applyFont="1" applyFill="1" applyBorder="1" applyAlignment="1">
      <alignment vertical="center"/>
    </xf>
    <xf numFmtId="0" fontId="7" fillId="0" borderId="0" xfId="0" applyFont="1" applyFill="1" applyBorder="1" applyAlignment="1">
      <alignment horizontal="left" vertical="center"/>
    </xf>
    <xf numFmtId="0" fontId="4" fillId="0" borderId="0" xfId="0" applyFont="1" applyFill="1" applyBorder="1" applyAlignment="1">
      <alignment vertical="center"/>
    </xf>
    <xf numFmtId="0" fontId="2" fillId="0" borderId="0" xfId="0" applyFont="1" applyFill="1" applyBorder="1" applyAlignment="1" applyProtection="1"/>
    <xf numFmtId="0" fontId="8" fillId="0" borderId="0" xfId="0" applyFont="1" applyFill="1" applyBorder="1" applyAlignment="1">
      <alignment horizontal="left"/>
    </xf>
    <xf numFmtId="0" fontId="8" fillId="0" borderId="0" xfId="0" applyFont="1" applyFill="1" applyBorder="1" applyAlignment="1" applyProtection="1">
      <alignment horizontal="center"/>
      <protection locked="0"/>
    </xf>
    <xf numFmtId="166" fontId="2" fillId="0" borderId="0" xfId="0" applyNumberFormat="1" applyFont="1" applyFill="1" applyBorder="1" applyAlignment="1" applyProtection="1">
      <alignment horizontal="center"/>
      <protection locked="0"/>
    </xf>
    <xf numFmtId="0" fontId="2" fillId="0" borderId="0" xfId="0" applyFont="1" applyFill="1" applyBorder="1" applyProtection="1">
      <protection locked="0"/>
    </xf>
    <xf numFmtId="0" fontId="2" fillId="0" borderId="0" xfId="0" applyFont="1" applyFill="1" applyBorder="1" applyAlignment="1" applyProtection="1">
      <alignment horizontal="center"/>
      <protection locked="0"/>
    </xf>
    <xf numFmtId="165" fontId="2" fillId="0" borderId="0" xfId="0" applyNumberFormat="1" applyFont="1" applyFill="1" applyBorder="1" applyAlignment="1" applyProtection="1">
      <alignment horizontal="left"/>
      <protection locked="0"/>
    </xf>
    <xf numFmtId="2" fontId="2"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10" fontId="2" fillId="0" borderId="0" xfId="0" applyNumberFormat="1" applyFont="1" applyFill="1" applyBorder="1" applyAlignment="1" applyProtection="1">
      <alignment horizontal="center" vertical="center"/>
    </xf>
    <xf numFmtId="0" fontId="9" fillId="2" borderId="0" xfId="0" applyFont="1" applyFill="1" applyBorder="1" applyAlignment="1">
      <alignment horizontal="left"/>
    </xf>
    <xf numFmtId="0" fontId="18" fillId="2" borderId="0" xfId="0" applyFont="1" applyFill="1" applyBorder="1" applyAlignment="1">
      <alignment horizontal="left"/>
    </xf>
    <xf numFmtId="0" fontId="1" fillId="2" borderId="0" xfId="0" applyFont="1" applyFill="1" applyBorder="1" applyAlignment="1">
      <alignment horizontal="left"/>
    </xf>
    <xf numFmtId="0" fontId="10" fillId="0" borderId="0" xfId="0" applyNumberFormat="1" applyFont="1" applyFill="1" applyBorder="1" applyAlignment="1">
      <alignment vertical="center"/>
    </xf>
    <xf numFmtId="0" fontId="15" fillId="0" borderId="0" xfId="0" applyNumberFormat="1" applyFont="1" applyFill="1" applyBorder="1" applyAlignment="1">
      <alignment horizontal="center" wrapText="1"/>
    </xf>
    <xf numFmtId="0" fontId="15" fillId="0" borderId="0" xfId="0" applyNumberFormat="1" applyFont="1" applyFill="1" applyBorder="1"/>
    <xf numFmtId="0" fontId="17" fillId="2" borderId="0" xfId="0" applyFont="1" applyFill="1" applyBorder="1" applyAlignment="1">
      <alignment horizontal="left" vertical="center"/>
    </xf>
    <xf numFmtId="0" fontId="18" fillId="2" borderId="1" xfId="0" applyFont="1" applyFill="1" applyBorder="1" applyAlignment="1">
      <alignment horizontal="left"/>
    </xf>
    <xf numFmtId="0" fontId="18" fillId="0" borderId="0" xfId="0" applyFont="1" applyBorder="1" applyAlignment="1">
      <alignment horizontal="left"/>
    </xf>
    <xf numFmtId="0" fontId="2" fillId="2" borderId="1" xfId="0" applyFont="1" applyFill="1" applyBorder="1" applyAlignment="1">
      <alignment horizontal="left"/>
    </xf>
    <xf numFmtId="0" fontId="1" fillId="0" borderId="0" xfId="0" applyFont="1" applyBorder="1" applyAlignment="1">
      <alignment horizontal="left"/>
    </xf>
    <xf numFmtId="0" fontId="16" fillId="2" borderId="0" xfId="0" applyFont="1" applyFill="1" applyBorder="1" applyAlignment="1">
      <alignment horizontal="left" vertical="center"/>
    </xf>
    <xf numFmtId="0" fontId="9" fillId="2" borderId="1" xfId="0" applyFont="1" applyFill="1" applyBorder="1" applyAlignment="1">
      <alignment horizontal="left"/>
    </xf>
    <xf numFmtId="0" fontId="9" fillId="0" borderId="0" xfId="0" applyFont="1" applyBorder="1" applyAlignment="1">
      <alignment horizontal="left"/>
    </xf>
    <xf numFmtId="0" fontId="3" fillId="2" borderId="0" xfId="0" applyFont="1" applyFill="1" applyBorder="1" applyAlignment="1">
      <alignment horizontal="left"/>
    </xf>
    <xf numFmtId="0" fontId="14" fillId="0" borderId="0" xfId="0" applyNumberFormat="1" applyFont="1" applyFill="1" applyBorder="1" applyAlignment="1">
      <alignment vertical="center"/>
    </xf>
    <xf numFmtId="0" fontId="11" fillId="2" borderId="0" xfId="0" applyNumberFormat="1" applyFont="1" applyFill="1" applyBorder="1" applyAlignment="1">
      <alignment horizontal="left" wrapText="1"/>
    </xf>
    <xf numFmtId="0" fontId="11" fillId="2" borderId="0" xfId="0" applyNumberFormat="1" applyFont="1" applyFill="1" applyBorder="1" applyAlignment="1">
      <alignment horizontal="left"/>
    </xf>
    <xf numFmtId="0" fontId="10" fillId="2" borderId="0" xfId="0" applyNumberFormat="1" applyFont="1" applyFill="1" applyBorder="1" applyAlignment="1">
      <alignment horizontal="left"/>
    </xf>
    <xf numFmtId="0" fontId="15" fillId="0" borderId="0" xfId="0" applyNumberFormat="1" applyFont="1" applyFill="1" applyBorder="1" applyAlignment="1">
      <alignment horizontal="center"/>
    </xf>
    <xf numFmtId="0" fontId="10" fillId="2" borderId="0" xfId="0" applyNumberFormat="1" applyFont="1" applyFill="1" applyBorder="1" applyAlignment="1" applyProtection="1">
      <alignment horizontal="left"/>
    </xf>
    <xf numFmtId="165" fontId="12" fillId="2" borderId="0" xfId="0" applyNumberFormat="1" applyFont="1" applyFill="1" applyBorder="1" applyAlignment="1" applyProtection="1">
      <alignment horizontal="left"/>
    </xf>
    <xf numFmtId="0" fontId="9" fillId="2" borderId="0" xfId="0" applyFont="1" applyFill="1" applyBorder="1" applyAlignment="1" applyProtection="1">
      <alignment horizontal="left"/>
    </xf>
    <xf numFmtId="0" fontId="18" fillId="2" borderId="0" xfId="0" applyFont="1" applyFill="1" applyBorder="1" applyAlignment="1" applyProtection="1">
      <alignment horizontal="left"/>
    </xf>
    <xf numFmtId="167" fontId="2" fillId="0" borderId="0" xfId="0" applyNumberFormat="1" applyFont="1" applyFill="1" applyBorder="1" applyAlignment="1"/>
    <xf numFmtId="165" fontId="2" fillId="2" borderId="0" xfId="0" applyNumberFormat="1" applyFont="1" applyFill="1" applyBorder="1" applyAlignment="1" applyProtection="1">
      <alignment horizontal="left"/>
    </xf>
    <xf numFmtId="0" fontId="6" fillId="2" borderId="0" xfId="0" applyNumberFormat="1" applyFont="1" applyFill="1" applyBorder="1" applyAlignment="1" applyProtection="1"/>
    <xf numFmtId="0" fontId="23" fillId="0" borderId="0" xfId="0" applyFont="1" applyBorder="1"/>
    <xf numFmtId="0" fontId="1" fillId="2" borderId="0" xfId="0" applyFont="1" applyFill="1" applyBorder="1" applyProtection="1"/>
    <xf numFmtId="0" fontId="3" fillId="2" borderId="1" xfId="0" applyFont="1" applyFill="1" applyBorder="1" applyProtection="1"/>
    <xf numFmtId="0" fontId="1" fillId="2" borderId="1" xfId="0" applyFont="1" applyFill="1" applyBorder="1" applyProtection="1"/>
    <xf numFmtId="0" fontId="20" fillId="2" borderId="0" xfId="0" applyFont="1" applyFill="1" applyBorder="1" applyAlignment="1" applyProtection="1">
      <alignment horizontal="left" vertical="center" wrapText="1"/>
    </xf>
    <xf numFmtId="0" fontId="1" fillId="0" borderId="0" xfId="0" applyFont="1" applyBorder="1" applyProtection="1"/>
    <xf numFmtId="0" fontId="23" fillId="2" borderId="0" xfId="0" applyFont="1" applyFill="1" applyBorder="1" applyAlignment="1" applyProtection="1"/>
    <xf numFmtId="0" fontId="2" fillId="2" borderId="0" xfId="0" applyFont="1" applyFill="1" applyBorder="1" applyAlignment="1" applyProtection="1">
      <alignment horizontal="left" vertical="center" wrapText="1"/>
    </xf>
    <xf numFmtId="0" fontId="12" fillId="2" borderId="0" xfId="0" applyFont="1" applyFill="1" applyBorder="1" applyProtection="1"/>
    <xf numFmtId="0" fontId="1" fillId="2" borderId="0" xfId="0" applyFont="1" applyFill="1" applyBorder="1" applyAlignment="1" applyProtection="1">
      <alignment horizontal="left"/>
    </xf>
    <xf numFmtId="165" fontId="1" fillId="2" borderId="0" xfId="0" applyNumberFormat="1" applyFont="1" applyFill="1" applyBorder="1" applyAlignment="1" applyProtection="1">
      <alignment horizontal="left"/>
    </xf>
    <xf numFmtId="2" fontId="19" fillId="2" borderId="0" xfId="0" applyNumberFormat="1" applyFont="1" applyFill="1" applyBorder="1" applyAlignment="1" applyProtection="1">
      <alignment horizontal="left"/>
    </xf>
    <xf numFmtId="1" fontId="2" fillId="0" borderId="0" xfId="0" applyNumberFormat="1" applyFont="1" applyFill="1" applyBorder="1" applyAlignment="1"/>
    <xf numFmtId="0" fontId="23" fillId="2" borderId="0" xfId="0" applyFont="1" applyFill="1" applyBorder="1" applyAlignment="1" applyProtection="1">
      <alignment horizontal="right" vertical="center"/>
    </xf>
    <xf numFmtId="0" fontId="10" fillId="2" borderId="0" xfId="0" applyNumberFormat="1" applyFont="1" applyFill="1" applyBorder="1" applyAlignment="1">
      <alignment vertical="center"/>
    </xf>
    <xf numFmtId="0" fontId="14" fillId="2" borderId="0" xfId="0" applyNumberFormat="1" applyFont="1" applyFill="1" applyBorder="1" applyAlignment="1">
      <alignment vertical="center"/>
    </xf>
    <xf numFmtId="0" fontId="15" fillId="2" borderId="0" xfId="0" applyNumberFormat="1" applyFont="1" applyFill="1" applyBorder="1" applyAlignment="1">
      <alignment horizontal="center" wrapText="1"/>
    </xf>
    <xf numFmtId="0" fontId="15" fillId="2" borderId="0" xfId="0" applyNumberFormat="1" applyFont="1" applyFill="1" applyBorder="1" applyAlignment="1">
      <alignment horizontal="center"/>
    </xf>
    <xf numFmtId="1" fontId="2" fillId="2" borderId="0" xfId="0" applyNumberFormat="1" applyFont="1" applyFill="1" applyBorder="1" applyAlignment="1"/>
    <xf numFmtId="165" fontId="12" fillId="2" borderId="0" xfId="0" applyNumberFormat="1" applyFont="1" applyFill="1" applyBorder="1" applyAlignment="1" applyProtection="1">
      <alignment horizontal="left"/>
      <protection locked="0"/>
    </xf>
    <xf numFmtId="0" fontId="9" fillId="0" borderId="0" xfId="0" applyFont="1" applyFill="1" applyBorder="1" applyAlignment="1">
      <alignment horizontal="left"/>
    </xf>
    <xf numFmtId="0" fontId="18" fillId="0" borderId="0" xfId="0" applyFont="1" applyFill="1" applyBorder="1" applyAlignment="1">
      <alignment horizontal="left"/>
    </xf>
    <xf numFmtId="0" fontId="12" fillId="2" borderId="2" xfId="0" applyFont="1" applyFill="1" applyBorder="1" applyAlignment="1" applyProtection="1">
      <alignment horizontal="center"/>
      <protection locked="0"/>
    </xf>
    <xf numFmtId="0" fontId="7" fillId="2" borderId="0" xfId="0" applyFont="1" applyFill="1" applyBorder="1" applyAlignment="1">
      <alignment horizontal="left" vertical="center"/>
    </xf>
    <xf numFmtId="0" fontId="12" fillId="2" borderId="2" xfId="0" applyFont="1" applyFill="1" applyBorder="1" applyAlignment="1" applyProtection="1">
      <alignment horizontal="center" vertical="center"/>
      <protection locked="0"/>
    </xf>
    <xf numFmtId="0" fontId="2" fillId="0" borderId="0" xfId="0" applyFont="1" applyFill="1" applyBorder="1" applyProtection="1"/>
    <xf numFmtId="0" fontId="13" fillId="2" borderId="0" xfId="0" applyFont="1" applyFill="1" applyBorder="1"/>
    <xf numFmtId="0" fontId="11" fillId="2" borderId="0" xfId="0" applyNumberFormat="1" applyFont="1" applyFill="1" applyBorder="1" applyAlignment="1">
      <alignment horizontal="right"/>
    </xf>
    <xf numFmtId="0" fontId="28" fillId="0" borderId="0" xfId="0" applyFont="1" applyFill="1" applyBorder="1" applyAlignment="1">
      <alignment horizontal="center"/>
    </xf>
    <xf numFmtId="0" fontId="2" fillId="2" borderId="1" xfId="0" applyFont="1" applyFill="1" applyBorder="1" applyAlignment="1" applyProtection="1"/>
    <xf numFmtId="0" fontId="2" fillId="2" borderId="0" xfId="0" applyFont="1" applyFill="1" applyBorder="1" applyAlignment="1" applyProtection="1">
      <alignment horizontal="left"/>
      <protection locked="0"/>
    </xf>
    <xf numFmtId="10" fontId="27" fillId="2" borderId="0" xfId="0" applyNumberFormat="1" applyFont="1" applyFill="1" applyBorder="1" applyAlignment="1" applyProtection="1">
      <alignment horizontal="left" vertical="center"/>
    </xf>
    <xf numFmtId="0" fontId="0" fillId="2" borderId="0" xfId="0" applyFont="1" applyFill="1" applyBorder="1" applyAlignment="1" applyProtection="1">
      <alignment horizontal="left"/>
    </xf>
    <xf numFmtId="0" fontId="0" fillId="2" borderId="0" xfId="0" applyFill="1" applyBorder="1" applyAlignment="1" applyProtection="1">
      <alignment horizontal="left"/>
    </xf>
    <xf numFmtId="164" fontId="0" fillId="2" borderId="0" xfId="0" applyNumberFormat="1" applyFont="1" applyFill="1" applyBorder="1" applyAlignment="1" applyProtection="1">
      <alignment horizontal="left"/>
    </xf>
    <xf numFmtId="2" fontId="0" fillId="2" borderId="0" xfId="0" applyNumberFormat="1" applyFont="1" applyFill="1" applyBorder="1" applyAlignment="1" applyProtection="1">
      <alignment horizontal="left"/>
    </xf>
    <xf numFmtId="1" fontId="0" fillId="2" borderId="0" xfId="0" applyNumberFormat="1" applyFont="1" applyFill="1" applyBorder="1" applyAlignment="1" applyProtection="1">
      <alignment horizontal="left"/>
    </xf>
    <xf numFmtId="1" fontId="31" fillId="2" borderId="0" xfId="0" applyNumberFormat="1" applyFont="1" applyFill="1" applyBorder="1" applyAlignment="1" applyProtection="1">
      <alignment horizontal="left"/>
    </xf>
    <xf numFmtId="0" fontId="0"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2" fillId="2" borderId="0" xfId="0" applyNumberFormat="1" applyFont="1" applyFill="1" applyBorder="1" applyAlignment="1" applyProtection="1"/>
    <xf numFmtId="0" fontId="13" fillId="2" borderId="0" xfId="0" applyFont="1" applyFill="1" applyBorder="1" applyAlignment="1"/>
    <xf numFmtId="0" fontId="8" fillId="2" borderId="1" xfId="0" applyFont="1" applyFill="1" applyBorder="1" applyAlignment="1">
      <alignment horizontal="left"/>
    </xf>
    <xf numFmtId="0" fontId="13" fillId="2" borderId="0" xfId="0" applyFont="1" applyFill="1" applyBorder="1" applyAlignment="1" applyProtection="1"/>
    <xf numFmtId="0" fontId="13" fillId="2" borderId="0" xfId="0" applyFont="1" applyFill="1" applyBorder="1" applyProtection="1"/>
    <xf numFmtId="0" fontId="12" fillId="0" borderId="0" xfId="0" applyFont="1" applyFill="1" applyBorder="1" applyProtection="1"/>
    <xf numFmtId="0" fontId="6" fillId="0" borderId="0" xfId="0" applyNumberFormat="1" applyFont="1" applyFill="1" applyBorder="1" applyAlignment="1" applyProtection="1"/>
    <xf numFmtId="0" fontId="13" fillId="2" borderId="0" xfId="0" applyFont="1" applyFill="1" applyBorder="1" applyAlignment="1">
      <alignment horizontal="left"/>
    </xf>
    <xf numFmtId="0" fontId="13" fillId="2" borderId="0" xfId="0" applyFont="1" applyFill="1" applyBorder="1" applyAlignment="1" applyProtection="1">
      <alignment horizontal="left"/>
    </xf>
    <xf numFmtId="167" fontId="12" fillId="2" borderId="0" xfId="0" applyNumberFormat="1" applyFont="1" applyFill="1" applyBorder="1" applyAlignment="1" applyProtection="1"/>
    <xf numFmtId="0" fontId="12" fillId="0" borderId="0" xfId="0" applyFont="1" applyFill="1" applyBorder="1" applyAlignment="1" applyProtection="1"/>
    <xf numFmtId="0" fontId="13" fillId="0" borderId="0" xfId="0" applyFont="1" applyFill="1" applyBorder="1" applyAlignment="1"/>
    <xf numFmtId="0" fontId="12" fillId="2" borderId="0" xfId="0" applyFont="1" applyFill="1" applyBorder="1" applyAlignment="1" applyProtection="1">
      <alignment wrapText="1"/>
    </xf>
    <xf numFmtId="0" fontId="13" fillId="2" borderId="1" xfId="0" applyFont="1" applyFill="1" applyBorder="1" applyAlignment="1">
      <alignment horizontal="left"/>
    </xf>
    <xf numFmtId="0" fontId="12" fillId="2" borderId="1" xfId="0" applyFont="1" applyFill="1" applyBorder="1" applyAlignment="1">
      <alignment horizontal="left"/>
    </xf>
    <xf numFmtId="0" fontId="33" fillId="0" borderId="0" xfId="0" applyFont="1"/>
    <xf numFmtId="0" fontId="34" fillId="0" borderId="0" xfId="0" applyFont="1"/>
    <xf numFmtId="0" fontId="12" fillId="2" borderId="0" xfId="0" applyFont="1" applyFill="1" applyBorder="1" applyAlignment="1" applyProtection="1">
      <alignment vertical="center"/>
    </xf>
    <xf numFmtId="0" fontId="6" fillId="2" borderId="0" xfId="0" applyNumberFormat="1" applyFont="1" applyFill="1" applyBorder="1" applyAlignment="1" applyProtection="1">
      <alignment vertical="center"/>
    </xf>
    <xf numFmtId="1" fontId="2" fillId="2" borderId="2" xfId="0" applyNumberFormat="1"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top"/>
      <protection locked="0"/>
    </xf>
    <xf numFmtId="0" fontId="1" fillId="2" borderId="0" xfId="0" applyFont="1" applyFill="1" applyBorder="1" applyAlignment="1" applyProtection="1">
      <alignment horizontal="center"/>
    </xf>
    <xf numFmtId="0" fontId="3" fillId="2" borderId="0" xfId="0" applyFont="1" applyFill="1" applyBorder="1" applyAlignment="1" applyProtection="1"/>
    <xf numFmtId="0" fontId="0" fillId="0" borderId="0" xfId="0" applyFont="1" applyBorder="1" applyProtection="1"/>
    <xf numFmtId="0" fontId="2" fillId="2" borderId="0" xfId="0" applyNumberFormat="1" applyFont="1" applyFill="1" applyBorder="1" applyAlignment="1" applyProtection="1">
      <alignment horizontal="center"/>
    </xf>
    <xf numFmtId="0" fontId="9" fillId="4" borderId="2" xfId="0" applyFont="1" applyFill="1" applyBorder="1" applyAlignment="1" applyProtection="1">
      <alignment horizontal="left" vertical="center"/>
    </xf>
    <xf numFmtId="0" fontId="13" fillId="2" borderId="0" xfId="0" applyFont="1" applyFill="1" applyBorder="1" applyAlignment="1" applyProtection="1">
      <alignment horizontal="left" vertical="top" wrapText="1"/>
    </xf>
    <xf numFmtId="0" fontId="13" fillId="2" borderId="0" xfId="0" applyFont="1" applyFill="1" applyBorder="1" applyAlignment="1" applyProtection="1">
      <alignment wrapText="1"/>
    </xf>
    <xf numFmtId="0" fontId="9" fillId="2" borderId="0" xfId="0" applyFont="1" applyFill="1" applyBorder="1" applyAlignment="1" applyProtection="1">
      <alignment horizontal="left" vertical="center"/>
    </xf>
    <xf numFmtId="0" fontId="0" fillId="2" borderId="0" xfId="0" applyFont="1" applyFill="1" applyBorder="1" applyAlignment="1" applyProtection="1">
      <alignment horizontal="left" vertical="top"/>
    </xf>
    <xf numFmtId="0" fontId="3" fillId="2" borderId="0" xfId="0" applyFont="1" applyFill="1" applyBorder="1" applyAlignment="1" applyProtection="1">
      <protection locked="0"/>
    </xf>
    <xf numFmtId="0" fontId="3" fillId="2" borderId="22" xfId="0" applyFont="1" applyFill="1" applyBorder="1" applyAlignment="1" applyProtection="1">
      <protection locked="0"/>
    </xf>
    <xf numFmtId="0" fontId="3" fillId="2" borderId="5" xfId="0" applyFont="1" applyFill="1" applyBorder="1" applyAlignment="1" applyProtection="1"/>
    <xf numFmtId="0" fontId="3" fillId="2" borderId="7" xfId="0" applyFont="1" applyFill="1" applyBorder="1" applyAlignment="1" applyProtection="1">
      <protection locked="0"/>
    </xf>
    <xf numFmtId="0" fontId="3" fillId="2" borderId="9" xfId="0" applyFont="1" applyFill="1" applyBorder="1" applyAlignment="1" applyProtection="1">
      <protection locked="0"/>
    </xf>
    <xf numFmtId="0" fontId="3" fillId="2" borderId="4" xfId="0" applyFont="1" applyFill="1" applyBorder="1" applyAlignment="1" applyProtection="1">
      <protection locked="0"/>
    </xf>
    <xf numFmtId="0" fontId="3" fillId="2" borderId="1" xfId="0" applyFont="1" applyFill="1" applyBorder="1" applyAlignment="1" applyProtection="1">
      <protection locked="0"/>
    </xf>
    <xf numFmtId="0" fontId="3" fillId="2" borderId="3" xfId="0" applyFont="1" applyFill="1" applyBorder="1" applyAlignment="1" applyProtection="1">
      <protection locked="0"/>
    </xf>
    <xf numFmtId="0" fontId="3" fillId="2" borderId="6" xfId="0" applyFont="1" applyFill="1" applyBorder="1" applyAlignment="1" applyProtection="1">
      <alignment vertical="top" wrapText="1"/>
      <protection locked="0"/>
    </xf>
    <xf numFmtId="0" fontId="3" fillId="2" borderId="8" xfId="0" applyFont="1" applyFill="1" applyBorder="1" applyAlignment="1" applyProtection="1">
      <alignment vertical="top" wrapText="1"/>
      <protection locked="0"/>
    </xf>
    <xf numFmtId="0" fontId="3" fillId="2" borderId="7" xfId="0" applyFont="1" applyFill="1" applyBorder="1" applyAlignment="1" applyProtection="1">
      <alignment vertical="top" wrapText="1"/>
      <protection locked="0"/>
    </xf>
    <xf numFmtId="0" fontId="3" fillId="2" borderId="0" xfId="0" applyFont="1" applyFill="1" applyBorder="1" applyAlignment="1" applyProtection="1">
      <alignment vertical="top" wrapText="1"/>
      <protection locked="0"/>
    </xf>
    <xf numFmtId="0" fontId="3" fillId="2" borderId="9" xfId="0" applyFont="1" applyFill="1" applyBorder="1" applyAlignment="1" applyProtection="1">
      <alignment vertical="top" wrapText="1"/>
      <protection locked="0"/>
    </xf>
    <xf numFmtId="0" fontId="2" fillId="0" borderId="7" xfId="0" applyFont="1" applyBorder="1" applyProtection="1">
      <protection locked="0"/>
    </xf>
    <xf numFmtId="0" fontId="2" fillId="2" borderId="15" xfId="0" applyFont="1" applyFill="1" applyBorder="1" applyAlignment="1" applyProtection="1">
      <alignment horizontal="right" vertical="top"/>
      <protection locked="0"/>
    </xf>
    <xf numFmtId="0" fontId="2" fillId="2" borderId="16" xfId="0" applyFont="1" applyFill="1" applyBorder="1" applyAlignment="1" applyProtection="1">
      <alignment horizontal="right" vertical="top"/>
      <protection locked="0"/>
    </xf>
    <xf numFmtId="0" fontId="2" fillId="2" borderId="0" xfId="0" applyFont="1" applyFill="1" applyBorder="1" applyAlignment="1" applyProtection="1">
      <alignment horizontal="right" vertical="top"/>
      <protection locked="0"/>
    </xf>
    <xf numFmtId="0" fontId="2" fillId="2" borderId="18" xfId="0" applyFont="1" applyFill="1" applyBorder="1" applyAlignment="1" applyProtection="1">
      <alignment horizontal="right" vertical="top"/>
      <protection locked="0"/>
    </xf>
    <xf numFmtId="0" fontId="2" fillId="2" borderId="22" xfId="0" applyFont="1" applyFill="1" applyBorder="1" applyAlignment="1" applyProtection="1">
      <alignment horizontal="right" vertical="top"/>
      <protection locked="0"/>
    </xf>
    <xf numFmtId="0" fontId="2" fillId="2" borderId="40" xfId="0" applyFont="1" applyFill="1" applyBorder="1" applyAlignment="1" applyProtection="1">
      <alignment horizontal="right" vertical="top"/>
      <protection locked="0"/>
    </xf>
    <xf numFmtId="0" fontId="1" fillId="2" borderId="33" xfId="0" applyFont="1" applyFill="1" applyBorder="1" applyAlignment="1" applyProtection="1">
      <alignment horizontal="left"/>
    </xf>
    <xf numFmtId="0" fontId="0" fillId="2" borderId="33" xfId="0" applyFill="1" applyBorder="1" applyAlignment="1" applyProtection="1">
      <alignment horizontal="left"/>
    </xf>
    <xf numFmtId="0" fontId="0" fillId="2" borderId="33" xfId="0" applyFont="1" applyFill="1" applyBorder="1" applyAlignment="1" applyProtection="1">
      <alignment horizontal="left"/>
    </xf>
    <xf numFmtId="164" fontId="0" fillId="2" borderId="33" xfId="0" applyNumberFormat="1" applyFont="1" applyFill="1" applyBorder="1" applyAlignment="1" applyProtection="1">
      <alignment horizontal="left"/>
    </xf>
    <xf numFmtId="2" fontId="0" fillId="2" borderId="33" xfId="0" applyNumberFormat="1" applyFont="1" applyFill="1" applyBorder="1" applyAlignment="1" applyProtection="1">
      <alignment horizontal="left"/>
    </xf>
    <xf numFmtId="1" fontId="0" fillId="2" borderId="33" xfId="0" applyNumberFormat="1" applyFont="1" applyFill="1" applyBorder="1" applyAlignment="1" applyProtection="1">
      <alignment horizontal="left"/>
    </xf>
    <xf numFmtId="10" fontId="27" fillId="2" borderId="33" xfId="0" applyNumberFormat="1" applyFont="1" applyFill="1" applyBorder="1" applyAlignment="1" applyProtection="1">
      <alignment horizontal="left" vertical="center"/>
    </xf>
    <xf numFmtId="0" fontId="0" fillId="2" borderId="33" xfId="0" applyFont="1" applyFill="1" applyBorder="1" applyAlignment="1" applyProtection="1">
      <alignment vertical="center"/>
    </xf>
    <xf numFmtId="0" fontId="12" fillId="2" borderId="33" xfId="0" applyFont="1" applyFill="1" applyBorder="1" applyAlignment="1" applyProtection="1">
      <alignment horizontal="right"/>
    </xf>
    <xf numFmtId="0" fontId="1" fillId="2" borderId="33" xfId="0" applyFont="1" applyFill="1" applyBorder="1" applyAlignment="1" applyProtection="1">
      <alignment horizontal="center" vertical="center"/>
    </xf>
    <xf numFmtId="0" fontId="2" fillId="2" borderId="33" xfId="0" applyFont="1" applyFill="1" applyBorder="1" applyAlignment="1" applyProtection="1"/>
    <xf numFmtId="0" fontId="20" fillId="2" borderId="27" xfId="0" applyFont="1" applyFill="1" applyBorder="1" applyAlignment="1" applyProtection="1">
      <alignment horizontal="left" vertical="center" wrapText="1"/>
    </xf>
    <xf numFmtId="0" fontId="20" fillId="2" borderId="28" xfId="0" applyFont="1" applyFill="1" applyBorder="1" applyAlignment="1" applyProtection="1">
      <alignment horizontal="left" vertical="center" wrapText="1"/>
    </xf>
    <xf numFmtId="166" fontId="2" fillId="2" borderId="0" xfId="0" applyNumberFormat="1" applyFont="1" applyFill="1" applyBorder="1" applyAlignment="1" applyProtection="1">
      <alignment horizontal="center"/>
      <protection locked="0"/>
    </xf>
    <xf numFmtId="0" fontId="2" fillId="2" borderId="26" xfId="0" applyFont="1" applyFill="1" applyBorder="1"/>
    <xf numFmtId="0" fontId="8" fillId="2" borderId="27" xfId="0" applyFont="1" applyFill="1" applyBorder="1" applyAlignment="1">
      <alignment horizontal="left"/>
    </xf>
    <xf numFmtId="0" fontId="2" fillId="2" borderId="27" xfId="0" applyFont="1" applyFill="1" applyBorder="1" applyAlignment="1">
      <alignment horizontal="left"/>
    </xf>
    <xf numFmtId="0" fontId="2" fillId="2" borderId="28" xfId="0" applyFont="1" applyFill="1" applyBorder="1" applyAlignment="1">
      <alignment horizontal="left"/>
    </xf>
    <xf numFmtId="0" fontId="8" fillId="2" borderId="26" xfId="0" applyFont="1" applyFill="1" applyBorder="1" applyAlignment="1">
      <alignment horizontal="left"/>
    </xf>
    <xf numFmtId="0" fontId="2" fillId="0" borderId="28" xfId="0" applyFont="1" applyBorder="1" applyAlignment="1">
      <alignment horizontal="left"/>
    </xf>
    <xf numFmtId="0" fontId="8" fillId="2" borderId="26" xfId="0" applyFont="1" applyFill="1" applyBorder="1" applyAlignment="1">
      <alignment horizontal="center"/>
    </xf>
    <xf numFmtId="0" fontId="8" fillId="2" borderId="27" xfId="0" applyFont="1" applyFill="1" applyBorder="1" applyAlignment="1">
      <alignment horizontal="center"/>
    </xf>
    <xf numFmtId="0" fontId="8" fillId="2" borderId="28" xfId="0" applyFont="1" applyFill="1" applyBorder="1" applyAlignment="1">
      <alignment horizontal="center"/>
    </xf>
    <xf numFmtId="0" fontId="1" fillId="2" borderId="22" xfId="0" applyFont="1" applyFill="1" applyBorder="1"/>
    <xf numFmtId="0" fontId="8" fillId="2" borderId="22" xfId="0" applyFont="1" applyFill="1" applyBorder="1"/>
    <xf numFmtId="0" fontId="2" fillId="2" borderId="22" xfId="0" applyFont="1" applyFill="1" applyBorder="1"/>
    <xf numFmtId="0" fontId="13" fillId="2" borderId="22" xfId="0" applyFont="1" applyFill="1" applyBorder="1" applyAlignment="1" applyProtection="1"/>
    <xf numFmtId="0" fontId="12" fillId="2" borderId="22" xfId="0" applyFont="1" applyFill="1" applyBorder="1" applyAlignment="1" applyProtection="1">
      <alignment horizontal="right"/>
    </xf>
    <xf numFmtId="0" fontId="0" fillId="0" borderId="30" xfId="0" applyBorder="1"/>
    <xf numFmtId="0" fontId="6" fillId="2" borderId="0" xfId="0" applyFont="1" applyFill="1" applyProtection="1"/>
    <xf numFmtId="0" fontId="2" fillId="2" borderId="0" xfId="0" applyFont="1" applyFill="1" applyProtection="1"/>
    <xf numFmtId="0" fontId="2" fillId="0" borderId="0" xfId="0" applyFont="1" applyProtection="1"/>
    <xf numFmtId="0" fontId="0" fillId="0" borderId="0" xfId="0" applyBorder="1"/>
    <xf numFmtId="0" fontId="5" fillId="0" borderId="0" xfId="0" applyFont="1" applyProtection="1"/>
    <xf numFmtId="0" fontId="1" fillId="0" borderId="0" xfId="0" applyFont="1" applyProtection="1"/>
    <xf numFmtId="0" fontId="3" fillId="0" borderId="0" xfId="0" applyFont="1" applyProtection="1"/>
    <xf numFmtId="0" fontId="28" fillId="2" borderId="0" xfId="0" applyNumberFormat="1" applyFont="1" applyFill="1" applyBorder="1" applyAlignment="1" applyProtection="1">
      <alignment horizontal="left"/>
    </xf>
    <xf numFmtId="0" fontId="4" fillId="2" borderId="0" xfId="0" applyNumberFormat="1" applyFont="1" applyFill="1" applyBorder="1" applyAlignment="1" applyProtection="1">
      <alignment horizontal="left"/>
    </xf>
    <xf numFmtId="0" fontId="11" fillId="2" borderId="0" xfId="0" applyNumberFormat="1" applyFont="1" applyFill="1" applyBorder="1" applyAlignment="1">
      <alignment horizontal="center"/>
    </xf>
    <xf numFmtId="0" fontId="11" fillId="2" borderId="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center"/>
    </xf>
    <xf numFmtId="0" fontId="0" fillId="2" borderId="22" xfId="0" applyFont="1" applyFill="1" applyBorder="1" applyAlignment="1" applyProtection="1">
      <alignment horizontal="right"/>
    </xf>
    <xf numFmtId="0" fontId="0" fillId="0" borderId="0" xfId="0"/>
    <xf numFmtId="0" fontId="0" fillId="0" borderId="0" xfId="0" applyFill="1" applyBorder="1"/>
    <xf numFmtId="0" fontId="0" fillId="0" borderId="0" xfId="0" applyBorder="1" applyAlignment="1">
      <alignment wrapText="1"/>
    </xf>
    <xf numFmtId="0" fontId="0" fillId="0" borderId="0" xfId="0" applyProtection="1"/>
    <xf numFmtId="0" fontId="0" fillId="0" borderId="0" xfId="0" applyBorder="1" applyAlignment="1" applyProtection="1">
      <alignment wrapText="1"/>
    </xf>
    <xf numFmtId="0" fontId="0" fillId="0" borderId="0" xfId="0" applyFill="1" applyBorder="1" applyAlignment="1" applyProtection="1">
      <alignment horizontal="left" wrapText="1"/>
    </xf>
    <xf numFmtId="0" fontId="12" fillId="2" borderId="0" xfId="0" applyFont="1" applyFill="1" applyProtection="1"/>
    <xf numFmtId="0" fontId="13" fillId="2" borderId="0" xfId="0" applyFont="1" applyFill="1" applyProtection="1"/>
    <xf numFmtId="0" fontId="12" fillId="0" borderId="0" xfId="0" applyFont="1" applyProtection="1"/>
    <xf numFmtId="0" fontId="12" fillId="2" borderId="0" xfId="0" applyFont="1" applyFill="1" applyAlignment="1" applyProtection="1"/>
    <xf numFmtId="0" fontId="13" fillId="2" borderId="0" xfId="0" applyFont="1" applyFill="1" applyAlignment="1" applyProtection="1"/>
    <xf numFmtId="0" fontId="12" fillId="0" borderId="0" xfId="0" applyFont="1" applyBorder="1" applyProtection="1"/>
    <xf numFmtId="0" fontId="6" fillId="2" borderId="2" xfId="0" applyFont="1" applyFill="1" applyBorder="1" applyAlignment="1" applyProtection="1">
      <alignment horizontal="center" vertical="center"/>
      <protection locked="0"/>
    </xf>
    <xf numFmtId="0" fontId="0" fillId="0" borderId="30" xfId="0" applyBorder="1" applyProtection="1"/>
    <xf numFmtId="0" fontId="3" fillId="2" borderId="0" xfId="0" applyFont="1" applyFill="1" applyProtection="1"/>
    <xf numFmtId="0" fontId="1" fillId="2" borderId="0" xfId="0" applyFont="1" applyFill="1" applyProtection="1"/>
    <xf numFmtId="0" fontId="1" fillId="2" borderId="0" xfId="0" applyFont="1" applyFill="1" applyAlignment="1" applyProtection="1">
      <alignment horizontal="left"/>
    </xf>
    <xf numFmtId="0" fontId="1" fillId="2" borderId="0" xfId="0" applyFont="1" applyFill="1" applyAlignment="1" applyProtection="1"/>
    <xf numFmtId="0" fontId="1" fillId="2" borderId="0" xfId="0" applyFont="1" applyFill="1" applyAlignment="1" applyProtection="1">
      <alignment horizontal="center"/>
    </xf>
    <xf numFmtId="0" fontId="3" fillId="2" borderId="0" xfId="0" applyFont="1" applyFill="1" applyAlignment="1" applyProtection="1"/>
    <xf numFmtId="0" fontId="1" fillId="2" borderId="0" xfId="0" applyFont="1" applyFill="1" applyBorder="1" applyAlignment="1" applyProtection="1"/>
    <xf numFmtId="0" fontId="3" fillId="2" borderId="0" xfId="0" applyFont="1" applyFill="1" applyBorder="1" applyAlignment="1" applyProtection="1">
      <alignment horizontal="right"/>
    </xf>
    <xf numFmtId="0" fontId="1" fillId="0" borderId="0" xfId="0" applyFont="1"/>
    <xf numFmtId="0" fontId="3" fillId="2" borderId="0" xfId="0" applyFont="1" applyFill="1" applyAlignment="1" applyProtection="1">
      <alignment horizontal="right"/>
    </xf>
    <xf numFmtId="0" fontId="3" fillId="2" borderId="0" xfId="0" applyFont="1" applyFill="1" applyAlignment="1" applyProtection="1">
      <alignment horizontal="center"/>
    </xf>
    <xf numFmtId="15" fontId="1" fillId="2" borderId="0" xfId="0" applyNumberFormat="1" applyFont="1" applyFill="1" applyBorder="1" applyAlignment="1" applyProtection="1">
      <alignment horizontal="center"/>
    </xf>
    <xf numFmtId="0" fontId="1" fillId="2" borderId="0" xfId="0" applyFont="1" applyFill="1" applyBorder="1" applyAlignment="1" applyProtection="1">
      <alignment horizontal="right"/>
    </xf>
    <xf numFmtId="0" fontId="20" fillId="0" borderId="0" xfId="0" applyFont="1"/>
    <xf numFmtId="0" fontId="6" fillId="2" borderId="0" xfId="0" applyFont="1" applyFill="1" applyAlignment="1"/>
    <xf numFmtId="0" fontId="3" fillId="2" borderId="0" xfId="0" applyFont="1" applyFill="1" applyAlignment="1" applyProtection="1">
      <alignment horizontal="left"/>
    </xf>
    <xf numFmtId="0" fontId="1" fillId="2" borderId="0" xfId="0" applyFont="1" applyFill="1" applyAlignment="1" applyProtection="1">
      <alignment horizontal="right"/>
    </xf>
    <xf numFmtId="0" fontId="3" fillId="2" borderId="0" xfId="0" applyFont="1" applyFill="1" applyBorder="1" applyProtection="1"/>
    <xf numFmtId="0" fontId="3" fillId="2" borderId="0" xfId="0" applyFont="1" applyFill="1" applyBorder="1" applyAlignment="1" applyProtection="1">
      <alignment horizontal="center"/>
    </xf>
    <xf numFmtId="15" fontId="1" fillId="2" borderId="0" xfId="0" applyNumberFormat="1" applyFont="1" applyFill="1" applyBorder="1" applyAlignment="1" applyProtection="1">
      <alignment horizontal="left"/>
    </xf>
    <xf numFmtId="0" fontId="45" fillId="5" borderId="22" xfId="0" applyFont="1" applyFill="1" applyBorder="1" applyProtection="1"/>
    <xf numFmtId="0" fontId="45" fillId="5" borderId="22" xfId="0" applyFont="1" applyFill="1" applyBorder="1" applyAlignment="1" applyProtection="1"/>
    <xf numFmtId="0" fontId="47" fillId="2" borderId="0" xfId="0" applyNumberFormat="1" applyFont="1" applyFill="1" applyBorder="1" applyAlignment="1" applyProtection="1">
      <alignment horizontal="left"/>
    </xf>
    <xf numFmtId="0" fontId="20" fillId="0" borderId="22" xfId="0" applyFont="1" applyBorder="1"/>
    <xf numFmtId="0" fontId="47" fillId="2" borderId="22" xfId="0" applyNumberFormat="1" applyFont="1" applyFill="1" applyBorder="1" applyAlignment="1">
      <alignment horizontal="left"/>
    </xf>
    <xf numFmtId="15" fontId="12" fillId="2" borderId="0" xfId="0" applyNumberFormat="1" applyFont="1" applyFill="1" applyBorder="1" applyAlignment="1" applyProtection="1">
      <alignment horizontal="left"/>
    </xf>
    <xf numFmtId="10" fontId="48" fillId="2" borderId="0" xfId="0" applyNumberFormat="1" applyFont="1" applyFill="1" applyBorder="1" applyAlignment="1" applyProtection="1">
      <alignment horizontal="left" vertical="center"/>
    </xf>
    <xf numFmtId="0" fontId="2" fillId="4" borderId="2" xfId="0" applyFont="1" applyFill="1" applyBorder="1" applyProtection="1"/>
    <xf numFmtId="0" fontId="23" fillId="0" borderId="0" xfId="0" applyFont="1" applyFill="1" applyBorder="1"/>
    <xf numFmtId="0" fontId="8" fillId="2" borderId="0" xfId="0" applyNumberFormat="1" applyFont="1" applyFill="1" applyBorder="1" applyAlignment="1" applyProtection="1">
      <alignment vertical="center"/>
    </xf>
    <xf numFmtId="0" fontId="2" fillId="2" borderId="0" xfId="0" applyNumberFormat="1" applyFont="1" applyFill="1" applyBorder="1" applyAlignment="1" applyProtection="1">
      <alignment horizontal="left"/>
    </xf>
    <xf numFmtId="0" fontId="2" fillId="0" borderId="0" xfId="0" applyNumberFormat="1" applyFont="1" applyBorder="1" applyAlignment="1" applyProtection="1">
      <alignment horizontal="left"/>
    </xf>
    <xf numFmtId="0" fontId="1" fillId="0" borderId="0" xfId="0" applyFont="1" applyFill="1" applyBorder="1" applyProtection="1"/>
    <xf numFmtId="0" fontId="0" fillId="0" borderId="0" xfId="0" applyFont="1" applyFill="1" applyBorder="1" applyProtection="1"/>
    <xf numFmtId="0" fontId="2" fillId="0" borderId="0" xfId="0" applyFont="1" applyFill="1" applyBorder="1" applyAlignment="1" applyProtection="1">
      <alignment horizontal="center"/>
    </xf>
    <xf numFmtId="0" fontId="2" fillId="2" borderId="2"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vertical="center"/>
    </xf>
    <xf numFmtId="0" fontId="8" fillId="2" borderId="0" xfId="0" applyNumberFormat="1" applyFont="1" applyFill="1" applyBorder="1" applyAlignment="1" applyProtection="1">
      <alignment horizontal="left" vertical="center"/>
    </xf>
    <xf numFmtId="0" fontId="0" fillId="2" borderId="0" xfId="0" applyNumberFormat="1" applyFont="1" applyFill="1" applyBorder="1" applyProtection="1"/>
    <xf numFmtId="0" fontId="3" fillId="0" borderId="0" xfId="0" applyFont="1" applyFill="1" applyBorder="1" applyAlignment="1" applyProtection="1">
      <alignment horizontal="left"/>
    </xf>
    <xf numFmtId="0" fontId="2" fillId="2" borderId="0" xfId="0" applyFont="1" applyFill="1" applyBorder="1" applyAlignment="1" applyProtection="1">
      <alignment vertical="top"/>
    </xf>
    <xf numFmtId="0" fontId="2" fillId="2" borderId="0" xfId="0" applyFont="1" applyFill="1" applyBorder="1" applyAlignment="1" applyProtection="1">
      <alignment horizontal="left" vertical="top"/>
    </xf>
    <xf numFmtId="0" fontId="0" fillId="2" borderId="33" xfId="0" applyFont="1" applyFill="1" applyBorder="1" applyAlignment="1" applyProtection="1">
      <alignment horizontal="left" vertical="top"/>
    </xf>
    <xf numFmtId="0" fontId="1" fillId="2" borderId="33" xfId="0" applyFont="1" applyFill="1" applyBorder="1" applyProtection="1"/>
    <xf numFmtId="0" fontId="0" fillId="0" borderId="0" xfId="0" applyProtection="1"/>
    <xf numFmtId="0" fontId="0" fillId="0" borderId="0" xfId="0" applyBorder="1" applyProtection="1"/>
    <xf numFmtId="0" fontId="2" fillId="2" borderId="0" xfId="0" applyFont="1" applyFill="1" applyBorder="1" applyAlignment="1" applyProtection="1">
      <alignment horizontal="center"/>
    </xf>
    <xf numFmtId="0" fontId="2" fillId="2" borderId="0" xfId="0" applyFont="1" applyFill="1" applyBorder="1" applyAlignment="1" applyProtection="1">
      <alignment horizontal="right" vertical="top"/>
    </xf>
    <xf numFmtId="0" fontId="8" fillId="2" borderId="0" xfId="0" applyFont="1" applyFill="1" applyBorder="1" applyAlignment="1" applyProtection="1">
      <alignment horizontal="left"/>
    </xf>
    <xf numFmtId="0" fontId="12" fillId="2" borderId="0" xfId="0" applyFont="1" applyFill="1" applyBorder="1" applyAlignment="1" applyProtection="1">
      <alignment horizontal="right"/>
    </xf>
    <xf numFmtId="0" fontId="12" fillId="2" borderId="0" xfId="0" applyFont="1" applyFill="1" applyBorder="1" applyAlignment="1" applyProtection="1">
      <alignment horizontal="left"/>
    </xf>
    <xf numFmtId="0" fontId="21" fillId="2" borderId="0" xfId="0" applyFont="1" applyFill="1" applyBorder="1" applyAlignment="1" applyProtection="1">
      <alignment horizontal="left"/>
    </xf>
    <xf numFmtId="0" fontId="21" fillId="2" borderId="0" xfId="0" applyFont="1" applyFill="1" applyBorder="1" applyAlignment="1" applyProtection="1">
      <alignment horizontal="left" vertical="top" wrapText="1"/>
    </xf>
    <xf numFmtId="0" fontId="24" fillId="2" borderId="27" xfId="0" applyFont="1" applyFill="1" applyBorder="1" applyAlignment="1" applyProtection="1">
      <alignment horizontal="left" vertical="center" wrapText="1"/>
    </xf>
    <xf numFmtId="167" fontId="2" fillId="2" borderId="0" xfId="0" applyNumberFormat="1" applyFont="1" applyFill="1" applyBorder="1" applyAlignment="1">
      <alignment horizontal="center"/>
    </xf>
    <xf numFmtId="0" fontId="21" fillId="2" borderId="12" xfId="0" applyFont="1" applyFill="1" applyBorder="1" applyAlignment="1" applyProtection="1">
      <alignment horizontal="left" vertical="top" wrapText="1"/>
    </xf>
    <xf numFmtId="0" fontId="12" fillId="2" borderId="0" xfId="0" applyFont="1" applyFill="1" applyBorder="1" applyAlignment="1" applyProtection="1"/>
    <xf numFmtId="0" fontId="2" fillId="2" borderId="0" xfId="0" applyFont="1" applyFill="1" applyBorder="1" applyAlignment="1">
      <alignment horizontal="left"/>
    </xf>
    <xf numFmtId="0" fontId="2" fillId="2" borderId="0" xfId="0" applyFont="1" applyFill="1" applyBorder="1" applyAlignment="1">
      <alignment horizontal="center"/>
    </xf>
    <xf numFmtId="0" fontId="12" fillId="2" borderId="0" xfId="0" applyFont="1" applyFill="1" applyBorder="1" applyAlignment="1" applyProtection="1">
      <alignment horizontal="center"/>
    </xf>
    <xf numFmtId="167" fontId="12" fillId="2" borderId="0" xfId="0" applyNumberFormat="1" applyFont="1" applyFill="1" applyBorder="1" applyAlignment="1" applyProtection="1">
      <alignment horizontal="center"/>
    </xf>
    <xf numFmtId="0" fontId="8" fillId="4" borderId="2" xfId="0" applyFont="1" applyFill="1" applyBorder="1" applyAlignment="1" applyProtection="1"/>
    <xf numFmtId="0" fontId="8" fillId="4" borderId="2" xfId="0" applyFont="1" applyFill="1" applyBorder="1" applyProtection="1"/>
    <xf numFmtId="0" fontId="12" fillId="2" borderId="0" xfId="0" applyFont="1" applyFill="1" applyBorder="1" applyAlignment="1">
      <alignment horizontal="center"/>
    </xf>
    <xf numFmtId="0" fontId="10" fillId="2" borderId="0" xfId="0" applyNumberFormat="1" applyFont="1" applyFill="1" applyBorder="1" applyAlignment="1">
      <alignment horizontal="center" vertical="center"/>
    </xf>
    <xf numFmtId="0" fontId="2" fillId="0" borderId="0" xfId="0" applyFont="1" applyFill="1" applyBorder="1" applyAlignment="1">
      <alignment horizontal="left"/>
    </xf>
    <xf numFmtId="0" fontId="11" fillId="2" borderId="0" xfId="0" applyNumberFormat="1" applyFont="1" applyFill="1" applyBorder="1" applyAlignment="1" applyProtection="1">
      <alignment horizontal="left"/>
    </xf>
    <xf numFmtId="0" fontId="8" fillId="0" borderId="0" xfId="0" applyFont="1" applyFill="1" applyBorder="1" applyAlignment="1">
      <alignment horizontal="center"/>
    </xf>
    <xf numFmtId="0" fontId="10" fillId="2" borderId="0" xfId="0" applyNumberFormat="1" applyFont="1" applyFill="1" applyBorder="1" applyAlignment="1">
      <alignment horizontal="left" wrapText="1"/>
    </xf>
    <xf numFmtId="0" fontId="2" fillId="2" borderId="0" xfId="0" applyFont="1" applyFill="1" applyBorder="1" applyProtection="1"/>
    <xf numFmtId="0" fontId="8" fillId="2" borderId="0" xfId="0" applyFont="1" applyFill="1" applyBorder="1" applyAlignment="1" applyProtection="1"/>
    <xf numFmtId="0" fontId="8" fillId="2" borderId="0" xfId="0" applyFont="1" applyFill="1" applyBorder="1" applyProtection="1"/>
    <xf numFmtId="0" fontId="2" fillId="2" borderId="0" xfId="0" applyFont="1" applyFill="1" applyBorder="1" applyAlignment="1" applyProtection="1"/>
    <xf numFmtId="0" fontId="2" fillId="0" borderId="0" xfId="0" applyFont="1" applyBorder="1" applyProtection="1"/>
    <xf numFmtId="0" fontId="2" fillId="2" borderId="0" xfId="0" applyFont="1" applyFill="1" applyBorder="1" applyAlignment="1" applyProtection="1">
      <alignment horizontal="left"/>
    </xf>
    <xf numFmtId="167" fontId="12" fillId="2" borderId="0" xfId="0" applyNumberFormat="1" applyFont="1" applyFill="1" applyBorder="1" applyAlignment="1">
      <alignment horizontal="center"/>
    </xf>
    <xf numFmtId="0" fontId="0" fillId="0" borderId="0" xfId="0"/>
    <xf numFmtId="0" fontId="2" fillId="0" borderId="0" xfId="0" applyFont="1"/>
    <xf numFmtId="0" fontId="20" fillId="0" borderId="0" xfId="0" applyFont="1" applyBorder="1"/>
    <xf numFmtId="0" fontId="47" fillId="2" borderId="0" xfId="0" applyNumberFormat="1" applyFont="1" applyFill="1" applyBorder="1" applyAlignment="1">
      <alignment horizontal="left"/>
    </xf>
    <xf numFmtId="0" fontId="6" fillId="2" borderId="0" xfId="0" quotePrefix="1" applyFont="1" applyFill="1" applyProtection="1"/>
    <xf numFmtId="0" fontId="1" fillId="2" borderId="26" xfId="0" applyFont="1" applyFill="1" applyBorder="1" applyAlignment="1" applyProtection="1">
      <alignment vertical="center"/>
    </xf>
    <xf numFmtId="0" fontId="1" fillId="0" borderId="0" xfId="0" applyNumberFormat="1" applyFont="1" applyBorder="1" applyProtection="1"/>
    <xf numFmtId="0" fontId="1" fillId="0" borderId="0" xfId="0" applyNumberFormat="1" applyFont="1" applyBorder="1"/>
    <xf numFmtId="0" fontId="1" fillId="2" borderId="0" xfId="0" applyNumberFormat="1" applyFont="1" applyFill="1" applyBorder="1" applyProtection="1"/>
    <xf numFmtId="0" fontId="26" fillId="2" borderId="0" xfId="0" applyNumberFormat="1" applyFont="1" applyFill="1" applyBorder="1" applyAlignment="1" applyProtection="1">
      <alignment vertical="center"/>
    </xf>
    <xf numFmtId="0" fontId="8" fillId="2" borderId="0" xfId="0" applyNumberFormat="1" applyFont="1" applyFill="1" applyBorder="1" applyAlignment="1" applyProtection="1"/>
    <xf numFmtId="0" fontId="7" fillId="2" borderId="0" xfId="0" applyNumberFormat="1" applyFont="1" applyFill="1" applyBorder="1" applyAlignment="1" applyProtection="1">
      <alignment vertical="center"/>
    </xf>
    <xf numFmtId="0" fontId="3" fillId="2" borderId="0" xfId="0" applyNumberFormat="1" applyFont="1" applyFill="1" applyBorder="1" applyAlignment="1" applyProtection="1">
      <alignment vertical="center"/>
    </xf>
    <xf numFmtId="0" fontId="7" fillId="2" borderId="0" xfId="0" applyNumberFormat="1" applyFont="1" applyFill="1" applyBorder="1" applyAlignment="1" applyProtection="1">
      <alignment horizontal="left" vertical="center"/>
    </xf>
    <xf numFmtId="0" fontId="4" fillId="2" borderId="0" xfId="0" applyNumberFormat="1" applyFont="1" applyFill="1" applyBorder="1" applyAlignment="1" applyProtection="1">
      <alignment vertical="center"/>
    </xf>
    <xf numFmtId="0" fontId="3" fillId="2" borderId="0" xfId="0" applyNumberFormat="1" applyFont="1" applyFill="1" applyBorder="1" applyAlignment="1" applyProtection="1"/>
    <xf numFmtId="0" fontId="2" fillId="3" borderId="2" xfId="0" applyNumberFormat="1" applyFont="1" applyFill="1" applyBorder="1" applyAlignment="1" applyProtection="1">
      <alignment horizontal="center"/>
    </xf>
    <xf numFmtId="0" fontId="2" fillId="2" borderId="0" xfId="0" applyNumberFormat="1" applyFont="1" applyFill="1" applyBorder="1" applyProtection="1"/>
    <xf numFmtId="0" fontId="8" fillId="0" borderId="0" xfId="0" applyNumberFormat="1" applyFont="1" applyBorder="1" applyProtection="1"/>
    <xf numFmtId="0" fontId="10" fillId="2" borderId="0" xfId="0" applyNumberFormat="1" applyFont="1" applyFill="1" applyBorder="1" applyAlignment="1" applyProtection="1">
      <alignment vertical="center"/>
    </xf>
    <xf numFmtId="0" fontId="0" fillId="0" borderId="0" xfId="0" applyNumberFormat="1" applyFont="1" applyBorder="1"/>
    <xf numFmtId="0" fontId="2" fillId="0" borderId="0" xfId="0" applyNumberFormat="1" applyFont="1" applyBorder="1" applyProtection="1"/>
    <xf numFmtId="0" fontId="0" fillId="0" borderId="0" xfId="0" applyNumberFormat="1" applyFont="1" applyBorder="1" applyProtection="1"/>
    <xf numFmtId="0" fontId="8" fillId="2" borderId="0" xfId="0" applyNumberFormat="1" applyFont="1" applyFill="1" applyBorder="1" applyProtection="1"/>
    <xf numFmtId="0" fontId="2" fillId="0" borderId="0" xfId="0" applyNumberFormat="1" applyFont="1" applyBorder="1" applyAlignment="1" applyProtection="1">
      <alignment horizontal="right"/>
    </xf>
    <xf numFmtId="0" fontId="2" fillId="2" borderId="0" xfId="0" applyNumberFormat="1" applyFont="1" applyFill="1" applyBorder="1" applyAlignment="1" applyProtection="1">
      <alignment horizontal="right"/>
    </xf>
    <xf numFmtId="0" fontId="8" fillId="2" borderId="0" xfId="0" applyNumberFormat="1" applyFont="1" applyFill="1" applyBorder="1" applyAlignment="1" applyProtection="1">
      <alignment horizontal="right"/>
    </xf>
    <xf numFmtId="0" fontId="8" fillId="2" borderId="0" xfId="0" applyNumberFormat="1" applyFont="1" applyFill="1" applyBorder="1" applyAlignment="1" applyProtection="1">
      <alignment horizontal="left"/>
    </xf>
    <xf numFmtId="0" fontId="8" fillId="2" borderId="0" xfId="0" applyNumberFormat="1" applyFont="1" applyFill="1" applyBorder="1" applyAlignment="1" applyProtection="1">
      <alignment horizontal="center"/>
    </xf>
    <xf numFmtId="0" fontId="8" fillId="4" borderId="2" xfId="0" applyNumberFormat="1" applyFont="1" applyFill="1" applyBorder="1" applyAlignment="1" applyProtection="1"/>
    <xf numFmtId="0" fontId="2" fillId="0" borderId="0" xfId="0" applyNumberFormat="1" applyFont="1" applyBorder="1"/>
    <xf numFmtId="0" fontId="8" fillId="4" borderId="2" xfId="0" applyNumberFormat="1" applyFont="1" applyFill="1" applyBorder="1" applyProtection="1"/>
    <xf numFmtId="0" fontId="2" fillId="4" borderId="2" xfId="0" applyNumberFormat="1" applyFont="1" applyFill="1" applyBorder="1" applyProtection="1"/>
    <xf numFmtId="0" fontId="13" fillId="2" borderId="0" xfId="0" applyNumberFormat="1" applyFont="1" applyFill="1" applyBorder="1" applyAlignment="1" applyProtection="1">
      <alignment horizontal="left" vertical="top" wrapText="1"/>
    </xf>
    <xf numFmtId="0" fontId="13" fillId="2" borderId="6" xfId="0" applyNumberFormat="1" applyFont="1" applyFill="1" applyBorder="1" applyAlignment="1" applyProtection="1">
      <alignment horizontal="left" vertical="top" wrapText="1"/>
    </xf>
    <xf numFmtId="0" fontId="13" fillId="2" borderId="0" xfId="0" applyNumberFormat="1" applyFont="1" applyFill="1" applyBorder="1" applyAlignment="1" applyProtection="1">
      <alignment wrapText="1"/>
    </xf>
    <xf numFmtId="0" fontId="9" fillId="2" borderId="0" xfId="0" applyNumberFormat="1" applyFont="1" applyFill="1" applyBorder="1" applyAlignment="1" applyProtection="1">
      <alignment horizontal="left" vertical="center"/>
    </xf>
    <xf numFmtId="0" fontId="2" fillId="3" borderId="25" xfId="0" applyNumberFormat="1" applyFont="1" applyFill="1" applyBorder="1" applyAlignment="1" applyProtection="1"/>
    <xf numFmtId="0" fontId="2" fillId="3" borderId="2" xfId="0" applyNumberFormat="1" applyFont="1" applyFill="1" applyBorder="1" applyAlignment="1" applyProtection="1"/>
    <xf numFmtId="0" fontId="2" fillId="3" borderId="19" xfId="0" applyNumberFormat="1" applyFont="1" applyFill="1" applyBorder="1" applyAlignment="1" applyProtection="1"/>
    <xf numFmtId="0" fontId="2" fillId="3" borderId="31" xfId="0" applyNumberFormat="1" applyFont="1" applyFill="1" applyBorder="1" applyAlignment="1" applyProtection="1"/>
    <xf numFmtId="0" fontId="2" fillId="3" borderId="21" xfId="0" applyNumberFormat="1" applyFont="1" applyFill="1" applyBorder="1" applyAlignment="1" applyProtection="1"/>
    <xf numFmtId="0" fontId="2" fillId="3" borderId="23" xfId="0" applyNumberFormat="1" applyFont="1" applyFill="1" applyBorder="1" applyAlignment="1" applyProtection="1"/>
    <xf numFmtId="0" fontId="2" fillId="2" borderId="0" xfId="0" applyNumberFormat="1" applyFont="1" applyFill="1" applyBorder="1" applyAlignment="1" applyProtection="1">
      <alignment horizontal="right" vertical="top"/>
    </xf>
    <xf numFmtId="0" fontId="1" fillId="2" borderId="0" xfId="0" applyNumberFormat="1" applyFont="1" applyFill="1" applyBorder="1" applyAlignment="1" applyProtection="1">
      <alignment horizontal="left"/>
    </xf>
    <xf numFmtId="0" fontId="0" fillId="2" borderId="0" xfId="0" applyNumberFormat="1" applyFont="1" applyFill="1" applyBorder="1" applyAlignment="1" applyProtection="1">
      <alignment horizontal="left"/>
    </xf>
    <xf numFmtId="0" fontId="48" fillId="2" borderId="0" xfId="0" applyNumberFormat="1" applyFont="1" applyFill="1" applyBorder="1" applyAlignment="1" applyProtection="1">
      <alignment horizontal="left"/>
    </xf>
    <xf numFmtId="0" fontId="0" fillId="2" borderId="0" xfId="0" applyNumberFormat="1" applyFont="1" applyFill="1" applyBorder="1" applyAlignment="1" applyProtection="1">
      <alignment horizontal="left" vertical="top"/>
    </xf>
    <xf numFmtId="0" fontId="12" fillId="2" borderId="0" xfId="0" applyNumberFormat="1" applyFont="1" applyFill="1" applyBorder="1" applyAlignment="1" applyProtection="1">
      <alignment horizontal="right"/>
    </xf>
    <xf numFmtId="0" fontId="1" fillId="2" borderId="0" xfId="0" applyNumberFormat="1" applyFont="1" applyFill="1" applyBorder="1" applyAlignment="1" applyProtection="1">
      <alignment horizontal="center" vertical="center"/>
    </xf>
    <xf numFmtId="0" fontId="6" fillId="2" borderId="0" xfId="0" applyNumberFormat="1" applyFont="1" applyFill="1" applyBorder="1" applyProtection="1"/>
    <xf numFmtId="0" fontId="6" fillId="0" borderId="0" xfId="0" applyNumberFormat="1" applyFont="1" applyBorder="1" applyProtection="1"/>
    <xf numFmtId="0" fontId="6" fillId="2" borderId="7" xfId="0" applyNumberFormat="1" applyFont="1" applyFill="1" applyBorder="1" applyAlignment="1" applyProtection="1"/>
    <xf numFmtId="0" fontId="8" fillId="2" borderId="37" xfId="0" applyNumberFormat="1" applyFont="1" applyFill="1" applyBorder="1" applyAlignment="1" applyProtection="1">
      <alignment horizontal="left"/>
    </xf>
    <xf numFmtId="0" fontId="8" fillId="2" borderId="15" xfId="0" applyNumberFormat="1" applyFont="1" applyFill="1" applyBorder="1" applyAlignment="1" applyProtection="1">
      <alignment horizontal="left"/>
    </xf>
    <xf numFmtId="0" fontId="8" fillId="2" borderId="15" xfId="0" applyNumberFormat="1" applyFont="1" applyFill="1" applyBorder="1" applyAlignment="1" applyProtection="1">
      <alignment horizontal="left"/>
      <protection locked="0"/>
    </xf>
    <xf numFmtId="0" fontId="8" fillId="2" borderId="16" xfId="0" applyNumberFormat="1" applyFont="1" applyFill="1" applyBorder="1" applyAlignment="1" applyProtection="1">
      <alignment horizontal="left"/>
      <protection locked="0"/>
    </xf>
    <xf numFmtId="0" fontId="8" fillId="2" borderId="38" xfId="0" applyNumberFormat="1" applyFont="1" applyFill="1" applyBorder="1" applyAlignment="1" applyProtection="1">
      <alignment horizontal="left"/>
      <protection locked="0"/>
    </xf>
    <xf numFmtId="0" fontId="8" fillId="2" borderId="0" xfId="0" applyNumberFormat="1" applyFont="1" applyFill="1" applyBorder="1" applyAlignment="1" applyProtection="1">
      <alignment horizontal="left"/>
      <protection locked="0"/>
    </xf>
    <xf numFmtId="0" fontId="8" fillId="2" borderId="18" xfId="0" applyNumberFormat="1" applyFont="1" applyFill="1" applyBorder="1" applyAlignment="1" applyProtection="1">
      <alignment horizontal="left"/>
      <protection locked="0"/>
    </xf>
    <xf numFmtId="0" fontId="2" fillId="2" borderId="39" xfId="0" applyNumberFormat="1" applyFont="1" applyFill="1" applyBorder="1" applyAlignment="1" applyProtection="1">
      <alignment horizontal="left"/>
      <protection locked="0"/>
    </xf>
    <xf numFmtId="0" fontId="2" fillId="2" borderId="22" xfId="0" applyNumberFormat="1" applyFont="1" applyFill="1" applyBorder="1" applyAlignment="1" applyProtection="1">
      <alignment horizontal="left"/>
      <protection locked="0"/>
    </xf>
    <xf numFmtId="0" fontId="2" fillId="2" borderId="40" xfId="0" applyNumberFormat="1" applyFont="1" applyFill="1" applyBorder="1" applyAlignment="1" applyProtection="1">
      <alignment horizontal="left"/>
      <protection locked="0"/>
    </xf>
    <xf numFmtId="0" fontId="12" fillId="2" borderId="0" xfId="0" applyNumberFormat="1" applyFont="1" applyFill="1" applyBorder="1" applyProtection="1"/>
    <xf numFmtId="0" fontId="13" fillId="2" borderId="5" xfId="0" applyNumberFormat="1" applyFont="1" applyFill="1" applyBorder="1" applyAlignment="1" applyProtection="1">
      <alignment vertical="center"/>
    </xf>
    <xf numFmtId="0" fontId="12" fillId="2" borderId="6" xfId="0" applyNumberFormat="1" applyFont="1" applyFill="1" applyBorder="1" applyAlignment="1" applyProtection="1">
      <alignment vertical="center"/>
    </xf>
    <xf numFmtId="0" fontId="13" fillId="3" borderId="5" xfId="0" applyNumberFormat="1" applyFont="1" applyFill="1" applyBorder="1" applyAlignment="1" applyProtection="1">
      <alignment vertical="center"/>
    </xf>
    <xf numFmtId="0" fontId="12" fillId="3" borderId="6" xfId="0" applyNumberFormat="1" applyFont="1" applyFill="1" applyBorder="1" applyAlignment="1" applyProtection="1">
      <alignment vertical="center"/>
    </xf>
    <xf numFmtId="0" fontId="13" fillId="3" borderId="6" xfId="0" applyNumberFormat="1" applyFont="1" applyFill="1" applyBorder="1" applyAlignment="1" applyProtection="1">
      <alignment vertical="center"/>
    </xf>
    <xf numFmtId="0" fontId="12" fillId="3" borderId="6" xfId="0" applyNumberFormat="1" applyFont="1" applyFill="1" applyBorder="1" applyAlignment="1" applyProtection="1">
      <alignment horizontal="center" vertical="center"/>
    </xf>
    <xf numFmtId="0" fontId="12" fillId="0" borderId="0" xfId="0" applyNumberFormat="1" applyFont="1" applyBorder="1"/>
    <xf numFmtId="0" fontId="12" fillId="2" borderId="0" xfId="0" applyNumberFormat="1" applyFont="1" applyFill="1" applyBorder="1" applyAlignment="1" applyProtection="1">
      <alignment vertical="center"/>
    </xf>
    <xf numFmtId="0" fontId="12" fillId="2" borderId="2" xfId="0" applyNumberFormat="1" applyFont="1" applyFill="1" applyBorder="1" applyAlignment="1" applyProtection="1">
      <alignment horizontal="center"/>
      <protection locked="0"/>
    </xf>
    <xf numFmtId="0" fontId="12" fillId="2" borderId="7" xfId="0" applyNumberFormat="1" applyFont="1" applyFill="1" applyBorder="1" applyAlignment="1" applyProtection="1"/>
    <xf numFmtId="0" fontId="12" fillId="2" borderId="2" xfId="0" applyNumberFormat="1" applyFont="1" applyFill="1" applyBorder="1" applyAlignment="1" applyProtection="1">
      <alignment horizontal="center" vertical="center"/>
      <protection locked="0"/>
    </xf>
    <xf numFmtId="0" fontId="2" fillId="0" borderId="0" xfId="0" applyNumberFormat="1" applyFont="1" applyFill="1" applyBorder="1"/>
    <xf numFmtId="0" fontId="2" fillId="0" borderId="0" xfId="0" applyNumberFormat="1" applyFont="1" applyFill="1" applyBorder="1" applyAlignment="1">
      <alignment horizontal="center"/>
    </xf>
    <xf numFmtId="0" fontId="2" fillId="2" borderId="18" xfId="0" applyNumberFormat="1" applyFont="1" applyFill="1" applyBorder="1" applyAlignment="1" applyProtection="1">
      <alignment vertical="top"/>
    </xf>
    <xf numFmtId="0" fontId="2" fillId="2" borderId="18" xfId="0" applyFont="1" applyFill="1" applyBorder="1" applyAlignment="1" applyProtection="1">
      <alignment vertical="top"/>
    </xf>
    <xf numFmtId="0" fontId="0" fillId="0" borderId="0" xfId="0" applyProtection="1"/>
    <xf numFmtId="0" fontId="0" fillId="0" borderId="0" xfId="0" applyProtection="1"/>
    <xf numFmtId="0" fontId="12" fillId="2" borderId="0" xfId="0" applyFont="1" applyFill="1" applyBorder="1" applyAlignment="1" applyProtection="1">
      <alignment horizontal="left"/>
    </xf>
    <xf numFmtId="0" fontId="12" fillId="2" borderId="0" xfId="0" applyFont="1" applyFill="1" applyBorder="1" applyAlignment="1" applyProtection="1"/>
    <xf numFmtId="0" fontId="12" fillId="2" borderId="0" xfId="0" applyFont="1" applyFill="1" applyBorder="1" applyAlignment="1" applyProtection="1">
      <alignment horizontal="center"/>
    </xf>
    <xf numFmtId="0" fontId="2" fillId="2" borderId="15"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2" fillId="2" borderId="38"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8" xfId="0" applyFont="1" applyFill="1" applyBorder="1" applyAlignment="1" applyProtection="1">
      <alignment horizontal="left" vertical="top" wrapText="1"/>
      <protection locked="0"/>
    </xf>
    <xf numFmtId="0" fontId="2" fillId="2" borderId="39"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vertical="top" wrapText="1"/>
      <protection locked="0"/>
    </xf>
    <xf numFmtId="0" fontId="2" fillId="2" borderId="40" xfId="0" applyFont="1" applyFill="1" applyBorder="1" applyAlignment="1" applyProtection="1">
      <alignment horizontal="left" vertical="top" wrapText="1"/>
      <protection locked="0"/>
    </xf>
    <xf numFmtId="0" fontId="2" fillId="2" borderId="0" xfId="0" applyFont="1" applyFill="1" applyBorder="1" applyAlignment="1" applyProtection="1">
      <alignment horizontal="center"/>
    </xf>
    <xf numFmtId="0" fontId="12" fillId="2" borderId="22" xfId="0" applyFont="1" applyFill="1" applyBorder="1" applyAlignment="1" applyProtection="1">
      <alignment horizontal="left"/>
    </xf>
    <xf numFmtId="0" fontId="13" fillId="2" borderId="22" xfId="0" applyFont="1" applyFill="1" applyBorder="1" applyProtection="1"/>
    <xf numFmtId="0" fontId="12" fillId="2" borderId="0" xfId="0" applyFont="1" applyFill="1" applyBorder="1" applyAlignment="1" applyProtection="1">
      <alignment horizontal="right"/>
    </xf>
    <xf numFmtId="0" fontId="12" fillId="2" borderId="0" xfId="0" applyFont="1" applyFill="1" applyAlignment="1" applyProtection="1">
      <alignment horizontal="left"/>
    </xf>
    <xf numFmtId="0" fontId="3" fillId="2" borderId="0"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2" fillId="2" borderId="0" xfId="0" applyFont="1" applyFill="1" applyBorder="1" applyProtection="1"/>
    <xf numFmtId="0" fontId="8" fillId="2" borderId="0" xfId="0" applyFont="1" applyFill="1" applyBorder="1" applyAlignment="1" applyProtection="1"/>
    <xf numFmtId="0" fontId="8" fillId="2" borderId="0" xfId="0" applyFont="1" applyFill="1" applyBorder="1" applyProtection="1"/>
    <xf numFmtId="0" fontId="2" fillId="2" borderId="0" xfId="0" applyFont="1" applyFill="1" applyBorder="1" applyAlignment="1" applyProtection="1"/>
    <xf numFmtId="0" fontId="2" fillId="2" borderId="0" xfId="0" applyFont="1" applyFill="1" applyBorder="1" applyAlignment="1" applyProtection="1">
      <alignment horizontal="right"/>
    </xf>
    <xf numFmtId="0" fontId="8" fillId="2" borderId="0" xfId="0" applyFont="1" applyFill="1" applyBorder="1" applyAlignment="1" applyProtection="1">
      <alignment horizontal="center"/>
    </xf>
    <xf numFmtId="0" fontId="8" fillId="2" borderId="0" xfId="0" applyFont="1" applyFill="1" applyBorder="1" applyAlignment="1" applyProtection="1">
      <alignment horizontal="left"/>
    </xf>
    <xf numFmtId="49" fontId="2" fillId="2" borderId="0" xfId="0" applyNumberFormat="1" applyFont="1" applyFill="1" applyBorder="1" applyAlignment="1" applyProtection="1"/>
    <xf numFmtId="0" fontId="2" fillId="0" borderId="0" xfId="0" applyFont="1" applyBorder="1" applyProtection="1"/>
    <xf numFmtId="15" fontId="2" fillId="2" borderId="27" xfId="0" applyNumberFormat="1" applyFont="1" applyFill="1" applyBorder="1" applyAlignment="1" applyProtection="1">
      <alignment horizontal="center"/>
    </xf>
    <xf numFmtId="0" fontId="8" fillId="2" borderId="0" xfId="0" applyFont="1" applyFill="1" applyBorder="1" applyAlignment="1" applyProtection="1">
      <alignment horizontal="right"/>
    </xf>
    <xf numFmtId="15" fontId="8" fillId="2" borderId="0" xfId="0" applyNumberFormat="1" applyFont="1" applyFill="1" applyBorder="1" applyAlignment="1" applyProtection="1">
      <alignment horizontal="left"/>
    </xf>
    <xf numFmtId="0" fontId="8" fillId="2" borderId="7" xfId="0" applyFont="1" applyFill="1" applyBorder="1" applyAlignment="1" applyProtection="1">
      <alignment horizontal="right" vertical="center"/>
    </xf>
    <xf numFmtId="15" fontId="2" fillId="2" borderId="0" xfId="0" applyNumberFormat="1" applyFont="1" applyFill="1" applyBorder="1" applyAlignment="1" applyProtection="1">
      <alignment horizontal="left"/>
    </xf>
    <xf numFmtId="0" fontId="8" fillId="2" borderId="6" xfId="0" applyFont="1" applyFill="1" applyBorder="1" applyAlignment="1" applyProtection="1"/>
    <xf numFmtId="0" fontId="2" fillId="4" borderId="17"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2" borderId="0" xfId="0" applyFont="1" applyFill="1" applyBorder="1" applyAlignment="1" applyProtection="1">
      <alignment horizontal="right" vertical="top"/>
    </xf>
    <xf numFmtId="0" fontId="2" fillId="0" borderId="15" xfId="0" applyFont="1" applyFill="1" applyBorder="1" applyAlignment="1" applyProtection="1">
      <alignment horizontal="left" vertical="center"/>
    </xf>
    <xf numFmtId="0" fontId="2" fillId="0" borderId="0" xfId="0" applyFont="1" applyFill="1" applyProtection="1"/>
    <xf numFmtId="0" fontId="2" fillId="2" borderId="6" xfId="0" applyFont="1" applyFill="1" applyBorder="1" applyAlignment="1" applyProtection="1">
      <alignment horizontal="left" vertical="center"/>
    </xf>
    <xf numFmtId="0" fontId="2" fillId="2" borderId="6" xfId="0" applyFont="1" applyFill="1" applyBorder="1" applyAlignment="1" applyProtection="1">
      <alignment vertical="center"/>
    </xf>
    <xf numFmtId="0" fontId="2" fillId="2" borderId="0" xfId="0" applyFont="1" applyFill="1" applyBorder="1" applyAlignment="1" applyProtection="1">
      <alignment horizontal="left" vertical="center"/>
    </xf>
    <xf numFmtId="0" fontId="12" fillId="2" borderId="0" xfId="0" applyFont="1" applyFill="1" applyAlignment="1" applyProtection="1">
      <alignment horizontal="right"/>
    </xf>
    <xf numFmtId="0" fontId="12" fillId="2" borderId="0" xfId="0" applyFont="1" applyFill="1" applyAlignment="1" applyProtection="1">
      <alignment horizontal="center"/>
    </xf>
    <xf numFmtId="15" fontId="12" fillId="2" borderId="0" xfId="0" applyNumberFormat="1" applyFont="1" applyFill="1" applyAlignment="1" applyProtection="1">
      <alignment horizontal="left"/>
    </xf>
    <xf numFmtId="0" fontId="13" fillId="2" borderId="0" xfId="0" applyFont="1" applyFill="1" applyAlignment="1" applyProtection="1">
      <alignment horizontal="left"/>
    </xf>
    <xf numFmtId="0" fontId="12" fillId="2" borderId="22" xfId="0" applyFont="1" applyFill="1" applyBorder="1" applyProtection="1"/>
    <xf numFmtId="0" fontId="13" fillId="2" borderId="22" xfId="0" applyFont="1" applyFill="1" applyBorder="1" applyAlignment="1" applyProtection="1">
      <alignment horizontal="left"/>
    </xf>
    <xf numFmtId="15" fontId="12" fillId="2" borderId="22" xfId="0" applyNumberFormat="1" applyFont="1" applyFill="1" applyBorder="1" applyAlignment="1" applyProtection="1">
      <alignment horizontal="left"/>
    </xf>
    <xf numFmtId="0" fontId="13" fillId="2" borderId="22" xfId="0" applyFont="1" applyFill="1" applyBorder="1" applyAlignment="1" applyProtection="1">
      <alignment horizontal="center"/>
    </xf>
    <xf numFmtId="0" fontId="13" fillId="0" borderId="22" xfId="0" applyFont="1" applyBorder="1" applyProtection="1"/>
    <xf numFmtId="0" fontId="12" fillId="2" borderId="22" xfId="0" applyFont="1" applyFill="1" applyBorder="1" applyAlignment="1" applyProtection="1"/>
    <xf numFmtId="0" fontId="12" fillId="0" borderId="22" xfId="0" applyFont="1" applyBorder="1" applyProtection="1"/>
    <xf numFmtId="0" fontId="12" fillId="2" borderId="22" xfId="0" applyFont="1" applyFill="1" applyBorder="1" applyAlignment="1" applyProtection="1">
      <alignment horizontal="center"/>
    </xf>
    <xf numFmtId="15" fontId="12" fillId="2" borderId="22" xfId="0" applyNumberFormat="1" applyFont="1" applyFill="1" applyBorder="1" applyAlignment="1" applyProtection="1">
      <alignment horizontal="center"/>
    </xf>
    <xf numFmtId="0" fontId="13" fillId="2" borderId="0" xfId="0" applyFont="1" applyFill="1" applyBorder="1" applyAlignment="1" applyProtection="1">
      <alignment vertical="top"/>
    </xf>
    <xf numFmtId="0" fontId="0" fillId="2" borderId="0" xfId="0" applyFill="1" applyBorder="1" applyProtection="1"/>
    <xf numFmtId="0" fontId="12" fillId="2" borderId="0" xfId="0" applyFont="1" applyFill="1" applyBorder="1" applyAlignment="1" applyProtection="1">
      <alignment horizontal="left" vertical="top" wrapText="1"/>
    </xf>
    <xf numFmtId="0" fontId="9" fillId="2" borderId="0" xfId="0" applyFont="1" applyFill="1" applyBorder="1" applyAlignment="1" applyProtection="1">
      <alignment horizontal="right" vertical="top"/>
    </xf>
    <xf numFmtId="0" fontId="9" fillId="2" borderId="0" xfId="0" applyFont="1" applyFill="1" applyAlignment="1" applyProtection="1">
      <alignment horizontal="right" vertical="top"/>
    </xf>
    <xf numFmtId="2" fontId="12" fillId="2" borderId="22" xfId="0" applyNumberFormat="1" applyFont="1" applyFill="1" applyBorder="1" applyAlignment="1" applyProtection="1">
      <alignment horizontal="left"/>
    </xf>
    <xf numFmtId="165" fontId="12" fillId="2" borderId="22" xfId="0" applyNumberFormat="1" applyFont="1" applyFill="1" applyBorder="1" applyAlignment="1" applyProtection="1">
      <alignment horizontal="left"/>
    </xf>
    <xf numFmtId="166" fontId="6" fillId="2" borderId="22" xfId="0" applyNumberFormat="1" applyFont="1" applyFill="1" applyBorder="1" applyAlignment="1" applyProtection="1"/>
    <xf numFmtId="10" fontId="38" fillId="2" borderId="22" xfId="0" applyNumberFormat="1" applyFont="1" applyFill="1" applyBorder="1" applyAlignment="1" applyProtection="1"/>
    <xf numFmtId="10" fontId="38" fillId="2" borderId="22" xfId="0" applyNumberFormat="1" applyFont="1" applyFill="1" applyBorder="1" applyAlignment="1" applyProtection="1">
      <alignment horizontal="left"/>
    </xf>
    <xf numFmtId="166" fontId="12" fillId="2" borderId="22" xfId="0" applyNumberFormat="1" applyFont="1" applyFill="1" applyBorder="1" applyAlignment="1" applyProtection="1">
      <alignment horizontal="left"/>
    </xf>
    <xf numFmtId="10" fontId="39" fillId="2" borderId="22" xfId="0" applyNumberFormat="1" applyFont="1" applyFill="1" applyBorder="1" applyAlignment="1" applyProtection="1">
      <alignment horizontal="left"/>
    </xf>
    <xf numFmtId="166" fontId="39" fillId="2" borderId="22" xfId="0" applyNumberFormat="1" applyFont="1" applyFill="1" applyBorder="1" applyAlignment="1" applyProtection="1">
      <alignment vertical="top"/>
    </xf>
    <xf numFmtId="166" fontId="39" fillId="2" borderId="22" xfId="0" applyNumberFormat="1" applyFont="1" applyFill="1" applyBorder="1" applyAlignment="1" applyProtection="1">
      <alignment horizontal="left" vertical="top"/>
    </xf>
    <xf numFmtId="166" fontId="13" fillId="2" borderId="22" xfId="0" applyNumberFormat="1" applyFont="1" applyFill="1" applyBorder="1" applyAlignment="1" applyProtection="1">
      <alignment horizontal="left" vertical="top"/>
    </xf>
    <xf numFmtId="0" fontId="6" fillId="2" borderId="22" xfId="0" applyFont="1" applyFill="1" applyBorder="1" applyAlignment="1" applyProtection="1">
      <alignment horizontal="left"/>
    </xf>
    <xf numFmtId="0" fontId="40" fillId="2" borderId="22" xfId="0" applyFont="1" applyFill="1" applyBorder="1" applyAlignment="1" applyProtection="1">
      <alignment horizontal="left" vertical="top"/>
    </xf>
    <xf numFmtId="2" fontId="12" fillId="2" borderId="0" xfId="0" applyNumberFormat="1" applyFont="1" applyFill="1" applyBorder="1" applyAlignment="1" applyProtection="1">
      <alignment horizontal="left"/>
    </xf>
    <xf numFmtId="166" fontId="6" fillId="2" borderId="0" xfId="0" applyNumberFormat="1" applyFont="1" applyFill="1" applyBorder="1" applyAlignment="1" applyProtection="1"/>
    <xf numFmtId="10" fontId="38" fillId="2" borderId="0" xfId="0" applyNumberFormat="1" applyFont="1" applyFill="1" applyBorder="1" applyAlignment="1" applyProtection="1"/>
    <xf numFmtId="10" fontId="38" fillId="2" borderId="0" xfId="0" applyNumberFormat="1" applyFont="1" applyFill="1" applyBorder="1" applyAlignment="1" applyProtection="1">
      <alignment horizontal="left"/>
    </xf>
    <xf numFmtId="166" fontId="12" fillId="2" borderId="0" xfId="0" applyNumberFormat="1" applyFont="1" applyFill="1" applyBorder="1" applyAlignment="1" applyProtection="1">
      <alignment horizontal="left"/>
    </xf>
    <xf numFmtId="10" fontId="39" fillId="2" borderId="0" xfId="0" applyNumberFormat="1" applyFont="1" applyFill="1" applyBorder="1" applyAlignment="1" applyProtection="1">
      <alignment horizontal="left"/>
    </xf>
    <xf numFmtId="166" fontId="39" fillId="2" borderId="0" xfId="0" applyNumberFormat="1" applyFont="1" applyFill="1" applyBorder="1" applyAlignment="1" applyProtection="1">
      <alignment vertical="top"/>
    </xf>
    <xf numFmtId="166" fontId="39" fillId="2" borderId="0" xfId="0" applyNumberFormat="1" applyFont="1" applyFill="1" applyBorder="1" applyAlignment="1" applyProtection="1">
      <alignment horizontal="left" vertical="top"/>
    </xf>
    <xf numFmtId="166" fontId="13" fillId="2" borderId="0" xfId="0" applyNumberFormat="1" applyFont="1" applyFill="1" applyBorder="1" applyAlignment="1" applyProtection="1">
      <alignment horizontal="left" vertical="top"/>
    </xf>
    <xf numFmtId="0" fontId="6" fillId="2" borderId="0" xfId="0" applyFont="1" applyFill="1" applyBorder="1" applyAlignment="1" applyProtection="1">
      <alignment horizontal="left"/>
    </xf>
    <xf numFmtId="0" fontId="40" fillId="2" borderId="0" xfId="0" applyFont="1" applyFill="1" applyBorder="1" applyAlignment="1" applyProtection="1">
      <alignment horizontal="left" vertical="top"/>
    </xf>
    <xf numFmtId="0" fontId="6" fillId="0" borderId="0" xfId="0" quotePrefix="1" applyFont="1" applyFill="1" applyProtection="1"/>
    <xf numFmtId="0" fontId="6" fillId="0" borderId="0" xfId="0" applyFont="1" applyFill="1" applyProtection="1"/>
    <xf numFmtId="0" fontId="5" fillId="2" borderId="14" xfId="0" applyFont="1" applyFill="1" applyBorder="1" applyProtection="1"/>
    <xf numFmtId="0" fontId="0" fillId="2" borderId="14" xfId="0" applyFill="1" applyBorder="1" applyProtection="1"/>
    <xf numFmtId="0" fontId="0" fillId="2" borderId="0" xfId="0" applyFont="1" applyFill="1" applyBorder="1" applyProtection="1"/>
    <xf numFmtId="0" fontId="29" fillId="2" borderId="0" xfId="0" applyFont="1" applyFill="1" applyBorder="1" applyProtection="1"/>
    <xf numFmtId="0" fontId="0" fillId="2" borderId="0" xfId="0" applyFill="1" applyProtection="1"/>
    <xf numFmtId="0" fontId="29" fillId="2" borderId="0" xfId="0" applyFont="1" applyFill="1" applyProtection="1"/>
    <xf numFmtId="0" fontId="0" fillId="2" borderId="0" xfId="0" applyFont="1" applyFill="1" applyProtection="1"/>
    <xf numFmtId="0" fontId="51" fillId="0" borderId="0" xfId="0" applyFont="1" applyProtection="1"/>
    <xf numFmtId="0" fontId="8" fillId="0" borderId="0" xfId="0" applyFont="1" applyFill="1" applyBorder="1" applyProtection="1"/>
    <xf numFmtId="0" fontId="8" fillId="0" borderId="0" xfId="0" applyFont="1" applyFill="1" applyBorder="1" applyAlignment="1" applyProtection="1"/>
    <xf numFmtId="1" fontId="2" fillId="2"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8" fillId="0" borderId="0" xfId="0" applyFont="1" applyFill="1" applyBorder="1" applyAlignment="1" applyProtection="1">
      <alignment horizontal="right"/>
    </xf>
    <xf numFmtId="15" fontId="2" fillId="0" borderId="0" xfId="0" applyNumberFormat="1" applyFont="1" applyFill="1" applyBorder="1" applyAlignment="1" applyProtection="1">
      <alignment horizontal="center"/>
    </xf>
    <xf numFmtId="15" fontId="2" fillId="2" borderId="7" xfId="0" applyNumberFormat="1" applyFont="1" applyFill="1" applyBorder="1" applyAlignment="1" applyProtection="1"/>
    <xf numFmtId="0" fontId="2" fillId="2" borderId="2" xfId="0" applyFont="1" applyFill="1" applyBorder="1" applyAlignment="1" applyProtection="1">
      <alignment horizontal="center"/>
    </xf>
    <xf numFmtId="15" fontId="2" fillId="0" borderId="0" xfId="0" applyNumberFormat="1" applyFont="1" applyFill="1" applyBorder="1" applyAlignment="1" applyProtection="1">
      <alignment horizontal="left"/>
    </xf>
    <xf numFmtId="167" fontId="2" fillId="2" borderId="7" xfId="0" applyNumberFormat="1" applyFont="1" applyFill="1" applyBorder="1" applyAlignment="1" applyProtection="1"/>
    <xf numFmtId="167" fontId="2" fillId="2" borderId="0" xfId="0" applyNumberFormat="1" applyFont="1" applyFill="1" applyBorder="1" applyAlignment="1" applyProtection="1">
      <alignment horizontal="left"/>
    </xf>
    <xf numFmtId="0" fontId="13" fillId="0" borderId="0" xfId="0" applyFont="1" applyFill="1" applyBorder="1" applyProtection="1"/>
    <xf numFmtId="0" fontId="12" fillId="0" borderId="0" xfId="0" applyFont="1" applyFill="1" applyBorder="1" applyAlignment="1" applyProtection="1">
      <alignment horizontal="left"/>
    </xf>
    <xf numFmtId="0" fontId="13" fillId="0" borderId="0" xfId="0" applyFont="1" applyFill="1" applyBorder="1" applyAlignment="1" applyProtection="1"/>
    <xf numFmtId="0" fontId="9" fillId="2" borderId="18" xfId="0" applyFont="1" applyFill="1" applyBorder="1" applyAlignment="1" applyProtection="1">
      <alignment horizontal="right" vertical="top"/>
    </xf>
    <xf numFmtId="0" fontId="8" fillId="2" borderId="15" xfId="0" applyFont="1" applyFill="1" applyBorder="1" applyAlignment="1" applyProtection="1">
      <alignment vertical="top"/>
    </xf>
    <xf numFmtId="0" fontId="2" fillId="2" borderId="0" xfId="0" applyNumberFormat="1" applyFont="1" applyFill="1" applyBorder="1" applyAlignment="1" applyProtection="1">
      <alignment vertical="top"/>
    </xf>
    <xf numFmtId="0" fontId="6" fillId="2" borderId="2" xfId="0" applyNumberFormat="1" applyFont="1" applyFill="1" applyBorder="1" applyAlignment="1" applyProtection="1">
      <alignment horizontal="center" vertical="center"/>
      <protection locked="0"/>
    </xf>
    <xf numFmtId="0" fontId="38" fillId="4" borderId="26" xfId="0" applyNumberFormat="1" applyFont="1" applyFill="1" applyBorder="1" applyAlignment="1" applyProtection="1">
      <alignment horizontal="left" vertical="top"/>
    </xf>
    <xf numFmtId="0" fontId="38" fillId="4" borderId="28" xfId="0" applyNumberFormat="1" applyFont="1" applyFill="1" applyBorder="1" applyAlignment="1" applyProtection="1">
      <alignment horizontal="left" vertical="top"/>
    </xf>
    <xf numFmtId="0" fontId="0" fillId="0" borderId="0" xfId="0"/>
    <xf numFmtId="0" fontId="0" fillId="0" borderId="7" xfId="0" applyBorder="1" applyAlignment="1" applyProtection="1">
      <protection locked="0"/>
    </xf>
    <xf numFmtId="0" fontId="5" fillId="2" borderId="0" xfId="0" applyNumberFormat="1" applyFont="1" applyFill="1" applyBorder="1" applyAlignment="1" applyProtection="1">
      <alignment horizontal="center" vertical="center"/>
    </xf>
    <xf numFmtId="0" fontId="16" fillId="4" borderId="2" xfId="0" applyNumberFormat="1" applyFont="1" applyFill="1" applyBorder="1" applyAlignment="1" applyProtection="1">
      <alignment horizontal="left" vertical="center"/>
    </xf>
    <xf numFmtId="0" fontId="38" fillId="4" borderId="26" xfId="0" applyNumberFormat="1" applyFont="1" applyFill="1" applyBorder="1" applyAlignment="1" applyProtection="1">
      <alignment horizontal="left" vertical="top"/>
    </xf>
    <xf numFmtId="0" fontId="38" fillId="4" borderId="28" xfId="0" applyNumberFormat="1" applyFont="1" applyFill="1" applyBorder="1" applyAlignment="1" applyProtection="1">
      <alignment horizontal="left" vertical="top"/>
    </xf>
    <xf numFmtId="0" fontId="12" fillId="2" borderId="0" xfId="0" applyFont="1" applyFill="1" applyBorder="1" applyAlignment="1" applyProtection="1"/>
    <xf numFmtId="167" fontId="12" fillId="2" borderId="0" xfId="0" applyNumberFormat="1" applyFont="1" applyFill="1" applyBorder="1" applyAlignment="1" applyProtection="1">
      <alignment horizontal="center"/>
    </xf>
    <xf numFmtId="0" fontId="13" fillId="2" borderId="0" xfId="0" applyFont="1" applyFill="1" applyBorder="1" applyAlignment="1" applyProtection="1">
      <alignment horizontal="center"/>
    </xf>
    <xf numFmtId="0" fontId="8" fillId="4" borderId="2" xfId="0" applyFont="1" applyFill="1" applyBorder="1" applyProtection="1"/>
    <xf numFmtId="0" fontId="8" fillId="4" borderId="2" xfId="0" applyFont="1" applyFill="1" applyBorder="1" applyAlignment="1" applyProtection="1"/>
    <xf numFmtId="0" fontId="3" fillId="2" borderId="0" xfId="0" applyFont="1" applyFill="1" applyBorder="1" applyAlignment="1" applyProtection="1">
      <alignment horizontal="center" vertical="center"/>
    </xf>
    <xf numFmtId="0" fontId="8" fillId="2" borderId="0" xfId="0" applyFont="1" applyFill="1" applyBorder="1" applyAlignment="1" applyProtection="1">
      <alignment horizontal="center"/>
    </xf>
    <xf numFmtId="0" fontId="2" fillId="2" borderId="0" xfId="0" applyFont="1" applyFill="1" applyBorder="1" applyProtection="1"/>
    <xf numFmtId="0" fontId="8" fillId="2" borderId="0" xfId="0" applyFont="1" applyFill="1" applyBorder="1" applyAlignment="1" applyProtection="1"/>
    <xf numFmtId="0" fontId="8" fillId="2" borderId="0" xfId="0" applyFont="1" applyFill="1" applyBorder="1" applyProtection="1"/>
    <xf numFmtId="0" fontId="2" fillId="2" borderId="0" xfId="0" applyFont="1" applyFill="1" applyBorder="1" applyAlignment="1" applyProtection="1"/>
    <xf numFmtId="0" fontId="8" fillId="2" borderId="0" xfId="0" applyFont="1" applyFill="1" applyBorder="1" applyAlignment="1" applyProtection="1">
      <alignment horizontal="left"/>
    </xf>
    <xf numFmtId="0" fontId="2" fillId="0" borderId="0" xfId="0" applyFont="1" applyBorder="1" applyProtection="1"/>
    <xf numFmtId="0" fontId="12" fillId="2" borderId="0" xfId="0" applyFont="1" applyFill="1" applyBorder="1" applyAlignment="1" applyProtection="1">
      <alignment horizontal="right"/>
    </xf>
    <xf numFmtId="0" fontId="8" fillId="3" borderId="25" xfId="0" applyNumberFormat="1" applyFont="1" applyFill="1" applyBorder="1" applyAlignment="1" applyProtection="1">
      <alignment horizontal="center"/>
    </xf>
    <xf numFmtId="0" fontId="8" fillId="3" borderId="2" xfId="0" applyNumberFormat="1" applyFont="1" applyFill="1" applyBorder="1" applyAlignment="1" applyProtection="1">
      <alignment horizontal="center"/>
    </xf>
    <xf numFmtId="0" fontId="8" fillId="3" borderId="31" xfId="0" applyNumberFormat="1" applyFont="1" applyFill="1" applyBorder="1" applyAlignment="1" applyProtection="1">
      <alignment horizontal="center"/>
    </xf>
    <xf numFmtId="0" fontId="5" fillId="2" borderId="0" xfId="0" applyFont="1" applyFill="1" applyBorder="1" applyAlignment="1" applyProtection="1">
      <alignment horizontal="center" vertical="top"/>
    </xf>
    <xf numFmtId="0" fontId="3" fillId="2" borderId="0" xfId="0" applyFont="1" applyFill="1" applyBorder="1" applyAlignment="1" applyProtection="1">
      <alignment horizontal="left"/>
    </xf>
    <xf numFmtId="0" fontId="5" fillId="2" borderId="0" xfId="0" applyNumberFormat="1" applyFont="1" applyFill="1" applyBorder="1" applyAlignment="1" applyProtection="1">
      <alignment horizontal="left"/>
    </xf>
    <xf numFmtId="0" fontId="3" fillId="2" borderId="0" xfId="0" applyNumberFormat="1" applyFont="1" applyFill="1" applyBorder="1" applyAlignment="1" applyProtection="1">
      <alignment horizontal="left"/>
    </xf>
    <xf numFmtId="0" fontId="5" fillId="2" borderId="0" xfId="0" applyFont="1" applyFill="1" applyBorder="1" applyAlignment="1" applyProtection="1">
      <alignment vertical="center"/>
    </xf>
    <xf numFmtId="0" fontId="0" fillId="2" borderId="0" xfId="0" applyFill="1" applyBorder="1" applyAlignment="1" applyProtection="1">
      <alignment horizontal="right"/>
    </xf>
    <xf numFmtId="0" fontId="0" fillId="2" borderId="22" xfId="0" applyFill="1" applyBorder="1" applyAlignment="1" applyProtection="1">
      <alignment horizontal="right"/>
    </xf>
    <xf numFmtId="0" fontId="0" fillId="2" borderId="0" xfId="0" applyFill="1" applyProtection="1"/>
    <xf numFmtId="0" fontId="8" fillId="2" borderId="7" xfId="0" applyNumberFormat="1" applyFont="1" applyFill="1" applyBorder="1" applyAlignment="1" applyProtection="1"/>
    <xf numFmtId="0" fontId="0" fillId="0" borderId="0" xfId="0" applyProtection="1">
      <protection hidden="1"/>
    </xf>
    <xf numFmtId="0" fontId="0" fillId="0" borderId="0" xfId="0" applyAlignment="1" applyProtection="1">
      <alignment horizontal="center"/>
      <protection hidden="1"/>
    </xf>
    <xf numFmtId="15" fontId="0" fillId="0" borderId="2" xfId="0" applyNumberFormat="1" applyFill="1" applyBorder="1" applyAlignment="1" applyProtection="1">
      <alignment horizontal="left"/>
      <protection locked="0"/>
    </xf>
    <xf numFmtId="0" fontId="0" fillId="0" borderId="0" xfId="0" applyFill="1" applyBorder="1" applyProtection="1"/>
    <xf numFmtId="10" fontId="5" fillId="2" borderId="0" xfId="0" applyNumberFormat="1" applyFont="1" applyFill="1" applyBorder="1" applyAlignment="1" applyProtection="1">
      <alignment horizontal="left" vertical="center"/>
    </xf>
    <xf numFmtId="0" fontId="5" fillId="2" borderId="0" xfId="0" applyNumberFormat="1" applyFont="1" applyFill="1" applyBorder="1" applyAlignment="1" applyProtection="1">
      <alignment horizontal="center" vertical="top"/>
    </xf>
    <xf numFmtId="14" fontId="5" fillId="2" borderId="14" xfId="0" applyNumberFormat="1" applyFont="1" applyFill="1" applyBorder="1" applyProtection="1"/>
    <xf numFmtId="14" fontId="0" fillId="0" borderId="0" xfId="0" applyNumberFormat="1" applyProtection="1"/>
    <xf numFmtId="1" fontId="5" fillId="2" borderId="14" xfId="0" applyNumberFormat="1" applyFont="1" applyFill="1" applyBorder="1" applyProtection="1"/>
    <xf numFmtId="1" fontId="0" fillId="0" borderId="0" xfId="0" applyNumberFormat="1" applyProtection="1"/>
    <xf numFmtId="1" fontId="0" fillId="2" borderId="0" xfId="0" applyNumberFormat="1" applyFill="1" applyProtection="1"/>
    <xf numFmtId="14" fontId="29" fillId="2" borderId="0" xfId="0" applyNumberFormat="1" applyFont="1" applyFill="1" applyProtection="1"/>
    <xf numFmtId="0" fontId="2" fillId="2" borderId="38" xfId="0" applyFont="1" applyFill="1" applyBorder="1" applyAlignment="1" applyProtection="1">
      <alignment horizontal="center"/>
    </xf>
    <xf numFmtId="0" fontId="2" fillId="2" borderId="0" xfId="0" applyFont="1" applyFill="1" applyBorder="1" applyAlignment="1" applyProtection="1">
      <alignment horizontal="center" wrapText="1"/>
    </xf>
    <xf numFmtId="178" fontId="0" fillId="0" borderId="0" xfId="0" applyNumberFormat="1"/>
    <xf numFmtId="0" fontId="5" fillId="0" borderId="0" xfId="0" applyFont="1" applyBorder="1" applyAlignment="1"/>
    <xf numFmtId="0" fontId="12" fillId="2" borderId="0" xfId="0" applyFont="1" applyFill="1" applyBorder="1" applyAlignment="1" applyProtection="1">
      <alignment horizontal="left"/>
    </xf>
    <xf numFmtId="0" fontId="12" fillId="2" borderId="0" xfId="0" applyFont="1" applyFill="1" applyBorder="1" applyAlignment="1" applyProtection="1"/>
    <xf numFmtId="0" fontId="2" fillId="2" borderId="0" xfId="0" applyFont="1" applyFill="1" applyBorder="1" applyAlignment="1" applyProtection="1">
      <alignment horizontal="center"/>
    </xf>
    <xf numFmtId="0" fontId="2" fillId="2" borderId="0" xfId="0" applyFont="1" applyFill="1" applyBorder="1" applyProtection="1"/>
    <xf numFmtId="0" fontId="8" fillId="2" borderId="0" xfId="0" applyFont="1" applyFill="1" applyBorder="1" applyAlignment="1" applyProtection="1"/>
    <xf numFmtId="0" fontId="2" fillId="2" borderId="0" xfId="0" applyFont="1" applyFill="1" applyBorder="1" applyAlignment="1" applyProtection="1">
      <alignment horizontal="right"/>
    </xf>
    <xf numFmtId="0" fontId="8" fillId="2" borderId="0" xfId="0" applyFont="1" applyFill="1" applyBorder="1" applyProtection="1"/>
    <xf numFmtId="0" fontId="2" fillId="2" borderId="2" xfId="0" applyFont="1" applyFill="1" applyBorder="1" applyAlignment="1" applyProtection="1">
      <alignment horizontal="center"/>
    </xf>
    <xf numFmtId="0" fontId="12" fillId="2" borderId="0" xfId="0" applyFont="1" applyFill="1" applyBorder="1" applyAlignment="1" applyProtection="1">
      <alignment horizontal="right"/>
    </xf>
    <xf numFmtId="49" fontId="0" fillId="0" borderId="2" xfId="0" applyNumberFormat="1" applyFill="1" applyBorder="1" applyAlignment="1" applyProtection="1">
      <alignment horizontal="left"/>
      <protection locked="0"/>
    </xf>
    <xf numFmtId="0" fontId="12" fillId="2" borderId="0" xfId="0" applyNumberFormat="1" applyFont="1" applyFill="1" applyBorder="1" applyAlignment="1" applyProtection="1">
      <alignment horizontal="center"/>
    </xf>
    <xf numFmtId="0" fontId="50" fillId="2" borderId="0" xfId="0" applyFont="1" applyFill="1" applyBorder="1" applyAlignment="1" applyProtection="1"/>
    <xf numFmtId="0" fontId="12" fillId="2" borderId="1" xfId="0" applyNumberFormat="1" applyFont="1" applyFill="1" applyBorder="1" applyAlignment="1" applyProtection="1">
      <alignment horizontal="center"/>
    </xf>
    <xf numFmtId="0" fontId="12" fillId="2" borderId="0" xfId="0" applyFont="1" applyFill="1" applyBorder="1" applyAlignment="1" applyProtection="1">
      <alignment horizontal="left"/>
    </xf>
    <xf numFmtId="0" fontId="12" fillId="2" borderId="0"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0" xfId="0" applyFont="1" applyFill="1" applyBorder="1" applyProtection="1"/>
    <xf numFmtId="0" fontId="12"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xf>
    <xf numFmtId="15" fontId="2" fillId="2" borderId="0" xfId="0" applyNumberFormat="1" applyFont="1" applyFill="1" applyBorder="1" applyAlignment="1" applyProtection="1">
      <alignment horizontal="left"/>
    </xf>
    <xf numFmtId="0" fontId="2" fillId="2" borderId="0" xfId="0" applyFont="1" applyFill="1" applyBorder="1" applyAlignment="1" applyProtection="1"/>
    <xf numFmtId="0" fontId="8" fillId="2" borderId="0" xfId="0" applyFont="1" applyFill="1" applyBorder="1" applyAlignment="1" applyProtection="1">
      <alignment horizontal="left"/>
    </xf>
    <xf numFmtId="0" fontId="8" fillId="2" borderId="0" xfId="0" applyFont="1" applyFill="1" applyBorder="1" applyAlignment="1" applyProtection="1"/>
    <xf numFmtId="0" fontId="9" fillId="2" borderId="0" xfId="0" applyFont="1" applyFill="1" applyAlignment="1" applyProtection="1">
      <alignment horizontal="right" vertical="top"/>
    </xf>
    <xf numFmtId="0" fontId="55" fillId="0" borderId="0" xfId="4" quotePrefix="1" applyNumberFormat="1"/>
    <xf numFmtId="0" fontId="1" fillId="2" borderId="0" xfId="0" applyNumberFormat="1" applyFont="1" applyFill="1" applyBorder="1"/>
    <xf numFmtId="0" fontId="55" fillId="2" borderId="0" xfId="4" quotePrefix="1" applyNumberFormat="1" applyFill="1"/>
    <xf numFmtId="0" fontId="3" fillId="2" borderId="0" xfId="0" applyNumberFormat="1" applyFont="1" applyFill="1" applyBorder="1" applyAlignment="1"/>
    <xf numFmtId="0" fontId="5" fillId="2" borderId="0" xfId="0" applyNumberFormat="1" applyFont="1" applyFill="1" applyBorder="1" applyAlignment="1"/>
    <xf numFmtId="0" fontId="0" fillId="2" borderId="0" xfId="0" applyNumberFormat="1" applyFont="1" applyFill="1" applyBorder="1"/>
    <xf numFmtId="0" fontId="5" fillId="2" borderId="0" xfId="0" applyNumberFormat="1" applyFont="1" applyFill="1" applyBorder="1" applyAlignment="1">
      <alignment horizontal="left"/>
    </xf>
    <xf numFmtId="0" fontId="2" fillId="2" borderId="0" xfId="0" applyNumberFormat="1" applyFont="1" applyFill="1" applyBorder="1"/>
    <xf numFmtId="0" fontId="13" fillId="2" borderId="0" xfId="0" applyNumberFormat="1" applyFont="1" applyFill="1" applyBorder="1" applyProtection="1"/>
    <xf numFmtId="0" fontId="12" fillId="2" borderId="0" xfId="0" applyNumberFormat="1" applyFont="1" applyFill="1" applyBorder="1"/>
    <xf numFmtId="0" fontId="55" fillId="0" borderId="0" xfId="4" quotePrefix="1"/>
    <xf numFmtId="0" fontId="8" fillId="2" borderId="0" xfId="0" applyFont="1" applyFill="1" applyProtection="1"/>
    <xf numFmtId="0" fontId="8" fillId="2" borderId="0" xfId="0" applyFont="1" applyFill="1" applyAlignment="1" applyProtection="1"/>
    <xf numFmtId="0" fontId="2" fillId="2" borderId="15" xfId="0" applyFont="1" applyFill="1" applyBorder="1" applyAlignment="1" applyProtection="1">
      <alignment horizontal="left" vertical="center"/>
    </xf>
    <xf numFmtId="0" fontId="2" fillId="2" borderId="15" xfId="0" applyFont="1" applyFill="1" applyBorder="1" applyAlignment="1" applyProtection="1">
      <alignment horizontal="center" vertical="center"/>
    </xf>
    <xf numFmtId="2" fontId="2" fillId="2" borderId="15" xfId="0" applyNumberFormat="1" applyFont="1" applyFill="1" applyBorder="1" applyAlignment="1" applyProtection="1">
      <alignment horizontal="left" vertical="center"/>
    </xf>
    <xf numFmtId="174" fontId="2" fillId="2" borderId="15" xfId="0" applyNumberFormat="1" applyFont="1" applyFill="1" applyBorder="1" applyAlignment="1" applyProtection="1">
      <alignment horizontal="left" vertical="center"/>
    </xf>
    <xf numFmtId="166" fontId="2" fillId="2" borderId="15" xfId="0" applyNumberFormat="1" applyFont="1" applyFill="1" applyBorder="1" applyAlignment="1" applyProtection="1">
      <alignment vertical="center"/>
    </xf>
    <xf numFmtId="166" fontId="2" fillId="2" borderId="15" xfId="0" applyNumberFormat="1" applyFont="1" applyFill="1" applyBorder="1" applyAlignment="1" applyProtection="1">
      <alignment horizontal="left" vertical="center"/>
    </xf>
    <xf numFmtId="10" fontId="8" fillId="2" borderId="15" xfId="0" applyNumberFormat="1" applyFont="1" applyFill="1" applyBorder="1" applyAlignment="1" applyProtection="1">
      <alignment horizontal="left" vertical="center"/>
    </xf>
    <xf numFmtId="10" fontId="8" fillId="2" borderId="0" xfId="0" applyNumberFormat="1" applyFont="1" applyFill="1" applyBorder="1" applyAlignment="1" applyProtection="1">
      <alignment horizontal="left" vertical="center"/>
    </xf>
    <xf numFmtId="166" fontId="8" fillId="2" borderId="0" xfId="0" applyNumberFormat="1" applyFont="1" applyFill="1" applyBorder="1" applyAlignment="1" applyProtection="1">
      <alignment horizontal="center" vertical="center"/>
    </xf>
    <xf numFmtId="0" fontId="8" fillId="2" borderId="22" xfId="0" applyFont="1" applyFill="1" applyBorder="1" applyAlignment="1" applyProtection="1">
      <alignment horizontal="left" vertical="center"/>
    </xf>
    <xf numFmtId="0" fontId="8" fillId="2" borderId="22" xfId="0" applyFont="1" applyFill="1" applyBorder="1" applyAlignment="1" applyProtection="1">
      <alignment vertical="center"/>
    </xf>
    <xf numFmtId="0" fontId="2" fillId="2" borderId="22" xfId="0" applyFont="1" applyFill="1" applyBorder="1" applyAlignment="1" applyProtection="1">
      <alignment horizontal="left" vertical="center"/>
    </xf>
    <xf numFmtId="0" fontId="2" fillId="2" borderId="22" xfId="0" applyFont="1" applyFill="1" applyBorder="1" applyAlignment="1" applyProtection="1">
      <alignment vertical="center"/>
    </xf>
    <xf numFmtId="0" fontId="2" fillId="2" borderId="22" xfId="0" applyFont="1" applyFill="1" applyBorder="1" applyAlignment="1" applyProtection="1">
      <alignment horizontal="center" vertical="center" wrapText="1"/>
    </xf>
    <xf numFmtId="0" fontId="2" fillId="2" borderId="22" xfId="0" applyFont="1" applyFill="1" applyBorder="1" applyAlignment="1" applyProtection="1">
      <alignment horizontal="left" vertical="center" wrapText="1"/>
    </xf>
    <xf numFmtId="0" fontId="2" fillId="2" borderId="22" xfId="0" applyFont="1" applyFill="1" applyBorder="1" applyAlignment="1" applyProtection="1">
      <alignment horizontal="center" vertical="center"/>
    </xf>
    <xf numFmtId="2" fontId="2" fillId="2" borderId="22" xfId="0" applyNumberFormat="1" applyFont="1" applyFill="1" applyBorder="1" applyAlignment="1" applyProtection="1">
      <alignment horizontal="left" vertical="center"/>
    </xf>
    <xf numFmtId="174" fontId="2" fillId="2" borderId="22" xfId="0" applyNumberFormat="1" applyFont="1" applyFill="1" applyBorder="1" applyAlignment="1" applyProtection="1">
      <alignment horizontal="left" vertical="center"/>
    </xf>
    <xf numFmtId="166" fontId="2" fillId="2" borderId="22" xfId="0" applyNumberFormat="1" applyFont="1" applyFill="1" applyBorder="1" applyAlignment="1" applyProtection="1">
      <alignment vertical="center"/>
    </xf>
    <xf numFmtId="166" fontId="2" fillId="2" borderId="22" xfId="0" applyNumberFormat="1" applyFont="1" applyFill="1" applyBorder="1" applyAlignment="1" applyProtection="1">
      <alignment horizontal="left" vertical="center"/>
    </xf>
    <xf numFmtId="10" fontId="8" fillId="2" borderId="22" xfId="0" applyNumberFormat="1" applyFont="1" applyFill="1" applyBorder="1" applyAlignment="1" applyProtection="1">
      <alignment horizontal="left" vertical="center"/>
    </xf>
    <xf numFmtId="166" fontId="8" fillId="2" borderId="22" xfId="0" applyNumberFormat="1" applyFont="1" applyFill="1" applyBorder="1" applyAlignment="1" applyProtection="1">
      <alignment vertical="center"/>
    </xf>
    <xf numFmtId="175" fontId="2" fillId="2" borderId="15" xfId="0" applyNumberFormat="1" applyFont="1" applyFill="1" applyBorder="1" applyAlignment="1" applyProtection="1">
      <alignment horizontal="left" vertical="center"/>
      <protection locked="0"/>
    </xf>
    <xf numFmtId="166" fontId="2" fillId="2" borderId="15" xfId="0" applyNumberFormat="1" applyFont="1" applyFill="1" applyBorder="1" applyAlignment="1" applyProtection="1">
      <alignment horizontal="left" vertical="center"/>
      <protection locked="0"/>
    </xf>
    <xf numFmtId="10" fontId="8" fillId="2" borderId="15" xfId="0" applyNumberFormat="1" applyFont="1" applyFill="1" applyBorder="1" applyAlignment="1" applyProtection="1">
      <alignment horizontal="left" vertical="center"/>
      <protection locked="0"/>
    </xf>
    <xf numFmtId="3" fontId="2" fillId="2" borderId="15" xfId="0" applyNumberFormat="1" applyFont="1" applyFill="1" applyBorder="1" applyAlignment="1" applyProtection="1">
      <alignment horizontal="left" vertical="center"/>
      <protection locked="0"/>
    </xf>
    <xf numFmtId="10" fontId="2" fillId="2" borderId="15" xfId="0" applyNumberFormat="1" applyFont="1" applyFill="1" applyBorder="1" applyAlignment="1" applyProtection="1">
      <alignment horizontal="left" vertical="center"/>
      <protection locked="0"/>
    </xf>
    <xf numFmtId="168" fontId="2" fillId="2" borderId="15" xfId="0" applyNumberFormat="1"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176" fontId="2" fillId="2" borderId="38" xfId="0" applyNumberFormat="1" applyFont="1" applyFill="1" applyBorder="1" applyAlignment="1" applyProtection="1">
      <alignment horizontal="left" vertical="center"/>
      <protection locked="0"/>
    </xf>
    <xf numFmtId="176" fontId="2" fillId="2" borderId="0" xfId="0" applyNumberFormat="1" applyFont="1" applyFill="1" applyBorder="1" applyAlignment="1" applyProtection="1">
      <alignment horizontal="left" vertical="center"/>
      <protection locked="0"/>
    </xf>
    <xf numFmtId="10" fontId="8" fillId="2" borderId="0" xfId="0" applyNumberFormat="1" applyFont="1" applyFill="1" applyBorder="1" applyAlignment="1" applyProtection="1">
      <alignment horizontal="left" vertical="center"/>
      <protection locked="0"/>
    </xf>
    <xf numFmtId="166" fontId="2" fillId="2" borderId="0" xfId="0" applyNumberFormat="1" applyFont="1" applyFill="1" applyBorder="1" applyAlignment="1" applyProtection="1">
      <alignment horizontal="left" vertical="center"/>
      <protection locked="0"/>
    </xf>
    <xf numFmtId="166" fontId="8" fillId="2" borderId="0" xfId="0" applyNumberFormat="1" applyFont="1" applyFill="1" applyBorder="1" applyAlignment="1" applyProtection="1">
      <alignment horizontal="left" vertical="center"/>
      <protection locked="0"/>
    </xf>
    <xf numFmtId="10" fontId="2" fillId="2" borderId="0" xfId="0" applyNumberFormat="1" applyFont="1" applyFill="1" applyBorder="1" applyAlignment="1" applyProtection="1">
      <alignment horizontal="left" vertical="center"/>
      <protection locked="0"/>
    </xf>
    <xf numFmtId="0" fontId="2" fillId="2" borderId="18" xfId="0" applyFont="1" applyFill="1" applyBorder="1" applyAlignment="1" applyProtection="1">
      <alignment horizontal="left" vertical="center"/>
      <protection locked="0"/>
    </xf>
    <xf numFmtId="174" fontId="2" fillId="2" borderId="38" xfId="0" applyNumberFormat="1" applyFont="1" applyFill="1" applyBorder="1" applyAlignment="1" applyProtection="1">
      <alignment horizontal="left" vertical="center"/>
      <protection locked="0"/>
    </xf>
    <xf numFmtId="174" fontId="2" fillId="2" borderId="0" xfId="0" applyNumberFormat="1" applyFont="1" applyFill="1" applyBorder="1" applyAlignment="1" applyProtection="1">
      <alignment horizontal="left" vertical="center"/>
      <protection locked="0"/>
    </xf>
    <xf numFmtId="166" fontId="2" fillId="2" borderId="0" xfId="0" applyNumberFormat="1" applyFont="1" applyFill="1" applyBorder="1" applyAlignment="1" applyProtection="1">
      <alignment vertical="center"/>
      <protection locked="0"/>
    </xf>
    <xf numFmtId="166" fontId="8" fillId="2" borderId="0" xfId="0" applyNumberFormat="1" applyFont="1" applyFill="1" applyBorder="1" applyAlignment="1" applyProtection="1">
      <alignment horizontal="center" vertical="center"/>
      <protection locked="0"/>
    </xf>
    <xf numFmtId="1" fontId="2" fillId="2" borderId="38" xfId="0" applyNumberFormat="1" applyFont="1" applyFill="1" applyBorder="1" applyAlignment="1" applyProtection="1">
      <alignment horizontal="left" vertical="center"/>
      <protection locked="0"/>
    </xf>
    <xf numFmtId="1" fontId="2" fillId="2" borderId="0" xfId="0" applyNumberFormat="1" applyFont="1" applyFill="1" applyBorder="1" applyAlignment="1" applyProtection="1">
      <alignment horizontal="left" vertical="center"/>
      <protection locked="0"/>
    </xf>
    <xf numFmtId="10" fontId="8" fillId="2" borderId="0" xfId="0" applyNumberFormat="1" applyFont="1" applyFill="1" applyBorder="1" applyAlignment="1" applyProtection="1">
      <alignment horizontal="center" vertical="center"/>
      <protection locked="0"/>
    </xf>
    <xf numFmtId="175" fontId="2" fillId="2" borderId="38" xfId="0" applyNumberFormat="1" applyFont="1" applyFill="1" applyBorder="1" applyAlignment="1" applyProtection="1">
      <alignment horizontal="left" vertical="center"/>
      <protection locked="0"/>
    </xf>
    <xf numFmtId="175" fontId="2" fillId="2" borderId="0" xfId="0" applyNumberFormat="1" applyFont="1" applyFill="1" applyBorder="1" applyAlignment="1" applyProtection="1">
      <alignment horizontal="left" vertical="center"/>
      <protection locked="0"/>
    </xf>
    <xf numFmtId="3" fontId="2" fillId="2" borderId="0" xfId="0" applyNumberFormat="1" applyFont="1" applyFill="1" applyBorder="1" applyAlignment="1" applyProtection="1">
      <alignment horizontal="left" vertical="center"/>
      <protection locked="0"/>
    </xf>
    <xf numFmtId="168" fontId="2" fillId="2" borderId="0" xfId="0" applyNumberFormat="1" applyFont="1" applyFill="1" applyBorder="1" applyAlignment="1" applyProtection="1">
      <alignment horizontal="left" vertical="center"/>
      <protection locked="0"/>
    </xf>
    <xf numFmtId="174" fontId="2" fillId="2" borderId="39" xfId="0" applyNumberFormat="1" applyFont="1" applyFill="1" applyBorder="1" applyAlignment="1" applyProtection="1">
      <alignment horizontal="left" vertical="center"/>
      <protection locked="0"/>
    </xf>
    <xf numFmtId="174" fontId="2" fillId="2" borderId="22" xfId="0" applyNumberFormat="1" applyFont="1" applyFill="1" applyBorder="1" applyAlignment="1" applyProtection="1">
      <alignment horizontal="left" vertical="center"/>
      <protection locked="0"/>
    </xf>
    <xf numFmtId="166" fontId="2" fillId="2" borderId="22" xfId="0" applyNumberFormat="1" applyFont="1" applyFill="1" applyBorder="1" applyAlignment="1" applyProtection="1">
      <alignment vertical="center"/>
      <protection locked="0"/>
    </xf>
    <xf numFmtId="166" fontId="2" fillId="2" borderId="22" xfId="0" applyNumberFormat="1" applyFont="1" applyFill="1" applyBorder="1" applyAlignment="1" applyProtection="1">
      <alignment horizontal="left" vertical="center"/>
      <protection locked="0"/>
    </xf>
    <xf numFmtId="10" fontId="8" fillId="2" borderId="22" xfId="0" applyNumberFormat="1" applyFont="1" applyFill="1" applyBorder="1" applyAlignment="1" applyProtection="1">
      <alignment horizontal="left" vertical="center"/>
      <protection locked="0"/>
    </xf>
    <xf numFmtId="166" fontId="8" fillId="2" borderId="22" xfId="0" applyNumberFormat="1" applyFont="1" applyFill="1" applyBorder="1" applyAlignment="1" applyProtection="1">
      <alignment horizontal="center" vertical="center"/>
      <protection locked="0"/>
    </xf>
    <xf numFmtId="0" fontId="2" fillId="2" borderId="22" xfId="0" applyFont="1" applyFill="1" applyBorder="1" applyAlignment="1" applyProtection="1">
      <alignment horizontal="left" vertical="center"/>
      <protection locked="0"/>
    </xf>
    <xf numFmtId="0" fontId="2" fillId="2" borderId="40" xfId="0" applyFont="1" applyFill="1" applyBorder="1" applyAlignment="1" applyProtection="1">
      <alignment horizontal="left" vertical="center"/>
      <protection locked="0"/>
    </xf>
    <xf numFmtId="0" fontId="0" fillId="0" borderId="2" xfId="0" applyFill="1" applyBorder="1" applyAlignment="1" applyProtection="1">
      <alignment horizontal="left"/>
      <protection locked="0"/>
    </xf>
    <xf numFmtId="167" fontId="0" fillId="0" borderId="2" xfId="0" applyNumberFormat="1" applyFill="1" applyBorder="1" applyAlignment="1" applyProtection="1">
      <alignment horizontal="left"/>
      <protection locked="0"/>
    </xf>
    <xf numFmtId="0" fontId="0" fillId="0" borderId="2" xfId="0" applyNumberFormat="1" applyFill="1" applyBorder="1" applyAlignment="1" applyProtection="1">
      <alignment horizontal="left"/>
      <protection locked="0"/>
    </xf>
    <xf numFmtId="0" fontId="0" fillId="0" borderId="26" xfId="0" applyFill="1" applyBorder="1" applyAlignment="1" applyProtection="1">
      <protection locked="0"/>
    </xf>
    <xf numFmtId="0" fontId="2" fillId="0" borderId="2" xfId="0" applyFont="1" applyFill="1" applyBorder="1" applyAlignment="1" applyProtection="1">
      <alignment horizontal="left"/>
      <protection locked="0"/>
    </xf>
    <xf numFmtId="0" fontId="2" fillId="0" borderId="21" xfId="0" applyFont="1" applyFill="1" applyBorder="1" applyAlignment="1" applyProtection="1">
      <alignment horizontal="left"/>
      <protection locked="0"/>
    </xf>
    <xf numFmtId="167" fontId="0" fillId="0" borderId="21" xfId="0" applyNumberFormat="1" applyFill="1" applyBorder="1" applyAlignment="1" applyProtection="1">
      <alignment horizontal="left"/>
      <protection locked="0"/>
    </xf>
    <xf numFmtId="0" fontId="0" fillId="0" borderId="21" xfId="0" applyFill="1" applyBorder="1" applyAlignment="1" applyProtection="1">
      <alignment horizontal="left"/>
      <protection locked="0"/>
    </xf>
    <xf numFmtId="167" fontId="0" fillId="0" borderId="19" xfId="0" applyNumberFormat="1" applyFill="1" applyBorder="1" applyAlignment="1" applyProtection="1">
      <alignment horizontal="left"/>
      <protection locked="0"/>
    </xf>
    <xf numFmtId="167" fontId="0" fillId="0" borderId="23" xfId="0" applyNumberFormat="1" applyFill="1" applyBorder="1" applyAlignment="1" applyProtection="1">
      <alignment horizontal="left"/>
      <protection locked="0"/>
    </xf>
    <xf numFmtId="0" fontId="55" fillId="0" borderId="0" xfId="4" quotePrefix="1" applyProtection="1"/>
    <xf numFmtId="167" fontId="0" fillId="0" borderId="2" xfId="0" applyNumberFormat="1" applyFill="1" applyBorder="1" applyAlignment="1" applyProtection="1">
      <alignment horizontal="center"/>
      <protection locked="0"/>
    </xf>
    <xf numFmtId="167" fontId="0" fillId="0" borderId="21" xfId="0" applyNumberFormat="1" applyFill="1" applyBorder="1" applyAlignment="1" applyProtection="1">
      <alignment horizontal="center"/>
      <protection locked="0"/>
    </xf>
    <xf numFmtId="0" fontId="0" fillId="0" borderId="38" xfId="0" applyFill="1" applyBorder="1" applyAlignment="1" applyProtection="1">
      <alignment horizontal="left" wrapText="1"/>
    </xf>
    <xf numFmtId="0" fontId="0" fillId="0" borderId="18" xfId="0" applyFill="1" applyBorder="1" applyAlignment="1" applyProtection="1">
      <alignment horizontal="left" wrapText="1"/>
    </xf>
    <xf numFmtId="14" fontId="29" fillId="2" borderId="0" xfId="0" applyNumberFormat="1" applyFont="1" applyFill="1" applyAlignment="1" applyProtection="1">
      <alignment horizontal="right"/>
    </xf>
    <xf numFmtId="0" fontId="0" fillId="0" borderId="0" xfId="0" applyFill="1" applyBorder="1" applyProtection="1"/>
    <xf numFmtId="0" fontId="2" fillId="2" borderId="0" xfId="0" applyFont="1" applyFill="1" applyBorder="1" applyProtection="1"/>
    <xf numFmtId="0" fontId="8" fillId="4" borderId="26" xfId="0" applyFont="1" applyFill="1" applyBorder="1" applyAlignment="1" applyProtection="1">
      <alignment vertical="center"/>
    </xf>
    <xf numFmtId="0" fontId="8" fillId="4" borderId="17" xfId="0" applyFont="1" applyFill="1" applyBorder="1" applyAlignment="1" applyProtection="1">
      <alignment vertical="center"/>
    </xf>
    <xf numFmtId="0" fontId="59" fillId="11" borderId="79" xfId="6" applyAlignment="1" applyProtection="1">
      <alignment horizontal="left" wrapText="1"/>
    </xf>
    <xf numFmtId="0" fontId="31" fillId="2" borderId="28" xfId="0" applyNumberFormat="1" applyFont="1" applyFill="1" applyBorder="1" applyAlignment="1" applyProtection="1">
      <alignment horizontal="center"/>
    </xf>
    <xf numFmtId="1" fontId="0" fillId="2" borderId="0" xfId="0" applyNumberFormat="1" applyFont="1" applyFill="1" applyBorder="1" applyAlignment="1" applyProtection="1">
      <alignment horizontal="right"/>
    </xf>
    <xf numFmtId="1" fontId="5" fillId="2" borderId="0" xfId="0" applyNumberFormat="1" applyFont="1" applyFill="1" applyBorder="1" applyAlignment="1" applyProtection="1">
      <alignment horizontal="right"/>
    </xf>
    <xf numFmtId="3" fontId="0" fillId="2" borderId="0" xfId="0" applyNumberFormat="1" applyFont="1" applyFill="1" applyBorder="1" applyAlignment="1" applyProtection="1">
      <alignment horizontal="right"/>
    </xf>
    <xf numFmtId="1" fontId="2" fillId="2" borderId="15" xfId="0" applyNumberFormat="1" applyFont="1" applyFill="1" applyBorder="1" applyAlignment="1" applyProtection="1">
      <alignment horizontal="right" vertical="center"/>
    </xf>
    <xf numFmtId="0" fontId="8" fillId="4" borderId="27" xfId="0" applyFont="1" applyFill="1" applyBorder="1" applyAlignment="1" applyProtection="1">
      <alignment vertical="center"/>
    </xf>
    <xf numFmtId="0" fontId="2" fillId="2" borderId="68" xfId="0" applyFont="1" applyFill="1" applyBorder="1" applyAlignment="1" applyProtection="1">
      <alignment horizontal="center"/>
    </xf>
    <xf numFmtId="1" fontId="2" fillId="2" borderId="22" xfId="0" applyNumberFormat="1" applyFont="1" applyFill="1" applyBorder="1" applyAlignment="1" applyProtection="1">
      <alignment horizontal="right" vertical="center"/>
    </xf>
    <xf numFmtId="0" fontId="2" fillId="2" borderId="18" xfId="0" applyFont="1" applyFill="1" applyBorder="1" applyProtection="1"/>
    <xf numFmtId="10" fontId="0" fillId="2" borderId="0" xfId="0" applyNumberFormat="1" applyFont="1" applyFill="1" applyProtection="1"/>
    <xf numFmtId="10" fontId="0" fillId="2" borderId="0" xfId="0" applyNumberFormat="1" applyFont="1" applyFill="1" applyAlignment="1" applyProtection="1">
      <alignment horizontal="right"/>
    </xf>
    <xf numFmtId="1" fontId="13" fillId="2" borderId="0" xfId="0" applyNumberFormat="1" applyFont="1" applyFill="1" applyBorder="1" applyAlignment="1" applyProtection="1">
      <alignment horizontal="right"/>
    </xf>
    <xf numFmtId="0" fontId="62" fillId="11" borderId="79" xfId="6" applyFont="1" applyAlignment="1" applyProtection="1">
      <alignment horizontal="left" wrapText="1"/>
    </xf>
    <xf numFmtId="1" fontId="62" fillId="11" borderId="79" xfId="6" applyNumberFormat="1" applyFont="1" applyAlignment="1" applyProtection="1">
      <alignment horizontal="left" vertical="center" wrapText="1"/>
      <protection locked="0"/>
    </xf>
    <xf numFmtId="0" fontId="58" fillId="10" borderId="0" xfId="5" applyBorder="1" applyProtection="1"/>
    <xf numFmtId="0" fontId="55" fillId="2" borderId="0" xfId="4" quotePrefix="1" applyNumberFormat="1" applyFill="1" applyAlignment="1">
      <alignment horizontal="left"/>
    </xf>
    <xf numFmtId="0" fontId="0" fillId="2" borderId="0" xfId="0" applyNumberFormat="1" applyFill="1" applyAlignment="1">
      <alignment horizontal="left"/>
    </xf>
    <xf numFmtId="0" fontId="0" fillId="2" borderId="0" xfId="0" applyNumberFormat="1" applyFont="1" applyFill="1" applyBorder="1" applyAlignment="1">
      <alignment horizontal="left"/>
    </xf>
    <xf numFmtId="0" fontId="2" fillId="2" borderId="0" xfId="0" applyNumberFormat="1" applyFont="1" applyFill="1" applyBorder="1" applyAlignment="1">
      <alignment horizontal="left"/>
    </xf>
    <xf numFmtId="0" fontId="13" fillId="2" borderId="0" xfId="0" applyNumberFormat="1" applyFont="1" applyFill="1" applyBorder="1" applyAlignment="1" applyProtection="1">
      <alignment horizontal="left"/>
    </xf>
    <xf numFmtId="0" fontId="12" fillId="2" borderId="0" xfId="0" applyNumberFormat="1" applyFont="1" applyFill="1" applyBorder="1" applyAlignment="1">
      <alignment horizontal="left"/>
    </xf>
    <xf numFmtId="0" fontId="2" fillId="0" borderId="0" xfId="0" applyNumberFormat="1" applyFont="1" applyBorder="1" applyAlignment="1">
      <alignment horizontal="left"/>
    </xf>
    <xf numFmtId="0" fontId="0" fillId="0" borderId="0" xfId="0" applyNumberFormat="1" applyAlignment="1">
      <alignment horizontal="left"/>
    </xf>
    <xf numFmtId="0" fontId="0" fillId="2" borderId="0" xfId="0" applyNumberFormat="1" applyFill="1" applyAlignment="1">
      <alignment horizontal="center" vertical="center"/>
    </xf>
    <xf numFmtId="0" fontId="0" fillId="0" borderId="0" xfId="0" applyFont="1" applyBorder="1" applyAlignment="1" applyProtection="1">
      <alignment horizontal="center" vertical="center"/>
    </xf>
    <xf numFmtId="1" fontId="59" fillId="11" borderId="79" xfId="6" applyNumberFormat="1" applyAlignment="1" applyProtection="1">
      <alignment horizontal="left" vertical="center" wrapText="1"/>
    </xf>
    <xf numFmtId="0" fontId="0" fillId="2" borderId="0" xfId="0" applyNumberFormat="1" applyFill="1" applyAlignment="1">
      <alignment horizontal="center" vertical="center" wrapText="1"/>
    </xf>
    <xf numFmtId="0" fontId="0" fillId="0" borderId="0" xfId="0" applyFill="1" applyProtection="1"/>
    <xf numFmtId="0" fontId="0" fillId="0" borderId="0" xfId="0" applyAlignment="1" applyProtection="1">
      <alignment horizontal="left"/>
    </xf>
    <xf numFmtId="14" fontId="5" fillId="2" borderId="0" xfId="0" applyNumberFormat="1" applyFont="1" applyFill="1" applyBorder="1" applyProtection="1"/>
    <xf numFmtId="174" fontId="2" fillId="2" borderId="22" xfId="0" applyNumberFormat="1" applyFont="1" applyFill="1" applyBorder="1" applyAlignment="1" applyProtection="1">
      <alignment vertical="center"/>
    </xf>
    <xf numFmtId="174" fontId="2" fillId="2" borderId="22" xfId="0" applyNumberFormat="1" applyFont="1" applyFill="1" applyBorder="1" applyAlignment="1" applyProtection="1">
      <alignment horizontal="right" vertical="center"/>
    </xf>
    <xf numFmtId="179" fontId="13" fillId="4" borderId="2" xfId="0" applyNumberFormat="1" applyFont="1" applyFill="1" applyBorder="1" applyAlignment="1" applyProtection="1"/>
    <xf numFmtId="179" fontId="13" fillId="4" borderId="2" xfId="0" applyNumberFormat="1" applyFont="1" applyFill="1" applyBorder="1" applyAlignment="1" applyProtection="1">
      <alignment horizontal="center"/>
    </xf>
    <xf numFmtId="0" fontId="12" fillId="2" borderId="0" xfId="0" applyNumberFormat="1" applyFont="1" applyFill="1" applyBorder="1" applyAlignment="1" applyProtection="1">
      <alignment horizontal="right"/>
    </xf>
    <xf numFmtId="0" fontId="0" fillId="2" borderId="42" xfId="0" applyNumberFormat="1" applyFont="1" applyFill="1" applyBorder="1" applyAlignment="1" applyProtection="1">
      <alignment horizontal="left" vertical="top"/>
    </xf>
    <xf numFmtId="0" fontId="12" fillId="2" borderId="42" xfId="0" applyNumberFormat="1" applyFont="1" applyFill="1" applyBorder="1" applyAlignment="1" applyProtection="1">
      <alignment horizontal="right"/>
    </xf>
    <xf numFmtId="0" fontId="1" fillId="2" borderId="42" xfId="0" applyNumberFormat="1" applyFont="1" applyFill="1" applyBorder="1" applyAlignment="1" applyProtection="1">
      <alignment horizontal="center" vertical="center"/>
    </xf>
    <xf numFmtId="0" fontId="1" fillId="2" borderId="42" xfId="0" applyNumberFormat="1" applyFont="1" applyFill="1" applyBorder="1" applyProtection="1"/>
    <xf numFmtId="0" fontId="12" fillId="2" borderId="22" xfId="0" applyNumberFormat="1" applyFont="1" applyFill="1" applyBorder="1" applyAlignment="1" applyProtection="1">
      <alignment horizontal="right"/>
    </xf>
    <xf numFmtId="0" fontId="2" fillId="2" borderId="0" xfId="0" applyFont="1" applyFill="1" applyBorder="1" applyProtection="1"/>
    <xf numFmtId="0" fontId="5" fillId="0" borderId="79" xfId="6" applyFont="1" applyFill="1" applyAlignment="1" applyProtection="1">
      <alignment horizontal="left" wrapText="1"/>
    </xf>
    <xf numFmtId="0" fontId="63" fillId="0" borderId="79" xfId="6" applyFont="1" applyFill="1" applyAlignment="1" applyProtection="1">
      <alignment horizontal="center" vertical="center" wrapText="1"/>
      <protection locked="0"/>
    </xf>
    <xf numFmtId="0" fontId="0" fillId="0" borderId="0" xfId="0"/>
    <xf numFmtId="0" fontId="0" fillId="0" borderId="2" xfId="0" applyBorder="1" applyProtection="1">
      <protection locked="0"/>
    </xf>
    <xf numFmtId="0" fontId="0" fillId="0" borderId="0" xfId="0"/>
    <xf numFmtId="0" fontId="2" fillId="2" borderId="0" xfId="0" applyFont="1" applyFill="1" applyBorder="1" applyAlignment="1">
      <alignment horizontal="left"/>
    </xf>
    <xf numFmtId="1" fontId="2" fillId="2" borderId="0" xfId="0" applyNumberFormat="1" applyFont="1" applyFill="1" applyBorder="1" applyAlignment="1" applyProtection="1">
      <alignment horizontal="center"/>
      <protection locked="0"/>
    </xf>
    <xf numFmtId="1" fontId="2" fillId="2" borderId="0" xfId="0" applyNumberFormat="1" applyFont="1" applyFill="1" applyBorder="1" applyAlignment="1" applyProtection="1">
      <alignment horizontal="center"/>
    </xf>
    <xf numFmtId="0" fontId="2" fillId="2" borderId="0" xfId="0" applyFont="1" applyFill="1" applyBorder="1" applyAlignment="1">
      <alignment horizontal="right"/>
    </xf>
    <xf numFmtId="9" fontId="0" fillId="0" borderId="35" xfId="0" applyNumberFormat="1" applyBorder="1" applyProtection="1">
      <protection locked="0"/>
    </xf>
    <xf numFmtId="1" fontId="0" fillId="0" borderId="2" xfId="0" applyNumberFormat="1" applyBorder="1" applyProtection="1">
      <protection locked="0"/>
    </xf>
    <xf numFmtId="1" fontId="2" fillId="2" borderId="0" xfId="0" applyNumberFormat="1" applyFont="1" applyFill="1" applyBorder="1" applyAlignment="1" applyProtection="1">
      <alignment horizontal="center"/>
    </xf>
    <xf numFmtId="0" fontId="2" fillId="2" borderId="0" xfId="0" applyFont="1" applyFill="1" applyBorder="1" applyAlignment="1">
      <alignment horizontal="left"/>
    </xf>
    <xf numFmtId="0" fontId="12" fillId="2" borderId="0" xfId="0" applyFont="1" applyFill="1" applyBorder="1" applyAlignment="1" applyProtection="1">
      <alignment horizontal="left"/>
    </xf>
    <xf numFmtId="0" fontId="12" fillId="2" borderId="0" xfId="0" applyFont="1" applyFill="1" applyBorder="1" applyAlignment="1" applyProtection="1"/>
    <xf numFmtId="0" fontId="21" fillId="2" borderId="0" xfId="0" applyFont="1" applyFill="1" applyBorder="1" applyAlignment="1" applyProtection="1">
      <alignment horizontal="left" vertical="top" wrapText="1"/>
    </xf>
    <xf numFmtId="0" fontId="24" fillId="2" borderId="27" xfId="0" applyFont="1" applyFill="1" applyBorder="1" applyAlignment="1" applyProtection="1">
      <alignment horizontal="left" vertical="center" wrapText="1"/>
    </xf>
    <xf numFmtId="0" fontId="21" fillId="2" borderId="0" xfId="0" applyFont="1" applyFill="1" applyBorder="1" applyAlignment="1" applyProtection="1">
      <alignment horizontal="left"/>
    </xf>
    <xf numFmtId="0" fontId="13" fillId="2" borderId="0" xfId="0" applyFont="1" applyFill="1" applyBorder="1" applyAlignment="1" applyProtection="1">
      <alignment horizontal="center"/>
    </xf>
    <xf numFmtId="0" fontId="12" fillId="2" borderId="0" xfId="0" applyFont="1" applyFill="1" applyBorder="1" applyAlignment="1" applyProtection="1">
      <alignment horizontal="center"/>
    </xf>
    <xf numFmtId="0" fontId="12" fillId="2" borderId="22" xfId="0" applyFont="1" applyFill="1" applyBorder="1" applyAlignment="1" applyProtection="1">
      <alignment horizontal="left"/>
    </xf>
    <xf numFmtId="0" fontId="2" fillId="2" borderId="0" xfId="0" applyFont="1" applyFill="1" applyBorder="1" applyAlignment="1" applyProtection="1">
      <alignment horizontal="center"/>
    </xf>
    <xf numFmtId="0" fontId="13" fillId="2" borderId="22" xfId="0" applyFont="1" applyFill="1" applyBorder="1" applyProtection="1"/>
    <xf numFmtId="0" fontId="2" fillId="2" borderId="0" xfId="0" applyFont="1" applyFill="1" applyBorder="1" applyProtection="1"/>
    <xf numFmtId="0" fontId="2" fillId="2" borderId="0" xfId="0" applyFont="1" applyFill="1" applyBorder="1" applyAlignment="1" applyProtection="1"/>
    <xf numFmtId="0" fontId="2" fillId="0" borderId="0" xfId="0" applyFont="1" applyBorder="1" applyProtection="1"/>
    <xf numFmtId="0" fontId="12" fillId="2" borderId="0" xfId="0" applyFont="1" applyFill="1" applyBorder="1" applyAlignment="1" applyProtection="1">
      <alignment horizontal="right"/>
    </xf>
    <xf numFmtId="0" fontId="12" fillId="2" borderId="0" xfId="0" applyFont="1" applyFill="1" applyAlignment="1" applyProtection="1">
      <alignment horizontal="left"/>
    </xf>
    <xf numFmtId="0" fontId="12" fillId="2" borderId="0" xfId="0" applyFont="1" applyFill="1" applyAlignment="1" applyProtection="1">
      <alignment horizontal="right"/>
    </xf>
    <xf numFmtId="0" fontId="12" fillId="2" borderId="0" xfId="0" applyFont="1" applyFill="1" applyAlignment="1" applyProtection="1">
      <alignment horizontal="center"/>
    </xf>
    <xf numFmtId="0" fontId="44" fillId="2" borderId="0" xfId="0" applyNumberFormat="1" applyFont="1" applyFill="1" applyBorder="1" applyAlignment="1">
      <alignment horizontal="left"/>
    </xf>
    <xf numFmtId="0" fontId="0" fillId="0" borderId="0" xfId="0"/>
    <xf numFmtId="0" fontId="32" fillId="2" borderId="0" xfId="0" applyNumberFormat="1" applyFont="1" applyFill="1" applyBorder="1" applyAlignment="1">
      <alignment horizontal="left"/>
    </xf>
    <xf numFmtId="0" fontId="47" fillId="2" borderId="0" xfId="0" applyNumberFormat="1" applyFont="1" applyFill="1" applyBorder="1" applyAlignment="1">
      <alignment horizontal="left"/>
    </xf>
    <xf numFmtId="15" fontId="12" fillId="2" borderId="0" xfId="0" applyNumberFormat="1" applyFont="1" applyFill="1" applyBorder="1" applyAlignment="1" applyProtection="1">
      <alignment horizontal="center"/>
    </xf>
    <xf numFmtId="0" fontId="2" fillId="2" borderId="22" xfId="0" applyFont="1" applyFill="1" applyBorder="1" applyAlignment="1" applyProtection="1">
      <alignment horizontal="left"/>
    </xf>
    <xf numFmtId="165" fontId="2" fillId="2" borderId="22" xfId="0" applyNumberFormat="1" applyFont="1" applyFill="1" applyBorder="1" applyAlignment="1" applyProtection="1">
      <alignment horizontal="left"/>
    </xf>
    <xf numFmtId="1" fontId="2" fillId="2" borderId="22" xfId="0" applyNumberFormat="1" applyFont="1" applyFill="1" applyBorder="1" applyAlignment="1" applyProtection="1">
      <alignment horizontal="center"/>
    </xf>
    <xf numFmtId="1" fontId="2" fillId="2" borderId="0" xfId="0" applyNumberFormat="1" applyFont="1" applyFill="1" applyBorder="1" applyAlignment="1">
      <alignment horizontal="center"/>
    </xf>
    <xf numFmtId="0" fontId="55" fillId="0" borderId="0" xfId="4" quotePrefix="1" applyFill="1" applyBorder="1" applyProtection="1">
      <protection locked="0"/>
    </xf>
    <xf numFmtId="1" fontId="12" fillId="2" borderId="2" xfId="0" applyNumberFormat="1" applyFont="1" applyFill="1" applyBorder="1" applyAlignment="1" applyProtection="1">
      <alignment horizontal="center" vertical="center"/>
      <protection locked="0"/>
    </xf>
    <xf numFmtId="0" fontId="6" fillId="2" borderId="0" xfId="0" applyFont="1" applyFill="1" applyBorder="1" applyAlignment="1" applyProtection="1"/>
    <xf numFmtId="0" fontId="55" fillId="0" borderId="0" xfId="4" quotePrefix="1" applyBorder="1"/>
    <xf numFmtId="0" fontId="55" fillId="0" borderId="0" xfId="4" quotePrefix="1" applyBorder="1" applyProtection="1">
      <protection locked="0"/>
    </xf>
    <xf numFmtId="0" fontId="2" fillId="2" borderId="7" xfId="0" applyFont="1" applyFill="1" applyBorder="1" applyProtection="1">
      <protection locked="0"/>
    </xf>
    <xf numFmtId="0" fontId="55" fillId="0" borderId="0" xfId="4" quotePrefix="1" applyNumberFormat="1" applyFill="1" applyBorder="1" applyAlignment="1" applyProtection="1">
      <alignment horizontal="center"/>
      <protection locked="0"/>
    </xf>
    <xf numFmtId="0" fontId="55" fillId="0" borderId="0" xfId="4" quotePrefix="1" applyProtection="1">
      <protection locked="0"/>
    </xf>
    <xf numFmtId="0" fontId="0" fillId="2" borderId="22" xfId="0" applyFill="1" applyBorder="1" applyProtection="1"/>
    <xf numFmtId="0" fontId="0" fillId="2" borderId="30" xfId="0" applyFill="1" applyBorder="1" applyProtection="1"/>
    <xf numFmtId="0" fontId="0" fillId="2" borderId="0" xfId="0" applyFill="1"/>
    <xf numFmtId="0" fontId="1" fillId="2" borderId="0" xfId="0" applyFont="1" applyFill="1"/>
    <xf numFmtId="0" fontId="45" fillId="12" borderId="22" xfId="0" applyFont="1" applyFill="1" applyBorder="1" applyAlignment="1" applyProtection="1"/>
    <xf numFmtId="0" fontId="46" fillId="12" borderId="0" xfId="0" applyFont="1" applyFill="1" applyBorder="1" applyProtection="1"/>
    <xf numFmtId="0" fontId="46" fillId="12" borderId="0" xfId="0" applyFont="1" applyFill="1" applyBorder="1" applyAlignment="1" applyProtection="1"/>
    <xf numFmtId="0" fontId="20" fillId="2" borderId="0" xfId="0" applyFont="1" applyFill="1" applyBorder="1"/>
    <xf numFmtId="0" fontId="20" fillId="2" borderId="22" xfId="0" applyFont="1" applyFill="1" applyBorder="1"/>
    <xf numFmtId="49" fontId="20" fillId="2" borderId="0" xfId="0" applyNumberFormat="1" applyFont="1" applyFill="1" applyBorder="1"/>
    <xf numFmtId="0" fontId="46" fillId="12" borderId="0" xfId="0" applyFont="1" applyFill="1" applyBorder="1" applyAlignment="1">
      <alignment horizontal="center"/>
    </xf>
    <xf numFmtId="0" fontId="46" fillId="12" borderId="2" xfId="0" applyFont="1" applyFill="1" applyBorder="1" applyProtection="1">
      <protection locked="0"/>
    </xf>
    <xf numFmtId="0" fontId="20" fillId="2" borderId="0" xfId="0" applyFont="1" applyFill="1"/>
    <xf numFmtId="0" fontId="41" fillId="12" borderId="22" xfId="0" applyFont="1" applyFill="1" applyBorder="1" applyProtection="1"/>
    <xf numFmtId="0" fontId="41" fillId="12" borderId="22" xfId="0" applyFont="1" applyFill="1" applyBorder="1" applyAlignment="1" applyProtection="1"/>
    <xf numFmtId="0" fontId="0" fillId="2" borderId="22" xfId="0" applyFill="1" applyBorder="1"/>
    <xf numFmtId="0" fontId="41" fillId="12" borderId="0" xfId="0" applyFont="1" applyFill="1" applyBorder="1" applyProtection="1"/>
    <xf numFmtId="0" fontId="41" fillId="12" borderId="0" xfId="0" applyFont="1" applyFill="1" applyBorder="1" applyAlignment="1" applyProtection="1"/>
    <xf numFmtId="0" fontId="42" fillId="2" borderId="0" xfId="0" applyFont="1" applyFill="1"/>
    <xf numFmtId="0" fontId="0" fillId="2" borderId="0" xfId="0" applyFill="1" applyBorder="1"/>
    <xf numFmtId="0" fontId="41" fillId="12" borderId="0" xfId="0" applyFont="1" applyFill="1" applyBorder="1" applyAlignment="1">
      <alignment horizontal="center"/>
    </xf>
    <xf numFmtId="0" fontId="41" fillId="12" borderId="2" xfId="0" applyFont="1" applyFill="1" applyBorder="1" applyProtection="1">
      <protection locked="0"/>
    </xf>
    <xf numFmtId="0" fontId="0" fillId="2" borderId="6" xfId="0" applyFill="1" applyBorder="1" applyAlignment="1" applyProtection="1">
      <alignment horizontal="left" vertical="top"/>
      <protection locked="0"/>
    </xf>
    <xf numFmtId="0" fontId="0" fillId="2" borderId="6" xfId="0" applyFill="1" applyBorder="1"/>
    <xf numFmtId="0" fontId="0" fillId="2" borderId="8" xfId="0" applyFill="1" applyBorder="1"/>
    <xf numFmtId="0" fontId="0" fillId="2" borderId="7" xfId="0" applyFill="1" applyBorder="1"/>
    <xf numFmtId="0" fontId="0" fillId="2" borderId="0" xfId="0" applyFill="1" applyBorder="1" applyAlignment="1" applyProtection="1">
      <alignment horizontal="left" vertical="top"/>
      <protection locked="0"/>
    </xf>
    <xf numFmtId="0" fontId="0" fillId="2" borderId="9" xfId="0" applyFill="1" applyBorder="1"/>
    <xf numFmtId="0" fontId="0" fillId="2" borderId="0" xfId="0" applyFill="1" applyBorder="1" applyProtection="1">
      <protection locked="0"/>
    </xf>
    <xf numFmtId="0" fontId="0" fillId="2" borderId="30" xfId="0" applyFill="1" applyBorder="1"/>
    <xf numFmtId="0" fontId="0" fillId="0" borderId="0" xfId="0" applyAlignment="1">
      <alignment vertical="top"/>
    </xf>
    <xf numFmtId="0" fontId="55" fillId="0" borderId="0" xfId="4" quotePrefix="1" applyAlignment="1" applyProtection="1">
      <alignment vertical="top"/>
      <protection locked="0"/>
    </xf>
    <xf numFmtId="0" fontId="0" fillId="0" borderId="2" xfId="0" applyBorder="1" applyProtection="1">
      <protection locked="0"/>
    </xf>
    <xf numFmtId="0" fontId="0" fillId="0" borderId="35" xfId="0" applyBorder="1" applyProtection="1">
      <protection locked="0"/>
    </xf>
    <xf numFmtId="0" fontId="0" fillId="0" borderId="0" xfId="0"/>
    <xf numFmtId="0" fontId="64" fillId="13" borderId="79" xfId="7" applyAlignment="1">
      <alignment vertical="top"/>
    </xf>
    <xf numFmtId="9" fontId="59" fillId="11" borderId="79" xfId="6" applyNumberFormat="1" applyProtection="1">
      <protection locked="0"/>
    </xf>
    <xf numFmtId="0" fontId="59" fillId="11" borderId="79" xfId="6" applyAlignment="1">
      <alignment vertical="top" wrapText="1"/>
    </xf>
    <xf numFmtId="1" fontId="59" fillId="11" borderId="79" xfId="6" applyNumberFormat="1" applyProtection="1"/>
    <xf numFmtId="9" fontId="0" fillId="0" borderId="2" xfId="0" applyNumberFormat="1" applyBorder="1" applyProtection="1">
      <protection locked="0"/>
    </xf>
    <xf numFmtId="1" fontId="59" fillId="11" borderId="79" xfId="6" applyNumberFormat="1" applyAlignment="1">
      <alignment vertical="top" wrapText="1"/>
    </xf>
    <xf numFmtId="1" fontId="0" fillId="0" borderId="0" xfId="0" applyNumberFormat="1"/>
    <xf numFmtId="9" fontId="59" fillId="11" borderId="79" xfId="6" applyNumberFormat="1" applyAlignment="1" applyProtection="1">
      <alignment horizontal="left"/>
      <protection locked="0"/>
    </xf>
    <xf numFmtId="1" fontId="59" fillId="11" borderId="79" xfId="6" applyNumberFormat="1" applyAlignment="1" applyProtection="1">
      <alignment horizontal="left"/>
      <protection locked="0"/>
    </xf>
    <xf numFmtId="0" fontId="0" fillId="0" borderId="0" xfId="0"/>
    <xf numFmtId="0" fontId="0" fillId="0" borderId="0" xfId="0" applyFill="1" applyBorder="1" applyAlignment="1" applyProtection="1">
      <alignment wrapText="1"/>
    </xf>
    <xf numFmtId="0" fontId="5" fillId="2" borderId="0" xfId="0" applyNumberFormat="1" applyFont="1" applyFill="1" applyBorder="1" applyAlignment="1" applyProtection="1">
      <alignment horizontal="right"/>
    </xf>
    <xf numFmtId="0" fontId="5" fillId="2" borderId="0" xfId="0" applyFont="1" applyFill="1" applyBorder="1" applyAlignment="1" applyProtection="1">
      <alignment horizontal="right"/>
    </xf>
    <xf numFmtId="0" fontId="5" fillId="2" borderId="0" xfId="0" applyFont="1" applyFill="1" applyBorder="1" applyAlignment="1" applyProtection="1">
      <alignment horizontal="right"/>
      <protection locked="0"/>
    </xf>
    <xf numFmtId="166" fontId="2" fillId="2" borderId="0" xfId="0" applyNumberFormat="1" applyFont="1" applyFill="1" applyBorder="1" applyAlignment="1" applyProtection="1">
      <alignment horizontal="right"/>
      <protection locked="0"/>
    </xf>
    <xf numFmtId="166" fontId="2" fillId="2" borderId="22" xfId="0" applyNumberFormat="1" applyFont="1" applyFill="1" applyBorder="1" applyAlignment="1" applyProtection="1">
      <alignment horizontal="right"/>
      <protection locked="0"/>
    </xf>
    <xf numFmtId="166" fontId="2" fillId="2" borderId="0" xfId="0" applyNumberFormat="1" applyFont="1" applyFill="1" applyBorder="1" applyAlignment="1" applyProtection="1">
      <alignment horizontal="left"/>
      <protection locked="0"/>
    </xf>
    <xf numFmtId="166" fontId="2" fillId="2" borderId="22" xfId="0" applyNumberFormat="1" applyFont="1" applyFill="1" applyBorder="1" applyAlignment="1" applyProtection="1">
      <alignment horizontal="left"/>
      <protection locked="0"/>
    </xf>
    <xf numFmtId="0" fontId="8" fillId="4" borderId="76" xfId="0" applyFont="1" applyFill="1" applyBorder="1" applyAlignment="1" applyProtection="1">
      <alignment horizontal="left"/>
    </xf>
    <xf numFmtId="0" fontId="8" fillId="4" borderId="6" xfId="0" applyFont="1" applyFill="1" applyBorder="1" applyAlignment="1" applyProtection="1">
      <alignment horizontal="left"/>
    </xf>
    <xf numFmtId="0" fontId="8" fillId="4" borderId="6" xfId="0" applyFont="1" applyFill="1" applyBorder="1" applyAlignment="1" applyProtection="1">
      <alignment horizontal="center"/>
    </xf>
    <xf numFmtId="0" fontId="8" fillId="4" borderId="8" xfId="0" applyFont="1" applyFill="1" applyBorder="1" applyAlignment="1" applyProtection="1">
      <alignment horizontal="center"/>
    </xf>
    <xf numFmtId="0" fontId="2" fillId="2" borderId="28" xfId="0" applyFont="1" applyFill="1" applyBorder="1" applyAlignment="1" applyProtection="1">
      <alignment horizontal="center" vertical="center"/>
    </xf>
    <xf numFmtId="0" fontId="59" fillId="11" borderId="86" xfId="6" applyBorder="1" applyAlignment="1" applyProtection="1">
      <alignment horizontal="left" wrapText="1"/>
    </xf>
    <xf numFmtId="0" fontId="59" fillId="11" borderId="85" xfId="6" applyBorder="1" applyAlignment="1" applyProtection="1">
      <alignment horizontal="left" wrapText="1"/>
    </xf>
    <xf numFmtId="0" fontId="0" fillId="0" borderId="0" xfId="0"/>
    <xf numFmtId="10" fontId="0" fillId="0" borderId="2" xfId="0" applyNumberFormat="1" applyFill="1" applyBorder="1" applyAlignment="1" applyProtection="1">
      <protection locked="0"/>
    </xf>
    <xf numFmtId="10" fontId="0" fillId="0" borderId="2" xfId="0" applyNumberFormat="1" applyFill="1" applyBorder="1" applyProtection="1">
      <protection locked="0"/>
    </xf>
    <xf numFmtId="0" fontId="0" fillId="0" borderId="0" xfId="0"/>
    <xf numFmtId="0" fontId="59" fillId="11" borderId="79" xfId="6"/>
    <xf numFmtId="1" fontId="59" fillId="11" borderId="79" xfId="6" applyNumberFormat="1"/>
    <xf numFmtId="0" fontId="0" fillId="0" borderId="0" xfId="0" applyBorder="1" applyAlignment="1" applyProtection="1">
      <alignment horizontal="left" wrapText="1"/>
    </xf>
    <xf numFmtId="0" fontId="52" fillId="0" borderId="0" xfId="0" applyFont="1" applyAlignment="1" applyProtection="1">
      <alignment horizontal="left" vertical="center" wrapText="1"/>
      <protection locked="0"/>
    </xf>
    <xf numFmtId="2" fontId="52" fillId="0" borderId="0" xfId="0" applyNumberFormat="1" applyFont="1" applyAlignment="1" applyProtection="1">
      <alignment horizontal="left" vertical="center" wrapText="1"/>
      <protection locked="0"/>
    </xf>
    <xf numFmtId="165" fontId="52" fillId="0" borderId="0" xfId="0" applyNumberFormat="1" applyFont="1" applyAlignment="1" applyProtection="1">
      <alignment horizontal="left" vertical="center" wrapText="1"/>
      <protection locked="0"/>
    </xf>
    <xf numFmtId="1" fontId="52" fillId="0" borderId="0" xfId="0" applyNumberFormat="1" applyFont="1" applyAlignment="1" applyProtection="1">
      <alignment horizontal="left" vertical="center" wrapText="1"/>
      <protection locked="0"/>
    </xf>
    <xf numFmtId="1" fontId="52" fillId="0" borderId="0" xfId="0" quotePrefix="1" applyNumberFormat="1" applyFont="1" applyAlignment="1" applyProtection="1">
      <alignment horizontal="left" vertical="center" wrapText="1"/>
      <protection locked="0"/>
    </xf>
    <xf numFmtId="164" fontId="52" fillId="0" borderId="0" xfId="0" applyNumberFormat="1" applyFont="1" applyAlignment="1" applyProtection="1">
      <alignment horizontal="left" vertical="center" wrapText="1"/>
      <protection locked="0"/>
    </xf>
    <xf numFmtId="180" fontId="52" fillId="0" borderId="0" xfId="0" applyNumberFormat="1" applyFont="1" applyAlignment="1" applyProtection="1">
      <alignment horizontal="left" vertical="center" wrapText="1"/>
      <protection locked="0"/>
    </xf>
    <xf numFmtId="0" fontId="52" fillId="0" borderId="0" xfId="0" applyFont="1" applyAlignment="1" applyProtection="1">
      <alignment horizontal="center" vertical="center" wrapText="1"/>
      <protection locked="0"/>
    </xf>
    <xf numFmtId="4" fontId="52" fillId="0" borderId="0" xfId="0" applyNumberFormat="1" applyFont="1" applyAlignment="1" applyProtection="1">
      <alignment horizontal="left" vertical="center" wrapText="1"/>
      <protection locked="0"/>
    </xf>
    <xf numFmtId="4" fontId="52" fillId="0" borderId="0" xfId="0" quotePrefix="1" applyNumberFormat="1" applyFont="1" applyAlignment="1" applyProtection="1">
      <alignment horizontal="left" vertical="center" wrapText="1"/>
      <protection locked="0"/>
    </xf>
    <xf numFmtId="0" fontId="0" fillId="0" borderId="0" xfId="0" applyAlignment="1" applyProtection="1">
      <alignment horizontal="left"/>
      <protection locked="0"/>
    </xf>
    <xf numFmtId="4" fontId="71" fillId="0" borderId="0" xfId="0" applyNumberFormat="1" applyFont="1" applyAlignment="1" applyProtection="1">
      <alignment horizontal="left" vertical="center" wrapText="1"/>
      <protection locked="0"/>
    </xf>
    <xf numFmtId="0" fontId="0" fillId="0" borderId="38" xfId="0" applyBorder="1" applyAlignment="1" applyProtection="1">
      <alignment horizontal="left" wrapText="1"/>
    </xf>
    <xf numFmtId="166" fontId="52" fillId="0" borderId="0" xfId="0" applyNumberFormat="1" applyFont="1" applyAlignment="1" applyProtection="1">
      <alignment horizontal="left" vertical="center" wrapText="1"/>
      <protection locked="0"/>
    </xf>
    <xf numFmtId="0" fontId="12" fillId="2" borderId="0" xfId="0" applyFont="1" applyFill="1" applyBorder="1" applyAlignment="1" applyProtection="1">
      <alignment horizontal="left"/>
    </xf>
    <xf numFmtId="0" fontId="12" fillId="2" borderId="0" xfId="0" applyFont="1" applyFill="1" applyBorder="1" applyAlignment="1" applyProtection="1"/>
    <xf numFmtId="0" fontId="12" fillId="2" borderId="22" xfId="0" applyFont="1" applyFill="1" applyBorder="1" applyAlignment="1" applyProtection="1">
      <alignment horizontal="left"/>
    </xf>
    <xf numFmtId="0" fontId="13" fillId="2" borderId="22" xfId="0" applyFont="1" applyFill="1" applyBorder="1" applyProtection="1"/>
    <xf numFmtId="0" fontId="8" fillId="2" borderId="0" xfId="0" applyFont="1" applyFill="1" applyBorder="1" applyAlignment="1" applyProtection="1"/>
    <xf numFmtId="0" fontId="12" fillId="2" borderId="0" xfId="0" applyFont="1" applyFill="1" applyBorder="1" applyAlignment="1" applyProtection="1">
      <alignment horizontal="right"/>
    </xf>
    <xf numFmtId="14" fontId="0" fillId="2" borderId="0" xfId="0" applyNumberFormat="1" applyFill="1" applyProtection="1"/>
    <xf numFmtId="0" fontId="0" fillId="2" borderId="0" xfId="0" applyFill="1" applyAlignment="1" applyProtection="1">
      <alignment horizontal="right"/>
    </xf>
    <xf numFmtId="0" fontId="0" fillId="2" borderId="0" xfId="0" applyFill="1" applyAlignment="1" applyProtection="1">
      <alignment horizontal="left"/>
    </xf>
    <xf numFmtId="1" fontId="0" fillId="2" borderId="0" xfId="0" applyNumberFormat="1" applyFill="1" applyBorder="1" applyProtection="1"/>
    <xf numFmtId="0" fontId="0" fillId="2" borderId="0" xfId="0" quotePrefix="1" applyFill="1" applyBorder="1" applyProtection="1"/>
    <xf numFmtId="0" fontId="0" fillId="2" borderId="38" xfId="0" applyFill="1" applyBorder="1" applyProtection="1"/>
    <xf numFmtId="0" fontId="0" fillId="2" borderId="0" xfId="0" applyFill="1" applyBorder="1" applyProtection="1"/>
    <xf numFmtId="0" fontId="0" fillId="2" borderId="39" xfId="0" applyFill="1" applyBorder="1" applyProtection="1"/>
    <xf numFmtId="0" fontId="0" fillId="2" borderId="0" xfId="0" applyFill="1" applyAlignment="1" applyProtection="1"/>
    <xf numFmtId="0" fontId="57" fillId="2" borderId="0" xfId="4" quotePrefix="1" applyFont="1" applyFill="1" applyProtection="1"/>
    <xf numFmtId="178" fontId="0" fillId="2" borderId="0" xfId="0" applyNumberFormat="1" applyFill="1"/>
    <xf numFmtId="0" fontId="0" fillId="2" borderId="0" xfId="0" applyFill="1" applyAlignment="1" applyProtection="1">
      <alignment horizontal="center"/>
    </xf>
    <xf numFmtId="0" fontId="52" fillId="2" borderId="0" xfId="0" applyFont="1" applyFill="1" applyBorder="1" applyAlignment="1" applyProtection="1">
      <alignment vertical="center" wrapText="1"/>
      <protection locked="0"/>
    </xf>
    <xf numFmtId="0" fontId="53" fillId="2" borderId="0" xfId="0" applyFont="1" applyFill="1" applyBorder="1" applyAlignment="1" applyProtection="1">
      <alignment vertical="center" wrapText="1"/>
      <protection locked="0"/>
    </xf>
    <xf numFmtId="49" fontId="52" fillId="2" borderId="0" xfId="0" applyNumberFormat="1" applyFont="1" applyFill="1" applyBorder="1" applyAlignment="1" applyProtection="1">
      <alignment vertical="center" wrapText="1"/>
      <protection locked="0"/>
    </xf>
    <xf numFmtId="0" fontId="54" fillId="2" borderId="0" xfId="0" applyFont="1" applyFill="1" applyBorder="1" applyAlignment="1" applyProtection="1">
      <alignment vertical="center" wrapText="1"/>
      <protection locked="0"/>
    </xf>
    <xf numFmtId="4" fontId="0" fillId="2" borderId="0" xfId="0" applyNumberFormat="1" applyFill="1" applyBorder="1" applyAlignment="1" applyProtection="1">
      <alignment horizontal="left"/>
      <protection locked="0"/>
    </xf>
    <xf numFmtId="3" fontId="0" fillId="2" borderId="0" xfId="0" applyNumberFormat="1" applyFill="1" applyBorder="1" applyAlignment="1" applyProtection="1">
      <alignment horizontal="left"/>
      <protection locked="0"/>
    </xf>
    <xf numFmtId="10" fontId="0" fillId="2" borderId="0" xfId="0" applyNumberFormat="1" applyFill="1" applyBorder="1" applyAlignment="1" applyProtection="1">
      <alignment horizontal="left"/>
      <protection locked="0"/>
    </xf>
    <xf numFmtId="0" fontId="0" fillId="2" borderId="0" xfId="0" applyNumberFormat="1" applyFill="1" applyBorder="1" applyAlignment="1" applyProtection="1">
      <alignment horizontal="left"/>
      <protection locked="0"/>
    </xf>
    <xf numFmtId="1" fontId="0" fillId="2" borderId="0" xfId="0" applyNumberFormat="1" applyFill="1" applyBorder="1" applyAlignment="1" applyProtection="1">
      <alignment horizontal="left"/>
      <protection locked="0"/>
    </xf>
    <xf numFmtId="0" fontId="0" fillId="2" borderId="0" xfId="0" applyFill="1" applyBorder="1" applyAlignment="1" applyProtection="1">
      <alignment horizontal="left"/>
      <protection locked="0"/>
    </xf>
    <xf numFmtId="0" fontId="55" fillId="2" borderId="0" xfId="4" quotePrefix="1" applyFill="1"/>
    <xf numFmtId="0" fontId="0" fillId="2" borderId="0" xfId="0" applyFill="1" applyProtection="1">
      <protection hidden="1"/>
    </xf>
    <xf numFmtId="0" fontId="12" fillId="2" borderId="0" xfId="0" applyFont="1" applyFill="1" applyBorder="1" applyAlignment="1" applyProtection="1">
      <alignment horizontal="right" vertical="center"/>
    </xf>
    <xf numFmtId="0" fontId="13" fillId="2" borderId="0" xfId="0" applyFont="1" applyFill="1" applyBorder="1" applyAlignment="1">
      <alignment horizontal="right"/>
    </xf>
    <xf numFmtId="10" fontId="38" fillId="2" borderId="22" xfId="0" applyNumberFormat="1" applyFont="1" applyFill="1" applyBorder="1" applyAlignment="1" applyProtection="1">
      <alignment horizontal="left" vertical="center"/>
    </xf>
    <xf numFmtId="10" fontId="0" fillId="0" borderId="0" xfId="0" applyNumberFormat="1" applyBorder="1" applyAlignment="1" applyProtection="1">
      <alignment horizontal="left"/>
      <protection locked="0"/>
    </xf>
    <xf numFmtId="0" fontId="0" fillId="2" borderId="0" xfId="0" applyFill="1" applyBorder="1" applyAlignment="1" applyProtection="1">
      <alignment horizontal="left" wrapText="1"/>
    </xf>
    <xf numFmtId="166" fontId="52" fillId="0" borderId="18" xfId="0" applyNumberFormat="1" applyFont="1" applyBorder="1" applyAlignment="1" applyProtection="1">
      <alignment horizontal="left" vertical="center" wrapText="1"/>
      <protection locked="0"/>
    </xf>
    <xf numFmtId="10" fontId="0" fillId="0" borderId="38" xfId="0" applyNumberFormat="1" applyBorder="1" applyAlignment="1" applyProtection="1">
      <alignment horizontal="left"/>
      <protection locked="0"/>
    </xf>
    <xf numFmtId="166" fontId="52" fillId="0" borderId="77" xfId="0" applyNumberFormat="1" applyFont="1" applyBorder="1" applyAlignment="1" applyProtection="1">
      <alignment horizontal="left" vertical="center" wrapText="1"/>
      <protection locked="0"/>
    </xf>
    <xf numFmtId="1" fontId="0" fillId="0" borderId="18" xfId="0" applyNumberFormat="1" applyBorder="1" applyAlignment="1" applyProtection="1">
      <alignment horizontal="left"/>
      <protection locked="0"/>
    </xf>
    <xf numFmtId="178" fontId="0" fillId="0" borderId="0" xfId="0" applyNumberFormat="1" applyBorder="1" applyAlignment="1" applyProtection="1">
      <alignment horizontal="left"/>
      <protection locked="0"/>
    </xf>
    <xf numFmtId="178" fontId="0" fillId="0" borderId="18" xfId="0" applyNumberFormat="1" applyBorder="1" applyAlignment="1" applyProtection="1">
      <alignment horizontal="left" wrapText="1"/>
    </xf>
    <xf numFmtId="0" fontId="0" fillId="0" borderId="16" xfId="0" applyBorder="1" applyAlignment="1" applyProtection="1">
      <alignment horizontal="left" wrapText="1"/>
    </xf>
    <xf numFmtId="0" fontId="52" fillId="0" borderId="18" xfId="0" applyFont="1" applyBorder="1" applyAlignment="1" applyProtection="1">
      <alignment horizontal="left" vertical="center" wrapText="1"/>
      <protection locked="0"/>
    </xf>
    <xf numFmtId="0" fontId="0" fillId="0" borderId="18" xfId="0" applyFill="1" applyBorder="1" applyAlignment="1" applyProtection="1">
      <alignment wrapText="1"/>
    </xf>
    <xf numFmtId="4" fontId="52" fillId="0" borderId="18" xfId="0" applyNumberFormat="1" applyFont="1" applyBorder="1" applyAlignment="1" applyProtection="1">
      <alignment horizontal="left" vertical="center" wrapText="1"/>
      <protection locked="0"/>
    </xf>
    <xf numFmtId="0" fontId="59" fillId="11" borderId="87" xfId="6" applyBorder="1" applyAlignment="1" applyProtection="1">
      <alignment horizontal="left" wrapText="1"/>
    </xf>
    <xf numFmtId="0" fontId="0" fillId="0" borderId="16" xfId="0" applyFill="1" applyBorder="1" applyAlignment="1" applyProtection="1">
      <alignment horizontal="left" wrapText="1"/>
    </xf>
    <xf numFmtId="10" fontId="0" fillId="0" borderId="18" xfId="0" applyNumberFormat="1" applyBorder="1" applyAlignment="1" applyProtection="1">
      <alignment horizontal="left"/>
      <protection locked="0"/>
    </xf>
    <xf numFmtId="178" fontId="52" fillId="0" borderId="0" xfId="0" applyNumberFormat="1" applyFont="1" applyBorder="1" applyAlignment="1" applyProtection="1">
      <alignment horizontal="left" vertical="center" wrapText="1"/>
      <protection locked="0"/>
    </xf>
    <xf numFmtId="178" fontId="52" fillId="0" borderId="78" xfId="0" applyNumberFormat="1" applyFont="1" applyBorder="1" applyAlignment="1" applyProtection="1">
      <alignment horizontal="left" vertical="center" wrapText="1"/>
      <protection locked="0"/>
    </xf>
    <xf numFmtId="14" fontId="0" fillId="0" borderId="0" xfId="0" applyNumberFormat="1" applyAlignment="1" applyProtection="1">
      <alignment horizontal="right"/>
    </xf>
    <xf numFmtId="14" fontId="5" fillId="2" borderId="14" xfId="0" applyNumberFormat="1" applyFont="1" applyFill="1" applyBorder="1" applyAlignment="1" applyProtection="1">
      <alignment horizontal="left"/>
    </xf>
    <xf numFmtId="1" fontId="64" fillId="13" borderId="79" xfId="7" applyNumberFormat="1" applyAlignment="1">
      <alignment vertical="top" wrapText="1"/>
    </xf>
    <xf numFmtId="1" fontId="0" fillId="0" borderId="35" xfId="0" applyNumberFormat="1" applyBorder="1" applyProtection="1">
      <protection locked="0"/>
    </xf>
    <xf numFmtId="49" fontId="0" fillId="0" borderId="2" xfId="0" applyNumberFormat="1" applyFill="1" applyBorder="1" applyAlignment="1" applyProtection="1">
      <alignment horizontal="left"/>
      <protection locked="0"/>
    </xf>
    <xf numFmtId="0" fontId="2" fillId="2" borderId="0" xfId="0" applyFont="1" applyFill="1" applyBorder="1" applyAlignment="1">
      <alignment horizontal="left"/>
    </xf>
    <xf numFmtId="172" fontId="2" fillId="2" borderId="0" xfId="0" applyNumberFormat="1" applyFont="1" applyFill="1" applyBorder="1" applyAlignment="1">
      <alignment horizontal="left"/>
    </xf>
    <xf numFmtId="1" fontId="2" fillId="2" borderId="0" xfId="0" applyNumberFormat="1" applyFont="1" applyFill="1" applyBorder="1" applyAlignment="1" applyProtection="1">
      <alignment horizontal="center"/>
      <protection locked="0"/>
    </xf>
    <xf numFmtId="0" fontId="12" fillId="2" borderId="0" xfId="0" applyFont="1" applyFill="1" applyBorder="1" applyAlignment="1" applyProtection="1"/>
    <xf numFmtId="0" fontId="12" fillId="2" borderId="0" xfId="0" applyFont="1" applyFill="1" applyBorder="1" applyAlignment="1">
      <alignment horizontal="left"/>
    </xf>
    <xf numFmtId="1" fontId="2" fillId="2" borderId="0" xfId="0" applyNumberFormat="1" applyFont="1" applyFill="1" applyBorder="1" applyAlignment="1" applyProtection="1">
      <alignment horizontal="center"/>
    </xf>
    <xf numFmtId="0" fontId="2" fillId="2" borderId="0" xfId="0" applyFont="1" applyFill="1" applyBorder="1" applyAlignment="1">
      <alignment horizontal="right"/>
    </xf>
    <xf numFmtId="0" fontId="2" fillId="2" borderId="2" xfId="0" applyFont="1" applyFill="1" applyBorder="1" applyAlignment="1" applyProtection="1">
      <alignment horizontal="center" vertical="center"/>
      <protection locked="0"/>
    </xf>
    <xf numFmtId="0" fontId="2" fillId="2" borderId="0" xfId="0" applyFont="1" applyFill="1" applyAlignment="1">
      <alignment horizontal="center"/>
    </xf>
    <xf numFmtId="1" fontId="2" fillId="2" borderId="22" xfId="0" applyNumberFormat="1" applyFont="1" applyFill="1" applyBorder="1" applyAlignment="1">
      <alignment horizontal="center"/>
    </xf>
    <xf numFmtId="166" fontId="2" fillId="2" borderId="22" xfId="0" applyNumberFormat="1" applyFont="1" applyFill="1" applyBorder="1" applyAlignment="1" applyProtection="1">
      <alignment horizontal="center"/>
      <protection locked="0"/>
    </xf>
    <xf numFmtId="0" fontId="2" fillId="0" borderId="2" xfId="0" applyFont="1" applyBorder="1" applyAlignment="1" applyProtection="1">
      <alignment horizontal="center" vertical="center"/>
      <protection locked="0"/>
    </xf>
    <xf numFmtId="0" fontId="0" fillId="0" borderId="45"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59" fillId="11" borderId="82" xfId="6" applyBorder="1" applyAlignment="1" applyProtection="1">
      <alignment horizontal="center"/>
    </xf>
    <xf numFmtId="0" fontId="59" fillId="11" borderId="83" xfId="6" applyBorder="1" applyAlignment="1" applyProtection="1">
      <alignment horizontal="center"/>
    </xf>
    <xf numFmtId="0" fontId="59" fillId="11" borderId="84" xfId="6" applyBorder="1" applyAlignment="1" applyProtection="1">
      <alignment horizontal="center"/>
    </xf>
    <xf numFmtId="0" fontId="5" fillId="0" borderId="26" xfId="0" applyFont="1" applyBorder="1" applyAlignment="1">
      <alignment horizontal="center" wrapText="1"/>
    </xf>
    <xf numFmtId="0" fontId="5" fillId="0" borderId="28" xfId="0" applyFont="1" applyBorder="1" applyAlignment="1">
      <alignment horizontal="center" wrapText="1"/>
    </xf>
    <xf numFmtId="0" fontId="66" fillId="2" borderId="6" xfId="0" applyFont="1" applyFill="1" applyBorder="1" applyAlignment="1" applyProtection="1">
      <alignment horizontal="center"/>
    </xf>
    <xf numFmtId="0" fontId="56" fillId="2" borderId="6" xfId="0" applyFont="1" applyFill="1" applyBorder="1" applyAlignment="1" applyProtection="1">
      <alignment horizontal="center"/>
    </xf>
    <xf numFmtId="0" fontId="56" fillId="2" borderId="77" xfId="0" applyFont="1" applyFill="1" applyBorder="1" applyAlignment="1" applyProtection="1">
      <alignment horizontal="center"/>
    </xf>
    <xf numFmtId="0" fontId="0" fillId="0" borderId="42" xfId="0" applyFill="1" applyBorder="1" applyAlignment="1">
      <alignment horizontal="center"/>
    </xf>
    <xf numFmtId="0" fontId="0" fillId="0" borderId="43" xfId="0" applyFill="1" applyBorder="1" applyAlignment="1">
      <alignment horizontal="center"/>
    </xf>
    <xf numFmtId="0" fontId="0" fillId="2" borderId="26" xfId="0" applyFill="1" applyBorder="1" applyAlignment="1" applyProtection="1">
      <alignment horizontal="center"/>
    </xf>
    <xf numFmtId="0" fontId="0" fillId="2" borderId="28" xfId="0" applyFill="1" applyBorder="1" applyAlignment="1" applyProtection="1">
      <alignment horizontal="center"/>
    </xf>
    <xf numFmtId="49" fontId="0" fillId="0" borderId="2" xfId="0" applyNumberFormat="1" applyFill="1" applyBorder="1" applyAlignment="1" applyProtection="1">
      <alignment horizontal="left"/>
      <protection locked="0"/>
    </xf>
    <xf numFmtId="0" fontId="0" fillId="0" borderId="37" xfId="0" applyFill="1" applyBorder="1" applyAlignment="1" applyProtection="1">
      <alignment horizontal="center"/>
    </xf>
    <xf numFmtId="0" fontId="0" fillId="0" borderId="15" xfId="0" applyFill="1" applyBorder="1" applyAlignment="1" applyProtection="1">
      <alignment horizontal="center"/>
    </xf>
    <xf numFmtId="0" fontId="0" fillId="0" borderId="16" xfId="0" applyFill="1" applyBorder="1" applyAlignment="1" applyProtection="1">
      <alignment horizontal="center"/>
    </xf>
    <xf numFmtId="0" fontId="0" fillId="2" borderId="2" xfId="0" applyFill="1" applyBorder="1" applyAlignment="1" applyProtection="1">
      <alignment horizontal="center"/>
    </xf>
    <xf numFmtId="0" fontId="0" fillId="0" borderId="45" xfId="0" applyFill="1" applyBorder="1" applyAlignment="1" applyProtection="1">
      <alignment horizontal="center"/>
    </xf>
    <xf numFmtId="0" fontId="0" fillId="0" borderId="42" xfId="0" applyFill="1" applyBorder="1" applyAlignment="1" applyProtection="1">
      <alignment horizontal="center"/>
    </xf>
    <xf numFmtId="0" fontId="0" fillId="0" borderId="43" xfId="0" applyFill="1" applyBorder="1" applyAlignment="1" applyProtection="1">
      <alignment horizontal="center"/>
    </xf>
    <xf numFmtId="0" fontId="0" fillId="2" borderId="0" xfId="0" applyFill="1" applyAlignment="1" applyProtection="1">
      <alignment horizontal="right"/>
    </xf>
    <xf numFmtId="0" fontId="0" fillId="2" borderId="0" xfId="0" applyFill="1" applyBorder="1" applyAlignment="1" applyProtection="1">
      <alignment horizontal="right"/>
    </xf>
    <xf numFmtId="0" fontId="0" fillId="2" borderId="9" xfId="0" applyFill="1" applyBorder="1" applyAlignment="1" applyProtection="1">
      <alignment horizontal="right"/>
    </xf>
    <xf numFmtId="0" fontId="26" fillId="0" borderId="0" xfId="0" applyFont="1" applyAlignment="1">
      <alignment horizontal="left"/>
    </xf>
    <xf numFmtId="0" fontId="0" fillId="2" borderId="22" xfId="0" applyFill="1" applyBorder="1" applyAlignment="1" applyProtection="1">
      <alignment horizontal="left"/>
    </xf>
    <xf numFmtId="0" fontId="0" fillId="2" borderId="38" xfId="0" applyFill="1" applyBorder="1" applyProtection="1"/>
    <xf numFmtId="0" fontId="0" fillId="2" borderId="0" xfId="0" applyFill="1" applyBorder="1" applyProtection="1"/>
    <xf numFmtId="0" fontId="0" fillId="2" borderId="0" xfId="0" applyFill="1" applyAlignment="1">
      <alignment horizontal="left"/>
    </xf>
    <xf numFmtId="49" fontId="12" fillId="2" borderId="4" xfId="0" applyNumberFormat="1" applyFont="1" applyFill="1" applyBorder="1" applyAlignment="1" applyProtection="1">
      <alignment horizontal="left"/>
      <protection locked="0"/>
    </xf>
    <xf numFmtId="49" fontId="12" fillId="2" borderId="1" xfId="0" applyNumberFormat="1" applyFont="1" applyFill="1" applyBorder="1" applyAlignment="1" applyProtection="1">
      <alignment horizontal="left"/>
      <protection locked="0"/>
    </xf>
    <xf numFmtId="49" fontId="12" fillId="2" borderId="3" xfId="0" applyNumberFormat="1" applyFont="1" applyFill="1" applyBorder="1" applyAlignment="1" applyProtection="1">
      <alignment horizontal="left"/>
      <protection locked="0"/>
    </xf>
    <xf numFmtId="49" fontId="12" fillId="2" borderId="32" xfId="0" applyNumberFormat="1" applyFont="1" applyFill="1" applyBorder="1" applyAlignment="1" applyProtection="1">
      <alignment horizontal="left"/>
      <protection locked="0"/>
    </xf>
    <xf numFmtId="49" fontId="12" fillId="2" borderId="33" xfId="0" applyNumberFormat="1" applyFont="1" applyFill="1" applyBorder="1" applyAlignment="1" applyProtection="1">
      <alignment horizontal="left"/>
      <protection locked="0"/>
    </xf>
    <xf numFmtId="49" fontId="12" fillId="2" borderId="71" xfId="0" applyNumberFormat="1" applyFont="1" applyFill="1" applyBorder="1" applyAlignment="1" applyProtection="1">
      <alignment horizontal="left"/>
      <protection locked="0"/>
    </xf>
    <xf numFmtId="0" fontId="0" fillId="0" borderId="26" xfId="0" applyNumberFormat="1" applyFont="1" applyFill="1" applyBorder="1" applyAlignment="1" applyProtection="1">
      <alignment horizontal="left"/>
      <protection locked="0"/>
    </xf>
    <xf numFmtId="0" fontId="0" fillId="0" borderId="27" xfId="0" applyNumberFormat="1" applyFont="1" applyFill="1" applyBorder="1" applyAlignment="1" applyProtection="1">
      <alignment horizontal="left"/>
      <protection locked="0"/>
    </xf>
    <xf numFmtId="0" fontId="0" fillId="0" borderId="28" xfId="0" applyNumberFormat="1" applyFont="1" applyFill="1" applyBorder="1" applyAlignment="1" applyProtection="1">
      <alignment horizontal="left"/>
      <protection locked="0"/>
    </xf>
    <xf numFmtId="0" fontId="0" fillId="0" borderId="2" xfId="0" applyFill="1" applyBorder="1" applyAlignment="1" applyProtection="1">
      <alignment horizontal="center"/>
      <protection locked="0"/>
    </xf>
    <xf numFmtId="0" fontId="0" fillId="2" borderId="1" xfId="0" applyFill="1" applyBorder="1" applyAlignment="1" applyProtection="1">
      <alignment horizontal="left"/>
    </xf>
    <xf numFmtId="0" fontId="31" fillId="0" borderId="2" xfId="0" applyFont="1" applyFill="1" applyBorder="1" applyAlignment="1" applyProtection="1">
      <alignment horizontal="center"/>
      <protection locked="0"/>
    </xf>
    <xf numFmtId="0" fontId="31" fillId="2" borderId="1" xfId="0" applyFont="1" applyFill="1" applyBorder="1" applyAlignment="1" applyProtection="1">
      <alignment horizontal="left"/>
    </xf>
    <xf numFmtId="0" fontId="0" fillId="2" borderId="0" xfId="0" applyFill="1" applyProtection="1"/>
    <xf numFmtId="0" fontId="60" fillId="2" borderId="57" xfId="0" applyNumberFormat="1" applyFont="1" applyFill="1" applyBorder="1" applyAlignment="1" applyProtection="1">
      <alignment horizontal="left"/>
    </xf>
    <xf numFmtId="0" fontId="60" fillId="2" borderId="27" xfId="0" applyNumberFormat="1" applyFont="1" applyFill="1" applyBorder="1" applyAlignment="1" applyProtection="1">
      <alignment horizontal="left"/>
    </xf>
    <xf numFmtId="0" fontId="49" fillId="2" borderId="27" xfId="0" applyNumberFormat="1" applyFont="1" applyFill="1" applyBorder="1" applyAlignment="1" applyProtection="1">
      <alignment horizontal="right" vertical="center"/>
    </xf>
    <xf numFmtId="0" fontId="49" fillId="2" borderId="28" xfId="0" applyNumberFormat="1" applyFont="1" applyFill="1" applyBorder="1" applyAlignment="1" applyProtection="1">
      <alignment horizontal="right" vertical="center"/>
    </xf>
    <xf numFmtId="1" fontId="49" fillId="0" borderId="62" xfId="0" applyNumberFormat="1" applyFont="1" applyFill="1" applyBorder="1" applyAlignment="1" applyProtection="1">
      <alignment horizontal="right" vertical="center"/>
    </xf>
    <xf numFmtId="1" fontId="49" fillId="0" borderId="56" xfId="0" applyNumberFormat="1" applyFont="1" applyFill="1" applyBorder="1" applyAlignment="1" applyProtection="1">
      <alignment horizontal="right" vertical="center"/>
    </xf>
    <xf numFmtId="1" fontId="49" fillId="0" borderId="60" xfId="0" applyNumberFormat="1" applyFont="1" applyFill="1" applyBorder="1" applyAlignment="1" applyProtection="1">
      <alignment horizontal="right" vertical="center"/>
    </xf>
    <xf numFmtId="2" fontId="49" fillId="2" borderId="27" xfId="0" applyNumberFormat="1" applyFont="1" applyFill="1" applyBorder="1" applyAlignment="1" applyProtection="1">
      <alignment horizontal="right"/>
    </xf>
    <xf numFmtId="2" fontId="49" fillId="2" borderId="28" xfId="0" applyNumberFormat="1" applyFont="1" applyFill="1" applyBorder="1" applyAlignment="1" applyProtection="1">
      <alignment horizontal="right"/>
    </xf>
    <xf numFmtId="165" fontId="5" fillId="6" borderId="5" xfId="0" applyNumberFormat="1" applyFont="1" applyFill="1" applyBorder="1" applyAlignment="1" applyProtection="1">
      <alignment horizontal="right"/>
    </xf>
    <xf numFmtId="165" fontId="5" fillId="6" borderId="6" xfId="0" applyNumberFormat="1" applyFont="1" applyFill="1" applyBorder="1" applyAlignment="1" applyProtection="1">
      <alignment horizontal="right"/>
    </xf>
    <xf numFmtId="165" fontId="5" fillId="6" borderId="8" xfId="0" applyNumberFormat="1" applyFont="1" applyFill="1" applyBorder="1" applyAlignment="1" applyProtection="1">
      <alignment horizontal="right"/>
    </xf>
    <xf numFmtId="2" fontId="49" fillId="2" borderId="26" xfId="0" applyNumberFormat="1" applyFont="1" applyFill="1" applyBorder="1" applyAlignment="1" applyProtection="1"/>
    <xf numFmtId="2" fontId="49" fillId="2" borderId="28" xfId="0" applyNumberFormat="1" applyFont="1" applyFill="1" applyBorder="1" applyAlignment="1" applyProtection="1"/>
    <xf numFmtId="166" fontId="49" fillId="2" borderId="32" xfId="0" applyNumberFormat="1" applyFont="1" applyFill="1" applyBorder="1" applyAlignment="1" applyProtection="1"/>
    <xf numFmtId="166" fontId="49" fillId="2" borderId="33" xfId="0" applyNumberFormat="1" applyFont="1" applyFill="1" applyBorder="1" applyAlignment="1" applyProtection="1"/>
    <xf numFmtId="166" fontId="49" fillId="2" borderId="34" xfId="0" applyNumberFormat="1" applyFont="1" applyFill="1" applyBorder="1" applyAlignment="1" applyProtection="1"/>
    <xf numFmtId="166" fontId="49" fillId="2" borderId="26" xfId="0" applyNumberFormat="1" applyFont="1" applyFill="1" applyBorder="1" applyAlignment="1" applyProtection="1"/>
    <xf numFmtId="166" fontId="49" fillId="2" borderId="27" xfId="0" applyNumberFormat="1" applyFont="1" applyFill="1" applyBorder="1" applyAlignment="1" applyProtection="1"/>
    <xf numFmtId="166" fontId="49" fillId="2" borderId="28" xfId="0" applyNumberFormat="1" applyFont="1" applyFill="1" applyBorder="1" applyAlignment="1" applyProtection="1"/>
    <xf numFmtId="1" fontId="49" fillId="2" borderId="26" xfId="0" applyNumberFormat="1" applyFont="1" applyFill="1" applyBorder="1" applyAlignment="1" applyProtection="1"/>
    <xf numFmtId="1" fontId="49" fillId="2" borderId="27" xfId="0" applyNumberFormat="1" applyFont="1" applyFill="1" applyBorder="1" applyAlignment="1" applyProtection="1"/>
    <xf numFmtId="1" fontId="49" fillId="2" borderId="28" xfId="0" applyNumberFormat="1" applyFont="1" applyFill="1" applyBorder="1" applyAlignment="1" applyProtection="1"/>
    <xf numFmtId="0" fontId="4" fillId="3" borderId="51" xfId="0" applyNumberFormat="1" applyFont="1" applyFill="1" applyBorder="1" applyAlignment="1" applyProtection="1"/>
    <xf numFmtId="0" fontId="4" fillId="3" borderId="33" xfId="0" applyNumberFormat="1" applyFont="1" applyFill="1" applyBorder="1" applyAlignment="1" applyProtection="1"/>
    <xf numFmtId="0" fontId="4" fillId="3" borderId="34" xfId="0" applyNumberFormat="1" applyFont="1" applyFill="1" applyBorder="1" applyAlignment="1" applyProtection="1"/>
    <xf numFmtId="1" fontId="49" fillId="2" borderId="33" xfId="0" applyNumberFormat="1" applyFont="1" applyFill="1" applyBorder="1" applyAlignment="1" applyProtection="1">
      <alignment horizontal="right"/>
    </xf>
    <xf numFmtId="1" fontId="49" fillId="2" borderId="34" xfId="0" applyNumberFormat="1" applyFont="1" applyFill="1" applyBorder="1" applyAlignment="1" applyProtection="1">
      <alignment horizontal="right"/>
    </xf>
    <xf numFmtId="0" fontId="4" fillId="2" borderId="57" xfId="0" applyNumberFormat="1" applyFont="1" applyFill="1" applyBorder="1" applyAlignment="1" applyProtection="1">
      <alignment horizontal="left"/>
    </xf>
    <xf numFmtId="0" fontId="4" fillId="2" borderId="27" xfId="0" applyNumberFormat="1" applyFont="1" applyFill="1" applyBorder="1" applyAlignment="1" applyProtection="1">
      <alignment horizontal="left"/>
    </xf>
    <xf numFmtId="178" fontId="4" fillId="2" borderId="27" xfId="0" applyNumberFormat="1" applyFont="1" applyFill="1" applyBorder="1" applyAlignment="1" applyProtection="1">
      <alignment horizontal="left"/>
    </xf>
    <xf numFmtId="178" fontId="4" fillId="2" borderId="28" xfId="0" applyNumberFormat="1" applyFont="1" applyFill="1" applyBorder="1" applyAlignment="1" applyProtection="1">
      <alignment horizontal="left"/>
    </xf>
    <xf numFmtId="0" fontId="49" fillId="2" borderId="2" xfId="0" applyNumberFormat="1" applyFont="1" applyFill="1" applyBorder="1" applyAlignment="1" applyProtection="1">
      <alignment horizontal="center" vertical="center"/>
    </xf>
    <xf numFmtId="0" fontId="49" fillId="3" borderId="5" xfId="0" applyNumberFormat="1" applyFont="1" applyFill="1" applyBorder="1" applyAlignment="1" applyProtection="1">
      <alignment horizontal="center" vertical="center"/>
    </xf>
    <xf numFmtId="0" fontId="49" fillId="3" borderId="8" xfId="0" applyNumberFormat="1" applyFont="1" applyFill="1" applyBorder="1" applyAlignment="1" applyProtection="1">
      <alignment horizontal="center" vertical="center"/>
    </xf>
    <xf numFmtId="165" fontId="5" fillId="6" borderId="32" xfId="0" applyNumberFormat="1" applyFont="1" applyFill="1" applyBorder="1" applyAlignment="1" applyProtection="1">
      <alignment horizontal="right"/>
    </xf>
    <xf numFmtId="165" fontId="5" fillId="6" borderId="33" xfId="0" applyNumberFormat="1" applyFont="1" applyFill="1" applyBorder="1" applyAlignment="1" applyProtection="1">
      <alignment horizontal="right"/>
    </xf>
    <xf numFmtId="165" fontId="5" fillId="6" borderId="34" xfId="0" applyNumberFormat="1" applyFont="1" applyFill="1" applyBorder="1" applyAlignment="1" applyProtection="1">
      <alignment horizontal="right"/>
    </xf>
    <xf numFmtId="0" fontId="4" fillId="2" borderId="55" xfId="0" applyNumberFormat="1" applyFont="1" applyFill="1" applyBorder="1" applyAlignment="1" applyProtection="1"/>
    <xf numFmtId="0" fontId="4" fillId="2" borderId="30" xfId="0" applyNumberFormat="1" applyFont="1" applyFill="1" applyBorder="1" applyAlignment="1" applyProtection="1"/>
    <xf numFmtId="0" fontId="4" fillId="2" borderId="31" xfId="0" applyNumberFormat="1" applyFont="1" applyFill="1" applyBorder="1" applyAlignment="1" applyProtection="1"/>
    <xf numFmtId="0" fontId="4" fillId="2" borderId="21" xfId="0" applyNumberFormat="1" applyFont="1" applyFill="1" applyBorder="1" applyAlignment="1" applyProtection="1">
      <alignment horizontal="right" indent="1"/>
    </xf>
    <xf numFmtId="0" fontId="49" fillId="2" borderId="30" xfId="0" applyNumberFormat="1" applyFont="1" applyFill="1" applyBorder="1" applyAlignment="1" applyProtection="1">
      <alignment horizontal="right"/>
    </xf>
    <xf numFmtId="0" fontId="49" fillId="2" borderId="31" xfId="0" applyNumberFormat="1" applyFont="1" applyFill="1" applyBorder="1" applyAlignment="1" applyProtection="1">
      <alignment horizontal="right"/>
    </xf>
    <xf numFmtId="164" fontId="49" fillId="2" borderId="49" xfId="0" applyNumberFormat="1" applyFont="1" applyFill="1" applyBorder="1" applyAlignment="1" applyProtection="1">
      <alignment horizontal="right" vertical="center"/>
    </xf>
    <xf numFmtId="164" fontId="49" fillId="2" borderId="22" xfId="0" applyNumberFormat="1" applyFont="1" applyFill="1" applyBorder="1" applyAlignment="1" applyProtection="1">
      <alignment horizontal="right" vertical="center"/>
    </xf>
    <xf numFmtId="164" fontId="49" fillId="2" borderId="50" xfId="0" applyNumberFormat="1" applyFont="1" applyFill="1" applyBorder="1" applyAlignment="1" applyProtection="1">
      <alignment horizontal="right" vertical="center"/>
    </xf>
    <xf numFmtId="168" fontId="49" fillId="3" borderId="26" xfId="0" applyNumberFormat="1" applyFont="1" applyFill="1" applyBorder="1" applyAlignment="1" applyProtection="1">
      <alignment horizontal="center" vertical="center"/>
    </xf>
    <xf numFmtId="168" fontId="49" fillId="3" borderId="28" xfId="0" applyNumberFormat="1" applyFont="1" applyFill="1" applyBorder="1" applyAlignment="1" applyProtection="1">
      <alignment horizontal="center" vertical="center"/>
    </xf>
    <xf numFmtId="0" fontId="49" fillId="3" borderId="32" xfId="0" applyNumberFormat="1" applyFont="1" applyFill="1" applyBorder="1" applyAlignment="1" applyProtection="1">
      <alignment horizontal="center" vertical="center"/>
    </xf>
    <xf numFmtId="0" fontId="49" fillId="3" borderId="34" xfId="0" applyNumberFormat="1" applyFont="1" applyFill="1" applyBorder="1" applyAlignment="1" applyProtection="1">
      <alignment horizontal="center" vertical="center"/>
    </xf>
    <xf numFmtId="2" fontId="49" fillId="2" borderId="27" xfId="0" applyNumberFormat="1" applyFont="1" applyFill="1" applyBorder="1" applyAlignment="1" applyProtection="1"/>
    <xf numFmtId="0" fontId="8" fillId="4" borderId="26" xfId="0" applyNumberFormat="1" applyFont="1" applyFill="1" applyBorder="1" applyProtection="1"/>
    <xf numFmtId="0" fontId="8" fillId="4" borderId="28" xfId="0" applyNumberFormat="1" applyFont="1" applyFill="1" applyBorder="1" applyProtection="1"/>
    <xf numFmtId="0" fontId="13" fillId="4" borderId="2" xfId="0" applyNumberFormat="1" applyFont="1" applyFill="1" applyBorder="1" applyAlignment="1" applyProtection="1">
      <alignment horizontal="left" wrapText="1"/>
    </xf>
    <xf numFmtId="0" fontId="13" fillId="4" borderId="27" xfId="0" applyNumberFormat="1" applyFont="1" applyFill="1" applyBorder="1" applyProtection="1"/>
    <xf numFmtId="0" fontId="13" fillId="4" borderId="28" xfId="0" applyNumberFormat="1" applyFont="1" applyFill="1" applyBorder="1" applyProtection="1"/>
    <xf numFmtId="0" fontId="38" fillId="4" borderId="26" xfId="0" applyNumberFormat="1" applyFont="1" applyFill="1" applyBorder="1" applyAlignment="1" applyProtection="1">
      <alignment horizontal="left" vertical="top"/>
    </xf>
    <xf numFmtId="0" fontId="38" fillId="4" borderId="28" xfId="0" applyNumberFormat="1" applyFont="1" applyFill="1" applyBorder="1" applyAlignment="1" applyProtection="1">
      <alignment horizontal="left" vertical="top"/>
    </xf>
    <xf numFmtId="0" fontId="38" fillId="4" borderId="26" xfId="0" applyNumberFormat="1" applyFont="1" applyFill="1" applyBorder="1" applyAlignment="1" applyProtection="1">
      <alignment horizontal="center" vertical="top"/>
    </xf>
    <xf numFmtId="0" fontId="38" fillId="4" borderId="28" xfId="0" applyNumberFormat="1" applyFont="1" applyFill="1" applyBorder="1" applyAlignment="1" applyProtection="1">
      <alignment horizontal="center" vertical="top"/>
    </xf>
    <xf numFmtId="0" fontId="13" fillId="4" borderId="26" xfId="0" applyNumberFormat="1" applyFont="1" applyFill="1" applyBorder="1" applyAlignment="1" applyProtection="1">
      <alignment horizontal="center"/>
    </xf>
    <xf numFmtId="0" fontId="13" fillId="4" borderId="27" xfId="0" applyNumberFormat="1" applyFont="1" applyFill="1" applyBorder="1" applyAlignment="1" applyProtection="1">
      <alignment horizontal="center"/>
    </xf>
    <xf numFmtId="0" fontId="13" fillId="4" borderId="2" xfId="0" applyNumberFormat="1" applyFont="1" applyFill="1" applyBorder="1" applyAlignment="1" applyProtection="1">
      <alignment horizontal="center"/>
    </xf>
    <xf numFmtId="0" fontId="4" fillId="2" borderId="32" xfId="0" applyNumberFormat="1" applyFont="1" applyFill="1" applyBorder="1" applyAlignment="1" applyProtection="1">
      <alignment horizontal="center" wrapText="1"/>
    </xf>
    <xf numFmtId="0" fontId="4" fillId="2" borderId="34" xfId="0" applyNumberFormat="1" applyFont="1" applyFill="1" applyBorder="1" applyAlignment="1" applyProtection="1">
      <alignment horizontal="center" wrapText="1"/>
    </xf>
    <xf numFmtId="0" fontId="49" fillId="2" borderId="25" xfId="0" applyNumberFormat="1" applyFont="1" applyFill="1" applyBorder="1" applyAlignment="1" applyProtection="1">
      <alignment horizontal="center" vertical="center"/>
    </xf>
    <xf numFmtId="1" fontId="49" fillId="2" borderId="36" xfId="0" applyNumberFormat="1" applyFont="1" applyFill="1" applyBorder="1" applyAlignment="1" applyProtection="1">
      <alignment horizontal="center" vertical="center"/>
    </xf>
    <xf numFmtId="1" fontId="49" fillId="2" borderId="21" xfId="0" applyNumberFormat="1" applyFont="1" applyFill="1" applyBorder="1" applyAlignment="1" applyProtection="1">
      <alignment horizontal="center" vertical="center"/>
    </xf>
    <xf numFmtId="0" fontId="4" fillId="2" borderId="26" xfId="0" applyNumberFormat="1" applyFont="1" applyFill="1" applyBorder="1" applyAlignment="1" applyProtection="1">
      <alignment horizontal="center" vertical="center"/>
    </xf>
    <xf numFmtId="0" fontId="4" fillId="2" borderId="28" xfId="0" applyNumberFormat="1" applyFont="1" applyFill="1" applyBorder="1" applyAlignment="1" applyProtection="1">
      <alignment horizontal="center" vertical="center"/>
    </xf>
    <xf numFmtId="0" fontId="2" fillId="2" borderId="2" xfId="0" applyNumberFormat="1" applyFont="1" applyFill="1" applyBorder="1" applyAlignment="1" applyProtection="1">
      <alignment horizontal="left"/>
    </xf>
    <xf numFmtId="0" fontId="2" fillId="2" borderId="7" xfId="0" applyNumberFormat="1" applyFont="1" applyFill="1" applyBorder="1" applyAlignment="1" applyProtection="1">
      <alignment horizontal="center"/>
    </xf>
    <xf numFmtId="0" fontId="2" fillId="2" borderId="0" xfId="0" applyNumberFormat="1" applyFont="1" applyFill="1" applyBorder="1" applyAlignment="1" applyProtection="1">
      <alignment horizontal="center"/>
    </xf>
    <xf numFmtId="0" fontId="2" fillId="2" borderId="9" xfId="0" applyNumberFormat="1" applyFont="1" applyFill="1" applyBorder="1" applyAlignment="1" applyProtection="1">
      <alignment horizontal="center"/>
    </xf>
    <xf numFmtId="0" fontId="49" fillId="2" borderId="29" xfId="0" applyNumberFormat="1" applyFont="1" applyFill="1" applyBorder="1" applyAlignment="1" applyProtection="1">
      <alignment horizontal="right"/>
    </xf>
    <xf numFmtId="0" fontId="49" fillId="2" borderId="26" xfId="0" applyNumberFormat="1" applyFont="1" applyFill="1" applyBorder="1" applyAlignment="1" applyProtection="1">
      <alignment horizontal="right" vertical="center"/>
    </xf>
    <xf numFmtId="0" fontId="8" fillId="4" borderId="26" xfId="0" applyNumberFormat="1" applyFont="1" applyFill="1" applyBorder="1" applyAlignment="1" applyProtection="1">
      <alignment horizontal="center"/>
    </xf>
    <xf numFmtId="0" fontId="8" fillId="4" borderId="28" xfId="0" applyNumberFormat="1" applyFont="1" applyFill="1" applyBorder="1" applyAlignment="1" applyProtection="1">
      <alignment horizontal="center"/>
    </xf>
    <xf numFmtId="0" fontId="8" fillId="4" borderId="26" xfId="0" applyNumberFormat="1" applyFont="1" applyFill="1" applyBorder="1" applyAlignment="1" applyProtection="1">
      <alignment horizontal="left"/>
    </xf>
    <xf numFmtId="0" fontId="8" fillId="4" borderId="27" xfId="0" applyNumberFormat="1" applyFont="1" applyFill="1" applyBorder="1" applyAlignment="1" applyProtection="1">
      <alignment horizontal="left"/>
    </xf>
    <xf numFmtId="0" fontId="8" fillId="4" borderId="28" xfId="0" applyNumberFormat="1" applyFont="1" applyFill="1" applyBorder="1" applyAlignment="1" applyProtection="1">
      <alignment horizontal="left"/>
    </xf>
    <xf numFmtId="0" fontId="13" fillId="4" borderId="26" xfId="0" applyNumberFormat="1" applyFont="1" applyFill="1" applyBorder="1" applyAlignment="1" applyProtection="1">
      <alignment horizontal="left" vertical="top"/>
    </xf>
    <xf numFmtId="0" fontId="13" fillId="4" borderId="28" xfId="0" applyNumberFormat="1" applyFont="1" applyFill="1" applyBorder="1" applyAlignment="1" applyProtection="1">
      <alignment horizontal="left" vertical="top"/>
    </xf>
    <xf numFmtId="1" fontId="49" fillId="2" borderId="29" xfId="0" applyNumberFormat="1" applyFont="1" applyFill="1" applyBorder="1" applyAlignment="1" applyProtection="1"/>
    <xf numFmtId="1" fontId="49" fillId="2" borderId="30" xfId="0" applyNumberFormat="1" applyFont="1" applyFill="1" applyBorder="1" applyAlignment="1" applyProtection="1"/>
    <xf numFmtId="1" fontId="49" fillId="2" borderId="31" xfId="0" applyNumberFormat="1" applyFont="1" applyFill="1" applyBorder="1" applyAlignment="1" applyProtection="1"/>
    <xf numFmtId="10" fontId="49" fillId="2" borderId="29" xfId="0" applyNumberFormat="1" applyFont="1" applyFill="1" applyBorder="1" applyAlignment="1" applyProtection="1"/>
    <xf numFmtId="10" fontId="49" fillId="2" borderId="30" xfId="0" applyNumberFormat="1" applyFont="1" applyFill="1" applyBorder="1" applyAlignment="1" applyProtection="1"/>
    <xf numFmtId="10" fontId="49" fillId="2" borderId="31" xfId="0" applyNumberFormat="1" applyFont="1" applyFill="1" applyBorder="1" applyAlignment="1" applyProtection="1"/>
    <xf numFmtId="0" fontId="13" fillId="4" borderId="27" xfId="0" applyNumberFormat="1" applyFont="1" applyFill="1" applyBorder="1" applyAlignment="1" applyProtection="1">
      <alignment horizontal="left" vertical="top"/>
    </xf>
    <xf numFmtId="0" fontId="8" fillId="4" borderId="27" xfId="0" applyNumberFormat="1" applyFont="1" applyFill="1" applyBorder="1" applyAlignment="1" applyProtection="1">
      <alignment horizontal="center"/>
    </xf>
    <xf numFmtId="0" fontId="8" fillId="2" borderId="26" xfId="0" applyNumberFormat="1" applyFont="1" applyFill="1" applyBorder="1" applyAlignment="1" applyProtection="1">
      <alignment horizontal="center"/>
    </xf>
    <xf numFmtId="0" fontId="8" fillId="2" borderId="27" xfId="0" applyNumberFormat="1" applyFont="1" applyFill="1" applyBorder="1" applyAlignment="1" applyProtection="1">
      <alignment horizontal="center"/>
    </xf>
    <xf numFmtId="0" fontId="30" fillId="2" borderId="0" xfId="0" applyNumberFormat="1" applyFont="1" applyFill="1" applyBorder="1" applyAlignment="1" applyProtection="1">
      <alignment horizontal="left" vertical="center"/>
    </xf>
    <xf numFmtId="0" fontId="8" fillId="2" borderId="2" xfId="0" applyNumberFormat="1" applyFont="1" applyFill="1" applyBorder="1" applyAlignment="1" applyProtection="1">
      <alignment horizontal="left"/>
    </xf>
    <xf numFmtId="0" fontId="8" fillId="2" borderId="0" xfId="0" applyNumberFormat="1" applyFont="1" applyFill="1" applyBorder="1" applyAlignment="1" applyProtection="1">
      <alignment horizontal="center"/>
    </xf>
    <xf numFmtId="0" fontId="8" fillId="2" borderId="0" xfId="0" applyNumberFormat="1" applyFont="1" applyFill="1" applyBorder="1" applyAlignment="1" applyProtection="1">
      <alignment horizontal="right"/>
    </xf>
    <xf numFmtId="173" fontId="2" fillId="2" borderId="2" xfId="0" applyNumberFormat="1" applyFont="1" applyFill="1" applyBorder="1" applyAlignment="1" applyProtection="1">
      <alignment horizontal="left"/>
    </xf>
    <xf numFmtId="173" fontId="2" fillId="0" borderId="2" xfId="0" applyNumberFormat="1" applyFont="1" applyFill="1" applyBorder="1" applyAlignment="1" applyProtection="1">
      <alignment horizontal="left"/>
    </xf>
    <xf numFmtId="0" fontId="2" fillId="2" borderId="2" xfId="0" applyNumberFormat="1" applyFont="1" applyFill="1" applyBorder="1" applyAlignment="1" applyProtection="1">
      <alignment horizontal="left"/>
      <protection locked="0"/>
    </xf>
    <xf numFmtId="0" fontId="38" fillId="2" borderId="2" xfId="0" applyNumberFormat="1" applyFont="1" applyFill="1" applyBorder="1" applyAlignment="1" applyProtection="1">
      <alignment horizontal="center" vertical="center"/>
    </xf>
    <xf numFmtId="0" fontId="8" fillId="4" borderId="27" xfId="0" applyNumberFormat="1" applyFont="1" applyFill="1" applyBorder="1" applyProtection="1"/>
    <xf numFmtId="0" fontId="13" fillId="4" borderId="2" xfId="0" applyNumberFormat="1" applyFont="1" applyFill="1" applyBorder="1" applyAlignment="1" applyProtection="1">
      <alignment horizontal="left" vertical="top" wrapText="1"/>
    </xf>
    <xf numFmtId="0" fontId="13" fillId="4" borderId="35" xfId="0" applyNumberFormat="1" applyFont="1" applyFill="1" applyBorder="1" applyAlignment="1" applyProtection="1">
      <alignment horizontal="left" vertical="top" wrapText="1"/>
    </xf>
    <xf numFmtId="0" fontId="8" fillId="4" borderId="26" xfId="0" applyNumberFormat="1" applyFont="1" applyFill="1" applyBorder="1" applyAlignment="1" applyProtection="1"/>
    <xf numFmtId="0" fontId="8" fillId="4" borderId="27" xfId="0" applyNumberFormat="1" applyFont="1" applyFill="1" applyBorder="1" applyAlignment="1" applyProtection="1"/>
    <xf numFmtId="0" fontId="8" fillId="4" borderId="28" xfId="0" applyNumberFormat="1" applyFont="1" applyFill="1" applyBorder="1" applyAlignment="1" applyProtection="1"/>
    <xf numFmtId="0" fontId="38" fillId="4" borderId="2" xfId="0" applyNumberFormat="1" applyFont="1" applyFill="1" applyBorder="1" applyAlignment="1" applyProtection="1">
      <alignment horizontal="center" vertical="top"/>
    </xf>
    <xf numFmtId="0" fontId="13" fillId="4" borderId="2" xfId="0" applyNumberFormat="1" applyFont="1" applyFill="1" applyBorder="1" applyProtection="1"/>
    <xf numFmtId="0" fontId="13" fillId="4" borderId="36" xfId="0" applyNumberFormat="1" applyFont="1" applyFill="1" applyBorder="1" applyProtection="1"/>
    <xf numFmtId="0" fontId="13" fillId="4" borderId="27" xfId="0" applyNumberFormat="1" applyFont="1" applyFill="1" applyBorder="1" applyAlignment="1" applyProtection="1">
      <alignment horizontal="left" vertical="top" wrapText="1"/>
    </xf>
    <xf numFmtId="0" fontId="13" fillId="4" borderId="28" xfId="0" applyNumberFormat="1" applyFont="1" applyFill="1" applyBorder="1" applyAlignment="1" applyProtection="1">
      <alignment horizontal="left" vertical="top" wrapText="1"/>
    </xf>
    <xf numFmtId="0" fontId="8" fillId="4" borderId="27" xfId="0" applyNumberFormat="1" applyFont="1" applyFill="1" applyBorder="1" applyAlignment="1" applyProtection="1">
      <alignment horizontal="right" vertical="center"/>
    </xf>
    <xf numFmtId="0" fontId="8" fillId="4" borderId="28" xfId="0" applyNumberFormat="1" applyFont="1" applyFill="1" applyBorder="1" applyAlignment="1" applyProtection="1">
      <alignment horizontal="right" vertical="center"/>
    </xf>
    <xf numFmtId="0" fontId="2" fillId="2" borderId="2" xfId="0" applyNumberFormat="1" applyFont="1" applyFill="1" applyBorder="1" applyAlignment="1" applyProtection="1">
      <alignment horizontal="center" vertical="center"/>
    </xf>
    <xf numFmtId="2" fontId="49" fillId="2" borderId="26" xfId="0" applyNumberFormat="1" applyFont="1" applyFill="1" applyBorder="1" applyAlignment="1" applyProtection="1">
      <alignment horizontal="right"/>
    </xf>
    <xf numFmtId="0" fontId="28" fillId="3" borderId="51" xfId="0" applyNumberFormat="1" applyFont="1" applyFill="1" applyBorder="1" applyAlignment="1" applyProtection="1"/>
    <xf numFmtId="0" fontId="28" fillId="3" borderId="33" xfId="0" applyNumberFormat="1" applyFont="1" applyFill="1" applyBorder="1" applyAlignment="1" applyProtection="1"/>
    <xf numFmtId="0" fontId="28" fillId="3" borderId="34" xfId="0" applyNumberFormat="1" applyFont="1" applyFill="1" applyBorder="1" applyAlignment="1" applyProtection="1"/>
    <xf numFmtId="1" fontId="49" fillId="2" borderId="32" xfId="0" applyNumberFormat="1" applyFont="1" applyFill="1" applyBorder="1" applyAlignment="1" applyProtection="1">
      <alignment horizontal="right"/>
    </xf>
    <xf numFmtId="2" fontId="49" fillId="2" borderId="32" xfId="0" applyNumberFormat="1" applyFont="1" applyFill="1" applyBorder="1" applyAlignment="1" applyProtection="1"/>
    <xf numFmtId="2" fontId="49" fillId="2" borderId="34" xfId="0" applyNumberFormat="1" applyFont="1" applyFill="1" applyBorder="1" applyAlignment="1" applyProtection="1"/>
    <xf numFmtId="0" fontId="13" fillId="4" borderId="26" xfId="0" applyNumberFormat="1" applyFont="1" applyFill="1" applyBorder="1" applyAlignment="1" applyProtection="1">
      <alignment horizontal="left" vertical="top" wrapText="1"/>
    </xf>
    <xf numFmtId="0" fontId="13" fillId="4" borderId="5" xfId="0" applyNumberFormat="1" applyFont="1" applyFill="1" applyBorder="1" applyAlignment="1" applyProtection="1">
      <alignment horizontal="left" vertical="top" wrapText="1"/>
    </xf>
    <xf numFmtId="0" fontId="13" fillId="4" borderId="6" xfId="0" applyNumberFormat="1" applyFont="1" applyFill="1" applyBorder="1" applyAlignment="1" applyProtection="1">
      <alignment horizontal="left" vertical="top" wrapText="1"/>
    </xf>
    <xf numFmtId="0" fontId="13" fillId="4" borderId="8" xfId="0" applyNumberFormat="1" applyFont="1" applyFill="1" applyBorder="1" applyAlignment="1" applyProtection="1">
      <alignment horizontal="left" vertical="top" wrapText="1"/>
    </xf>
    <xf numFmtId="0" fontId="13" fillId="3" borderId="6" xfId="0" applyNumberFormat="1" applyFont="1" applyFill="1" applyBorder="1" applyAlignment="1" applyProtection="1">
      <alignment horizontal="center" vertical="center"/>
      <protection locked="0"/>
    </xf>
    <xf numFmtId="0" fontId="12" fillId="3" borderId="6" xfId="0" applyNumberFormat="1" applyFont="1" applyFill="1" applyBorder="1" applyAlignment="1" applyProtection="1">
      <alignment horizontal="center"/>
      <protection locked="0"/>
    </xf>
    <xf numFmtId="2" fontId="49" fillId="2" borderId="33" xfId="0" applyNumberFormat="1" applyFont="1" applyFill="1" applyBorder="1" applyAlignment="1" applyProtection="1"/>
    <xf numFmtId="0" fontId="8" fillId="2" borderId="24" xfId="0" applyNumberFormat="1" applyFont="1" applyFill="1" applyBorder="1" applyAlignment="1" applyProtection="1">
      <alignment vertical="top" wrapText="1"/>
      <protection locked="0"/>
    </xf>
    <xf numFmtId="0" fontId="6" fillId="0" borderId="15" xfId="0" applyNumberFormat="1" applyFont="1" applyBorder="1" applyProtection="1">
      <protection locked="0"/>
    </xf>
    <xf numFmtId="0" fontId="6" fillId="0" borderId="16" xfId="0" applyNumberFormat="1" applyFont="1" applyBorder="1" applyProtection="1">
      <protection locked="0"/>
    </xf>
    <xf numFmtId="0" fontId="6" fillId="0" borderId="38" xfId="0" applyNumberFormat="1" applyFont="1" applyBorder="1" applyProtection="1">
      <protection locked="0"/>
    </xf>
    <xf numFmtId="0" fontId="6" fillId="0" borderId="0" xfId="0" applyNumberFormat="1" applyFont="1" applyProtection="1">
      <protection locked="0"/>
    </xf>
    <xf numFmtId="0" fontId="6" fillId="0" borderId="18" xfId="0" applyNumberFormat="1" applyFont="1" applyBorder="1" applyProtection="1">
      <protection locked="0"/>
    </xf>
    <xf numFmtId="0" fontId="6" fillId="0" borderId="39" xfId="0" applyNumberFormat="1" applyFont="1" applyBorder="1" applyProtection="1">
      <protection locked="0"/>
    </xf>
    <xf numFmtId="0" fontId="6" fillId="0" borderId="22" xfId="0" applyNumberFormat="1" applyFont="1" applyBorder="1" applyProtection="1">
      <protection locked="0"/>
    </xf>
    <xf numFmtId="0" fontId="6" fillId="0" borderId="40" xfId="0" applyNumberFormat="1" applyFont="1" applyBorder="1" applyProtection="1">
      <protection locked="0"/>
    </xf>
    <xf numFmtId="0" fontId="49" fillId="3" borderId="21" xfId="0" applyNumberFormat="1" applyFont="1" applyFill="1" applyBorder="1" applyAlignment="1" applyProtection="1">
      <alignment horizontal="center" vertical="center"/>
    </xf>
    <xf numFmtId="0" fontId="68" fillId="2" borderId="7" xfId="0" applyNumberFormat="1" applyFont="1" applyFill="1" applyBorder="1" applyAlignment="1" applyProtection="1">
      <alignment horizontal="left"/>
      <protection locked="0"/>
    </xf>
    <xf numFmtId="0" fontId="68" fillId="2" borderId="0" xfId="0" applyNumberFormat="1" applyFont="1" applyFill="1" applyBorder="1" applyAlignment="1" applyProtection="1">
      <alignment horizontal="left"/>
      <protection locked="0"/>
    </xf>
    <xf numFmtId="0" fontId="68" fillId="2" borderId="9" xfId="0" applyNumberFormat="1" applyFont="1" applyFill="1" applyBorder="1" applyAlignment="1" applyProtection="1">
      <alignment horizontal="left"/>
      <protection locked="0"/>
    </xf>
    <xf numFmtId="0" fontId="68" fillId="2" borderId="4" xfId="0" applyNumberFormat="1" applyFont="1" applyFill="1" applyBorder="1" applyAlignment="1" applyProtection="1">
      <alignment horizontal="left"/>
      <protection locked="0"/>
    </xf>
    <xf numFmtId="0" fontId="68" fillId="2" borderId="1" xfId="0" applyNumberFormat="1" applyFont="1" applyFill="1" applyBorder="1" applyAlignment="1" applyProtection="1">
      <alignment horizontal="left"/>
      <protection locked="0"/>
    </xf>
    <xf numFmtId="0" fontId="68" fillId="2" borderId="3" xfId="0" applyNumberFormat="1" applyFont="1" applyFill="1" applyBorder="1" applyAlignment="1" applyProtection="1">
      <alignment horizontal="left"/>
      <protection locked="0"/>
    </xf>
    <xf numFmtId="0" fontId="70" fillId="3" borderId="7" xfId="0" applyNumberFormat="1" applyFont="1" applyFill="1" applyBorder="1" applyAlignment="1" applyProtection="1">
      <alignment horizontal="left"/>
      <protection locked="0"/>
    </xf>
    <xf numFmtId="0" fontId="70" fillId="3" borderId="0" xfId="0" applyNumberFormat="1" applyFont="1" applyFill="1" applyBorder="1" applyAlignment="1" applyProtection="1">
      <alignment horizontal="left"/>
      <protection locked="0"/>
    </xf>
    <xf numFmtId="0" fontId="70" fillId="3" borderId="9" xfId="0" applyNumberFormat="1" applyFont="1" applyFill="1" applyBorder="1" applyAlignment="1" applyProtection="1">
      <alignment horizontal="left"/>
      <protection locked="0"/>
    </xf>
    <xf numFmtId="0" fontId="70" fillId="3" borderId="4" xfId="0" applyNumberFormat="1" applyFont="1" applyFill="1" applyBorder="1" applyAlignment="1" applyProtection="1">
      <alignment horizontal="left"/>
      <protection locked="0"/>
    </xf>
    <xf numFmtId="0" fontId="70" fillId="3" borderId="1" xfId="0" applyNumberFormat="1" applyFont="1" applyFill="1" applyBorder="1" applyAlignment="1" applyProtection="1">
      <alignment horizontal="left"/>
      <protection locked="0"/>
    </xf>
    <xf numFmtId="0" fontId="70" fillId="3" borderId="3" xfId="0" applyNumberFormat="1" applyFont="1" applyFill="1" applyBorder="1" applyAlignment="1" applyProtection="1">
      <alignment horizontal="left"/>
      <protection locked="0"/>
    </xf>
    <xf numFmtId="0" fontId="8" fillId="3" borderId="7" xfId="0" applyNumberFormat="1" applyFont="1" applyFill="1" applyBorder="1" applyAlignment="1" applyProtection="1">
      <alignment horizontal="left"/>
      <protection locked="0"/>
    </xf>
    <xf numFmtId="0" fontId="8" fillId="3" borderId="0" xfId="0" applyNumberFormat="1" applyFont="1" applyFill="1" applyBorder="1" applyAlignment="1" applyProtection="1">
      <alignment horizontal="left"/>
      <protection locked="0"/>
    </xf>
    <xf numFmtId="0" fontId="8" fillId="3" borderId="9" xfId="0" applyNumberFormat="1" applyFont="1" applyFill="1" applyBorder="1" applyAlignment="1" applyProtection="1">
      <alignment horizontal="left"/>
      <protection locked="0"/>
    </xf>
    <xf numFmtId="0" fontId="8" fillId="3" borderId="4" xfId="0" applyNumberFormat="1" applyFont="1" applyFill="1" applyBorder="1" applyAlignment="1" applyProtection="1">
      <alignment horizontal="left"/>
      <protection locked="0"/>
    </xf>
    <xf numFmtId="0" fontId="8" fillId="3" borderId="1" xfId="0" applyNumberFormat="1" applyFont="1" applyFill="1" applyBorder="1" applyAlignment="1" applyProtection="1">
      <alignment horizontal="left"/>
      <protection locked="0"/>
    </xf>
    <xf numFmtId="0" fontId="8" fillId="3" borderId="3" xfId="0" applyNumberFormat="1" applyFont="1" applyFill="1" applyBorder="1" applyAlignment="1" applyProtection="1">
      <alignment horizontal="left"/>
      <protection locked="0"/>
    </xf>
    <xf numFmtId="0" fontId="4" fillId="2" borderId="5"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49" fillId="8" borderId="29" xfId="0" applyNumberFormat="1" applyFont="1" applyFill="1" applyBorder="1" applyAlignment="1" applyProtection="1"/>
    <xf numFmtId="0" fontId="49" fillId="8" borderId="30" xfId="0" applyNumberFormat="1" applyFont="1" applyFill="1" applyBorder="1" applyAlignment="1" applyProtection="1"/>
    <xf numFmtId="0" fontId="49" fillId="8" borderId="31" xfId="0" applyNumberFormat="1" applyFont="1" applyFill="1" applyBorder="1" applyAlignment="1" applyProtection="1"/>
    <xf numFmtId="0" fontId="9" fillId="2" borderId="4" xfId="0" applyNumberFormat="1" applyFont="1" applyFill="1" applyBorder="1" applyAlignment="1" applyProtection="1"/>
    <xf numFmtId="0" fontId="9" fillId="2" borderId="59" xfId="0" applyNumberFormat="1" applyFont="1" applyFill="1" applyBorder="1" applyAlignment="1" applyProtection="1"/>
    <xf numFmtId="0" fontId="9" fillId="2" borderId="47" xfId="0" applyNumberFormat="1" applyFont="1" applyFill="1" applyBorder="1" applyAlignment="1" applyProtection="1"/>
    <xf numFmtId="0" fontId="9" fillId="2" borderId="16" xfId="0" applyNumberFormat="1" applyFont="1" applyFill="1" applyBorder="1" applyAlignment="1" applyProtection="1"/>
    <xf numFmtId="0" fontId="12" fillId="2" borderId="0" xfId="0" applyNumberFormat="1" applyFont="1" applyFill="1" applyBorder="1" applyAlignment="1" applyProtection="1">
      <alignment horizontal="right"/>
    </xf>
    <xf numFmtId="0" fontId="12" fillId="2" borderId="9" xfId="0" applyNumberFormat="1" applyFont="1" applyFill="1" applyBorder="1" applyAlignment="1" applyProtection="1">
      <alignment horizontal="right"/>
    </xf>
    <xf numFmtId="0" fontId="49" fillId="8" borderId="29" xfId="0" applyNumberFormat="1" applyFont="1" applyFill="1" applyBorder="1" applyAlignment="1" applyProtection="1">
      <alignment horizontal="center"/>
    </xf>
    <xf numFmtId="0" fontId="49" fillId="8" borderId="30" xfId="0" applyNumberFormat="1" applyFont="1" applyFill="1" applyBorder="1" applyAlignment="1" applyProtection="1">
      <alignment horizontal="center"/>
    </xf>
    <xf numFmtId="0" fontId="49" fillId="8" borderId="31" xfId="0" applyNumberFormat="1" applyFont="1" applyFill="1" applyBorder="1" applyAlignment="1" applyProtection="1">
      <alignment horizontal="center"/>
    </xf>
    <xf numFmtId="0" fontId="9" fillId="2" borderId="0" xfId="0" applyNumberFormat="1" applyFont="1" applyFill="1" applyBorder="1" applyAlignment="1" applyProtection="1">
      <alignment horizontal="left" vertical="top" wrapText="1"/>
    </xf>
    <xf numFmtId="0" fontId="9" fillId="2" borderId="1" xfId="0" applyNumberFormat="1" applyFont="1" applyFill="1" applyBorder="1" applyAlignment="1" applyProtection="1">
      <alignment horizontal="left" vertical="top" wrapText="1"/>
    </xf>
    <xf numFmtId="0" fontId="12" fillId="2" borderId="6" xfId="0" applyNumberFormat="1" applyFont="1" applyFill="1" applyBorder="1" applyAlignment="1" applyProtection="1">
      <alignment horizontal="left" vertical="center"/>
      <protection locked="0"/>
    </xf>
    <xf numFmtId="0" fontId="12" fillId="2" borderId="6" xfId="0" applyNumberFormat="1" applyFont="1" applyFill="1" applyBorder="1" applyAlignment="1" applyProtection="1">
      <alignment horizontal="center" vertical="center"/>
    </xf>
    <xf numFmtId="14" fontId="12" fillId="2" borderId="6" xfId="0" applyNumberFormat="1" applyFont="1" applyFill="1" applyBorder="1" applyAlignment="1" applyProtection="1">
      <alignment horizontal="center" vertical="center"/>
    </xf>
    <xf numFmtId="0" fontId="12" fillId="2" borderId="8" xfId="0" applyNumberFormat="1" applyFont="1" applyFill="1" applyBorder="1" applyAlignment="1" applyProtection="1">
      <alignment horizontal="center" vertical="center"/>
    </xf>
    <xf numFmtId="0" fontId="12" fillId="3" borderId="6" xfId="0" applyNumberFormat="1" applyFont="1" applyFill="1" applyBorder="1" applyAlignment="1" applyProtection="1">
      <alignment horizontal="center" vertical="center"/>
    </xf>
    <xf numFmtId="0" fontId="12" fillId="3" borderId="6" xfId="0" applyNumberFormat="1" applyFont="1" applyFill="1" applyBorder="1" applyAlignment="1" applyProtection="1">
      <alignment horizontal="center" vertical="center"/>
      <protection locked="0"/>
    </xf>
    <xf numFmtId="0" fontId="12" fillId="3" borderId="8" xfId="0" applyNumberFormat="1" applyFont="1" applyFill="1" applyBorder="1" applyAlignment="1" applyProtection="1">
      <alignment horizontal="center" vertical="center"/>
      <protection locked="0"/>
    </xf>
    <xf numFmtId="0" fontId="6" fillId="2" borderId="2" xfId="0" applyNumberFormat="1" applyFont="1" applyFill="1" applyBorder="1" applyAlignment="1" applyProtection="1">
      <alignment horizontal="left"/>
      <protection locked="0"/>
    </xf>
    <xf numFmtId="0" fontId="4" fillId="2" borderId="55" xfId="0" applyNumberFormat="1" applyFont="1" applyFill="1" applyBorder="1" applyAlignment="1" applyProtection="1">
      <alignment horizontal="right"/>
    </xf>
    <xf numFmtId="0" fontId="4" fillId="2" borderId="30" xfId="0" applyNumberFormat="1" applyFont="1" applyFill="1" applyBorder="1" applyAlignment="1" applyProtection="1">
      <alignment horizontal="right"/>
    </xf>
    <xf numFmtId="0" fontId="12" fillId="2" borderId="0" xfId="0" applyFont="1" applyFill="1" applyBorder="1" applyAlignment="1" applyProtection="1">
      <alignment horizontal="left"/>
    </xf>
    <xf numFmtId="167" fontId="12" fillId="2" borderId="0" xfId="0" applyNumberFormat="1" applyFont="1" applyFill="1" applyBorder="1" applyAlignment="1" applyProtection="1">
      <alignment horizontal="left"/>
    </xf>
    <xf numFmtId="0" fontId="12" fillId="2" borderId="0" xfId="0" applyFont="1" applyFill="1" applyBorder="1" applyAlignment="1">
      <alignment horizontal="left"/>
    </xf>
    <xf numFmtId="0" fontId="12" fillId="2" borderId="0" xfId="0" applyFont="1" applyFill="1" applyBorder="1" applyAlignment="1">
      <alignment horizontal="right"/>
    </xf>
    <xf numFmtId="0" fontId="12" fillId="2" borderId="0" xfId="0" applyFont="1" applyFill="1" applyBorder="1" applyAlignment="1">
      <alignment horizontal="center"/>
    </xf>
    <xf numFmtId="0" fontId="12" fillId="2" borderId="0" xfId="0" applyFont="1" applyFill="1" applyBorder="1" applyAlignment="1" applyProtection="1"/>
    <xf numFmtId="0" fontId="2" fillId="2" borderId="0" xfId="0" applyFont="1" applyFill="1" applyBorder="1" applyAlignment="1">
      <alignment horizontal="left"/>
    </xf>
    <xf numFmtId="172" fontId="2" fillId="2" borderId="0" xfId="0" applyNumberFormat="1" applyFont="1" applyFill="1" applyBorder="1" applyAlignment="1">
      <alignment horizontal="left"/>
    </xf>
    <xf numFmtId="1" fontId="2" fillId="2" borderId="0" xfId="0" applyNumberFormat="1" applyFont="1" applyFill="1" applyBorder="1" applyAlignment="1" applyProtection="1">
      <alignment horizontal="center"/>
      <protection locked="0"/>
    </xf>
    <xf numFmtId="0" fontId="8" fillId="2" borderId="0" xfId="0" applyFont="1" applyFill="1" applyBorder="1" applyAlignment="1">
      <alignment horizontal="center"/>
    </xf>
    <xf numFmtId="1" fontId="2" fillId="2" borderId="6" xfId="0" applyNumberFormat="1" applyFont="1" applyFill="1" applyBorder="1" applyAlignment="1" applyProtection="1">
      <alignment horizontal="center"/>
      <protection locked="0"/>
    </xf>
    <xf numFmtId="170" fontId="2" fillId="2" borderId="0" xfId="0" applyNumberFormat="1" applyFont="1" applyFill="1" applyBorder="1" applyAlignment="1" applyProtection="1">
      <alignment horizontal="center"/>
      <protection locked="0"/>
    </xf>
    <xf numFmtId="169" fontId="2" fillId="2" borderId="0" xfId="0" applyNumberFormat="1" applyFont="1" applyFill="1" applyBorder="1" applyAlignment="1" applyProtection="1">
      <alignment horizontal="center"/>
      <protection locked="0"/>
    </xf>
    <xf numFmtId="167" fontId="2" fillId="2" borderId="0" xfId="0" applyNumberFormat="1" applyFont="1" applyFill="1" applyBorder="1" applyAlignment="1">
      <alignment horizontal="center"/>
    </xf>
    <xf numFmtId="0" fontId="2" fillId="2" borderId="0" xfId="0" applyFont="1" applyFill="1" applyAlignment="1">
      <alignment horizontal="right"/>
    </xf>
    <xf numFmtId="0" fontId="2" fillId="2" borderId="9" xfId="0" applyFont="1" applyFill="1" applyBorder="1" applyAlignment="1">
      <alignment horizontal="right"/>
    </xf>
    <xf numFmtId="0" fontId="2" fillId="2" borderId="22" xfId="0" applyFont="1" applyFill="1" applyBorder="1" applyAlignment="1">
      <alignment horizontal="left"/>
    </xf>
    <xf numFmtId="172" fontId="2" fillId="2" borderId="22" xfId="0" applyNumberFormat="1" applyFont="1" applyFill="1" applyBorder="1" applyAlignment="1">
      <alignment horizontal="left"/>
    </xf>
    <xf numFmtId="1" fontId="2" fillId="2" borderId="22" xfId="0" applyNumberFormat="1" applyFont="1" applyFill="1" applyBorder="1" applyAlignment="1" applyProtection="1">
      <alignment horizontal="center"/>
      <protection locked="0"/>
    </xf>
    <xf numFmtId="1" fontId="2" fillId="2" borderId="0" xfId="0" applyNumberFormat="1" applyFont="1" applyFill="1" applyBorder="1" applyAlignment="1" applyProtection="1">
      <alignment horizontal="center"/>
    </xf>
    <xf numFmtId="0" fontId="21" fillId="2" borderId="0" xfId="0" applyFont="1" applyFill="1" applyBorder="1" applyAlignment="1" applyProtection="1">
      <alignment horizontal="left" vertical="top" wrapText="1"/>
    </xf>
    <xf numFmtId="0" fontId="21" fillId="2" borderId="0" xfId="0" applyFont="1" applyFill="1" applyBorder="1" applyAlignment="1" applyProtection="1">
      <alignment horizontal="left" vertical="center" wrapText="1"/>
    </xf>
    <xf numFmtId="0" fontId="24" fillId="2" borderId="26" xfId="0" applyFont="1" applyFill="1" applyBorder="1" applyAlignment="1" applyProtection="1">
      <alignment horizontal="left" vertical="center" wrapText="1"/>
    </xf>
    <xf numFmtId="0" fontId="24" fillId="2" borderId="27" xfId="0" applyFont="1" applyFill="1" applyBorder="1" applyAlignment="1" applyProtection="1">
      <alignment horizontal="left" vertical="center" wrapText="1"/>
    </xf>
    <xf numFmtId="0" fontId="24" fillId="2" borderId="28" xfId="0" applyFont="1" applyFill="1" applyBorder="1" applyAlignment="1" applyProtection="1">
      <alignment horizontal="left" vertical="center" wrapText="1"/>
    </xf>
    <xf numFmtId="0" fontId="24" fillId="2" borderId="26" xfId="0" applyFont="1" applyFill="1" applyBorder="1" applyAlignment="1" applyProtection="1">
      <alignment horizontal="center" vertical="center" wrapText="1"/>
    </xf>
    <xf numFmtId="0" fontId="24" fillId="2" borderId="28" xfId="0" applyFont="1" applyFill="1" applyBorder="1" applyAlignment="1" applyProtection="1">
      <alignment horizontal="center" vertical="center" wrapText="1"/>
    </xf>
    <xf numFmtId="49" fontId="35" fillId="0" borderId="0" xfId="0" applyNumberFormat="1" applyFont="1" applyFill="1" applyBorder="1" applyAlignment="1" applyProtection="1">
      <alignment horizontal="left" vertical="center"/>
    </xf>
    <xf numFmtId="0" fontId="21" fillId="2" borderId="0" xfId="0" applyFont="1" applyFill="1" applyBorder="1" applyAlignment="1" applyProtection="1">
      <alignment horizontal="left"/>
    </xf>
    <xf numFmtId="2" fontId="25" fillId="2" borderId="13" xfId="0" applyNumberFormat="1" applyFont="1" applyFill="1" applyBorder="1" applyAlignment="1" applyProtection="1">
      <alignment horizontal="center"/>
    </xf>
    <xf numFmtId="10" fontId="21" fillId="2" borderId="0" xfId="0" applyNumberFormat="1" applyFont="1" applyFill="1" applyBorder="1" applyAlignment="1" applyProtection="1">
      <alignment horizontal="left"/>
    </xf>
    <xf numFmtId="0" fontId="12" fillId="2" borderId="0" xfId="0" applyFont="1" applyFill="1" applyBorder="1" applyAlignment="1" applyProtection="1">
      <alignment horizontal="left" vertical="center"/>
    </xf>
    <xf numFmtId="0" fontId="12" fillId="2" borderId="0" xfId="0" applyFont="1" applyFill="1" applyBorder="1" applyAlignment="1" applyProtection="1">
      <alignment horizontal="right" vertical="center"/>
    </xf>
    <xf numFmtId="0" fontId="12" fillId="2" borderId="0" xfId="0" applyNumberFormat="1" applyFont="1" applyFill="1" applyBorder="1" applyAlignment="1" applyProtection="1">
      <alignment horizontal="center" vertical="center"/>
    </xf>
    <xf numFmtId="0" fontId="13" fillId="2" borderId="0" xfId="0" applyFont="1" applyFill="1" applyBorder="1" applyAlignment="1" applyProtection="1">
      <alignment horizontal="right" vertical="center"/>
    </xf>
    <xf numFmtId="0" fontId="23" fillId="2" borderId="0" xfId="0" applyNumberFormat="1" applyFont="1" applyFill="1" applyBorder="1" applyAlignment="1" applyProtection="1">
      <alignment horizontal="left" wrapText="1"/>
      <protection locked="0"/>
    </xf>
    <xf numFmtId="0" fontId="23" fillId="2" borderId="0" xfId="0" applyFont="1" applyFill="1" applyBorder="1" applyAlignment="1" applyProtection="1">
      <alignment horizontal="left" vertical="center" wrapText="1"/>
    </xf>
    <xf numFmtId="0" fontId="23" fillId="2" borderId="0" xfId="0" applyFont="1" applyFill="1" applyBorder="1" applyAlignment="1" applyProtection="1">
      <alignment horizontal="center" vertical="center" wrapText="1"/>
    </xf>
    <xf numFmtId="0" fontId="23" fillId="2" borderId="0" xfId="0" applyNumberFormat="1" applyFont="1" applyFill="1" applyBorder="1" applyAlignment="1" applyProtection="1">
      <alignment horizontal="center" wrapText="1"/>
    </xf>
    <xf numFmtId="165" fontId="23" fillId="2" borderId="0" xfId="0" applyNumberFormat="1" applyFont="1" applyFill="1" applyBorder="1" applyAlignment="1" applyProtection="1">
      <alignment horizontal="left" vertical="center" wrapText="1"/>
    </xf>
    <xf numFmtId="172" fontId="23" fillId="2" borderId="0" xfId="0" applyNumberFormat="1" applyFont="1" applyFill="1" applyBorder="1" applyAlignment="1" applyProtection="1">
      <alignment horizontal="left" vertical="center" wrapText="1"/>
    </xf>
    <xf numFmtId="0" fontId="69" fillId="2" borderId="11" xfId="0" applyFont="1" applyFill="1" applyBorder="1" applyAlignment="1" applyProtection="1">
      <alignment horizontal="left" vertical="top" wrapText="1"/>
      <protection locked="0"/>
    </xf>
    <xf numFmtId="167" fontId="19" fillId="2" borderId="11" xfId="0" applyNumberFormat="1" applyFont="1" applyFill="1" applyBorder="1" applyAlignment="1" applyProtection="1">
      <alignment horizontal="center" wrapText="1"/>
    </xf>
    <xf numFmtId="0" fontId="21" fillId="2" borderId="12" xfId="0" applyFont="1" applyFill="1" applyBorder="1" applyAlignment="1" applyProtection="1">
      <alignment horizontal="left" vertical="top" wrapText="1"/>
    </xf>
    <xf numFmtId="0" fontId="19" fillId="2" borderId="11" xfId="0" applyFont="1" applyFill="1" applyBorder="1" applyAlignment="1" applyProtection="1">
      <alignment horizontal="left" vertical="center" wrapText="1"/>
      <protection locked="0"/>
    </xf>
    <xf numFmtId="0" fontId="19" fillId="2" borderId="11" xfId="0" applyFont="1" applyFill="1" applyBorder="1" applyAlignment="1" applyProtection="1">
      <alignment horizontal="center" vertical="center" wrapText="1"/>
      <protection locked="0"/>
    </xf>
    <xf numFmtId="167" fontId="2" fillId="2" borderId="0" xfId="0" applyNumberFormat="1" applyFont="1" applyFill="1" applyBorder="1" applyAlignment="1" applyProtection="1">
      <alignment horizontal="center"/>
    </xf>
    <xf numFmtId="0" fontId="12" fillId="2" borderId="0" xfId="0" applyNumberFormat="1" applyFont="1" applyFill="1" applyBorder="1" applyAlignment="1" applyProtection="1">
      <alignment horizontal="left" vertical="center"/>
    </xf>
    <xf numFmtId="0" fontId="49" fillId="3" borderId="29" xfId="0" applyNumberFormat="1" applyFont="1" applyFill="1" applyBorder="1" applyAlignment="1" applyProtection="1">
      <alignment horizontal="center" vertical="top"/>
    </xf>
    <xf numFmtId="0" fontId="49" fillId="3" borderId="31" xfId="0" applyNumberFormat="1" applyFont="1" applyFill="1" applyBorder="1" applyAlignment="1" applyProtection="1">
      <alignment horizontal="center" vertical="top"/>
    </xf>
    <xf numFmtId="0" fontId="8" fillId="4" borderId="2" xfId="0" applyFont="1" applyFill="1" applyBorder="1" applyAlignment="1" applyProtection="1">
      <alignment horizontal="left"/>
    </xf>
    <xf numFmtId="0" fontId="8" fillId="4" borderId="26" xfId="0" applyFont="1" applyFill="1" applyBorder="1" applyProtection="1"/>
    <xf numFmtId="0" fontId="8" fillId="4" borderId="27" xfId="0" applyFont="1" applyFill="1" applyBorder="1" applyProtection="1"/>
    <xf numFmtId="0" fontId="8" fillId="4" borderId="28" xfId="0" applyFont="1" applyFill="1" applyBorder="1" applyProtection="1"/>
    <xf numFmtId="0" fontId="2" fillId="4" borderId="26" xfId="0" applyFont="1" applyFill="1" applyBorder="1" applyProtection="1"/>
    <xf numFmtId="0" fontId="2" fillId="4" borderId="28" xfId="0" applyFont="1" applyFill="1" applyBorder="1" applyProtection="1"/>
    <xf numFmtId="0" fontId="13" fillId="4" borderId="26" xfId="0" applyFont="1" applyFill="1" applyBorder="1" applyAlignment="1" applyProtection="1">
      <alignment horizontal="left" vertical="top" wrapText="1"/>
    </xf>
    <xf numFmtId="0" fontId="13" fillId="4" borderId="27" xfId="0" applyFont="1" applyFill="1" applyBorder="1" applyAlignment="1" applyProtection="1">
      <alignment horizontal="left" vertical="top" wrapText="1"/>
    </xf>
    <xf numFmtId="0" fontId="13" fillId="4" borderId="28" xfId="0" applyFont="1" applyFill="1" applyBorder="1" applyAlignment="1" applyProtection="1">
      <alignment horizontal="left" vertical="top" wrapText="1"/>
    </xf>
    <xf numFmtId="0" fontId="13" fillId="4" borderId="2" xfId="0" applyFont="1" applyFill="1" applyBorder="1" applyAlignment="1" applyProtection="1">
      <alignment horizontal="left" vertical="top" wrapText="1"/>
    </xf>
    <xf numFmtId="0" fontId="49" fillId="3" borderId="32" xfId="0" applyNumberFormat="1" applyFont="1" applyFill="1" applyBorder="1" applyAlignment="1" applyProtection="1">
      <alignment horizontal="center"/>
    </xf>
    <xf numFmtId="0" fontId="49" fillId="3" borderId="34" xfId="0" applyNumberFormat="1" applyFont="1" applyFill="1" applyBorder="1" applyAlignment="1" applyProtection="1">
      <alignment horizontal="center"/>
    </xf>
    <xf numFmtId="0" fontId="4" fillId="2" borderId="32" xfId="0" applyNumberFormat="1" applyFont="1" applyFill="1" applyBorder="1" applyAlignment="1" applyProtection="1">
      <alignment horizontal="center" vertical="center"/>
    </xf>
    <xf numFmtId="0" fontId="4" fillId="2" borderId="34"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168" fontId="49" fillId="3" borderId="26" xfId="0" applyNumberFormat="1" applyFont="1" applyFill="1" applyBorder="1" applyAlignment="1" applyProtection="1">
      <alignment horizontal="center"/>
    </xf>
    <xf numFmtId="168" fontId="49" fillId="3" borderId="28" xfId="0" applyNumberFormat="1" applyFont="1" applyFill="1" applyBorder="1" applyAlignment="1" applyProtection="1">
      <alignment horizontal="center"/>
    </xf>
    <xf numFmtId="1" fontId="4" fillId="2" borderId="29" xfId="0" applyNumberFormat="1" applyFont="1" applyFill="1" applyBorder="1" applyAlignment="1" applyProtection="1">
      <alignment horizontal="center" vertical="center"/>
    </xf>
    <xf numFmtId="0" fontId="4" fillId="2" borderId="30" xfId="0" applyNumberFormat="1" applyFont="1" applyFill="1" applyBorder="1" applyAlignment="1" applyProtection="1">
      <alignment horizontal="center" vertical="center"/>
    </xf>
    <xf numFmtId="0" fontId="4" fillId="2" borderId="31" xfId="0" applyNumberFormat="1" applyFont="1" applyFill="1" applyBorder="1" applyAlignment="1" applyProtection="1">
      <alignment horizontal="center" vertical="center"/>
    </xf>
    <xf numFmtId="0" fontId="8" fillId="4" borderId="26" xfId="0" applyFont="1" applyFill="1" applyBorder="1" applyAlignment="1" applyProtection="1">
      <alignment horizontal="left"/>
    </xf>
    <xf numFmtId="0" fontId="8" fillId="4" borderId="27" xfId="0" applyFont="1" applyFill="1" applyBorder="1" applyAlignment="1" applyProtection="1">
      <alignment horizontal="left"/>
    </xf>
    <xf numFmtId="0" fontId="8" fillId="4" borderId="28" xfId="0" applyFont="1" applyFill="1" applyBorder="1" applyAlignment="1" applyProtection="1">
      <alignment horizontal="left"/>
    </xf>
    <xf numFmtId="0" fontId="13" fillId="2" borderId="0" xfId="0" applyFont="1" applyFill="1" applyBorder="1" applyAlignment="1" applyProtection="1">
      <alignment horizontal="center"/>
    </xf>
    <xf numFmtId="0" fontId="8" fillId="4" borderId="26" xfId="0" applyFont="1" applyFill="1" applyBorder="1" applyAlignment="1" applyProtection="1"/>
    <xf numFmtId="0" fontId="8" fillId="4" borderId="27" xfId="0" applyFont="1" applyFill="1" applyBorder="1" applyAlignment="1" applyProtection="1"/>
    <xf numFmtId="0" fontId="8" fillId="4" borderId="28" xfId="0" applyFont="1" applyFill="1" applyBorder="1" applyAlignment="1" applyProtection="1"/>
    <xf numFmtId="0" fontId="13" fillId="4" borderId="2" xfId="0" applyFont="1" applyFill="1" applyBorder="1" applyProtection="1"/>
    <xf numFmtId="0" fontId="13" fillId="4" borderId="27" xfId="0" applyFont="1" applyFill="1" applyBorder="1" applyProtection="1"/>
    <xf numFmtId="0" fontId="13" fillId="4" borderId="28" xfId="0" applyFont="1" applyFill="1" applyBorder="1" applyProtection="1"/>
    <xf numFmtId="0" fontId="12" fillId="2" borderId="0" xfId="0" applyFont="1" applyFill="1" applyBorder="1" applyAlignment="1" applyProtection="1">
      <alignment horizontal="right"/>
    </xf>
    <xf numFmtId="0" fontId="12" fillId="2" borderId="0" xfId="0" applyNumberFormat="1" applyFont="1" applyFill="1" applyBorder="1" applyAlignment="1" applyProtection="1">
      <alignment horizontal="left"/>
    </xf>
    <xf numFmtId="0" fontId="13" fillId="4" borderId="2" xfId="0" applyFont="1" applyFill="1" applyBorder="1" applyAlignment="1" applyProtection="1">
      <alignment horizontal="left" wrapText="1"/>
    </xf>
    <xf numFmtId="2" fontId="31" fillId="2" borderId="32" xfId="0" applyNumberFormat="1" applyFont="1" applyFill="1" applyBorder="1" applyAlignment="1" applyProtection="1"/>
    <xf numFmtId="2" fontId="31" fillId="2" borderId="33" xfId="0" applyNumberFormat="1" applyFont="1" applyFill="1" applyBorder="1" applyAlignment="1" applyProtection="1"/>
    <xf numFmtId="2" fontId="31" fillId="2" borderId="34" xfId="0" applyNumberFormat="1" applyFont="1" applyFill="1" applyBorder="1" applyAlignment="1" applyProtection="1"/>
    <xf numFmtId="2" fontId="31" fillId="2" borderId="26" xfId="0" applyNumberFormat="1" applyFont="1" applyFill="1" applyBorder="1" applyAlignment="1" applyProtection="1"/>
    <xf numFmtId="2" fontId="31" fillId="2" borderId="28" xfId="0" applyNumberFormat="1" applyFont="1" applyFill="1" applyBorder="1" applyAlignment="1" applyProtection="1"/>
    <xf numFmtId="1" fontId="49" fillId="2" borderId="32" xfId="0" applyNumberFormat="1" applyFont="1" applyFill="1" applyBorder="1" applyAlignment="1" applyProtection="1">
      <alignment horizontal="right"/>
      <protection locked="0"/>
    </xf>
    <xf numFmtId="1" fontId="49" fillId="2" borderId="34" xfId="0" applyNumberFormat="1" applyFont="1" applyFill="1" applyBorder="1" applyAlignment="1" applyProtection="1">
      <alignment horizontal="right"/>
      <protection locked="0"/>
    </xf>
    <xf numFmtId="165" fontId="0" fillId="6" borderId="32" xfId="0" applyNumberFormat="1" applyFont="1" applyFill="1" applyBorder="1" applyAlignment="1" applyProtection="1"/>
    <xf numFmtId="165" fontId="0" fillId="6" borderId="33" xfId="0" applyNumberFormat="1" applyFont="1" applyFill="1" applyBorder="1" applyAlignment="1" applyProtection="1"/>
    <xf numFmtId="165" fontId="0" fillId="6" borderId="34" xfId="0" applyNumberFormat="1" applyFont="1" applyFill="1" applyBorder="1" applyAlignment="1" applyProtection="1"/>
    <xf numFmtId="1" fontId="31" fillId="2" borderId="26" xfId="0" applyNumberFormat="1" applyFont="1" applyFill="1" applyBorder="1" applyAlignment="1" applyProtection="1"/>
    <xf numFmtId="1" fontId="31" fillId="2" borderId="27" xfId="0" applyNumberFormat="1" applyFont="1" applyFill="1" applyBorder="1" applyAlignment="1" applyProtection="1"/>
    <xf numFmtId="1" fontId="31" fillId="2" borderId="28" xfId="0" applyNumberFormat="1" applyFont="1" applyFill="1" applyBorder="1" applyAlignment="1" applyProtection="1"/>
    <xf numFmtId="0" fontId="49" fillId="3" borderId="26" xfId="0" applyNumberFormat="1" applyFont="1" applyFill="1" applyBorder="1" applyAlignment="1" applyProtection="1">
      <alignment horizontal="center" vertical="top"/>
    </xf>
    <xf numFmtId="0" fontId="49" fillId="3" borderId="28" xfId="0" applyNumberFormat="1" applyFont="1" applyFill="1" applyBorder="1" applyAlignment="1" applyProtection="1">
      <alignment horizontal="center" vertical="top"/>
    </xf>
    <xf numFmtId="0" fontId="4" fillId="2" borderId="29" xfId="0" applyNumberFormat="1" applyFont="1" applyFill="1" applyBorder="1" applyAlignment="1" applyProtection="1"/>
    <xf numFmtId="0" fontId="49" fillId="2" borderId="29" xfId="0" applyNumberFormat="1" applyFont="1" applyFill="1" applyBorder="1" applyAlignment="1" applyProtection="1">
      <alignment horizontal="right"/>
      <protection locked="0"/>
    </xf>
    <xf numFmtId="0" fontId="49" fillId="2" borderId="31" xfId="0" applyNumberFormat="1" applyFont="1" applyFill="1" applyBorder="1" applyAlignment="1" applyProtection="1">
      <alignment horizontal="right"/>
      <protection locked="0"/>
    </xf>
    <xf numFmtId="164" fontId="31" fillId="2" borderId="66" xfId="0" applyNumberFormat="1" applyFont="1" applyFill="1" applyBorder="1" applyAlignment="1" applyProtection="1">
      <alignment horizontal="right" vertical="center"/>
    </xf>
    <xf numFmtId="164" fontId="31" fillId="2" borderId="65" xfId="0" applyNumberFormat="1" applyFont="1" applyFill="1" applyBorder="1" applyAlignment="1" applyProtection="1">
      <alignment horizontal="right" vertical="center"/>
    </xf>
    <xf numFmtId="164" fontId="31" fillId="2" borderId="67" xfId="0" applyNumberFormat="1" applyFont="1" applyFill="1" applyBorder="1" applyAlignment="1" applyProtection="1">
      <alignment horizontal="right" vertical="center"/>
    </xf>
    <xf numFmtId="2" fontId="31" fillId="2" borderId="27" xfId="0" applyNumberFormat="1" applyFont="1" applyFill="1" applyBorder="1" applyAlignment="1" applyProtection="1"/>
    <xf numFmtId="0" fontId="49" fillId="2" borderId="26" xfId="0" applyNumberFormat="1" applyFont="1" applyFill="1" applyBorder="1" applyAlignment="1" applyProtection="1">
      <alignment horizontal="right" vertical="center"/>
      <protection locked="0"/>
    </xf>
    <xf numFmtId="0" fontId="49" fillId="2" borderId="28" xfId="0" applyNumberFormat="1" applyFont="1" applyFill="1" applyBorder="1" applyAlignment="1" applyProtection="1">
      <alignment horizontal="right" vertical="center"/>
      <protection locked="0"/>
    </xf>
    <xf numFmtId="1" fontId="49" fillId="0" borderId="61" xfId="0" applyNumberFormat="1" applyFont="1" applyFill="1" applyBorder="1" applyAlignment="1" applyProtection="1">
      <alignment vertical="center"/>
    </xf>
    <xf numFmtId="0" fontId="31" fillId="8" borderId="29" xfId="0" applyNumberFormat="1" applyFont="1" applyFill="1" applyBorder="1" applyAlignment="1" applyProtection="1">
      <alignment horizontal="center"/>
    </xf>
    <xf numFmtId="0" fontId="31" fillId="8" borderId="30" xfId="0" applyNumberFormat="1" applyFont="1" applyFill="1" applyBorder="1" applyAlignment="1" applyProtection="1">
      <alignment horizontal="center"/>
    </xf>
    <xf numFmtId="0" fontId="31" fillId="8" borderId="31" xfId="0" applyNumberFormat="1" applyFont="1" applyFill="1" applyBorder="1" applyAlignment="1" applyProtection="1">
      <alignment horizontal="center"/>
    </xf>
    <xf numFmtId="2" fontId="49" fillId="2" borderId="26" xfId="0" applyNumberFormat="1" applyFont="1" applyFill="1" applyBorder="1" applyAlignment="1" applyProtection="1">
      <alignment horizontal="right"/>
      <protection locked="0"/>
    </xf>
    <xf numFmtId="2" fontId="49" fillId="2" borderId="28" xfId="0" applyNumberFormat="1" applyFont="1" applyFill="1" applyBorder="1" applyAlignment="1" applyProtection="1">
      <alignment horizontal="right"/>
      <protection locked="0"/>
    </xf>
    <xf numFmtId="165" fontId="0" fillId="6" borderId="63" xfId="0" applyNumberFormat="1" applyFont="1" applyFill="1" applyBorder="1" applyAlignment="1" applyProtection="1">
      <alignment horizontal="right"/>
    </xf>
    <xf numFmtId="165" fontId="0" fillId="6" borderId="70" xfId="0" applyNumberFormat="1" applyFont="1" applyFill="1" applyBorder="1" applyAlignment="1" applyProtection="1">
      <alignment horizontal="right"/>
    </xf>
    <xf numFmtId="165" fontId="0" fillId="6" borderId="64" xfId="0" applyNumberFormat="1" applyFont="1" applyFill="1" applyBorder="1" applyAlignment="1" applyProtection="1">
      <alignment horizontal="right"/>
    </xf>
    <xf numFmtId="1" fontId="31" fillId="2" borderId="29" xfId="0" applyNumberFormat="1" applyFont="1" applyFill="1" applyBorder="1" applyAlignment="1" applyProtection="1"/>
    <xf numFmtId="1" fontId="31" fillId="2" borderId="30" xfId="0" applyNumberFormat="1" applyFont="1" applyFill="1" applyBorder="1" applyAlignment="1" applyProtection="1"/>
    <xf numFmtId="1" fontId="31" fillId="2" borderId="31" xfId="0" applyNumberFormat="1" applyFont="1" applyFill="1" applyBorder="1" applyAlignment="1" applyProtection="1"/>
    <xf numFmtId="0" fontId="31" fillId="8" borderId="29" xfId="0" applyNumberFormat="1" applyFont="1" applyFill="1" applyBorder="1" applyAlignment="1" applyProtection="1"/>
    <xf numFmtId="0" fontId="31" fillId="8" borderId="30" xfId="0" applyNumberFormat="1" applyFont="1" applyFill="1" applyBorder="1" applyAlignment="1" applyProtection="1"/>
    <xf numFmtId="0" fontId="31" fillId="8" borderId="31" xfId="0" applyNumberFormat="1" applyFont="1" applyFill="1" applyBorder="1" applyAlignment="1" applyProtection="1"/>
    <xf numFmtId="0" fontId="8" fillId="2" borderId="37" xfId="0" applyFont="1" applyFill="1" applyBorder="1" applyAlignment="1" applyProtection="1">
      <alignment horizontal="left" vertical="top" wrapText="1"/>
      <protection locked="0"/>
    </xf>
    <xf numFmtId="0" fontId="8" fillId="2" borderId="15" xfId="0" applyFont="1" applyFill="1" applyBorder="1" applyAlignment="1" applyProtection="1">
      <alignment horizontal="left" vertical="top" wrapText="1"/>
      <protection locked="0"/>
    </xf>
    <xf numFmtId="0" fontId="8" fillId="2" borderId="16" xfId="0" applyFont="1" applyFill="1" applyBorder="1" applyAlignment="1" applyProtection="1">
      <alignment horizontal="left" vertical="top" wrapText="1"/>
      <protection locked="0"/>
    </xf>
    <xf numFmtId="0" fontId="8" fillId="2" borderId="38" xfId="0" applyFont="1" applyFill="1" applyBorder="1" applyAlignment="1" applyProtection="1">
      <alignment horizontal="left" vertical="top" wrapText="1"/>
      <protection locked="0"/>
    </xf>
    <xf numFmtId="0" fontId="8" fillId="2" borderId="0" xfId="0" applyFont="1" applyFill="1" applyBorder="1" applyAlignment="1" applyProtection="1">
      <alignment horizontal="left" vertical="top" wrapText="1"/>
      <protection locked="0"/>
    </xf>
    <xf numFmtId="0" fontId="8" fillId="2" borderId="18" xfId="0" applyFont="1" applyFill="1" applyBorder="1" applyAlignment="1" applyProtection="1">
      <alignment horizontal="left" vertical="top" wrapText="1"/>
      <protection locked="0"/>
    </xf>
    <xf numFmtId="0" fontId="8" fillId="2" borderId="39" xfId="0" applyFont="1" applyFill="1" applyBorder="1" applyAlignment="1" applyProtection="1">
      <alignment horizontal="left" vertical="top" wrapText="1"/>
      <protection locked="0"/>
    </xf>
    <xf numFmtId="0" fontId="8" fillId="2" borderId="22" xfId="0" applyFont="1" applyFill="1" applyBorder="1" applyAlignment="1" applyProtection="1">
      <alignment horizontal="left" vertical="top" wrapText="1"/>
      <protection locked="0"/>
    </xf>
    <xf numFmtId="0" fontId="8" fillId="2" borderId="40" xfId="0" applyFont="1" applyFill="1" applyBorder="1" applyAlignment="1" applyProtection="1">
      <alignment horizontal="left" vertical="top" wrapText="1"/>
      <protection locked="0"/>
    </xf>
    <xf numFmtId="167" fontId="12" fillId="2" borderId="0" xfId="0" applyNumberFormat="1" applyFont="1" applyFill="1" applyBorder="1" applyAlignment="1" applyProtection="1">
      <alignment horizontal="center"/>
    </xf>
    <xf numFmtId="0" fontId="12" fillId="2" borderId="0" xfId="0" applyFont="1" applyFill="1" applyBorder="1" applyAlignment="1" applyProtection="1">
      <alignment horizontal="center"/>
    </xf>
    <xf numFmtId="0" fontId="12" fillId="2" borderId="9" xfId="0" applyFont="1" applyFill="1" applyBorder="1" applyAlignment="1" applyProtection="1">
      <alignment horizontal="center"/>
    </xf>
    <xf numFmtId="165" fontId="0" fillId="6" borderId="32" xfId="0" applyNumberFormat="1" applyFont="1" applyFill="1" applyBorder="1" applyAlignment="1" applyProtection="1">
      <alignment horizontal="right"/>
    </xf>
    <xf numFmtId="165" fontId="0" fillId="6" borderId="33" xfId="0" applyNumberFormat="1" applyFont="1" applyFill="1" applyBorder="1" applyAlignment="1" applyProtection="1">
      <alignment horizontal="right"/>
    </xf>
    <xf numFmtId="165" fontId="0" fillId="6" borderId="34" xfId="0" applyNumberFormat="1" applyFont="1" applyFill="1" applyBorder="1" applyAlignment="1" applyProtection="1">
      <alignment horizontal="right"/>
    </xf>
    <xf numFmtId="1" fontId="49" fillId="0" borderId="61" xfId="0" applyNumberFormat="1" applyFont="1" applyFill="1" applyBorder="1" applyAlignment="1" applyProtection="1">
      <alignment horizontal="right" vertical="center"/>
    </xf>
    <xf numFmtId="0" fontId="2" fillId="2" borderId="0" xfId="0" applyFont="1" applyFill="1" applyBorder="1" applyAlignment="1">
      <alignment horizontal="right"/>
    </xf>
    <xf numFmtId="167" fontId="2" fillId="2" borderId="9" xfId="0" applyNumberFormat="1" applyFont="1" applyFill="1" applyBorder="1" applyAlignment="1">
      <alignment horizontal="center"/>
    </xf>
    <xf numFmtId="167" fontId="2" fillId="2" borderId="7" xfId="0" applyNumberFormat="1" applyFont="1" applyFill="1" applyBorder="1" applyAlignment="1">
      <alignment horizontal="center"/>
    </xf>
    <xf numFmtId="0" fontId="3" fillId="2" borderId="2" xfId="0" applyFont="1" applyFill="1" applyBorder="1" applyAlignment="1" applyProtection="1">
      <alignment vertical="top" wrapText="1"/>
      <protection locked="0"/>
    </xf>
    <xf numFmtId="0" fontId="3" fillId="2" borderId="36" xfId="0" applyFont="1" applyFill="1" applyBorder="1" applyAlignment="1" applyProtection="1">
      <alignment vertical="top" wrapText="1"/>
      <protection locked="0"/>
    </xf>
    <xf numFmtId="0" fontId="12" fillId="2" borderId="0" xfId="0" applyFont="1" applyFill="1" applyBorder="1" applyAlignment="1" applyProtection="1">
      <alignment horizontal="left" wrapText="1"/>
    </xf>
    <xf numFmtId="0" fontId="12" fillId="0" borderId="0" xfId="0" applyFont="1" applyFill="1" applyBorder="1" applyAlignment="1">
      <alignment horizontal="left"/>
    </xf>
    <xf numFmtId="0" fontId="11" fillId="2" borderId="10" xfId="0" applyNumberFormat="1" applyFont="1" applyFill="1" applyBorder="1" applyAlignment="1" applyProtection="1">
      <alignment horizontal="left"/>
      <protection locked="0"/>
    </xf>
    <xf numFmtId="0" fontId="10" fillId="2" borderId="0" xfId="0" applyNumberFormat="1" applyFont="1" applyFill="1" applyBorder="1" applyAlignment="1">
      <alignment horizontal="center" vertical="center"/>
    </xf>
    <xf numFmtId="0" fontId="10" fillId="2" borderId="0" xfId="0" applyNumberFormat="1" applyFont="1" applyFill="1" applyBorder="1" applyAlignment="1">
      <alignment horizontal="center" wrapText="1"/>
    </xf>
    <xf numFmtId="2" fontId="2" fillId="0" borderId="0" xfId="0" applyNumberFormat="1" applyFont="1" applyFill="1" applyBorder="1" applyAlignment="1">
      <alignment horizontal="left"/>
    </xf>
    <xf numFmtId="0" fontId="2" fillId="0" borderId="0" xfId="0" applyFont="1" applyFill="1" applyBorder="1" applyAlignment="1">
      <alignment horizontal="left"/>
    </xf>
    <xf numFmtId="0" fontId="11" fillId="2" borderId="0" xfId="0" applyNumberFormat="1" applyFont="1" applyFill="1" applyBorder="1" applyAlignment="1" applyProtection="1">
      <alignment horizontal="left"/>
    </xf>
    <xf numFmtId="0" fontId="8" fillId="0" borderId="0" xfId="0" applyFont="1" applyFill="1" applyBorder="1" applyAlignment="1">
      <alignment horizontal="center"/>
    </xf>
    <xf numFmtId="1" fontId="2" fillId="0" borderId="0" xfId="0" applyNumberFormat="1" applyFont="1" applyFill="1" applyBorder="1" applyAlignment="1" applyProtection="1">
      <alignment horizontal="left"/>
      <protection locked="0"/>
    </xf>
    <xf numFmtId="0" fontId="10" fillId="2" borderId="0" xfId="0" applyNumberFormat="1" applyFont="1" applyFill="1" applyBorder="1" applyAlignment="1">
      <alignment horizontal="left" wrapText="1"/>
    </xf>
    <xf numFmtId="167" fontId="2" fillId="0" borderId="0" xfId="0" applyNumberFormat="1" applyFont="1" applyFill="1" applyBorder="1" applyAlignment="1">
      <alignment horizontal="center"/>
    </xf>
    <xf numFmtId="0" fontId="5" fillId="0" borderId="42" xfId="0" applyFont="1" applyBorder="1" applyProtection="1"/>
    <xf numFmtId="0" fontId="5" fillId="0" borderId="42" xfId="0" applyFont="1" applyBorder="1" applyAlignment="1" applyProtection="1">
      <alignment wrapText="1"/>
    </xf>
    <xf numFmtId="0" fontId="5" fillId="0" borderId="43" xfId="0" applyFont="1" applyBorder="1" applyAlignment="1" applyProtection="1">
      <alignment wrapText="1"/>
    </xf>
    <xf numFmtId="0" fontId="5" fillId="0" borderId="22" xfId="0" applyFont="1" applyBorder="1" applyProtection="1"/>
    <xf numFmtId="0" fontId="5" fillId="0" borderId="22" xfId="0" applyFont="1" applyBorder="1" applyAlignment="1" applyProtection="1">
      <alignment wrapText="1"/>
    </xf>
    <xf numFmtId="0" fontId="5" fillId="0" borderId="40" xfId="0" applyFont="1" applyBorder="1" applyAlignment="1" applyProtection="1">
      <alignment wrapText="1"/>
    </xf>
    <xf numFmtId="0" fontId="12" fillId="2" borderId="22" xfId="0" applyFont="1" applyFill="1" applyBorder="1" applyAlignment="1" applyProtection="1">
      <alignment horizontal="left"/>
    </xf>
    <xf numFmtId="0" fontId="0" fillId="2" borderId="0" xfId="0" applyFill="1" applyBorder="1" applyAlignment="1" applyProtection="1">
      <alignment horizontal="left"/>
    </xf>
    <xf numFmtId="0" fontId="13" fillId="2" borderId="0" xfId="0" applyFont="1" applyFill="1" applyBorder="1" applyAlignment="1" applyProtection="1">
      <alignment horizontal="right"/>
    </xf>
    <xf numFmtId="0" fontId="0" fillId="0" borderId="35" xfId="0" applyBorder="1" applyProtection="1">
      <protection locked="0"/>
    </xf>
    <xf numFmtId="4" fontId="0" fillId="0" borderId="25" xfId="0" applyNumberFormat="1" applyBorder="1" applyProtection="1">
      <protection locked="0"/>
    </xf>
    <xf numFmtId="4" fontId="0" fillId="0" borderId="44" xfId="0" applyNumberFormat="1" applyBorder="1" applyProtection="1">
      <protection locked="0"/>
    </xf>
    <xf numFmtId="177" fontId="31" fillId="2" borderId="3" xfId="0" applyNumberFormat="1" applyFont="1" applyFill="1" applyBorder="1" applyAlignment="1" applyProtection="1">
      <alignment horizontal="left"/>
      <protection locked="0"/>
    </xf>
    <xf numFmtId="177" fontId="31" fillId="2" borderId="35" xfId="0" applyNumberFormat="1" applyFont="1" applyFill="1" applyBorder="1" applyAlignment="1" applyProtection="1">
      <alignment horizontal="left"/>
      <protection locked="0"/>
    </xf>
    <xf numFmtId="4" fontId="0" fillId="0" borderId="35" xfId="0" applyNumberFormat="1" applyBorder="1" applyProtection="1">
      <protection locked="0"/>
    </xf>
    <xf numFmtId="4" fontId="0" fillId="0" borderId="41" xfId="0" applyNumberFormat="1" applyBorder="1" applyProtection="1">
      <protection locked="0"/>
    </xf>
    <xf numFmtId="177" fontId="31" fillId="2" borderId="32" xfId="0" applyNumberFormat="1" applyFont="1" applyFill="1" applyBorder="1" applyAlignment="1" applyProtection="1">
      <alignment horizontal="left"/>
      <protection locked="0"/>
    </xf>
    <xf numFmtId="177" fontId="31" fillId="2" borderId="33" xfId="0" applyNumberFormat="1" applyFont="1" applyFill="1" applyBorder="1" applyAlignment="1" applyProtection="1">
      <alignment horizontal="left"/>
      <protection locked="0"/>
    </xf>
    <xf numFmtId="177" fontId="31" fillId="2" borderId="34" xfId="0" applyNumberFormat="1" applyFont="1" applyFill="1" applyBorder="1" applyAlignment="1" applyProtection="1">
      <alignment horizontal="left"/>
      <protection locked="0"/>
    </xf>
    <xf numFmtId="0" fontId="0" fillId="0" borderId="2" xfId="0" applyBorder="1" applyProtection="1">
      <protection locked="0"/>
    </xf>
    <xf numFmtId="4" fontId="0" fillId="0" borderId="2" xfId="0" applyNumberFormat="1" applyBorder="1" applyProtection="1">
      <protection locked="0"/>
    </xf>
    <xf numFmtId="4" fontId="0" fillId="0" borderId="19" xfId="0" applyNumberFormat="1" applyBorder="1" applyProtection="1">
      <protection locked="0"/>
    </xf>
    <xf numFmtId="177" fontId="31" fillId="2" borderId="28" xfId="0" applyNumberFormat="1" applyFont="1" applyFill="1" applyBorder="1" applyAlignment="1" applyProtection="1">
      <alignment horizontal="left"/>
      <protection locked="0"/>
    </xf>
    <xf numFmtId="177" fontId="31" fillId="2" borderId="2" xfId="0" applyNumberFormat="1" applyFont="1" applyFill="1" applyBorder="1" applyAlignment="1" applyProtection="1">
      <alignment horizontal="left"/>
      <protection locked="0"/>
    </xf>
    <xf numFmtId="0" fontId="2" fillId="2" borderId="0" xfId="0" applyFont="1" applyFill="1" applyBorder="1" applyAlignment="1" applyProtection="1">
      <alignment horizontal="center"/>
    </xf>
    <xf numFmtId="0" fontId="2" fillId="2" borderId="26"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5" fillId="2" borderId="22" xfId="0" applyFont="1" applyFill="1" applyBorder="1" applyAlignment="1" applyProtection="1">
      <alignment wrapText="1"/>
    </xf>
    <xf numFmtId="0" fontId="5" fillId="2" borderId="40" xfId="0" applyFont="1" applyFill="1" applyBorder="1" applyAlignment="1" applyProtection="1">
      <alignment wrapText="1"/>
    </xf>
    <xf numFmtId="0" fontId="5" fillId="2" borderId="22" xfId="0" applyFont="1" applyFill="1" applyBorder="1" applyProtection="1"/>
    <xf numFmtId="0" fontId="0" fillId="2" borderId="22" xfId="0" applyFont="1" applyFill="1" applyBorder="1" applyAlignment="1" applyProtection="1">
      <alignment horizontal="left"/>
    </xf>
    <xf numFmtId="0" fontId="13" fillId="2" borderId="22" xfId="0" applyFont="1" applyFill="1" applyBorder="1" applyProtection="1"/>
    <xf numFmtId="0" fontId="8" fillId="2" borderId="0" xfId="0" applyFont="1" applyFill="1" applyBorder="1" applyAlignment="1" applyProtection="1">
      <alignment horizontal="right"/>
    </xf>
    <xf numFmtId="0" fontId="8" fillId="2" borderId="9" xfId="0" applyFont="1" applyFill="1" applyBorder="1" applyAlignment="1" applyProtection="1">
      <alignment horizontal="right"/>
    </xf>
    <xf numFmtId="0" fontId="2" fillId="2" borderId="26" xfId="0" applyNumberFormat="1" applyFont="1" applyFill="1" applyBorder="1" applyAlignment="1" applyProtection="1">
      <alignment horizontal="center"/>
    </xf>
    <xf numFmtId="0" fontId="2" fillId="2" borderId="27" xfId="0" applyNumberFormat="1" applyFont="1" applyFill="1" applyBorder="1" applyAlignment="1" applyProtection="1">
      <alignment horizontal="center"/>
    </xf>
    <xf numFmtId="0" fontId="2" fillId="2" borderId="28" xfId="0" applyNumberFormat="1" applyFont="1" applyFill="1" applyBorder="1" applyAlignment="1" applyProtection="1">
      <alignment horizontal="center"/>
    </xf>
    <xf numFmtId="0" fontId="8" fillId="4" borderId="27" xfId="0" applyFont="1" applyFill="1" applyBorder="1" applyAlignment="1" applyProtection="1">
      <alignment horizontal="center"/>
    </xf>
    <xf numFmtId="0" fontId="8" fillId="4" borderId="28" xfId="0" applyFont="1" applyFill="1" applyBorder="1" applyAlignment="1" applyProtection="1">
      <alignment horizontal="center"/>
    </xf>
    <xf numFmtId="0" fontId="12" fillId="2" borderId="57" xfId="0" applyFont="1" applyFill="1" applyBorder="1" applyAlignment="1" applyProtection="1">
      <alignment horizontal="left" vertical="center"/>
    </xf>
    <xf numFmtId="0" fontId="12" fillId="2" borderId="27" xfId="0" applyFont="1" applyFill="1" applyBorder="1" applyAlignment="1" applyProtection="1">
      <alignment horizontal="left" vertical="center"/>
    </xf>
    <xf numFmtId="0" fontId="2" fillId="2" borderId="0" xfId="0" applyFont="1" applyFill="1" applyBorder="1" applyProtection="1"/>
    <xf numFmtId="0" fontId="2" fillId="2" borderId="9" xfId="0" applyFont="1" applyFill="1" applyBorder="1" applyAlignment="1" applyProtection="1">
      <alignment horizontal="center"/>
    </xf>
    <xf numFmtId="0" fontId="2" fillId="2" borderId="46"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55" xfId="0" applyFont="1" applyFill="1" applyBorder="1" applyAlignment="1" applyProtection="1">
      <alignment horizontal="left" vertical="center"/>
    </xf>
    <xf numFmtId="0" fontId="2" fillId="2" borderId="30" xfId="0" applyFont="1" applyFill="1" applyBorder="1" applyAlignment="1" applyProtection="1">
      <alignment horizontal="left" vertical="center"/>
    </xf>
    <xf numFmtId="0" fontId="2" fillId="2" borderId="31" xfId="0" applyFont="1" applyFill="1" applyBorder="1" applyAlignment="1" applyProtection="1">
      <alignment horizontal="left" vertical="center"/>
    </xf>
    <xf numFmtId="0" fontId="2" fillId="2" borderId="29" xfId="0" applyFont="1" applyFill="1" applyBorder="1" applyAlignment="1" applyProtection="1">
      <alignment horizontal="center" vertical="center"/>
    </xf>
    <xf numFmtId="0" fontId="2" fillId="2" borderId="30" xfId="0" applyFont="1" applyFill="1" applyBorder="1" applyAlignment="1" applyProtection="1">
      <alignment horizontal="center" vertical="center"/>
    </xf>
    <xf numFmtId="0" fontId="2" fillId="2" borderId="31" xfId="0" applyFont="1" applyFill="1" applyBorder="1" applyAlignment="1" applyProtection="1">
      <alignment horizontal="center" vertical="center"/>
    </xf>
    <xf numFmtId="3" fontId="2" fillId="0" borderId="26" xfId="0" applyNumberFormat="1" applyFont="1" applyFill="1" applyBorder="1" applyAlignment="1" applyProtection="1">
      <alignment horizontal="left" vertical="center"/>
    </xf>
    <xf numFmtId="3" fontId="2" fillId="0" borderId="27" xfId="0" applyNumberFormat="1" applyFont="1" applyFill="1" applyBorder="1" applyAlignment="1" applyProtection="1">
      <alignment horizontal="left" vertical="center"/>
    </xf>
    <xf numFmtId="3" fontId="2" fillId="0" borderId="28" xfId="0" applyNumberFormat="1" applyFont="1" applyFill="1" applyBorder="1" applyAlignment="1" applyProtection="1">
      <alignment horizontal="left" vertical="center"/>
    </xf>
    <xf numFmtId="3" fontId="2" fillId="2" borderId="26" xfId="0" applyNumberFormat="1" applyFont="1" applyFill="1" applyBorder="1" applyAlignment="1" applyProtection="1">
      <alignment horizontal="left" vertical="center"/>
    </xf>
    <xf numFmtId="3" fontId="2" fillId="2" borderId="27" xfId="0" applyNumberFormat="1" applyFont="1" applyFill="1" applyBorder="1" applyAlignment="1" applyProtection="1">
      <alignment horizontal="left" vertical="center"/>
    </xf>
    <xf numFmtId="3" fontId="2" fillId="2" borderId="28" xfId="0" applyNumberFormat="1" applyFont="1" applyFill="1" applyBorder="1" applyAlignment="1" applyProtection="1">
      <alignment horizontal="left" vertical="center"/>
    </xf>
    <xf numFmtId="10" fontId="2" fillId="2" borderId="26" xfId="0" applyNumberFormat="1" applyFont="1" applyFill="1" applyBorder="1" applyAlignment="1" applyProtection="1">
      <alignment horizontal="left" vertical="center"/>
    </xf>
    <xf numFmtId="10" fontId="2" fillId="2" borderId="27" xfId="0" applyNumberFormat="1" applyFont="1" applyFill="1" applyBorder="1" applyAlignment="1" applyProtection="1">
      <alignment horizontal="left" vertical="center"/>
    </xf>
    <xf numFmtId="10" fontId="2" fillId="2" borderId="28" xfId="0" applyNumberFormat="1" applyFont="1" applyFill="1" applyBorder="1" applyAlignment="1" applyProtection="1">
      <alignment horizontal="left" vertical="center"/>
    </xf>
    <xf numFmtId="166" fontId="2" fillId="0" borderId="26" xfId="0" applyNumberFormat="1" applyFont="1" applyFill="1" applyBorder="1" applyAlignment="1" applyProtection="1">
      <alignment horizontal="left" vertical="center"/>
    </xf>
    <xf numFmtId="166" fontId="2" fillId="0" borderId="27" xfId="0" applyNumberFormat="1" applyFont="1" applyFill="1" applyBorder="1" applyAlignment="1" applyProtection="1">
      <alignment horizontal="left" vertical="center"/>
    </xf>
    <xf numFmtId="166" fontId="2" fillId="0" borderId="28" xfId="0" applyNumberFormat="1" applyFont="1" applyFill="1" applyBorder="1" applyAlignment="1" applyProtection="1">
      <alignment horizontal="left" vertical="center"/>
    </xf>
    <xf numFmtId="166" fontId="2" fillId="2" borderId="26" xfId="0" applyNumberFormat="1" applyFont="1" applyFill="1" applyBorder="1" applyAlignment="1" applyProtection="1">
      <alignment vertical="center"/>
    </xf>
    <xf numFmtId="166" fontId="2" fillId="2" borderId="27" xfId="0" applyNumberFormat="1" applyFont="1" applyFill="1" applyBorder="1" applyAlignment="1" applyProtection="1">
      <alignment vertical="center"/>
    </xf>
    <xf numFmtId="166" fontId="2" fillId="2" borderId="28" xfId="0" applyNumberFormat="1" applyFont="1" applyFill="1" applyBorder="1" applyAlignment="1" applyProtection="1">
      <alignment vertical="center"/>
    </xf>
    <xf numFmtId="10" fontId="8" fillId="0" borderId="26" xfId="0" applyNumberFormat="1" applyFont="1" applyFill="1" applyBorder="1" applyAlignment="1" applyProtection="1">
      <alignment vertical="center"/>
    </xf>
    <xf numFmtId="10" fontId="8" fillId="0" borderId="27" xfId="0" applyNumberFormat="1" applyFont="1" applyFill="1" applyBorder="1" applyAlignment="1" applyProtection="1">
      <alignment vertical="center"/>
    </xf>
    <xf numFmtId="10" fontId="8" fillId="0" borderId="28" xfId="0" applyNumberFormat="1" applyFont="1" applyFill="1" applyBorder="1" applyAlignment="1" applyProtection="1">
      <alignment vertical="center"/>
    </xf>
    <xf numFmtId="49" fontId="2" fillId="3" borderId="51" xfId="0" applyNumberFormat="1" applyFont="1" applyFill="1" applyBorder="1" applyAlignment="1" applyProtection="1">
      <alignment horizontal="center" vertical="center"/>
    </xf>
    <xf numFmtId="49" fontId="2" fillId="3" borderId="33" xfId="0" applyNumberFormat="1" applyFont="1" applyFill="1" applyBorder="1" applyAlignment="1" applyProtection="1">
      <alignment horizontal="center" vertical="center"/>
    </xf>
    <xf numFmtId="49" fontId="2" fillId="3" borderId="34" xfId="0" applyNumberFormat="1" applyFont="1" applyFill="1" applyBorder="1" applyAlignment="1" applyProtection="1">
      <alignment horizontal="center" vertical="center"/>
    </xf>
    <xf numFmtId="165" fontId="2" fillId="2" borderId="32" xfId="0" applyNumberFormat="1" applyFont="1" applyFill="1" applyBorder="1" applyAlignment="1" applyProtection="1">
      <alignment horizontal="right" vertical="center"/>
    </xf>
    <xf numFmtId="165" fontId="2" fillId="2" borderId="33" xfId="0" applyNumberFormat="1" applyFont="1" applyFill="1" applyBorder="1" applyAlignment="1" applyProtection="1">
      <alignment horizontal="right" vertical="center"/>
    </xf>
    <xf numFmtId="165" fontId="2" fillId="2" borderId="34" xfId="0" applyNumberFormat="1" applyFont="1" applyFill="1" applyBorder="1" applyAlignment="1" applyProtection="1">
      <alignment horizontal="right" vertical="center"/>
    </xf>
    <xf numFmtId="166" fontId="2" fillId="2" borderId="32" xfId="0" applyNumberFormat="1" applyFont="1" applyFill="1" applyBorder="1" applyAlignment="1" applyProtection="1">
      <alignment vertical="center"/>
    </xf>
    <xf numFmtId="166" fontId="2" fillId="2" borderId="33" xfId="0" applyNumberFormat="1" applyFont="1" applyFill="1" applyBorder="1" applyAlignment="1" applyProtection="1">
      <alignment vertical="center"/>
    </xf>
    <xf numFmtId="166" fontId="2" fillId="2" borderId="34" xfId="0" applyNumberFormat="1" applyFont="1" applyFill="1" applyBorder="1" applyAlignment="1" applyProtection="1">
      <alignment vertical="center"/>
    </xf>
    <xf numFmtId="10" fontId="8" fillId="0" borderId="32" xfId="0" applyNumberFormat="1" applyFont="1" applyFill="1" applyBorder="1" applyAlignment="1" applyProtection="1">
      <alignment vertical="center"/>
    </xf>
    <xf numFmtId="10" fontId="8" fillId="0" borderId="33" xfId="0" applyNumberFormat="1" applyFont="1" applyFill="1" applyBorder="1" applyAlignment="1" applyProtection="1">
      <alignment vertical="center"/>
    </xf>
    <xf numFmtId="10" fontId="8" fillId="0" borderId="34" xfId="0" applyNumberFormat="1" applyFont="1" applyFill="1" applyBorder="1" applyAlignment="1" applyProtection="1">
      <alignment vertical="center"/>
    </xf>
    <xf numFmtId="0" fontId="2" fillId="2" borderId="2" xfId="0" applyFont="1" applyFill="1" applyBorder="1" applyAlignment="1" applyProtection="1">
      <alignment horizontal="center" vertical="center"/>
      <protection locked="0"/>
    </xf>
    <xf numFmtId="0" fontId="2" fillId="2" borderId="29" xfId="0" applyFont="1" applyFill="1" applyBorder="1" applyAlignment="1" applyProtection="1">
      <alignment horizontal="left" vertical="center"/>
    </xf>
    <xf numFmtId="2" fontId="2" fillId="2" borderId="29" xfId="0" applyNumberFormat="1" applyFont="1" applyFill="1" applyBorder="1" applyAlignment="1" applyProtection="1">
      <alignment horizontal="left" vertical="center"/>
    </xf>
    <xf numFmtId="2" fontId="2" fillId="2" borderId="30" xfId="0" applyNumberFormat="1" applyFont="1" applyFill="1" applyBorder="1" applyAlignment="1" applyProtection="1">
      <alignment horizontal="left" vertical="center"/>
    </xf>
    <xf numFmtId="2" fontId="2" fillId="2" borderId="31" xfId="0" applyNumberFormat="1" applyFont="1" applyFill="1" applyBorder="1" applyAlignment="1" applyProtection="1">
      <alignment horizontal="left" vertical="center"/>
    </xf>
    <xf numFmtId="164" fontId="2" fillId="2" borderId="66" xfId="0" applyNumberFormat="1" applyFont="1" applyFill="1" applyBorder="1" applyAlignment="1" applyProtection="1">
      <alignment horizontal="right" vertical="center"/>
    </xf>
    <xf numFmtId="164" fontId="2" fillId="2" borderId="65" xfId="0" applyNumberFormat="1" applyFont="1" applyFill="1" applyBorder="1" applyAlignment="1" applyProtection="1">
      <alignment horizontal="right" vertical="center"/>
    </xf>
    <xf numFmtId="164" fontId="2" fillId="2" borderId="67" xfId="0" applyNumberFormat="1" applyFont="1" applyFill="1" applyBorder="1" applyAlignment="1" applyProtection="1">
      <alignment horizontal="right" vertical="center"/>
    </xf>
    <xf numFmtId="1" fontId="8" fillId="0" borderId="60" xfId="0" applyNumberFormat="1" applyFont="1" applyFill="1" applyBorder="1" applyAlignment="1" applyProtection="1">
      <alignment horizontal="right" vertical="center"/>
    </xf>
    <xf numFmtId="1" fontId="8" fillId="0" borderId="61" xfId="0" applyNumberFormat="1" applyFont="1" applyFill="1" applyBorder="1" applyAlignment="1" applyProtection="1">
      <alignment horizontal="right" vertical="center"/>
    </xf>
    <xf numFmtId="1" fontId="8" fillId="0" borderId="62" xfId="0" applyNumberFormat="1" applyFont="1" applyFill="1" applyBorder="1" applyAlignment="1" applyProtection="1">
      <alignment horizontal="right" vertical="center"/>
    </xf>
    <xf numFmtId="10" fontId="8" fillId="2" borderId="27" xfId="0" applyNumberFormat="1" applyFont="1" applyFill="1" applyBorder="1" applyAlignment="1" applyProtection="1">
      <alignment horizontal="left" vertical="center"/>
    </xf>
    <xf numFmtId="10" fontId="8" fillId="2" borderId="28" xfId="0" applyNumberFormat="1" applyFont="1" applyFill="1" applyBorder="1" applyAlignment="1" applyProtection="1">
      <alignment horizontal="left" vertical="center"/>
    </xf>
    <xf numFmtId="10" fontId="8" fillId="2" borderId="26" xfId="0" applyNumberFormat="1" applyFont="1" applyFill="1" applyBorder="1" applyAlignment="1" applyProtection="1">
      <alignment horizontal="left" vertical="center"/>
    </xf>
    <xf numFmtId="166" fontId="8" fillId="2" borderId="29" xfId="0" applyNumberFormat="1" applyFont="1" applyFill="1" applyBorder="1" applyAlignment="1" applyProtection="1">
      <alignment horizontal="left" vertical="center"/>
    </xf>
    <xf numFmtId="166" fontId="8" fillId="2" borderId="30" xfId="0" applyNumberFormat="1" applyFont="1" applyFill="1" applyBorder="1" applyAlignment="1" applyProtection="1">
      <alignment horizontal="left" vertical="center"/>
    </xf>
    <xf numFmtId="166" fontId="8" fillId="2" borderId="31" xfId="0" applyNumberFormat="1" applyFont="1" applyFill="1" applyBorder="1" applyAlignment="1" applyProtection="1">
      <alignment horizontal="left" vertical="center"/>
    </xf>
    <xf numFmtId="10" fontId="8" fillId="0" borderId="29" xfId="0" applyNumberFormat="1" applyFont="1" applyFill="1" applyBorder="1" applyAlignment="1" applyProtection="1">
      <alignment vertical="center"/>
    </xf>
    <xf numFmtId="10" fontId="8" fillId="0" borderId="30" xfId="0" applyNumberFormat="1" applyFont="1" applyFill="1" applyBorder="1" applyAlignment="1" applyProtection="1">
      <alignment vertical="center"/>
    </xf>
    <xf numFmtId="10" fontId="8" fillId="0" borderId="31" xfId="0" applyNumberFormat="1" applyFont="1" applyFill="1" applyBorder="1" applyAlignment="1" applyProtection="1">
      <alignment vertical="center"/>
    </xf>
    <xf numFmtId="3" fontId="2" fillId="2" borderId="29" xfId="0" applyNumberFormat="1" applyFont="1" applyFill="1" applyBorder="1" applyAlignment="1" applyProtection="1">
      <alignment horizontal="center" vertical="center"/>
    </xf>
    <xf numFmtId="3" fontId="2" fillId="2" borderId="30" xfId="0" applyNumberFormat="1" applyFont="1" applyFill="1" applyBorder="1" applyAlignment="1" applyProtection="1">
      <alignment horizontal="center" vertical="center"/>
    </xf>
    <xf numFmtId="3" fontId="2" fillId="2" borderId="31" xfId="0" applyNumberFormat="1" applyFont="1" applyFill="1" applyBorder="1" applyAlignment="1" applyProtection="1">
      <alignment horizontal="center" vertical="center"/>
    </xf>
    <xf numFmtId="0" fontId="2" fillId="2" borderId="37" xfId="0" applyFont="1" applyFill="1" applyBorder="1" applyAlignment="1" applyProtection="1">
      <alignment horizontal="left" vertical="top" wrapText="1"/>
      <protection locked="0"/>
    </xf>
    <xf numFmtId="0" fontId="2" fillId="2" borderId="15"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2" fillId="2" borderId="38"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8" xfId="0" applyFont="1" applyFill="1" applyBorder="1" applyAlignment="1" applyProtection="1">
      <alignment horizontal="left" vertical="top" wrapText="1"/>
      <protection locked="0"/>
    </xf>
    <xf numFmtId="0" fontId="2" fillId="2" borderId="39"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vertical="top" wrapText="1"/>
      <protection locked="0"/>
    </xf>
    <xf numFmtId="0" fontId="2" fillId="2" borderId="40" xfId="0" applyFont="1" applyFill="1" applyBorder="1" applyAlignment="1" applyProtection="1">
      <alignment horizontal="left" vertical="top" wrapText="1"/>
      <protection locked="0"/>
    </xf>
    <xf numFmtId="0" fontId="8" fillId="2" borderId="37" xfId="0" applyFont="1" applyFill="1" applyBorder="1" applyAlignment="1" applyProtection="1">
      <alignment horizontal="left" vertical="top" wrapText="1"/>
    </xf>
    <xf numFmtId="0" fontId="8" fillId="2" borderId="15" xfId="0" applyFont="1" applyFill="1" applyBorder="1" applyAlignment="1" applyProtection="1">
      <alignment horizontal="left" vertical="top" wrapText="1"/>
    </xf>
    <xf numFmtId="0" fontId="12" fillId="2" borderId="0"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0" fontId="2" fillId="2" borderId="5"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167" fontId="2" fillId="2" borderId="6" xfId="0" applyNumberFormat="1" applyFont="1" applyFill="1" applyBorder="1" applyAlignment="1" applyProtection="1">
      <alignment horizontal="center" vertical="center"/>
    </xf>
    <xf numFmtId="167" fontId="2" fillId="2" borderId="8" xfId="0" applyNumberFormat="1" applyFont="1" applyFill="1" applyBorder="1" applyAlignment="1" applyProtection="1">
      <alignment horizontal="center" vertical="center"/>
    </xf>
    <xf numFmtId="0" fontId="2" fillId="2" borderId="5"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8" xfId="0" applyFont="1" applyFill="1" applyBorder="1" applyAlignment="1" applyProtection="1">
      <alignment vertical="center"/>
    </xf>
    <xf numFmtId="10" fontId="8" fillId="2" borderId="29" xfId="0" applyNumberFormat="1" applyFont="1" applyFill="1" applyBorder="1" applyAlignment="1" applyProtection="1">
      <alignment vertical="center"/>
    </xf>
    <xf numFmtId="10" fontId="8" fillId="2" borderId="30" xfId="0" applyNumberFormat="1" applyFont="1" applyFill="1" applyBorder="1" applyAlignment="1" applyProtection="1">
      <alignment vertical="center"/>
    </xf>
    <xf numFmtId="10" fontId="8" fillId="2" borderId="58" xfId="0" applyNumberFormat="1" applyFont="1" applyFill="1" applyBorder="1" applyAlignment="1" applyProtection="1">
      <alignment vertical="center"/>
    </xf>
    <xf numFmtId="166" fontId="8" fillId="4" borderId="29" xfId="0" applyNumberFormat="1" applyFont="1" applyFill="1" applyBorder="1" applyAlignment="1" applyProtection="1">
      <alignment horizontal="center" vertical="center"/>
    </xf>
    <xf numFmtId="166" fontId="8" fillId="4" borderId="30" xfId="0" applyNumberFormat="1" applyFont="1" applyFill="1" applyBorder="1" applyAlignment="1" applyProtection="1">
      <alignment horizontal="center" vertical="center"/>
    </xf>
    <xf numFmtId="166" fontId="8" fillId="4" borderId="31" xfId="0" applyNumberFormat="1" applyFont="1" applyFill="1" applyBorder="1" applyAlignment="1" applyProtection="1">
      <alignment horizontal="center" vertical="center"/>
    </xf>
    <xf numFmtId="166" fontId="8" fillId="0" borderId="55" xfId="0" applyNumberFormat="1" applyFont="1" applyFill="1" applyBorder="1" applyAlignment="1" applyProtection="1">
      <alignment horizontal="center" vertical="center"/>
    </xf>
    <xf numFmtId="166" fontId="8" fillId="0" borderId="30" xfId="0" applyNumberFormat="1" applyFont="1" applyFill="1" applyBorder="1" applyAlignment="1" applyProtection="1">
      <alignment horizontal="center" vertical="center"/>
    </xf>
    <xf numFmtId="166" fontId="8" fillId="0" borderId="31" xfId="0" applyNumberFormat="1" applyFont="1" applyFill="1" applyBorder="1" applyAlignment="1" applyProtection="1">
      <alignment horizontal="center" vertical="center"/>
    </xf>
    <xf numFmtId="0" fontId="2" fillId="3" borderId="29" xfId="0" applyFont="1" applyFill="1" applyBorder="1" applyAlignment="1" applyProtection="1">
      <alignment horizontal="left" vertical="center"/>
    </xf>
    <xf numFmtId="0" fontId="2" fillId="3" borderId="30" xfId="0" applyFont="1" applyFill="1" applyBorder="1" applyAlignment="1" applyProtection="1">
      <alignment horizontal="left" vertical="center"/>
    </xf>
    <xf numFmtId="0" fontId="2" fillId="3" borderId="31" xfId="0" applyFont="1" applyFill="1" applyBorder="1" applyAlignment="1" applyProtection="1">
      <alignment horizontal="left" vertical="center"/>
    </xf>
    <xf numFmtId="166" fontId="2" fillId="2" borderId="29" xfId="0" applyNumberFormat="1" applyFont="1" applyFill="1" applyBorder="1" applyAlignment="1" applyProtection="1">
      <alignment vertical="center"/>
    </xf>
    <xf numFmtId="166" fontId="2" fillId="2" borderId="30" xfId="0" applyNumberFormat="1" applyFont="1" applyFill="1" applyBorder="1" applyAlignment="1" applyProtection="1">
      <alignment vertical="center"/>
    </xf>
    <xf numFmtId="166" fontId="2" fillId="2" borderId="31" xfId="0" applyNumberFormat="1" applyFont="1" applyFill="1" applyBorder="1" applyAlignment="1" applyProtection="1">
      <alignment vertical="center"/>
    </xf>
    <xf numFmtId="0" fontId="2" fillId="2" borderId="7"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9"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7" xfId="0" applyFont="1" applyFill="1" applyBorder="1" applyAlignment="1" applyProtection="1">
      <alignment vertical="center"/>
    </xf>
    <xf numFmtId="0" fontId="2" fillId="2" borderId="0" xfId="0" applyFont="1" applyFill="1" applyBorder="1" applyAlignment="1" applyProtection="1">
      <alignment vertical="center"/>
    </xf>
    <xf numFmtId="0" fontId="2" fillId="2" borderId="9" xfId="0" applyFont="1" applyFill="1" applyBorder="1" applyAlignment="1" applyProtection="1">
      <alignment vertical="center"/>
    </xf>
    <xf numFmtId="0" fontId="2" fillId="2" borderId="4"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3" xfId="0" applyFont="1" applyFill="1" applyBorder="1" applyAlignment="1" applyProtection="1">
      <alignment vertical="center"/>
    </xf>
    <xf numFmtId="168" fontId="2" fillId="3" borderId="26" xfId="0" applyNumberFormat="1" applyFont="1" applyFill="1" applyBorder="1" applyAlignment="1" applyProtection="1">
      <alignment horizontal="left" vertical="center"/>
    </xf>
    <xf numFmtId="168" fontId="2" fillId="3" borderId="27" xfId="0" applyNumberFormat="1" applyFont="1" applyFill="1" applyBorder="1" applyAlignment="1" applyProtection="1">
      <alignment horizontal="left" vertical="center"/>
    </xf>
    <xf numFmtId="168" fontId="2" fillId="3" borderId="28" xfId="0" applyNumberFormat="1" applyFont="1" applyFill="1" applyBorder="1" applyAlignment="1" applyProtection="1">
      <alignment horizontal="left" vertical="center"/>
    </xf>
    <xf numFmtId="0" fontId="2" fillId="3" borderId="47"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18" xfId="0" applyFont="1" applyFill="1" applyBorder="1" applyAlignment="1" applyProtection="1">
      <alignment horizontal="center" vertical="center"/>
    </xf>
    <xf numFmtId="0" fontId="2" fillId="3" borderId="49" xfId="0" applyFont="1" applyFill="1" applyBorder="1" applyAlignment="1" applyProtection="1">
      <alignment horizontal="center" vertical="center"/>
    </xf>
    <xf numFmtId="0" fontId="2" fillId="3" borderId="22"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10" fontId="8" fillId="2" borderId="32" xfId="0" applyNumberFormat="1" applyFont="1" applyFill="1" applyBorder="1" applyAlignment="1" applyProtection="1">
      <alignment vertical="center"/>
    </xf>
    <xf numFmtId="10" fontId="8" fillId="2" borderId="33" xfId="0" applyNumberFormat="1" applyFont="1" applyFill="1" applyBorder="1" applyAlignment="1" applyProtection="1">
      <alignment vertical="center"/>
    </xf>
    <xf numFmtId="10" fontId="8" fillId="2" borderId="34" xfId="0" applyNumberFormat="1" applyFont="1" applyFill="1" applyBorder="1" applyAlignment="1" applyProtection="1">
      <alignment vertical="center"/>
    </xf>
    <xf numFmtId="166" fontId="8" fillId="2" borderId="32" xfId="0" applyNumberFormat="1" applyFont="1" applyFill="1" applyBorder="1" applyAlignment="1" applyProtection="1">
      <alignment horizontal="left" vertical="center"/>
    </xf>
    <xf numFmtId="166" fontId="8" fillId="2" borderId="33" xfId="0" applyNumberFormat="1" applyFont="1" applyFill="1" applyBorder="1" applyAlignment="1" applyProtection="1">
      <alignment horizontal="left" vertical="center"/>
    </xf>
    <xf numFmtId="166" fontId="8" fillId="2" borderId="34" xfId="0" applyNumberFormat="1" applyFont="1" applyFill="1" applyBorder="1" applyAlignment="1" applyProtection="1">
      <alignment horizontal="left" vertical="center"/>
    </xf>
    <xf numFmtId="166" fontId="8" fillId="0" borderId="32" xfId="0" applyNumberFormat="1" applyFont="1" applyFill="1" applyBorder="1" applyAlignment="1" applyProtection="1">
      <alignment horizontal="left" vertical="center"/>
    </xf>
    <xf numFmtId="166" fontId="8" fillId="0" borderId="33" xfId="0" applyNumberFormat="1" applyFont="1" applyFill="1" applyBorder="1" applyAlignment="1" applyProtection="1">
      <alignment horizontal="left" vertical="center"/>
    </xf>
    <xf numFmtId="166" fontId="8" fillId="0" borderId="34" xfId="0" applyNumberFormat="1" applyFont="1" applyFill="1" applyBorder="1" applyAlignment="1" applyProtection="1">
      <alignment horizontal="left" vertical="center"/>
    </xf>
    <xf numFmtId="10" fontId="2" fillId="2" borderId="32" xfId="0" applyNumberFormat="1" applyFont="1" applyFill="1" applyBorder="1" applyAlignment="1" applyProtection="1">
      <alignment horizontal="left" vertical="center"/>
    </xf>
    <xf numFmtId="10" fontId="2" fillId="2" borderId="33" xfId="0" applyNumberFormat="1" applyFont="1" applyFill="1" applyBorder="1" applyAlignment="1" applyProtection="1">
      <alignment horizontal="left" vertical="center"/>
    </xf>
    <xf numFmtId="10" fontId="2" fillId="2" borderId="34" xfId="0" applyNumberFormat="1" applyFont="1" applyFill="1" applyBorder="1" applyAlignment="1" applyProtection="1">
      <alignment horizontal="left" vertical="center"/>
    </xf>
    <xf numFmtId="166" fontId="2" fillId="0" borderId="32" xfId="0" applyNumberFormat="1" applyFont="1" applyFill="1" applyBorder="1" applyAlignment="1" applyProtection="1">
      <alignment horizontal="center" vertical="center"/>
    </xf>
    <xf numFmtId="166" fontId="2" fillId="0" borderId="33" xfId="0" applyNumberFormat="1" applyFont="1" applyFill="1" applyBorder="1" applyAlignment="1" applyProtection="1">
      <alignment horizontal="center" vertical="center"/>
    </xf>
    <xf numFmtId="166" fontId="2" fillId="0" borderId="34" xfId="0" applyNumberFormat="1" applyFont="1" applyFill="1" applyBorder="1" applyAlignment="1" applyProtection="1">
      <alignment horizontal="center" vertical="center"/>
    </xf>
    <xf numFmtId="166" fontId="8" fillId="2" borderId="26" xfId="0" applyNumberFormat="1" applyFont="1" applyFill="1" applyBorder="1" applyAlignment="1" applyProtection="1">
      <alignment horizontal="left" vertical="center"/>
    </xf>
    <xf numFmtId="166" fontId="8" fillId="2" borderId="27" xfId="0" applyNumberFormat="1" applyFont="1" applyFill="1" applyBorder="1" applyAlignment="1" applyProtection="1">
      <alignment horizontal="left" vertical="center"/>
    </xf>
    <xf numFmtId="166" fontId="8" fillId="2" borderId="28" xfId="0" applyNumberFormat="1" applyFont="1" applyFill="1" applyBorder="1" applyAlignment="1" applyProtection="1">
      <alignment horizontal="left" vertical="center"/>
    </xf>
    <xf numFmtId="1" fontId="2" fillId="0" borderId="26" xfId="0" applyNumberFormat="1" applyFont="1" applyBorder="1" applyAlignment="1" applyProtection="1">
      <alignment horizontal="center"/>
    </xf>
    <xf numFmtId="1" fontId="2" fillId="0" borderId="27" xfId="0" applyNumberFormat="1" applyFont="1" applyBorder="1" applyAlignment="1" applyProtection="1">
      <alignment horizontal="center"/>
    </xf>
    <xf numFmtId="1" fontId="2" fillId="0" borderId="28" xfId="0" applyNumberFormat="1" applyFont="1" applyBorder="1" applyAlignment="1" applyProtection="1">
      <alignment horizontal="center"/>
    </xf>
    <xf numFmtId="10" fontId="8" fillId="2" borderId="26" xfId="0" applyNumberFormat="1" applyFont="1" applyFill="1" applyBorder="1" applyAlignment="1" applyProtection="1">
      <alignment vertical="center"/>
    </xf>
    <xf numFmtId="10" fontId="8" fillId="2" borderId="27" xfId="0" applyNumberFormat="1" applyFont="1" applyFill="1" applyBorder="1" applyAlignment="1" applyProtection="1">
      <alignment vertical="center"/>
    </xf>
    <xf numFmtId="10" fontId="8" fillId="2" borderId="28" xfId="0" applyNumberFormat="1" applyFont="1" applyFill="1" applyBorder="1" applyAlignment="1" applyProtection="1">
      <alignment vertical="center"/>
    </xf>
    <xf numFmtId="166" fontId="8" fillId="0" borderId="29" xfId="0" applyNumberFormat="1" applyFont="1" applyFill="1" applyBorder="1" applyAlignment="1" applyProtection="1">
      <alignment horizontal="left" vertical="center"/>
    </xf>
    <xf numFmtId="166" fontId="8" fillId="0" borderId="30" xfId="0" applyNumberFormat="1" applyFont="1" applyFill="1" applyBorder="1" applyAlignment="1" applyProtection="1">
      <alignment horizontal="left" vertical="center"/>
    </xf>
    <xf numFmtId="166" fontId="8" fillId="0" borderId="31" xfId="0" applyNumberFormat="1" applyFont="1" applyFill="1" applyBorder="1" applyAlignment="1" applyProtection="1">
      <alignment horizontal="left" vertical="center"/>
    </xf>
    <xf numFmtId="0" fontId="2" fillId="2" borderId="57" xfId="0" applyFont="1" applyFill="1" applyBorder="1" applyAlignment="1" applyProtection="1">
      <alignment horizontal="left" vertical="center"/>
    </xf>
    <xf numFmtId="0" fontId="2" fillId="2" borderId="27" xfId="0" applyFont="1" applyFill="1" applyBorder="1" applyAlignment="1" applyProtection="1">
      <alignment horizontal="left" vertical="center"/>
    </xf>
    <xf numFmtId="0" fontId="2" fillId="2" borderId="28" xfId="0" applyFont="1" applyFill="1" applyBorder="1" applyAlignment="1" applyProtection="1">
      <alignment horizontal="left" vertical="center"/>
    </xf>
    <xf numFmtId="165" fontId="2" fillId="2" borderId="63" xfId="0" applyNumberFormat="1" applyFont="1" applyFill="1" applyBorder="1" applyAlignment="1" applyProtection="1">
      <alignment horizontal="right" vertical="center"/>
    </xf>
    <xf numFmtId="165" fontId="2" fillId="2" borderId="70" xfId="0" applyNumberFormat="1" applyFont="1" applyFill="1" applyBorder="1" applyAlignment="1" applyProtection="1">
      <alignment horizontal="right" vertical="center"/>
    </xf>
    <xf numFmtId="165" fontId="2" fillId="2" borderId="64" xfId="0" applyNumberFormat="1" applyFont="1" applyFill="1" applyBorder="1" applyAlignment="1" applyProtection="1">
      <alignment horizontal="right" vertical="center"/>
    </xf>
    <xf numFmtId="166" fontId="8" fillId="2" borderId="5" xfId="0" applyNumberFormat="1" applyFont="1" applyFill="1" applyBorder="1" applyAlignment="1" applyProtection="1">
      <alignment horizontal="left" vertical="center"/>
    </xf>
    <xf numFmtId="166" fontId="8" fillId="2" borderId="6" xfId="0" applyNumberFormat="1" applyFont="1" applyFill="1" applyBorder="1" applyAlignment="1" applyProtection="1">
      <alignment horizontal="left" vertical="center"/>
    </xf>
    <xf numFmtId="166" fontId="8" fillId="2" borderId="8" xfId="0" applyNumberFormat="1" applyFont="1" applyFill="1" applyBorder="1" applyAlignment="1" applyProtection="1">
      <alignment horizontal="left" vertical="center"/>
    </xf>
    <xf numFmtId="166" fontId="8" fillId="0" borderId="5" xfId="0" applyNumberFormat="1" applyFont="1" applyFill="1" applyBorder="1" applyAlignment="1" applyProtection="1">
      <alignment horizontal="left" vertical="center"/>
    </xf>
    <xf numFmtId="166" fontId="8" fillId="0" borderId="6" xfId="0" applyNumberFormat="1" applyFont="1" applyFill="1" applyBorder="1" applyAlignment="1" applyProtection="1">
      <alignment horizontal="left" vertical="center"/>
    </xf>
    <xf numFmtId="166" fontId="8" fillId="0" borderId="8" xfId="0" applyNumberFormat="1" applyFont="1" applyFill="1" applyBorder="1" applyAlignment="1" applyProtection="1">
      <alignment horizontal="left" vertical="center"/>
    </xf>
    <xf numFmtId="166" fontId="8" fillId="2" borderId="54" xfId="0" applyNumberFormat="1" applyFont="1" applyFill="1" applyBorder="1" applyAlignment="1" applyProtection="1">
      <alignment horizontal="left" vertical="center"/>
    </xf>
    <xf numFmtId="166" fontId="8" fillId="2" borderId="42" xfId="0" applyNumberFormat="1" applyFont="1" applyFill="1" applyBorder="1" applyAlignment="1" applyProtection="1">
      <alignment horizontal="left" vertical="center"/>
    </xf>
    <xf numFmtId="166" fontId="8" fillId="2" borderId="43" xfId="0" applyNumberFormat="1" applyFont="1" applyFill="1" applyBorder="1" applyAlignment="1" applyProtection="1">
      <alignment horizontal="left" vertical="center"/>
    </xf>
    <xf numFmtId="166" fontId="8" fillId="4" borderId="45" xfId="0" applyNumberFormat="1" applyFont="1" applyFill="1" applyBorder="1" applyAlignment="1" applyProtection="1">
      <alignment horizontal="center" vertical="center"/>
    </xf>
    <xf numFmtId="166" fontId="8" fillId="4" borderId="42" xfId="0" applyNumberFormat="1" applyFont="1" applyFill="1" applyBorder="1" applyAlignment="1" applyProtection="1">
      <alignment horizontal="center" vertical="center"/>
    </xf>
    <xf numFmtId="166" fontId="8" fillId="4" borderId="53" xfId="0" applyNumberFormat="1" applyFont="1" applyFill="1" applyBorder="1" applyAlignment="1" applyProtection="1">
      <alignment horizontal="center" vertical="center"/>
    </xf>
    <xf numFmtId="0" fontId="8" fillId="4" borderId="2" xfId="0" applyFont="1" applyFill="1" applyBorder="1" applyAlignment="1" applyProtection="1">
      <alignment horizontal="left" vertical="center"/>
    </xf>
    <xf numFmtId="0" fontId="8" fillId="4" borderId="19" xfId="0" applyFont="1" applyFill="1" applyBorder="1" applyAlignment="1" applyProtection="1">
      <alignment horizontal="left" vertical="center"/>
    </xf>
    <xf numFmtId="0" fontId="8" fillId="4" borderId="28" xfId="0" applyFont="1" applyFill="1" applyBorder="1" applyAlignment="1" applyProtection="1">
      <alignment vertical="center"/>
    </xf>
    <xf numFmtId="0" fontId="8" fillId="4" borderId="2" xfId="0" applyFont="1" applyFill="1" applyBorder="1" applyAlignment="1" applyProtection="1">
      <alignment vertical="center"/>
    </xf>
    <xf numFmtId="0" fontId="8" fillId="4" borderId="26" xfId="0" applyFont="1" applyFill="1" applyBorder="1" applyAlignment="1" applyProtection="1">
      <alignment vertical="center"/>
    </xf>
    <xf numFmtId="0" fontId="2" fillId="4" borderId="76"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0" fontId="2" fillId="4" borderId="77" xfId="0" applyFont="1" applyFill="1" applyBorder="1" applyAlignment="1" applyProtection="1">
      <alignment horizontal="center" vertical="center" wrapText="1"/>
    </xf>
    <xf numFmtId="0" fontId="8" fillId="4" borderId="17" xfId="0" applyFont="1" applyFill="1" applyBorder="1" applyAlignment="1" applyProtection="1">
      <alignment horizontal="left" vertical="center"/>
    </xf>
    <xf numFmtId="0" fontId="2" fillId="4" borderId="37"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wrapText="1"/>
    </xf>
    <xf numFmtId="0" fontId="2" fillId="4" borderId="39" xfId="0" applyFont="1" applyFill="1" applyBorder="1" applyAlignment="1" applyProtection="1">
      <alignment horizontal="center" vertical="center" wrapText="1"/>
    </xf>
    <xf numFmtId="0" fontId="2" fillId="4" borderId="22" xfId="0" applyFont="1" applyFill="1" applyBorder="1" applyAlignment="1" applyProtection="1">
      <alignment horizontal="center" vertical="center" wrapText="1"/>
    </xf>
    <xf numFmtId="0" fontId="2" fillId="4" borderId="47" xfId="0" applyFont="1" applyFill="1" applyBorder="1" applyAlignment="1" applyProtection="1">
      <alignment horizontal="center" vertical="center" wrapText="1"/>
    </xf>
    <xf numFmtId="0" fontId="2" fillId="4" borderId="48" xfId="0" applyFont="1" applyFill="1" applyBorder="1" applyAlignment="1" applyProtection="1">
      <alignment horizontal="center" vertical="center" wrapText="1"/>
    </xf>
    <xf numFmtId="0" fontId="2" fillId="4" borderId="49" xfId="0" applyFont="1" applyFill="1" applyBorder="1" applyAlignment="1" applyProtection="1">
      <alignment horizontal="center" vertical="center" wrapText="1"/>
    </xf>
    <xf numFmtId="0" fontId="2" fillId="4" borderId="50" xfId="0" applyFont="1" applyFill="1" applyBorder="1" applyAlignment="1" applyProtection="1">
      <alignment horizontal="center" vertical="center" wrapText="1"/>
    </xf>
    <xf numFmtId="0" fontId="2" fillId="4" borderId="16" xfId="0" applyFont="1" applyFill="1" applyBorder="1" applyAlignment="1" applyProtection="1">
      <alignment horizontal="center" vertical="center" wrapText="1"/>
    </xf>
    <xf numFmtId="0" fontId="2" fillId="4" borderId="40" xfId="0" applyFont="1" applyFill="1" applyBorder="1" applyAlignment="1" applyProtection="1">
      <alignment horizontal="center" vertical="center" wrapText="1"/>
    </xf>
    <xf numFmtId="0" fontId="2" fillId="4" borderId="74" xfId="0" applyFont="1" applyFill="1" applyBorder="1" applyAlignment="1" applyProtection="1">
      <alignment horizontal="left" vertical="center"/>
    </xf>
    <xf numFmtId="0" fontId="2" fillId="4" borderId="36" xfId="0" applyFont="1" applyFill="1" applyBorder="1" applyAlignment="1" applyProtection="1">
      <alignment horizontal="left" vertical="center"/>
    </xf>
    <xf numFmtId="0" fontId="2" fillId="4" borderId="57" xfId="0" applyFont="1" applyFill="1" applyBorder="1" applyAlignment="1" applyProtection="1">
      <alignment horizontal="center" vertical="center" wrapText="1"/>
    </xf>
    <xf numFmtId="0" fontId="2" fillId="4" borderId="27" xfId="0" applyFont="1" applyFill="1" applyBorder="1" applyAlignment="1" applyProtection="1">
      <alignment horizontal="center" vertical="center" wrapText="1"/>
    </xf>
    <xf numFmtId="0" fontId="2" fillId="4" borderId="73"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wrapText="1"/>
    </xf>
    <xf numFmtId="0" fontId="2" fillId="4" borderId="19" xfId="0" applyFont="1" applyFill="1" applyBorder="1" applyAlignment="1" applyProtection="1">
      <alignment horizontal="center" vertical="center" wrapText="1"/>
    </xf>
    <xf numFmtId="0" fontId="2" fillId="4" borderId="23" xfId="0" applyFont="1" applyFill="1" applyBorder="1" applyAlignment="1" applyProtection="1">
      <alignment horizontal="center" vertical="center" wrapText="1"/>
    </xf>
    <xf numFmtId="49" fontId="8" fillId="4" borderId="42" xfId="0" applyNumberFormat="1" applyFont="1" applyFill="1" applyBorder="1" applyAlignment="1" applyProtection="1">
      <alignment horizontal="center" vertical="center"/>
    </xf>
    <xf numFmtId="49" fontId="8" fillId="4" borderId="43" xfId="0" applyNumberFormat="1" applyFont="1" applyFill="1" applyBorder="1" applyAlignment="1" applyProtection="1">
      <alignment horizontal="center" vertical="center"/>
    </xf>
    <xf numFmtId="0" fontId="8" fillId="4" borderId="20" xfId="0" applyFont="1" applyFill="1" applyBorder="1" applyAlignment="1" applyProtection="1">
      <alignment horizontal="left" vertical="center"/>
    </xf>
    <xf numFmtId="0" fontId="8" fillId="4" borderId="21" xfId="0" applyFont="1" applyFill="1" applyBorder="1" applyAlignment="1" applyProtection="1">
      <alignment horizontal="left" vertical="center"/>
    </xf>
    <xf numFmtId="0" fontId="8" fillId="4" borderId="5" xfId="0" applyFont="1" applyFill="1" applyBorder="1" applyAlignment="1" applyProtection="1">
      <alignment horizontal="left" vertical="center"/>
    </xf>
    <xf numFmtId="0" fontId="8" fillId="4" borderId="6" xfId="0" applyFont="1" applyFill="1" applyBorder="1" applyAlignment="1" applyProtection="1">
      <alignment horizontal="left" vertical="center"/>
    </xf>
    <xf numFmtId="0" fontId="8" fillId="4" borderId="77" xfId="0" applyFont="1" applyFill="1" applyBorder="1" applyAlignment="1" applyProtection="1">
      <alignment horizontal="left" vertical="center"/>
    </xf>
    <xf numFmtId="0" fontId="8" fillId="4" borderId="49" xfId="0" applyFont="1" applyFill="1" applyBorder="1" applyAlignment="1" applyProtection="1">
      <alignment horizontal="left" vertical="center"/>
    </xf>
    <xf numFmtId="0" fontId="8" fillId="4" borderId="22" xfId="0" applyFont="1" applyFill="1" applyBorder="1" applyAlignment="1" applyProtection="1">
      <alignment horizontal="left" vertical="center"/>
    </xf>
    <xf numFmtId="0" fontId="8" fillId="4" borderId="40" xfId="0" applyFont="1" applyFill="1" applyBorder="1" applyAlignment="1" applyProtection="1">
      <alignment horizontal="left" vertical="center"/>
    </xf>
    <xf numFmtId="0" fontId="8" fillId="4" borderId="21" xfId="0" applyFont="1" applyFill="1" applyBorder="1" applyAlignment="1" applyProtection="1">
      <alignment vertical="center"/>
    </xf>
    <xf numFmtId="0" fontId="8" fillId="4" borderId="29" xfId="0" applyFont="1" applyFill="1" applyBorder="1" applyAlignment="1" applyProtection="1">
      <alignment vertical="center"/>
    </xf>
    <xf numFmtId="0" fontId="8" fillId="4" borderId="45" xfId="0" applyFont="1" applyFill="1" applyBorder="1" applyAlignment="1" applyProtection="1">
      <alignment horizontal="center" vertical="center"/>
    </xf>
    <xf numFmtId="0" fontId="8" fillId="4" borderId="42" xfId="0" applyFont="1" applyFill="1" applyBorder="1" applyAlignment="1" applyProtection="1">
      <alignment horizontal="center" vertical="center"/>
    </xf>
    <xf numFmtId="0" fontId="8" fillId="4" borderId="54" xfId="0" applyFont="1" applyFill="1" applyBorder="1" applyAlignment="1" applyProtection="1">
      <alignment horizontal="center" vertical="center"/>
    </xf>
    <xf numFmtId="0" fontId="8" fillId="4" borderId="53" xfId="0" applyFont="1" applyFill="1" applyBorder="1" applyAlignment="1" applyProtection="1">
      <alignment horizontal="center" vertical="center"/>
    </xf>
    <xf numFmtId="0" fontId="8" fillId="4" borderId="80" xfId="0" applyFont="1" applyFill="1" applyBorder="1" applyAlignment="1" applyProtection="1">
      <alignment horizontal="left" vertical="center"/>
    </xf>
    <xf numFmtId="0" fontId="8" fillId="4" borderId="80" xfId="0" applyFont="1" applyFill="1" applyBorder="1" applyAlignment="1" applyProtection="1">
      <alignment vertical="center"/>
    </xf>
    <xf numFmtId="15" fontId="2" fillId="2" borderId="2" xfId="0" applyNumberFormat="1" applyFont="1" applyFill="1" applyBorder="1" applyAlignment="1" applyProtection="1">
      <alignment horizontal="center"/>
    </xf>
    <xf numFmtId="15" fontId="2" fillId="2" borderId="0" xfId="0" applyNumberFormat="1" applyFont="1" applyFill="1" applyBorder="1" applyAlignment="1" applyProtection="1">
      <alignment horizontal="left"/>
    </xf>
    <xf numFmtId="0" fontId="8" fillId="2" borderId="0" xfId="0" applyFont="1" applyFill="1" applyBorder="1" applyProtection="1"/>
    <xf numFmtId="0" fontId="8" fillId="2" borderId="26" xfId="0" applyFont="1" applyFill="1" applyBorder="1" applyAlignment="1" applyProtection="1">
      <alignment horizontal="left"/>
    </xf>
    <xf numFmtId="0" fontId="8" fillId="2" borderId="27" xfId="0" applyFont="1" applyFill="1" applyBorder="1" applyAlignment="1" applyProtection="1">
      <alignment horizontal="left"/>
    </xf>
    <xf numFmtId="0" fontId="8" fillId="2" borderId="28" xfId="0" applyFont="1" applyFill="1" applyBorder="1" applyAlignment="1" applyProtection="1">
      <alignment horizontal="left"/>
    </xf>
    <xf numFmtId="0" fontId="2" fillId="4" borderId="37" xfId="0" applyFont="1" applyFill="1" applyBorder="1" applyAlignment="1" applyProtection="1">
      <alignment horizontal="center" vertical="center"/>
    </xf>
    <xf numFmtId="0" fontId="2" fillId="4" borderId="15" xfId="0" applyFont="1" applyFill="1" applyBorder="1" applyAlignment="1" applyProtection="1">
      <alignment horizontal="center" vertical="center"/>
    </xf>
    <xf numFmtId="0" fontId="2" fillId="4" borderId="47" xfId="0" applyFont="1" applyFill="1" applyBorder="1" applyAlignment="1" applyProtection="1">
      <alignment horizontal="center" vertical="center"/>
    </xf>
    <xf numFmtId="0" fontId="2" fillId="4" borderId="16" xfId="0" applyFont="1" applyFill="1" applyBorder="1" applyAlignment="1" applyProtection="1">
      <alignment horizontal="center" vertical="center"/>
    </xf>
    <xf numFmtId="0" fontId="8" fillId="9" borderId="51" xfId="0" applyFont="1" applyFill="1" applyBorder="1" applyAlignment="1" applyProtection="1">
      <alignment horizontal="center" vertical="center"/>
    </xf>
    <xf numFmtId="0" fontId="8" fillId="9" borderId="33" xfId="0" applyFont="1" applyFill="1" applyBorder="1" applyAlignment="1" applyProtection="1">
      <alignment horizontal="center" vertical="center"/>
    </xf>
    <xf numFmtId="0" fontId="8" fillId="9" borderId="71" xfId="0" applyFont="1" applyFill="1" applyBorder="1" applyAlignment="1" applyProtection="1">
      <alignment horizontal="center" vertical="center"/>
    </xf>
    <xf numFmtId="0" fontId="2" fillId="4" borderId="24" xfId="0" applyFont="1" applyFill="1" applyBorder="1" applyAlignment="1" applyProtection="1">
      <alignment vertical="center"/>
    </xf>
    <xf numFmtId="0" fontId="2" fillId="4" borderId="25" xfId="0" applyFont="1" applyFill="1" applyBorder="1" applyAlignment="1" applyProtection="1">
      <alignment vertical="center"/>
    </xf>
    <xf numFmtId="0" fontId="2" fillId="4" borderId="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59"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xf>
    <xf numFmtId="0" fontId="2" fillId="4" borderId="25" xfId="0" applyFont="1" applyFill="1" applyBorder="1" applyAlignment="1" applyProtection="1">
      <alignment horizontal="center" vertical="center"/>
    </xf>
    <xf numFmtId="0" fontId="2" fillId="4" borderId="44" xfId="0" applyFont="1" applyFill="1" applyBorder="1" applyAlignment="1" applyProtection="1">
      <alignment horizontal="center" vertical="center"/>
    </xf>
    <xf numFmtId="0" fontId="8" fillId="4" borderId="25" xfId="0" applyFont="1" applyFill="1" applyBorder="1" applyAlignment="1" applyProtection="1">
      <alignment horizontal="left" vertical="center"/>
    </xf>
    <xf numFmtId="0" fontId="8" fillId="4" borderId="44" xfId="0" applyFont="1" applyFill="1" applyBorder="1" applyAlignment="1" applyProtection="1">
      <alignment horizontal="left" vertical="center"/>
    </xf>
    <xf numFmtId="0" fontId="2" fillId="3" borderId="34" xfId="0" applyFont="1" applyFill="1" applyBorder="1" applyAlignment="1" applyProtection="1">
      <alignment horizontal="left" vertical="center" wrapText="1"/>
    </xf>
    <xf numFmtId="0" fontId="2" fillId="3" borderId="25" xfId="0" applyFont="1" applyFill="1" applyBorder="1" applyAlignment="1" applyProtection="1">
      <alignment horizontal="left" vertical="center" wrapText="1"/>
    </xf>
    <xf numFmtId="0" fontId="2" fillId="3" borderId="44" xfId="0" applyFont="1" applyFill="1" applyBorder="1" applyAlignment="1" applyProtection="1">
      <alignment horizontal="left" vertical="center" wrapText="1"/>
    </xf>
    <xf numFmtId="0" fontId="2" fillId="3" borderId="28" xfId="0" applyFont="1" applyFill="1" applyBorder="1" applyAlignment="1" applyProtection="1">
      <alignment horizontal="left" vertical="center" wrapText="1"/>
    </xf>
    <xf numFmtId="0" fontId="2" fillId="3" borderId="2" xfId="0" applyFont="1" applyFill="1" applyBorder="1" applyAlignment="1" applyProtection="1">
      <alignment horizontal="left" vertical="center" wrapText="1"/>
    </xf>
    <xf numFmtId="0" fontId="2" fillId="3" borderId="19" xfId="0" applyFont="1" applyFill="1" applyBorder="1" applyAlignment="1" applyProtection="1">
      <alignment horizontal="left" vertical="center" wrapText="1"/>
    </xf>
    <xf numFmtId="0" fontId="2" fillId="3" borderId="31" xfId="0" applyFont="1" applyFill="1" applyBorder="1" applyAlignment="1" applyProtection="1">
      <alignment horizontal="left" vertical="center" wrapText="1"/>
    </xf>
    <xf numFmtId="0" fontId="2" fillId="3" borderId="21" xfId="0" applyFont="1" applyFill="1" applyBorder="1" applyAlignment="1" applyProtection="1">
      <alignment horizontal="left" vertical="center" wrapText="1"/>
    </xf>
    <xf numFmtId="0" fontId="2" fillId="3" borderId="23" xfId="0" applyFont="1" applyFill="1" applyBorder="1" applyAlignment="1" applyProtection="1">
      <alignment horizontal="left" vertical="center" wrapText="1"/>
    </xf>
    <xf numFmtId="0" fontId="8" fillId="4" borderId="72" xfId="0" applyFont="1" applyFill="1" applyBorder="1" applyAlignment="1" applyProtection="1">
      <alignment horizontal="left" vertical="center"/>
    </xf>
    <xf numFmtId="0" fontId="8" fillId="4" borderId="1" xfId="0" applyFont="1" applyFill="1" applyBorder="1" applyAlignment="1" applyProtection="1">
      <alignment horizontal="left" vertical="center"/>
    </xf>
    <xf numFmtId="0" fontId="8" fillId="4" borderId="3" xfId="0" applyFont="1" applyFill="1" applyBorder="1" applyAlignment="1" applyProtection="1">
      <alignment horizontal="left" vertical="center"/>
    </xf>
    <xf numFmtId="0" fontId="8" fillId="4" borderId="4" xfId="0" applyFont="1" applyFill="1" applyBorder="1" applyAlignment="1" applyProtection="1">
      <alignment vertical="center"/>
    </xf>
    <xf numFmtId="0" fontId="8" fillId="4" borderId="1" xfId="0" applyFont="1" applyFill="1" applyBorder="1" applyAlignment="1" applyProtection="1">
      <alignment vertical="center"/>
    </xf>
    <xf numFmtId="0" fontId="8" fillId="4" borderId="59" xfId="0" applyFont="1" applyFill="1" applyBorder="1" applyAlignment="1" applyProtection="1">
      <alignment vertical="center"/>
    </xf>
    <xf numFmtId="0" fontId="8" fillId="0" borderId="57" xfId="0" applyFont="1" applyFill="1" applyBorder="1" applyAlignment="1" applyProtection="1">
      <alignment horizontal="center" vertical="center"/>
    </xf>
    <xf numFmtId="0" fontId="8" fillId="0" borderId="27" xfId="0" applyFont="1" applyFill="1" applyBorder="1" applyAlignment="1" applyProtection="1">
      <alignment horizontal="center" vertical="center"/>
    </xf>
    <xf numFmtId="0" fontId="8" fillId="0" borderId="73" xfId="0" applyFont="1" applyFill="1" applyBorder="1" applyAlignment="1" applyProtection="1">
      <alignment horizontal="center" vertical="center"/>
    </xf>
    <xf numFmtId="0" fontId="8" fillId="4" borderId="17" xfId="0" applyFont="1" applyFill="1" applyBorder="1" applyAlignment="1" applyProtection="1">
      <alignment vertical="center"/>
    </xf>
    <xf numFmtId="0" fontId="8" fillId="4" borderId="17" xfId="0" applyFont="1" applyFill="1" applyBorder="1" applyAlignment="1" applyProtection="1">
      <alignment horizontal="center" vertical="center"/>
    </xf>
    <xf numFmtId="0" fontId="8" fillId="4" borderId="2"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8" fillId="4" borderId="36" xfId="0" applyFont="1" applyFill="1" applyBorder="1" applyAlignment="1" applyProtection="1">
      <alignment horizontal="left" vertical="center"/>
    </xf>
    <xf numFmtId="0" fontId="2" fillId="4" borderId="74"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2" fillId="4" borderId="75" xfId="0" applyFont="1" applyFill="1" applyBorder="1" applyAlignment="1" applyProtection="1">
      <alignment horizontal="center" vertical="center"/>
    </xf>
    <xf numFmtId="0" fontId="2" fillId="2" borderId="0" xfId="0" applyFont="1" applyFill="1" applyBorder="1" applyAlignment="1" applyProtection="1"/>
    <xf numFmtId="0" fontId="8" fillId="2" borderId="0" xfId="0" applyFont="1" applyFill="1" applyBorder="1" applyAlignment="1" applyProtection="1">
      <alignment horizontal="left"/>
    </xf>
    <xf numFmtId="0" fontId="2" fillId="2" borderId="2" xfId="0" applyFont="1" applyFill="1" applyBorder="1" applyAlignment="1" applyProtection="1">
      <alignment horizontal="center"/>
    </xf>
    <xf numFmtId="167" fontId="2" fillId="2" borderId="26" xfId="0" applyNumberFormat="1" applyFont="1" applyFill="1" applyBorder="1" applyAlignment="1" applyProtection="1">
      <alignment horizontal="center"/>
    </xf>
    <xf numFmtId="167" fontId="2" fillId="2" borderId="27" xfId="0" applyNumberFormat="1" applyFont="1" applyFill="1" applyBorder="1" applyAlignment="1" applyProtection="1">
      <alignment horizontal="center"/>
    </xf>
    <xf numFmtId="0" fontId="8" fillId="2" borderId="0" xfId="0" applyFont="1" applyFill="1" applyBorder="1" applyAlignment="1" applyProtection="1">
      <alignment horizontal="right" vertical="top"/>
    </xf>
    <xf numFmtId="0" fontId="8" fillId="2" borderId="9" xfId="0" applyFont="1" applyFill="1" applyBorder="1" applyAlignment="1" applyProtection="1">
      <alignment horizontal="right" vertical="top"/>
    </xf>
    <xf numFmtId="0" fontId="2" fillId="0" borderId="2" xfId="0" applyFont="1" applyBorder="1" applyProtection="1"/>
    <xf numFmtId="0" fontId="2" fillId="2" borderId="2" xfId="0" applyFont="1" applyFill="1" applyBorder="1" applyAlignment="1" applyProtection="1">
      <alignment horizontal="left"/>
    </xf>
    <xf numFmtId="0" fontId="2" fillId="2" borderId="26" xfId="0" applyFont="1" applyFill="1" applyBorder="1" applyAlignment="1" applyProtection="1">
      <alignment horizontal="left"/>
    </xf>
    <xf numFmtId="0" fontId="2" fillId="2" borderId="27" xfId="0" applyFont="1" applyFill="1" applyBorder="1" applyAlignment="1" applyProtection="1">
      <alignment horizontal="left"/>
    </xf>
    <xf numFmtId="0" fontId="2" fillId="2" borderId="28" xfId="0" applyFont="1" applyFill="1" applyBorder="1" applyAlignment="1" applyProtection="1">
      <alignment horizontal="left"/>
    </xf>
    <xf numFmtId="0" fontId="2" fillId="2" borderId="7" xfId="0" applyFont="1" applyFill="1" applyBorder="1" applyAlignment="1" applyProtection="1"/>
    <xf numFmtId="0" fontId="8" fillId="2" borderId="7"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9" xfId="0" applyFont="1" applyFill="1" applyBorder="1" applyAlignment="1" applyProtection="1">
      <alignment horizontal="center" vertical="center"/>
    </xf>
    <xf numFmtId="15" fontId="2" fillId="3" borderId="2" xfId="0" applyNumberFormat="1" applyFont="1" applyFill="1" applyBorder="1" applyAlignment="1" applyProtection="1">
      <alignment horizontal="center"/>
    </xf>
    <xf numFmtId="15" fontId="2" fillId="2" borderId="0" xfId="0" applyNumberFormat="1" applyFont="1" applyFill="1" applyBorder="1" applyAlignment="1" applyProtection="1">
      <alignment horizontal="center"/>
    </xf>
    <xf numFmtId="0" fontId="8" fillId="2" borderId="0" xfId="0" applyFont="1" applyFill="1" applyBorder="1" applyAlignment="1" applyProtection="1">
      <alignment horizontal="center"/>
    </xf>
    <xf numFmtId="0" fontId="8" fillId="2" borderId="7" xfId="0" applyFont="1" applyFill="1" applyBorder="1" applyAlignment="1" applyProtection="1">
      <alignment horizontal="right"/>
    </xf>
    <xf numFmtId="15" fontId="2" fillId="2" borderId="26" xfId="0" applyNumberFormat="1" applyFont="1" applyFill="1" applyBorder="1" applyAlignment="1" applyProtection="1">
      <alignment horizontal="center"/>
    </xf>
    <xf numFmtId="15" fontId="2" fillId="2" borderId="27" xfId="0" applyNumberFormat="1" applyFont="1" applyFill="1" applyBorder="1" applyAlignment="1" applyProtection="1">
      <alignment horizontal="center"/>
    </xf>
    <xf numFmtId="0" fontId="8" fillId="2" borderId="9" xfId="0" applyFont="1" applyFill="1" applyBorder="1" applyAlignment="1" applyProtection="1">
      <alignment horizontal="center"/>
    </xf>
    <xf numFmtId="167" fontId="2" fillId="2" borderId="2" xfId="0" applyNumberFormat="1" applyFont="1" applyFill="1" applyBorder="1" applyAlignment="1" applyProtection="1">
      <alignment horizontal="center"/>
    </xf>
    <xf numFmtId="15" fontId="2" fillId="3" borderId="26" xfId="0" applyNumberFormat="1" applyFont="1" applyFill="1" applyBorder="1" applyAlignment="1" applyProtection="1">
      <alignment horizontal="center"/>
    </xf>
    <xf numFmtId="15" fontId="2" fillId="3" borderId="28" xfId="0" applyNumberFormat="1" applyFont="1" applyFill="1" applyBorder="1" applyAlignment="1" applyProtection="1">
      <alignment horizontal="center"/>
    </xf>
    <xf numFmtId="15" fontId="2" fillId="2" borderId="28" xfId="0" applyNumberFormat="1" applyFont="1" applyFill="1" applyBorder="1" applyAlignment="1" applyProtection="1">
      <alignment horizontal="center"/>
    </xf>
    <xf numFmtId="0" fontId="2" fillId="0" borderId="0" xfId="0" applyFont="1" applyBorder="1" applyProtection="1"/>
    <xf numFmtId="15" fontId="2" fillId="3" borderId="36" xfId="0" applyNumberFormat="1" applyFont="1" applyFill="1" applyBorder="1" applyAlignment="1" applyProtection="1">
      <alignment horizontal="center"/>
    </xf>
    <xf numFmtId="0" fontId="2" fillId="0" borderId="36" xfId="0" applyFont="1" applyBorder="1" applyProtection="1"/>
    <xf numFmtId="15" fontId="8" fillId="2" borderId="0" xfId="0" applyNumberFormat="1" applyFont="1" applyFill="1" applyBorder="1" applyAlignment="1" applyProtection="1">
      <alignment horizontal="right"/>
    </xf>
    <xf numFmtId="0" fontId="2" fillId="0" borderId="0" xfId="0" applyFont="1" applyFill="1" applyBorder="1" applyAlignment="1" applyProtection="1">
      <alignment horizontal="left"/>
    </xf>
    <xf numFmtId="167" fontId="2" fillId="2" borderId="1" xfId="0" applyNumberFormat="1" applyFont="1" applyFill="1" applyBorder="1" applyAlignment="1" applyProtection="1">
      <alignment horizontal="center"/>
    </xf>
    <xf numFmtId="167" fontId="2" fillId="2" borderId="3" xfId="0" applyNumberFormat="1" applyFont="1" applyFill="1" applyBorder="1" applyAlignment="1" applyProtection="1">
      <alignment horizontal="center"/>
    </xf>
    <xf numFmtId="0" fontId="2" fillId="2" borderId="0" xfId="0" applyFont="1" applyFill="1" applyBorder="1" applyAlignment="1" applyProtection="1">
      <alignment horizontal="right"/>
    </xf>
    <xf numFmtId="0" fontId="2" fillId="2" borderId="26" xfId="0" applyFont="1" applyFill="1" applyBorder="1" applyProtection="1"/>
    <xf numFmtId="0" fontId="2" fillId="2" borderId="27" xfId="0" applyFont="1" applyFill="1" applyBorder="1" applyProtection="1"/>
    <xf numFmtId="0" fontId="2" fillId="2" borderId="28" xfId="0" applyFont="1" applyFill="1" applyBorder="1" applyProtection="1"/>
    <xf numFmtId="0" fontId="2" fillId="2" borderId="2" xfId="0" applyNumberFormat="1" applyFont="1" applyFill="1" applyBorder="1" applyAlignment="1" applyProtection="1">
      <alignment horizontal="center"/>
    </xf>
    <xf numFmtId="0" fontId="2" fillId="2" borderId="9" xfId="0" applyFont="1" applyFill="1" applyBorder="1" applyAlignment="1" applyProtection="1"/>
    <xf numFmtId="15" fontId="2" fillId="3" borderId="35" xfId="0" applyNumberFormat="1" applyFont="1" applyFill="1" applyBorder="1" applyAlignment="1" applyProtection="1">
      <alignment horizontal="center"/>
    </xf>
    <xf numFmtId="0" fontId="8" fillId="2" borderId="0" xfId="0" applyFont="1" applyFill="1" applyBorder="1" applyAlignment="1" applyProtection="1"/>
    <xf numFmtId="0" fontId="8" fillId="2" borderId="9" xfId="0" applyFont="1" applyFill="1" applyBorder="1" applyAlignment="1" applyProtection="1"/>
    <xf numFmtId="0" fontId="8" fillId="2" borderId="46" xfId="0" applyFont="1" applyFill="1" applyBorder="1" applyAlignment="1" applyProtection="1"/>
    <xf numFmtId="0" fontId="8" fillId="2" borderId="7" xfId="0" applyFont="1" applyFill="1" applyBorder="1" applyAlignment="1" applyProtection="1"/>
    <xf numFmtId="0" fontId="12" fillId="2" borderId="26" xfId="0" applyFont="1" applyFill="1" applyBorder="1" applyAlignment="1" applyProtection="1">
      <alignment horizontal="left"/>
    </xf>
    <xf numFmtId="0" fontId="12" fillId="2" borderId="27" xfId="0" applyFont="1" applyFill="1" applyBorder="1" applyAlignment="1" applyProtection="1">
      <alignment horizontal="left"/>
    </xf>
    <xf numFmtId="0" fontId="12" fillId="2" borderId="28" xfId="0" applyFont="1" applyFill="1" applyBorder="1" applyAlignment="1" applyProtection="1">
      <alignment horizontal="left"/>
    </xf>
    <xf numFmtId="0" fontId="12" fillId="2" borderId="4" xfId="0" applyNumberFormat="1" applyFont="1" applyFill="1" applyBorder="1" applyAlignment="1" applyProtection="1">
      <alignment horizontal="left"/>
    </xf>
    <xf numFmtId="0" fontId="12" fillId="2" borderId="1" xfId="0" applyNumberFormat="1" applyFont="1" applyFill="1" applyBorder="1" applyAlignment="1" applyProtection="1">
      <alignment horizontal="left"/>
    </xf>
    <xf numFmtId="0" fontId="12" fillId="2" borderId="3" xfId="0" applyNumberFormat="1" applyFont="1" applyFill="1" applyBorder="1" applyAlignment="1" applyProtection="1">
      <alignment horizontal="left"/>
    </xf>
    <xf numFmtId="0" fontId="12" fillId="0" borderId="26" xfId="0" applyNumberFormat="1" applyFont="1" applyFill="1" applyBorder="1" applyAlignment="1" applyProtection="1">
      <alignment horizontal="center"/>
    </xf>
    <xf numFmtId="0" fontId="12" fillId="0" borderId="27" xfId="0" applyNumberFormat="1" applyFont="1" applyFill="1" applyBorder="1" applyAlignment="1" applyProtection="1">
      <alignment horizontal="center"/>
    </xf>
    <xf numFmtId="0" fontId="12" fillId="0" borderId="28" xfId="0" applyNumberFormat="1" applyFont="1" applyFill="1" applyBorder="1" applyAlignment="1" applyProtection="1">
      <alignment horizontal="center"/>
    </xf>
    <xf numFmtId="0" fontId="3" fillId="2" borderId="0" xfId="0" applyFont="1" applyFill="1" applyBorder="1" applyAlignment="1" applyProtection="1">
      <alignment horizontal="center" vertical="center"/>
    </xf>
    <xf numFmtId="0" fontId="50" fillId="2" borderId="0" xfId="0" applyFont="1" applyFill="1" applyBorder="1" applyAlignment="1" applyProtection="1">
      <alignment horizontal="center"/>
    </xf>
    <xf numFmtId="164" fontId="2" fillId="2" borderId="29" xfId="0" applyNumberFormat="1" applyFont="1" applyFill="1" applyBorder="1" applyAlignment="1" applyProtection="1">
      <alignment horizontal="right" vertical="center"/>
    </xf>
    <xf numFmtId="164" fontId="2" fillId="2" borderId="30" xfId="0" applyNumberFormat="1" applyFont="1" applyFill="1" applyBorder="1" applyAlignment="1" applyProtection="1">
      <alignment horizontal="right" vertical="center"/>
    </xf>
    <xf numFmtId="164" fontId="2" fillId="2" borderId="31" xfId="0" applyNumberFormat="1" applyFont="1" applyFill="1" applyBorder="1" applyAlignment="1" applyProtection="1">
      <alignment horizontal="right" vertical="center"/>
    </xf>
    <xf numFmtId="1" fontId="8" fillId="0" borderId="26" xfId="0" applyNumberFormat="1" applyFont="1" applyFill="1" applyBorder="1" applyAlignment="1" applyProtection="1">
      <alignment horizontal="right" vertical="center"/>
    </xf>
    <xf numFmtId="1" fontId="8" fillId="0" borderId="27" xfId="0" applyNumberFormat="1" applyFont="1" applyFill="1" applyBorder="1" applyAlignment="1" applyProtection="1">
      <alignment horizontal="right" vertical="center"/>
    </xf>
    <xf numFmtId="1" fontId="8" fillId="0" borderId="28" xfId="0" applyNumberFormat="1" applyFont="1" applyFill="1" applyBorder="1" applyAlignment="1" applyProtection="1">
      <alignment horizontal="right" vertical="center"/>
    </xf>
    <xf numFmtId="10" fontId="8" fillId="2" borderId="69" xfId="0" applyNumberFormat="1" applyFont="1" applyFill="1" applyBorder="1" applyAlignment="1" applyProtection="1">
      <alignment horizontal="left" vertical="center"/>
    </xf>
    <xf numFmtId="166" fontId="2" fillId="2" borderId="32" xfId="0" applyNumberFormat="1" applyFont="1" applyFill="1" applyBorder="1" applyAlignment="1" applyProtection="1">
      <alignment horizontal="center" vertical="center"/>
    </xf>
    <xf numFmtId="166" fontId="2" fillId="2" borderId="33" xfId="0" applyNumberFormat="1" applyFont="1" applyFill="1" applyBorder="1" applyAlignment="1" applyProtection="1">
      <alignment horizontal="center" vertical="center"/>
    </xf>
    <xf numFmtId="166" fontId="2" fillId="2" borderId="34" xfId="0" applyNumberFormat="1" applyFont="1" applyFill="1" applyBorder="1" applyAlignment="1" applyProtection="1">
      <alignment horizontal="center" vertical="center"/>
    </xf>
    <xf numFmtId="165" fontId="2" fillId="2" borderId="26" xfId="0" applyNumberFormat="1" applyFont="1" applyFill="1" applyBorder="1" applyAlignment="1" applyProtection="1">
      <alignment horizontal="right" vertical="center"/>
    </xf>
    <xf numFmtId="165" fontId="2" fillId="2" borderId="27" xfId="0" applyNumberFormat="1" applyFont="1" applyFill="1" applyBorder="1" applyAlignment="1" applyProtection="1">
      <alignment horizontal="right" vertical="center"/>
    </xf>
    <xf numFmtId="165" fontId="2" fillId="2" borderId="28" xfId="0" applyNumberFormat="1" applyFont="1" applyFill="1" applyBorder="1" applyAlignment="1" applyProtection="1">
      <alignment horizontal="right" vertical="center"/>
    </xf>
    <xf numFmtId="166" fontId="2" fillId="2" borderId="26" xfId="0" applyNumberFormat="1" applyFont="1" applyFill="1" applyBorder="1" applyAlignment="1" applyProtection="1">
      <alignment horizontal="left" vertical="center"/>
    </xf>
    <xf numFmtId="166" fontId="2" fillId="2" borderId="27" xfId="0" applyNumberFormat="1" applyFont="1" applyFill="1" applyBorder="1" applyAlignment="1" applyProtection="1">
      <alignment horizontal="left" vertical="center"/>
    </xf>
    <xf numFmtId="166" fontId="2" fillId="2" borderId="28" xfId="0" applyNumberFormat="1" applyFont="1" applyFill="1" applyBorder="1" applyAlignment="1" applyProtection="1">
      <alignment horizontal="left" vertical="center"/>
    </xf>
    <xf numFmtId="3" fontId="2" fillId="7" borderId="29" xfId="0" applyNumberFormat="1" applyFont="1" applyFill="1" applyBorder="1" applyAlignment="1" applyProtection="1">
      <alignment horizontal="center" vertical="center"/>
    </xf>
    <xf numFmtId="3" fontId="2" fillId="7" borderId="30" xfId="0" applyNumberFormat="1" applyFont="1" applyFill="1" applyBorder="1" applyAlignment="1" applyProtection="1">
      <alignment horizontal="center" vertical="center"/>
    </xf>
    <xf numFmtId="3" fontId="2" fillId="7" borderId="31" xfId="0" applyNumberFormat="1" applyFont="1" applyFill="1" applyBorder="1" applyAlignment="1" applyProtection="1">
      <alignment horizontal="center" vertical="center"/>
    </xf>
    <xf numFmtId="0" fontId="9" fillId="2" borderId="0" xfId="0" applyFont="1" applyFill="1" applyAlignment="1" applyProtection="1">
      <alignment horizontal="right" vertical="top"/>
    </xf>
    <xf numFmtId="0" fontId="6" fillId="2" borderId="0" xfId="0" applyFont="1" applyFill="1" applyBorder="1" applyAlignment="1" applyProtection="1">
      <alignment horizontal="center"/>
    </xf>
    <xf numFmtId="0" fontId="6" fillId="2" borderId="0" xfId="0" applyFont="1" applyFill="1" applyAlignment="1" applyProtection="1">
      <alignment horizontal="center"/>
    </xf>
    <xf numFmtId="0" fontId="6" fillId="2" borderId="9" xfId="0" applyFont="1" applyFill="1" applyBorder="1" applyAlignment="1" applyProtection="1">
      <alignment horizontal="center"/>
    </xf>
    <xf numFmtId="0" fontId="6" fillId="2" borderId="7" xfId="0" applyFont="1" applyFill="1" applyBorder="1" applyAlignment="1" applyProtection="1">
      <alignment horizontal="center"/>
    </xf>
    <xf numFmtId="166" fontId="8" fillId="0" borderId="29" xfId="0" applyNumberFormat="1" applyFont="1" applyFill="1" applyBorder="1" applyAlignment="1" applyProtection="1">
      <alignment horizontal="center" vertical="center"/>
    </xf>
    <xf numFmtId="0" fontId="8" fillId="0" borderId="37"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2" fillId="0" borderId="16" xfId="0" applyFont="1" applyFill="1" applyBorder="1" applyAlignment="1" applyProtection="1">
      <alignment horizontal="left" vertical="top" wrapText="1"/>
      <protection locked="0"/>
    </xf>
    <xf numFmtId="0" fontId="2" fillId="0" borderId="38"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2" fillId="0" borderId="18" xfId="0" applyFont="1" applyFill="1" applyBorder="1" applyAlignment="1" applyProtection="1">
      <alignment horizontal="left" vertical="top" wrapText="1"/>
      <protection locked="0"/>
    </xf>
    <xf numFmtId="0" fontId="2" fillId="0" borderId="39" xfId="0" applyFont="1" applyFill="1" applyBorder="1" applyAlignment="1" applyProtection="1">
      <alignment horizontal="left" vertical="top" wrapText="1"/>
      <protection locked="0"/>
    </xf>
    <xf numFmtId="0" fontId="2" fillId="0" borderId="22" xfId="0" applyFont="1" applyFill="1" applyBorder="1" applyAlignment="1" applyProtection="1">
      <alignment horizontal="left" vertical="top" wrapText="1"/>
      <protection locked="0"/>
    </xf>
    <xf numFmtId="0" fontId="2" fillId="0" borderId="40" xfId="0" applyFont="1" applyFill="1" applyBorder="1" applyAlignment="1" applyProtection="1">
      <alignment horizontal="left" vertical="top" wrapText="1"/>
      <protection locked="0"/>
    </xf>
    <xf numFmtId="175" fontId="8" fillId="2" borderId="37" xfId="0" applyNumberFormat="1" applyFont="1" applyFill="1" applyBorder="1" applyAlignment="1" applyProtection="1">
      <alignment horizontal="left" vertical="center"/>
    </xf>
    <xf numFmtId="175" fontId="8" fillId="2" borderId="15" xfId="0" applyNumberFormat="1" applyFont="1" applyFill="1" applyBorder="1" applyAlignment="1" applyProtection="1">
      <alignment horizontal="left" vertical="center"/>
    </xf>
    <xf numFmtId="0" fontId="12" fillId="4" borderId="2" xfId="0" applyFont="1" applyFill="1" applyBorder="1" applyAlignment="1" applyProtection="1">
      <alignment horizontal="center" vertical="center" wrapText="1"/>
    </xf>
    <xf numFmtId="0" fontId="12" fillId="4" borderId="21" xfId="0" applyFont="1" applyFill="1" applyBorder="1" applyAlignment="1" applyProtection="1">
      <alignment horizontal="center" vertical="center" wrapText="1"/>
    </xf>
    <xf numFmtId="0" fontId="12" fillId="4" borderId="19" xfId="0" applyFont="1" applyFill="1" applyBorder="1" applyAlignment="1" applyProtection="1">
      <alignment horizontal="center" vertical="center" wrapText="1"/>
    </xf>
    <xf numFmtId="0" fontId="12" fillId="4" borderId="23" xfId="0" applyFont="1" applyFill="1" applyBorder="1" applyAlignment="1" applyProtection="1">
      <alignment horizontal="center" vertical="center" wrapText="1"/>
    </xf>
    <xf numFmtId="0" fontId="8" fillId="4" borderId="57" xfId="0" applyFont="1" applyFill="1" applyBorder="1" applyAlignment="1" applyProtection="1">
      <alignment horizontal="center" vertical="center"/>
    </xf>
    <xf numFmtId="0" fontId="8" fillId="4" borderId="27" xfId="0" applyFont="1" applyFill="1" applyBorder="1" applyAlignment="1" applyProtection="1">
      <alignment horizontal="center" vertical="center"/>
    </xf>
    <xf numFmtId="0" fontId="8" fillId="4" borderId="73" xfId="0" applyFont="1" applyFill="1" applyBorder="1" applyAlignment="1" applyProtection="1">
      <alignment horizontal="center" vertical="center"/>
    </xf>
    <xf numFmtId="0" fontId="8" fillId="4" borderId="74" xfId="0" applyFont="1" applyFill="1" applyBorder="1" applyAlignment="1" applyProtection="1">
      <alignment horizontal="left" vertical="center"/>
    </xf>
    <xf numFmtId="0" fontId="8" fillId="4" borderId="51" xfId="0" applyFont="1" applyFill="1" applyBorder="1" applyAlignment="1" applyProtection="1">
      <alignment horizontal="center" vertical="center"/>
    </xf>
    <xf numFmtId="0" fontId="8" fillId="4" borderId="33" xfId="0" applyFont="1" applyFill="1" applyBorder="1" applyAlignment="1" applyProtection="1">
      <alignment horizontal="center" vertical="center"/>
    </xf>
    <xf numFmtId="0" fontId="8" fillId="4" borderId="71" xfId="0" applyFont="1" applyFill="1" applyBorder="1" applyAlignment="1" applyProtection="1">
      <alignment horizontal="center" vertical="center"/>
    </xf>
    <xf numFmtId="0" fontId="8" fillId="4" borderId="81" xfId="0" applyFont="1" applyFill="1" applyBorder="1" applyAlignment="1" applyProtection="1">
      <alignment horizontal="left" vertical="center"/>
    </xf>
    <xf numFmtId="0" fontId="12" fillId="2" borderId="0" xfId="0" applyFont="1" applyFill="1" applyAlignment="1" applyProtection="1">
      <alignment horizontal="left"/>
    </xf>
    <xf numFmtId="0" fontId="12" fillId="0" borderId="0" xfId="0" applyFont="1" applyFill="1" applyBorder="1" applyAlignment="1" applyProtection="1">
      <alignment horizontal="left"/>
    </xf>
    <xf numFmtId="0" fontId="12" fillId="2" borderId="0" xfId="0" applyFont="1" applyFill="1" applyAlignment="1" applyProtection="1">
      <alignment horizontal="right"/>
    </xf>
    <xf numFmtId="0" fontId="12" fillId="2" borderId="0" xfId="0" applyFont="1" applyFill="1" applyAlignment="1" applyProtection="1">
      <alignment horizontal="center"/>
    </xf>
    <xf numFmtId="0" fontId="12" fillId="2" borderId="0" xfId="0" applyFont="1" applyFill="1" applyBorder="1" applyAlignment="1" applyProtection="1">
      <alignment horizontal="left" vertical="top"/>
    </xf>
    <xf numFmtId="0" fontId="13" fillId="2" borderId="0" xfId="0" applyFont="1" applyFill="1" applyAlignment="1" applyProtection="1">
      <alignment horizontal="right"/>
    </xf>
    <xf numFmtId="0" fontId="8" fillId="4" borderId="76" xfId="0" applyFont="1" applyFill="1" applyBorder="1" applyAlignment="1" applyProtection="1">
      <alignment horizontal="left"/>
    </xf>
    <xf numFmtId="0" fontId="8" fillId="4" borderId="6" xfId="0" applyFont="1" applyFill="1" applyBorder="1" applyAlignment="1" applyProtection="1">
      <alignment horizontal="left"/>
    </xf>
    <xf numFmtId="0" fontId="8" fillId="4" borderId="6" xfId="0" applyFont="1" applyFill="1" applyBorder="1" applyAlignment="1" applyProtection="1">
      <alignment horizontal="center"/>
    </xf>
    <xf numFmtId="0" fontId="8" fillId="4" borderId="8" xfId="0" applyFont="1" applyFill="1" applyBorder="1" applyAlignment="1" applyProtection="1">
      <alignment horizontal="center"/>
    </xf>
    <xf numFmtId="0" fontId="13" fillId="2" borderId="0" xfId="0" applyFont="1" applyFill="1" applyAlignment="1" applyProtection="1">
      <alignment horizontal="center"/>
    </xf>
    <xf numFmtId="164" fontId="2" fillId="2" borderId="29" xfId="0" applyNumberFormat="1" applyFont="1" applyFill="1" applyBorder="1" applyAlignment="1" applyProtection="1">
      <alignment vertical="center"/>
    </xf>
    <xf numFmtId="164" fontId="2" fillId="2" borderId="30" xfId="0" applyNumberFormat="1" applyFont="1" applyFill="1" applyBorder="1" applyAlignment="1" applyProtection="1">
      <alignment vertical="center"/>
    </xf>
    <xf numFmtId="164" fontId="2" fillId="2" borderId="31" xfId="0" applyNumberFormat="1" applyFont="1" applyFill="1" applyBorder="1" applyAlignment="1" applyProtection="1">
      <alignment vertical="center"/>
    </xf>
    <xf numFmtId="1" fontId="8" fillId="0" borderId="26" xfId="0" applyNumberFormat="1" applyFont="1" applyFill="1" applyBorder="1" applyAlignment="1" applyProtection="1">
      <alignment vertical="center"/>
    </xf>
    <xf numFmtId="1" fontId="8" fillId="0" borderId="27" xfId="0" applyNumberFormat="1" applyFont="1" applyFill="1" applyBorder="1" applyAlignment="1" applyProtection="1">
      <alignment vertical="center"/>
    </xf>
    <xf numFmtId="1" fontId="8" fillId="0" borderId="28" xfId="0" applyNumberFormat="1" applyFont="1" applyFill="1" applyBorder="1" applyAlignment="1" applyProtection="1">
      <alignment vertical="center"/>
    </xf>
    <xf numFmtId="165" fontId="2" fillId="2" borderId="32" xfId="0" applyNumberFormat="1" applyFont="1" applyFill="1" applyBorder="1" applyAlignment="1" applyProtection="1">
      <alignment vertical="center"/>
    </xf>
    <xf numFmtId="165" fontId="2" fillId="2" borderId="33" xfId="0" applyNumberFormat="1" applyFont="1" applyFill="1" applyBorder="1" applyAlignment="1" applyProtection="1">
      <alignment vertical="center"/>
    </xf>
    <xf numFmtId="165" fontId="2" fillId="2" borderId="34" xfId="0" applyNumberFormat="1" applyFont="1" applyFill="1" applyBorder="1" applyAlignment="1" applyProtection="1">
      <alignment vertical="center"/>
    </xf>
    <xf numFmtId="0" fontId="13" fillId="2" borderId="0" xfId="0" applyFont="1" applyFill="1" applyAlignment="1" applyProtection="1">
      <alignment horizontal="left"/>
    </xf>
    <xf numFmtId="167" fontId="12" fillId="2" borderId="0" xfId="0" applyNumberFormat="1" applyFont="1" applyFill="1" applyBorder="1" applyAlignment="1">
      <alignment horizontal="center"/>
    </xf>
    <xf numFmtId="15" fontId="12" fillId="2" borderId="0" xfId="0" applyNumberFormat="1" applyFont="1" applyFill="1" applyBorder="1" applyAlignment="1" applyProtection="1">
      <alignment horizontal="center"/>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3" fillId="2" borderId="5" xfId="0" applyFont="1" applyFill="1" applyBorder="1" applyProtection="1"/>
    <xf numFmtId="0" fontId="0" fillId="2" borderId="6" xfId="0" applyFill="1" applyBorder="1" applyProtection="1"/>
    <xf numFmtId="0" fontId="1" fillId="2" borderId="0" xfId="0" applyFont="1" applyFill="1" applyAlignment="1" applyProtection="1">
      <alignment horizontal="left"/>
    </xf>
    <xf numFmtId="0" fontId="7" fillId="2" borderId="0" xfId="0" applyFont="1" applyFill="1"/>
    <xf numFmtId="0" fontId="42" fillId="2" borderId="0" xfId="0" applyFont="1" applyFill="1" applyBorder="1"/>
    <xf numFmtId="0" fontId="43" fillId="2" borderId="0" xfId="0" applyNumberFormat="1" applyFont="1" applyFill="1" applyBorder="1" applyAlignment="1">
      <alignment horizontal="left"/>
    </xf>
    <xf numFmtId="0" fontId="42" fillId="2" borderId="0" xfId="0" applyFont="1" applyFill="1"/>
    <xf numFmtId="0" fontId="42" fillId="2" borderId="0" xfId="0" applyFont="1" applyFill="1" applyBorder="1" applyProtection="1"/>
    <xf numFmtId="0" fontId="44" fillId="2" borderId="0" xfId="0" applyNumberFormat="1" applyFont="1" applyFill="1" applyBorder="1" applyAlignment="1">
      <alignment horizontal="left"/>
    </xf>
    <xf numFmtId="0" fontId="44" fillId="2" borderId="0" xfId="0" applyNumberFormat="1" applyFont="1" applyFill="1" applyBorder="1" applyAlignment="1">
      <alignment horizontal="center"/>
    </xf>
    <xf numFmtId="49" fontId="1" fillId="2" borderId="52" xfId="0" applyNumberFormat="1" applyFont="1" applyFill="1" applyBorder="1" applyProtection="1">
      <protection locked="0"/>
    </xf>
    <xf numFmtId="0" fontId="44" fillId="2" borderId="0" xfId="0" applyNumberFormat="1" applyFont="1" applyFill="1" applyBorder="1" applyAlignment="1" applyProtection="1">
      <alignment horizontal="center" vertical="center"/>
    </xf>
    <xf numFmtId="0" fontId="44" fillId="2" borderId="0" xfId="0" applyNumberFormat="1" applyFont="1" applyFill="1" applyBorder="1" applyAlignment="1" applyProtection="1">
      <alignment horizontal="center"/>
    </xf>
    <xf numFmtId="0" fontId="41" fillId="12" borderId="0" xfId="0" applyFont="1" applyFill="1" applyBorder="1" applyAlignment="1">
      <alignment horizontal="center"/>
    </xf>
    <xf numFmtId="0" fontId="41" fillId="12" borderId="9" xfId="0" applyFont="1" applyFill="1" applyBorder="1" applyAlignment="1">
      <alignment horizontal="center"/>
    </xf>
    <xf numFmtId="0" fontId="0" fillId="0" borderId="0" xfId="0"/>
    <xf numFmtId="0" fontId="2" fillId="0" borderId="0" xfId="0" applyFont="1"/>
    <xf numFmtId="0" fontId="26" fillId="2" borderId="0" xfId="0" applyFont="1" applyFill="1" applyBorder="1"/>
    <xf numFmtId="0" fontId="20" fillId="2" borderId="0" xfId="0" applyFont="1" applyFill="1" applyBorder="1"/>
    <xf numFmtId="0" fontId="32" fillId="2" borderId="0" xfId="0" applyNumberFormat="1" applyFont="1" applyFill="1" applyBorder="1" applyAlignment="1">
      <alignment horizontal="left"/>
    </xf>
    <xf numFmtId="0" fontId="47" fillId="2" borderId="0" xfId="0" applyNumberFormat="1" applyFont="1" applyFill="1" applyBorder="1" applyAlignment="1">
      <alignment horizontal="left"/>
    </xf>
    <xf numFmtId="0" fontId="47" fillId="2" borderId="0" xfId="0" applyNumberFormat="1" applyFont="1" applyFill="1" applyBorder="1" applyAlignment="1">
      <alignment horizontal="center"/>
    </xf>
    <xf numFmtId="0" fontId="47" fillId="2" borderId="0" xfId="0" applyNumberFormat="1" applyFont="1" applyFill="1" applyBorder="1" applyAlignment="1" applyProtection="1">
      <alignment horizontal="center" vertical="center"/>
    </xf>
    <xf numFmtId="0" fontId="47" fillId="2" borderId="0" xfId="0" applyNumberFormat="1" applyFont="1" applyFill="1" applyBorder="1" applyAlignment="1" applyProtection="1">
      <alignment horizontal="center"/>
    </xf>
    <xf numFmtId="49" fontId="20" fillId="2" borderId="0" xfId="0" applyNumberFormat="1" applyFont="1" applyFill="1" applyBorder="1"/>
    <xf numFmtId="49" fontId="20" fillId="0" borderId="0" xfId="0" applyNumberFormat="1" applyFont="1" applyBorder="1"/>
    <xf numFmtId="49" fontId="20" fillId="2" borderId="22" xfId="0" applyNumberFormat="1" applyFont="1" applyFill="1" applyBorder="1"/>
    <xf numFmtId="0" fontId="46" fillId="12" borderId="9" xfId="0" applyFont="1" applyFill="1" applyBorder="1" applyAlignment="1">
      <alignment horizontal="center"/>
    </xf>
    <xf numFmtId="0" fontId="46" fillId="12" borderId="46" xfId="0" applyFont="1" applyFill="1" applyBorder="1" applyAlignment="1">
      <alignment horizontal="center"/>
    </xf>
    <xf numFmtId="0" fontId="46" fillId="12" borderId="7" xfId="0" applyFont="1" applyFill="1" applyBorder="1" applyAlignment="1">
      <alignment horizontal="center"/>
    </xf>
    <xf numFmtId="0" fontId="12" fillId="2" borderId="22" xfId="0" applyFont="1" applyFill="1" applyBorder="1" applyAlignment="1" applyProtection="1">
      <alignment horizontal="center"/>
    </xf>
    <xf numFmtId="166" fontId="0" fillId="0" borderId="35" xfId="0" applyNumberFormat="1" applyBorder="1" applyProtection="1">
      <protection locked="0"/>
    </xf>
    <xf numFmtId="166" fontId="0" fillId="0" borderId="41" xfId="0" applyNumberFormat="1" applyBorder="1" applyProtection="1">
      <protection locked="0"/>
    </xf>
    <xf numFmtId="177" fontId="0" fillId="0" borderId="35" xfId="0" applyNumberFormat="1" applyBorder="1" applyProtection="1">
      <protection locked="0"/>
    </xf>
    <xf numFmtId="177" fontId="0" fillId="0" borderId="4" xfId="0" applyNumberFormat="1" applyBorder="1" applyProtection="1">
      <protection locked="0"/>
    </xf>
    <xf numFmtId="166" fontId="0" fillId="0" borderId="2" xfId="0" applyNumberFormat="1" applyBorder="1" applyProtection="1">
      <protection locked="0"/>
    </xf>
    <xf numFmtId="166" fontId="0" fillId="0" borderId="19" xfId="0" applyNumberFormat="1" applyBorder="1" applyProtection="1">
      <protection locked="0"/>
    </xf>
    <xf numFmtId="177" fontId="0" fillId="0" borderId="2" xfId="0" applyNumberFormat="1" applyBorder="1" applyProtection="1">
      <protection locked="0"/>
    </xf>
    <xf numFmtId="177" fontId="0" fillId="0" borderId="26" xfId="0" applyNumberFormat="1" applyBorder="1" applyProtection="1">
      <protection locked="0"/>
    </xf>
    <xf numFmtId="0" fontId="2" fillId="2" borderId="26" xfId="0" applyFont="1" applyFill="1" applyBorder="1" applyAlignment="1" applyProtection="1">
      <alignment horizontal="center" vertical="center"/>
    </xf>
    <xf numFmtId="0" fontId="2" fillId="2" borderId="28" xfId="0" applyFont="1" applyFill="1" applyBorder="1" applyAlignment="1" applyProtection="1">
      <alignment horizontal="center" vertical="center"/>
    </xf>
  </cellXfs>
  <cellStyles count="8">
    <cellStyle name="Calculation" xfId="6" builtinId="22"/>
    <cellStyle name="Currency 2" xfId="1" xr:uid="{00000000-0005-0000-0000-000000000000}"/>
    <cellStyle name="Hyperlink" xfId="4" builtinId="8"/>
    <cellStyle name="Input" xfId="7" builtinId="20"/>
    <cellStyle name="Neutral" xfId="5" builtinId="28"/>
    <cellStyle name="Normal" xfId="0" builtinId="0"/>
    <cellStyle name="Normal 2" xfId="2" xr:uid="{00000000-0005-0000-0000-000002000000}"/>
    <cellStyle name="Percent 2" xfId="3" xr:uid="{00000000-0005-0000-0000-000003000000}"/>
  </cellStyles>
  <dxfs count="124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bgColor theme="0"/>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E8F5F8"/>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0"/>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0"/>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3"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color rgb="FFC00000"/>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gradientFill degree="315">
          <stop position="0">
            <color theme="0"/>
          </stop>
          <stop position="1">
            <color rgb="FF4EEBFC"/>
          </stop>
        </gradientFill>
      </fill>
      <border>
        <vertical/>
        <horizontal/>
      </border>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ont>
        <b val="0"/>
        <i val="0"/>
        <strike val="0"/>
        <color theme="9" tint="0.39994506668294322"/>
      </font>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border>
        <left style="dotted">
          <color auto="1"/>
        </left>
        <right style="dotted">
          <color auto="1"/>
        </right>
        <top style="dotted">
          <color auto="1"/>
        </top>
        <bottom style="dotted">
          <color auto="1"/>
        </bottom>
      </border>
    </dxf>
    <dxf>
      <border>
        <left style="dotted">
          <color auto="1"/>
        </left>
        <right style="dotted">
          <color auto="1"/>
        </right>
        <top style="thin">
          <color auto="1"/>
        </top>
        <bottom style="dotted">
          <color auto="1"/>
        </bottom>
        <vertical/>
        <horizontal/>
      </border>
    </dxf>
    <dxf>
      <fill>
        <patternFill>
          <bgColor theme="4" tint="0.79998168889431442"/>
        </patternFill>
      </fill>
      <border>
        <bottom style="dotted">
          <color theme="0" tint="-0.14996795556505021"/>
        </bottom>
        <vertical/>
        <horizontal/>
      </border>
    </dxf>
    <dxf>
      <fill>
        <patternFill>
          <bgColor theme="4" tint="0.79998168889431442"/>
        </patternFill>
      </fill>
      <border>
        <bottom style="dotted">
          <color theme="0" tint="-0.14996795556505021"/>
        </bottom>
        <vertical/>
        <horizontal/>
      </border>
    </dxf>
    <dxf>
      <fill>
        <patternFill>
          <bgColor theme="4" tint="0.79998168889431442"/>
        </patternFill>
      </fill>
      <border>
        <bottom style="dotted">
          <color theme="0" tint="-0.14996795556505021"/>
        </bottom>
        <vertical/>
        <horizontal/>
      </border>
    </dxf>
    <dxf>
      <fill>
        <patternFill>
          <bgColor theme="4" tint="0.79998168889431442"/>
        </patternFill>
      </fill>
      <border>
        <bottom style="dotted">
          <color theme="0" tint="-0.14996795556505021"/>
        </bottom>
        <vertical/>
        <horizontal/>
      </border>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border>
        <vertical/>
        <horizontal/>
      </border>
    </dxf>
    <dxf>
      <fill>
        <patternFill>
          <bgColor theme="4" tint="0.79998168889431442"/>
        </patternFill>
      </fill>
    </dxf>
    <dxf>
      <font>
        <b/>
        <i val="0"/>
        <color theme="5"/>
      </font>
      <fill>
        <patternFill>
          <bgColor theme="5" tint="0.79998168889431442"/>
        </patternFill>
      </fill>
    </dxf>
    <dxf>
      <font>
        <b/>
        <i val="0"/>
        <color theme="5"/>
      </font>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gradientFill degree="315">
          <stop position="0">
            <color theme="0"/>
          </stop>
          <stop position="1">
            <color rgb="FF4EEBFC"/>
          </stop>
        </gradientFill>
      </fill>
      <border>
        <vertical/>
        <horizontal/>
      </border>
    </dxf>
    <dxf>
      <fill>
        <gradientFill degree="315">
          <stop position="0">
            <color theme="0"/>
          </stop>
          <stop position="1">
            <color rgb="FF4EEBFC"/>
          </stop>
        </gradientFill>
      </fill>
      <border>
        <vertical/>
        <horizontal/>
      </border>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gradientFill degree="315">
          <stop position="0">
            <color theme="0"/>
          </stop>
          <stop position="1">
            <color rgb="FF4EEBFC"/>
          </stop>
        </gradientFill>
      </fill>
      <border>
        <vertical/>
        <horizontal/>
      </border>
    </dxf>
    <dxf>
      <fill>
        <gradientFill degree="315">
          <stop position="0">
            <color theme="0"/>
          </stop>
          <stop position="1">
            <color rgb="FF4EEBFC"/>
          </stop>
        </gradient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gradientFill degree="315">
          <stop position="0">
            <color theme="0"/>
          </stop>
          <stop position="1">
            <color theme="5" tint="0.59999389629810485"/>
          </stop>
        </gradient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vertical/>
        <horizontal/>
      </border>
    </dxf>
    <dxf>
      <fill>
        <gradientFill degree="315">
          <stop position="0">
            <color theme="0"/>
          </stop>
          <stop position="1">
            <color theme="6" tint="0.59999389629810485"/>
          </stop>
        </gradientFill>
      </fill>
      <border>
        <left style="thin">
          <color rgb="FF00B050"/>
        </left>
        <right style="thin">
          <color rgb="FF00B050"/>
        </right>
        <top style="thin">
          <color rgb="FF00B050"/>
        </top>
        <bottom style="thin">
          <color rgb="FF00B050"/>
        </bottom>
        <vertical/>
        <horizontal/>
      </border>
    </dxf>
    <dxf>
      <fill>
        <patternFill>
          <bgColor theme="4" tint="0.79998168889431442"/>
        </patternFill>
      </fill>
    </dxf>
    <dxf>
      <fill>
        <patternFill>
          <bgColor theme="4" tint="0.79998168889431442"/>
        </patternFill>
      </fill>
      <border>
        <vertical/>
        <horizontal/>
      </border>
    </dxf>
    <dxf>
      <fill>
        <gradientFill degree="270">
          <stop position="0">
            <color theme="0"/>
          </stop>
          <stop position="1">
            <color theme="7" tint="0.80001220740379042"/>
          </stop>
        </gradientFill>
      </fill>
      <border>
        <left style="thin">
          <color rgb="FF00B0F0"/>
        </left>
        <right style="thin">
          <color rgb="FF00B0F0"/>
        </right>
        <top style="thin">
          <color rgb="FF00B0F0"/>
        </top>
        <bottom style="thin">
          <color rgb="FF00B0F0"/>
        </bottom>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border>
        <vertical/>
        <horizontal/>
      </border>
    </dxf>
    <dxf>
      <fill>
        <patternFill>
          <bgColor theme="4" tint="0.79998168889431442"/>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border>
    </dxf>
    <dxf>
      <fill>
        <patternFill>
          <bgColor rgb="FFFFFF00"/>
        </patternFill>
      </fill>
    </dxf>
    <dxf>
      <fill>
        <patternFill>
          <bgColor rgb="FFFFFF00"/>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theme="1"/>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C00000"/>
      </font>
      <fill>
        <patternFill>
          <bgColor theme="5" tint="0.79998168889431442"/>
        </patternFill>
      </fill>
    </dxf>
    <dxf>
      <fill>
        <patternFill>
          <bgColor rgb="FFFFFF00"/>
        </patternFill>
      </fill>
    </dxf>
    <dxf>
      <fill>
        <patternFill>
          <bgColor rgb="FFFFFF00"/>
        </patternFill>
      </fill>
    </dxf>
    <dxf>
      <font>
        <color theme="1"/>
      </font>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rgb="FFC00000"/>
      </font>
      <fill>
        <patternFill>
          <bgColor theme="5" tint="0.59996337778862885"/>
        </patternFill>
      </fill>
    </dxf>
    <dxf>
      <font>
        <color theme="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dxf>
    <dxf>
      <fill>
        <patternFill>
          <bgColor rgb="FFFFFF00"/>
        </patternFill>
      </fill>
    </dxf>
    <dxf>
      <font>
        <color theme="1"/>
      </font>
    </dxf>
    <dxf>
      <fill>
        <patternFill>
          <bgColor rgb="FFFFFF00"/>
        </patternFill>
      </fill>
    </dxf>
    <dxf>
      <fill>
        <patternFill>
          <bgColor rgb="FFFFFF00"/>
        </patternFill>
      </fill>
    </dxf>
    <dxf>
      <font>
        <color rgb="FFC00000"/>
      </font>
      <fill>
        <patternFill>
          <bgColor theme="5" tint="0.79998168889431442"/>
        </patternFill>
      </fill>
    </dxf>
    <dxf>
      <font>
        <color auto="1"/>
      </font>
    </dxf>
    <dxf>
      <fill>
        <patternFill>
          <bgColor rgb="FFFFFF00"/>
        </patternFill>
      </fill>
    </dxf>
    <dxf>
      <font>
        <color rgb="FFC00000"/>
      </font>
      <fill>
        <patternFill>
          <bgColor theme="5" tint="0.79998168889431442"/>
        </patternFill>
      </fill>
    </dxf>
    <dxf>
      <font>
        <color auto="1"/>
      </font>
    </dxf>
    <dxf>
      <fill>
        <patternFill>
          <bgColor rgb="FFFFFF00"/>
        </patternFill>
      </fill>
    </dxf>
    <dxf>
      <font>
        <color theme="1"/>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0" formatCode="General"/>
      <alignment horizontal="left" vertical="bottom" textRotation="0" wrapText="0" indent="0" justifyLastLine="0" shrinkToFit="0" readingOrder="0"/>
      <protection locked="1" hidden="0"/>
    </dxf>
    <dxf>
      <font>
        <color rgb="FF000000"/>
      </font>
      <numFmt numFmtId="178" formatCode="##############"/>
      <alignment horizontal="left" vertical="center" textRotation="0" wrapText="1" indent="0" justifyLastLine="0" shrinkToFit="0" readingOrder="0"/>
      <border diagonalUp="0" diagonalDown="0">
        <left style="medium">
          <color indexed="64"/>
        </left>
        <right style="medium">
          <color indexed="64"/>
        </right>
        <top/>
        <bottom/>
        <vertical/>
        <horizontal/>
      </border>
      <protection locked="0" hidden="0"/>
    </dxf>
    <dxf>
      <font>
        <color rgb="FF000000"/>
      </font>
      <numFmt numFmtId="0" formatCode="General"/>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alignment horizontal="left" vertical="center" textRotation="0" wrapText="1" indent="0" justifyLastLine="0" shrinkToFit="0" readingOrder="0"/>
      <border diagonalUp="0" diagonalDown="0" outline="0">
        <left/>
        <right style="medium">
          <color indexed="64"/>
        </right>
        <top/>
        <bottom/>
      </border>
      <protection locked="0" hidden="0"/>
    </dxf>
    <dxf>
      <font>
        <color rgb="FF000000"/>
      </font>
      <numFmt numFmtId="178" formatCode="##############"/>
      <fill>
        <patternFill patternType="none">
          <fgColor indexed="64"/>
          <bgColor indexed="65"/>
        </patternFill>
      </fill>
      <alignment horizontal="left" vertical="center" textRotation="0" wrapText="1" indent="0" justifyLastLine="0" shrinkToFit="0" readingOrder="0"/>
      <protection locked="0" hidden="0"/>
    </dxf>
    <dxf>
      <numFmt numFmtId="178" formatCode="##############"/>
      <fill>
        <patternFill patternType="none">
          <fgColor indexed="64"/>
          <bgColor indexed="65"/>
        </patternFill>
      </fill>
      <alignment horizontal="left"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medium">
          <color indexed="64"/>
        </left>
        <right/>
        <top/>
        <bottom/>
      </border>
      <protection locked="0" hidden="0"/>
    </dxf>
    <dxf>
      <numFmt numFmtId="1" formatCode="0"/>
      <fill>
        <patternFill patternType="none">
          <fgColor indexed="64"/>
          <bgColor indexed="65"/>
        </patternFill>
      </fill>
      <alignment horizontal="left" vertical="bottom" textRotation="0" wrapText="0" indent="0" justifyLastLine="0" shrinkToFit="0" readingOrder="0"/>
      <border diagonalUp="0" diagonalDown="0">
        <left/>
        <right style="medium">
          <color indexed="64"/>
        </right>
        <top/>
        <bottom/>
        <vertical/>
        <horizontal/>
      </border>
      <protection locked="0" hidden="0"/>
    </dxf>
    <dxf>
      <numFmt numFmtId="14" formatCode="0.00%"/>
      <fill>
        <patternFill patternType="none">
          <fgColor indexed="64"/>
          <bgColor indexed="65"/>
        </patternFill>
      </fill>
      <alignment horizontal="left" vertical="bottom" textRotation="0" wrapText="0" indent="0" justifyLastLine="0" shrinkToFit="0" readingOrder="0"/>
      <protection locked="0" hidden="0"/>
    </dxf>
    <dxf>
      <numFmt numFmtId="14" formatCode="0.00%"/>
      <fill>
        <patternFill patternType="none">
          <fgColor indexed="64"/>
          <bgColor indexed="65"/>
        </patternFill>
      </fill>
      <alignment horizontal="left" vertical="bottom" textRotation="0" wrapText="0" indent="0" justifyLastLine="0" shrinkToFit="0" readingOrder="0"/>
      <border diagonalUp="0" diagonalDown="0">
        <left/>
        <right style="medium">
          <color indexed="64"/>
        </right>
        <top/>
        <bottom/>
        <vertical/>
        <horizontal/>
      </border>
      <protection locked="0" hidden="0"/>
    </dxf>
    <dxf>
      <numFmt numFmtId="14" formatCode="0.00%"/>
      <fill>
        <patternFill patternType="none">
          <fgColor indexed="64"/>
          <bgColor indexed="65"/>
        </patternFill>
      </fill>
      <alignment horizontal="left" vertical="bottom" textRotation="0" wrapText="0" indent="0" justifyLastLine="0" shrinkToFit="0" readingOrder="0"/>
      <protection locked="0" hidden="0"/>
    </dxf>
    <dxf>
      <numFmt numFmtId="14" formatCode="0.00%"/>
      <fill>
        <patternFill patternType="none">
          <fgColor indexed="64"/>
          <bgColor indexed="65"/>
        </patternFill>
      </fill>
      <alignment horizontal="left" vertical="bottom" textRotation="0" wrapText="0" indent="0" justifyLastLine="0" shrinkToFit="0" readingOrder="0"/>
      <border diagonalUp="0" diagonalDown="0">
        <left style="medium">
          <color indexed="64"/>
        </left>
        <right/>
        <top/>
        <bottom/>
        <vertical/>
        <horizontal/>
      </border>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66" formatCode="&quot;$&quot;#,##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66" formatCode="&quot;$&quot;#,##0.00"/>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numFmt numFmtId="166" formatCode="&quot;$&quot;#,##0.00"/>
      <alignment horizontal="left" vertical="center" textRotation="0" wrapText="1" indent="0" justifyLastLine="0" shrinkToFit="0" readingOrder="0"/>
      <protection locked="0" hidden="0"/>
    </dxf>
    <dxf>
      <font>
        <color rgb="FF000000"/>
      </font>
      <numFmt numFmtId="166" formatCode="&quot;$&quot;#,##0.00"/>
      <alignment horizontal="left" vertical="center" textRotation="0" wrapText="1" indent="0" justifyLastLine="0" shrinkToFit="0" readingOrder="0"/>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4" formatCode="#,##0.00"/>
      <fill>
        <patternFill patternType="none">
          <fgColor indexed="64"/>
          <bgColor indexed="65"/>
        </patternFill>
      </fill>
      <alignment horizontal="left" vertical="center" textRotation="0" wrapText="1" indent="0" justifyLastLine="0" shrinkToFit="0" readingOrder="0"/>
      <protection locked="0" hidden="0"/>
    </dxf>
    <dxf>
      <font>
        <b val="0"/>
        <strike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0" hidden="0"/>
    </dxf>
    <dxf>
      <font>
        <color rgb="FF000000"/>
      </font>
      <fill>
        <patternFill patternType="none">
          <fgColor indexed="64"/>
          <bgColor indexed="65"/>
        </patternFill>
      </fill>
      <alignment horizontal="center" vertical="center" textRotation="0" wrapText="1" indent="0" justifyLastLine="0" shrinkToFit="0" readingOrder="0"/>
      <protection locked="0" hidden="0"/>
    </dxf>
    <dxf>
      <font>
        <color rgb="FF000000"/>
      </font>
      <alignment horizontal="left" vertical="center" textRotation="0" wrapText="1" indent="0" justifyLastLine="0" shrinkToFit="0" readingOrder="0"/>
      <protection locked="0" hidden="0"/>
    </dxf>
    <dxf>
      <font>
        <color rgb="FF000000"/>
      </font>
      <numFmt numFmtId="168"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alignment horizontal="left" vertical="center" textRotation="0" wrapText="1" indent="0" justifyLastLine="0" shrinkToFit="0" readingOrder="0"/>
      <protection locked="0" hidden="0"/>
    </dxf>
    <dxf>
      <font>
        <color rgb="FF000000"/>
      </font>
      <numFmt numFmtId="1" formatCode="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 formatCode="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2"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color rgb="FF000000"/>
      </font>
      <numFmt numFmtId="180" formatCode="0.000"/>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numFmt numFmtId="164" formatCode="000000000000"/>
      <alignment horizontal="left" vertical="center" textRotation="0" wrapText="1" indent="0" justifyLastLine="0" shrinkToFit="0" readingOrder="0"/>
      <protection locked="0" hidden="0"/>
    </dxf>
    <dxf>
      <font>
        <color rgb="FF000000"/>
      </font>
      <numFmt numFmtId="1" formatCode="0"/>
      <alignment horizontal="left" vertical="center" textRotation="0" wrapText="1" indent="0" justifyLastLine="0" shrinkToFit="0" readingOrder="0"/>
      <protection locked="0" hidden="0"/>
    </dxf>
    <dxf>
      <font>
        <color rgb="FF000000"/>
      </font>
      <numFmt numFmtId="1" formatCode="0"/>
      <alignment horizontal="left" vertical="center" textRotation="0" wrapText="1" indent="0" justifyLastLine="0" shrinkToFit="0" readingOrder="0"/>
      <protection locked="0" hidden="0"/>
    </dxf>
    <dxf>
      <font>
        <color rgb="FF000000"/>
      </font>
      <numFmt numFmtId="165" formatCode="00000000000000"/>
      <fill>
        <patternFill patternType="none">
          <fgColor indexed="64"/>
          <bgColor indexed="65"/>
        </patternFill>
      </fill>
      <alignment horizontal="left" vertical="center" textRotation="0" wrapText="1" indent="0" justifyLastLine="0" shrinkToFit="0" readingOrder="0"/>
      <border outline="0">
        <left style="thin">
          <color rgb="FF7F7F7F"/>
        </left>
      </border>
      <protection locked="0" hidden="0"/>
    </dxf>
    <dxf>
      <numFmt numFmtId="1" formatCode="0"/>
      <alignment horizontal="left" vertical="center" textRotation="0" wrapText="1" indent="0" justifyLastLine="0" shrinkToFit="0" readingOrder="0"/>
      <protection locked="1"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right style="thin">
          <color rgb="FF7F7F7F"/>
        </right>
      </border>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i val="0"/>
        <strike val="0"/>
        <condense val="0"/>
        <extend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left style="thin">
          <color rgb="FF7F7F7F"/>
        </left>
        <right style="thin">
          <color rgb="FF7F7F7F"/>
        </right>
      </border>
      <protection locked="0" hidden="0"/>
    </dxf>
    <dxf>
      <font>
        <b/>
        <strike val="0"/>
        <outline val="0"/>
        <shadow val="0"/>
        <u val="none"/>
        <vertAlign val="baseline"/>
        <sz val="8"/>
        <color rgb="FFFA7D00"/>
        <name val="Calibri"/>
        <family val="2"/>
        <scheme val="minor"/>
      </font>
      <numFmt numFmtId="1" formatCode="0"/>
      <alignment horizontal="left" vertical="center" textRotation="0" wrapText="1" indent="0" justifyLastLine="0" shrinkToFit="0" readingOrder="0"/>
      <border outline="0">
        <right style="thin">
          <color rgb="FF7F7F7F"/>
        </right>
      </border>
      <protection locked="0" hidden="0"/>
    </dxf>
    <dxf>
      <font>
        <color rgb="FF000000"/>
      </font>
      <numFmt numFmtId="165" formatCode="00000000000000"/>
      <fill>
        <patternFill patternType="none">
          <fgColor indexed="64"/>
          <bgColor indexed="65"/>
        </patternFill>
      </fill>
      <alignment horizontal="left" vertical="center" textRotation="0" wrapText="1" indent="0" justifyLastLine="0" shrinkToFit="0" readingOrder="0"/>
      <border>
        <right style="thin">
          <color rgb="FF7F7F7F"/>
        </right>
      </border>
      <protection locked="0" hidden="0"/>
    </dxf>
    <dxf>
      <font>
        <color rgb="FF000000"/>
      </font>
      <alignment horizontal="left" vertical="center" textRotation="0" wrapText="1" indent="0" justifyLastLine="0" shrinkToFit="0" readingOrder="0"/>
      <protection locked="0" hidden="0"/>
    </dxf>
    <dxf>
      <font>
        <color rgb="FF000000"/>
      </font>
      <numFmt numFmtId="2" formatCode="0.00"/>
      <fill>
        <patternFill patternType="none">
          <fgColor indexed="64"/>
          <bgColor indexed="65"/>
        </patternFill>
      </fill>
      <alignment horizontal="left" vertical="center" textRotation="0" wrapText="1" indent="0" justifyLastLine="0" shrinkToFit="0" readingOrder="0"/>
      <protection locked="0" hidden="0"/>
    </dxf>
    <dxf>
      <font>
        <color rgb="FF000000"/>
      </font>
      <alignment horizontal="left" vertical="center" textRotation="0" wrapText="1" indent="0" justifyLastLine="0" shrinkToFit="0" readingOrder="0"/>
      <protection locked="0" hidden="0"/>
    </dxf>
    <dxf>
      <font>
        <color rgb="FF000000"/>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color rgb="FF000000"/>
      </font>
      <alignment horizontal="left" vertical="center" textRotation="0" wrapText="1" indent="0" justifyLastLine="0" shrinkToFit="0" readingOrder="0"/>
      <protection locked="0" hidden="0"/>
    </dxf>
    <dxf>
      <font>
        <color rgb="FF000000"/>
      </font>
      <alignment horizontal="left" vertical="center" textRotation="0" wrapText="1" indent="0" justifyLastLine="0" shrinkToFit="0" readingOrder="0"/>
      <protection locked="0" hidden="0"/>
    </dxf>
    <dxf>
      <font>
        <color rgb="FF000000"/>
      </font>
      <numFmt numFmtId="0" formatCode="General"/>
      <alignment horizontal="left" vertical="center" textRotation="0" wrapText="1" indent="0" justifyLastLine="0" shrinkToFit="0" readingOrder="0"/>
      <protection locked="0" hidden="0"/>
    </dxf>
    <dxf>
      <font>
        <color rgb="FF000000"/>
      </font>
      <numFmt numFmtId="0" formatCode="General"/>
      <alignment horizontal="left" vertical="center" textRotation="0" wrapText="1" indent="0" justifyLastLine="0" shrinkToFit="0" readingOrder="0"/>
      <protection locked="0" hidden="0"/>
    </dxf>
    <dxf>
      <border outline="0">
        <top style="medium">
          <color indexed="64"/>
        </top>
      </border>
    </dxf>
    <dxf>
      <alignment horizontal="left" vertical="bottom" textRotation="0" wrapText="0" indent="0" justifyLastLine="0" shrinkToFit="0" readingOrder="0"/>
      <protection locked="0" hidden="0"/>
    </dxf>
    <dxf>
      <alignment horizontal="left" vertical="bottom" textRotation="0" wrapText="1" indent="0" justifyLastLine="0" shrinkToFit="0" readingOrder="0"/>
      <protection locked="1" hidden="0"/>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9:BY83" totalsRowShown="0" headerRowDxfId="1242" dataDxfId="1241" tableBorderDxfId="1240">
  <autoFilter ref="B19:BY83" xr:uid="{00000000-0009-0000-0100-000001000000}"/>
  <tableColumns count="76">
    <tableColumn id="1" xr3:uid="{00000000-0010-0000-0000-000001000000}" name="BRAND" dataDxfId="1239"/>
    <tableColumn id="2" xr3:uid="{00000000-0010-0000-0000-000002000000}" name="NOMENCLATURE" dataDxfId="1238"/>
    <tableColumn id="3" xr3:uid="{00000000-0010-0000-0000-000003000000}" name="MIN SHIP" dataDxfId="1237"/>
    <tableColumn id="4" xr3:uid="{00000000-0010-0000-0000-000004000000}" name="SH/PLT CONTAINS" dataDxfId="1236"/>
    <tableColumn id="5" xr3:uid="{00000000-0010-0000-0000-000005000000}" name="UPK" dataDxfId="1235"/>
    <tableColumn id="6" xr3:uid="{00000000-0010-0000-0000-000006000000}" name="UI" dataDxfId="1234"/>
    <tableColumn id="7" xr3:uid="{00000000-0010-0000-0000-000007000000}" name="NET CONTENT_x000a_(WGT)" dataDxfId="1233"/>
    <tableColumn id="8" xr3:uid="{00000000-0010-0000-0000-000008000000}" name="UOM" dataDxfId="1232"/>
    <tableColumn id="9" xr3:uid="{00000000-0010-0000-0000-000009000000}" name="CASE GTIN" dataDxfId="1231"/>
    <tableColumn id="55" xr3:uid="{7D9396D8-ABE8-48E6-9FFF-710C216C5CC8}" name="LPAD CS GTIN TO 14" dataDxfId="1230" dataCellStyle="Calculation">
      <calculatedColumnFormula>TEXT(Table1[[#This Row],[CASE GTIN]],"00000000000000")</calculatedColumnFormula>
    </tableColumn>
    <tableColumn id="68" xr3:uid="{DD587846-3C49-48B3-9161-0463B2193C6A}" name="CS GTIN POSITION 1" dataDxfId="1229" dataCellStyle="Calculation">
      <calculatedColumnFormula>MID(Table1[[#This Row],[LPAD CS GTIN TO 14]],1,1)*L$18</calculatedColumnFormula>
    </tableColumn>
    <tableColumn id="69" xr3:uid="{82803264-3B8C-46BE-A0E2-5B6FE267BE67}" name="CS GTIN POSITION 2" dataDxfId="1228" dataCellStyle="Calculation">
      <calculatedColumnFormula>MID(Table1[[#This Row],[LPAD CS GTIN TO 14]],2,1)*M$18</calculatedColumnFormula>
    </tableColumn>
    <tableColumn id="65" xr3:uid="{F184C5EF-5702-474D-839F-B5BB6F657A0B}" name="CS GTIN POSITION 3" dataDxfId="1227" dataCellStyle="Calculation">
      <calculatedColumnFormula>MID(Table1[[#This Row],[LPAD CS GTIN TO 14]],3,1)*N$18</calculatedColumnFormula>
    </tableColumn>
    <tableColumn id="66" xr3:uid="{4CB3F8A1-6AB4-45EA-95CF-459F91036DCB}" name="CS GTIN POSITION 4" dataDxfId="1226" dataCellStyle="Calculation">
      <calculatedColumnFormula>MID(Table1[[#This Row],[LPAD CS GTIN TO 14]],4,1)*O$18</calculatedColumnFormula>
    </tableColumn>
    <tableColumn id="67" xr3:uid="{60FD1435-B2CA-4745-B23C-92E7362D4FFD}" name="CS GTIN POSITION 5" dataDxfId="1225" dataCellStyle="Calculation">
      <calculatedColumnFormula>MID(Table1[[#This Row],[LPAD CS GTIN TO 14]],5,1)*P$18</calculatedColumnFormula>
    </tableColumn>
    <tableColumn id="62" xr3:uid="{004D97A4-FAED-4A06-9500-DBC70C4B7B05}" name="CS GTIN POSITION 6" dataDxfId="1224" dataCellStyle="Calculation">
      <calculatedColumnFormula>MID(Table1[[#This Row],[LPAD CS GTIN TO 14]],6,1)*Q$18</calculatedColumnFormula>
    </tableColumn>
    <tableColumn id="63" xr3:uid="{90C8A472-92C8-4A39-B8D9-C6D65A70C558}" name="CS GTIN POSITION 7" dataDxfId="1223" dataCellStyle="Calculation">
      <calculatedColumnFormula>MID(Table1[[#This Row],[LPAD CS GTIN TO 14]],7,1)*R$18</calculatedColumnFormula>
    </tableColumn>
    <tableColumn id="64" xr3:uid="{8594B57A-68B7-4775-A718-04DF58A555F5}" name="CS GTIN POSITION 8" dataDxfId="1222" dataCellStyle="Calculation">
      <calculatedColumnFormula>MID(Table1[[#This Row],[LPAD CS GTIN TO 14]],8,1)*S$18</calculatedColumnFormula>
    </tableColumn>
    <tableColumn id="74" xr3:uid="{3AAE6F9B-B739-497F-BC70-EDF0512D9BCF}" name="CS GTIN POSITION 9" dataDxfId="1221" dataCellStyle="Calculation">
      <calculatedColumnFormula>MID(Table1[[#This Row],[LPAD CS GTIN TO 14]],9,1)*T$18</calculatedColumnFormula>
    </tableColumn>
    <tableColumn id="75" xr3:uid="{E69CCFF0-2388-4400-A780-6F0748396A70}" name="CS GTIN POSITION 10" dataDxfId="1220" dataCellStyle="Calculation">
      <calculatedColumnFormula>MID(Table1[[#This Row],[LPAD CS GTIN TO 14]],10,1)*U$18</calculatedColumnFormula>
    </tableColumn>
    <tableColumn id="72" xr3:uid="{DDBF90E2-7BE6-42A7-995D-6F7A9B2144FB}" name="CS GTIN POSITION 11" dataDxfId="1219" dataCellStyle="Calculation">
      <calculatedColumnFormula>MID(Table1[[#This Row],[LPAD CS GTIN TO 14]],11,1)*V$18</calculatedColumnFormula>
    </tableColumn>
    <tableColumn id="73" xr3:uid="{005B8D77-C4CB-4BBE-8C3E-14502F44B023}" name="CS GTIN POSITION 12" dataDxfId="1218" dataCellStyle="Calculation">
      <calculatedColumnFormula>MID(Table1[[#This Row],[LPAD CS GTIN TO 14]],12,1)*W$18</calculatedColumnFormula>
    </tableColumn>
    <tableColumn id="70" xr3:uid="{AC2DF951-571D-4F41-82F7-DDB5B5B9357F}" name="CS GTIN POSITION 13" dataDxfId="1217" dataCellStyle="Calculation">
      <calculatedColumnFormula>MID(Table1[[#This Row],[LPAD CS GTIN TO 14]],13,1)*X$18</calculatedColumnFormula>
    </tableColumn>
    <tableColumn id="71" xr3:uid="{817CF6C2-9368-4A1C-AC9B-6EE666C2FC83}" name="CS GTIN POSITION 14" dataDxfId="1216" dataCellStyle="Calculation">
      <calculatedColumnFormula>MID(Table1[[#This Row],[LPAD CS GTIN TO 14]],14,1)*Y$18</calculatedColumnFormula>
    </tableColumn>
    <tableColumn id="76" xr3:uid="{D6E12A30-3A92-4433-8C80-68941EE6BECE}" name="SUM (COL L THUR Y)" dataDxfId="1215" dataCellStyle="Calculation">
      <calculatedColumnFormula>SUM(Table1[[#This Row],[CS GTIN POSITION 1]:[CS GTIN POSITION 14]])</calculatedColumnFormula>
    </tableColumn>
    <tableColumn id="77" xr3:uid="{0E466CCD-ECAD-4429-8AA5-D330F31924A8}" name="NEAREST MULT OF 10 (&gt;=SUM)" dataDxfId="1214" dataCellStyle="Calculation">
      <calculatedColumnFormula>IFERROR(ROUNDUP(Table1[[#This Row],[SUM (COL L THUR Y)]],-1),"")</calculatedColumnFormula>
    </tableColumn>
    <tableColumn id="78" xr3:uid="{76AF8FEE-21ED-48F7-8B05-64BC6464C022}" name="CHECK DIGIT" dataDxfId="1213" dataCellStyle="Calculation">
      <calculatedColumnFormula>Table1[[#This Row],[NEAREST MULT OF 10 (&gt;=SUM)]]-Table1[[#This Row],[SUM (COL L THUR Y)]]</calculatedColumnFormula>
    </tableColumn>
    <tableColumn id="47" xr3:uid="{4AE92A61-C723-487E-B954-9C08A47011E6}" name="CALCULATION:_x000a_CASE GTIN CHECK DIGIT VALIDATION" dataDxfId="1212" dataCellStyle="Calculation">
      <calculatedColumnFormula>IF(Table1[[#This Row],[CASE GTIN]]&lt;&gt;"",IF(RIGHT(Table1[[#This Row],[CASE GTIN]],1)*1=Table1[[#This Row],[CHECK DIGIT]]*1,"VALID","INVALID"),"")</calculatedColumnFormula>
    </tableColumn>
    <tableColumn id="10" xr3:uid="{00000000-0010-0000-0000-00000A000000}" name="UNIT GTIN" dataDxfId="1211"/>
    <tableColumn id="11" xr3:uid="{00000000-0010-0000-0000-00000B000000}" name="CASE UPC" dataDxfId="1210"/>
    <tableColumn id="12" xr3:uid="{00000000-0010-0000-0000-00000C000000}" name="UNIT UPC/PLU" dataDxfId="1209"/>
    <tableColumn id="50" xr3:uid="{42FC68B4-6986-4DE0-B5A3-A549878BACEC}" name="EAN" dataDxfId="1208"/>
    <tableColumn id="13" xr3:uid="{00000000-0010-0000-0000-00000D000000}" name="ITEM HT" dataDxfId="1207"/>
    <tableColumn id="14" xr3:uid="{00000000-0010-0000-0000-00000E000000}" name="ITEM WDT" dataDxfId="1206"/>
    <tableColumn id="15" xr3:uid="{00000000-0010-0000-0000-00000F000000}" name="ITEM DPT" dataDxfId="1205"/>
    <tableColumn id="16" xr3:uid="{00000000-0010-0000-0000-000010000000}" name="CASE HT" dataDxfId="1204"/>
    <tableColumn id="17" xr3:uid="{00000000-0010-0000-0000-000011000000}" name="CASE WDT" dataDxfId="1203"/>
    <tableColumn id="18" xr3:uid="{00000000-0010-0000-0000-000012000000}" name="CASE DPT" dataDxfId="1202"/>
    <tableColumn id="24" xr3:uid="{00000000-0010-0000-0000-000018000000}" name="CS CUBE" dataDxfId="1201"/>
    <tableColumn id="25" xr3:uid="{00000000-0010-0000-0000-000019000000}" name="CS WT" dataDxfId="1200"/>
    <tableColumn id="27" xr3:uid="{00000000-0010-0000-0000-00001B000000}" name="TIE" dataDxfId="1199"/>
    <tableColumn id="26" xr3:uid="{00000000-0010-0000-0000-00001A000000}" name="TIER" dataDxfId="1198"/>
    <tableColumn id="20" xr3:uid="{00000000-0010-0000-0000-000014000000}" name="RSL" dataDxfId="1197"/>
    <tableColumn id="21" xr3:uid="{00000000-0010-0000-0000-000015000000}" name="DCG" dataDxfId="1196"/>
    <tableColumn id="22" xr3:uid="{00000000-0010-0000-0000-000016000000}" name="CRV" dataDxfId="1195"/>
    <tableColumn id="23" xr3:uid="{00000000-0010-0000-0000-000017000000}" name="ADD_x000a_(X/null)" dataDxfId="1194"/>
    <tableColumn id="31" xr3:uid="{00000000-0010-0000-0000-00001F000000}" name="_x000a_P-CODE_x000a_(X/null)" dataDxfId="1193" dataCellStyle="Calculation"/>
    <tableColumn id="28" xr3:uid="{00000000-0010-0000-0000-00001C000000}" name="REG COST DeCA" dataDxfId="1192"/>
    <tableColumn id="19" xr3:uid="{00000000-0010-0000-0000-000013000000}" name="REG _x000a_RETAIL" dataDxfId="1191"/>
    <tableColumn id="29" xr3:uid="{00000000-0010-0000-0000-00001D000000}" name="INTRO COST DeCA" dataDxfId="1190"/>
    <tableColumn id="30" xr3:uid="{00000000-0010-0000-0000-00001E000000}" name="PROMO _x000a_RETAIL" dataDxfId="1189"/>
    <tableColumn id="32" xr3:uid="{00000000-0010-0000-0000-000020000000}" name="MGR   SPEC" dataDxfId="1188"/>
    <tableColumn id="33" xr3:uid="{00000000-0010-0000-0000-000021000000}" name="PWR  BUY" dataDxfId="1187"/>
    <tableColumn id="34" xr3:uid="{00000000-0010-0000-0000-000022000000}" name="SH/PLT" dataDxfId="1186"/>
    <tableColumn id="56" xr3:uid="{832D20C9-98D4-4EC7-A3DA-99BDFFCAB153}" name="MGR   SPEC  " dataDxfId="1185" dataCellStyle="Calculation">
      <calculatedColumnFormula>IF(AND(Table1[[#This Row],[MGR   SPEC]]&lt;&gt;"",Table1[[#This Row],[UPK]]&lt;&gt;""),Table1[[#This Row],[MGR   SPEC]]/Table1[[#This Row],[UPK]],"")</calculatedColumnFormula>
    </tableColumn>
    <tableColumn id="57" xr3:uid="{C69C150F-D7A3-4DE1-AA2B-9B99341BCF97}" name="PWR  BUY  " dataDxfId="1184" dataCellStyle="Calculation">
      <calculatedColumnFormula>IF(AND(Table1[[#This Row],[PWR  BUY]]&lt;&gt;"",Table1[[#This Row],[UPK]]&lt;&gt;""),Table1[[#This Row],[PWR  BUY]]/Table1[[#This Row],[UPK]],"")</calculatedColumnFormula>
    </tableColumn>
    <tableColumn id="58" xr3:uid="{BB07DAF3-5D98-4635-90B7-2C39A2A66A24}" name="SH/PLT  " dataDxfId="1183" dataCellStyle="Calculation">
      <calculatedColumnFormula>IF(AND(Table1[[#This Row],[SH/PLT]]&lt;&gt;"",Table1[[#This Row],[UPK]]&lt;&gt;""),Table1[[#This Row],[SH/PLT]]/Table1[[#This Row],[UPK]],"")</calculatedColumnFormula>
    </tableColumn>
    <tableColumn id="35" xr3:uid="{00000000-0010-0000-0000-000023000000}" name="REG E" dataDxfId="1182"/>
    <tableColumn id="36" xr3:uid="{00000000-0010-0000-0000-000024000000}" name="REG W" dataDxfId="1181"/>
    <tableColumn id="37" xr3:uid="{00000000-0010-0000-0000-000025000000}" name="PROMO  E" dataDxfId="1180"/>
    <tableColumn id="38" xr3:uid="{00000000-0010-0000-0000-000026000000}" name="PROMO W" dataDxfId="1179"/>
    <tableColumn id="39" xr3:uid="{00000000-0010-0000-0000-000027000000}" name="MGR   SPEC " dataDxfId="1178"/>
    <tableColumn id="40" xr3:uid="{00000000-0010-0000-0000-000028000000}" name="PWR  BUY " dataDxfId="1177"/>
    <tableColumn id="44" xr3:uid="{00000000-0010-0000-0000-00002C000000}" name="SH/PLT " dataDxfId="1176"/>
    <tableColumn id="41" xr3:uid="{00000000-0010-0000-0000-000029000000}" name="MGR   SPEC  2" dataDxfId="1175"/>
    <tableColumn id="42" xr3:uid="{00000000-0010-0000-0000-00002A000000}" name="PWR  BUY  2" dataDxfId="1174"/>
    <tableColumn id="43" xr3:uid="{00000000-0010-0000-0000-00002B000000}" name="SH/PLT  2" dataDxfId="1173"/>
    <tableColumn id="45" xr3:uid="{D08FD5EE-53E3-40F4-BDAD-FDE7F594076D}" name="CONTAINS CBD/HEMP/THC" dataDxfId="1172"/>
    <tableColumn id="48" xr3:uid="{167A9F2A-D737-47DB-A5B5-7604B0CCF3CE}" name="ORGANIC" dataDxfId="1171"/>
    <tableColumn id="49" xr3:uid="{E504D901-01FE-4761-AEC2-9C4B6441DFC9}" name="COST ZONE" dataDxfId="1170"/>
    <tableColumn id="51" xr3:uid="{961265BB-D191-4F9A-A47D-2958A0A14C0B}" name="VENDOR ITEM #" dataDxfId="1169"/>
    <tableColumn id="52" xr3:uid="{EC1C3350-271A-48D2-A649-0F2C6EE31E10}" name="LIKE ITEM #" dataDxfId="1168"/>
    <tableColumn id="54" xr3:uid="{F63250C3-C2B2-4DF8-9D15-D6BF37A822E8}" name="RANDOM WEIGHT" dataDxfId="1167"/>
    <tableColumn id="59" xr3:uid="{49922589-65FE-4597-B2F9-5D06E20F2F56}" name="SPECIAL FACTOR" dataDxfId="1166"/>
    <tableColumn id="46" xr3:uid="{2C10741C-1965-489C-9554-E3AEED8C74BE}" name="CATEGORY TREE" dataDxfId="1165"/>
    <tableColumn id="53" xr3:uid="{00289E79-9A62-4067-A0BD-BC8DA0D971C1}" name="CALCULATION:_x000a_EXTENDED SH/PL SAVINGS_x000a_(ITEM LEVEL)" dataDxfId="1164">
      <calculatedColumnFormula>IF(AND(OR($G$20="SH",$G$20="PL"),AND(NOT(Table1[[#This Row],[UI]]="SH"),NOT(Table1[[#This Row],[UI]]="PL")),AND(Table1[[#This Row],[REG COST DeCA]]&lt;&gt;"",Table1[[#This Row],[SH/PLT]]&lt;&gt;"")),(Table1[[#This Row],[REG COST DeCA]]-(Table1[[#This Row],[SH/PLT]]/Table1[[#This Row],[UPK]]))*Table1[[#This Row],[SH/PLT CONTAINS]],0)</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O433"/>
  <sheetViews>
    <sheetView tabSelected="1" zoomScale="90" zoomScaleNormal="90" workbookViewId="0">
      <selection activeCell="AH4" sqref="AH4"/>
    </sheetView>
  </sheetViews>
  <sheetFormatPr defaultRowHeight="14.5" x14ac:dyDescent="0.35"/>
  <cols>
    <col min="1" max="1" width="3.1796875" style="202" bestFit="1" customWidth="1"/>
    <col min="2" max="2" width="20.81640625" customWidth="1"/>
    <col min="3" max="3" width="50.54296875" bestFit="1" customWidth="1"/>
    <col min="4" max="4" width="12.08984375" bestFit="1" customWidth="1"/>
    <col min="5" max="5" width="30.6328125" customWidth="1"/>
    <col min="6" max="6" width="7.6328125" bestFit="1" customWidth="1"/>
    <col min="7" max="7" width="5.81640625" bestFit="1" customWidth="1"/>
    <col min="8" max="8" width="18.54296875" bestFit="1" customWidth="1"/>
    <col min="9" max="9" width="8.453125" bestFit="1" customWidth="1"/>
    <col min="10" max="10" width="16" style="203" bestFit="1" customWidth="1"/>
    <col min="11" max="11" width="27.81640625" style="203" hidden="1" customWidth="1"/>
    <col min="12" max="20" width="14.90625" style="203" hidden="1" customWidth="1"/>
    <col min="21" max="25" width="15.81640625" style="203" hidden="1" customWidth="1"/>
    <col min="26" max="26" width="15.1796875" style="203" hidden="1" customWidth="1"/>
    <col min="27" max="27" width="19.36328125" style="203" hidden="1" customWidth="1"/>
    <col min="28" max="28" width="16.54296875" style="203" hidden="1" customWidth="1"/>
    <col min="29" max="29" width="19" bestFit="1" customWidth="1"/>
    <col min="30" max="30" width="16" bestFit="1" customWidth="1"/>
    <col min="31" max="31" width="18.81640625" bestFit="1" customWidth="1"/>
    <col min="32" max="32" width="16.6328125" bestFit="1" customWidth="1"/>
    <col min="33" max="33" width="7.6328125" bestFit="1" customWidth="1"/>
    <col min="34" max="34" width="22.453125" bestFit="1" customWidth="1"/>
    <col min="35" max="35" width="13.1796875" bestFit="1" customWidth="1"/>
    <col min="36" max="36" width="12.36328125" bestFit="1" customWidth="1"/>
    <col min="37" max="37" width="14.08984375" bestFit="1" customWidth="1"/>
    <col min="38" max="38" width="13.1796875" bestFit="1" customWidth="1"/>
    <col min="39" max="39" width="12.36328125" bestFit="1" customWidth="1"/>
    <col min="40" max="40" width="11.1796875" bestFit="1" customWidth="1"/>
    <col min="41" max="41" width="11.81640625" customWidth="1"/>
    <col min="42" max="42" width="6.54296875" bestFit="1" customWidth="1"/>
    <col min="43" max="43" width="11.81640625" customWidth="1"/>
    <col min="44" max="44" width="11" bestFit="1" customWidth="1"/>
    <col min="45" max="45" width="7.81640625" bestFit="1" customWidth="1"/>
    <col min="46" max="46" width="7.453125" bestFit="1" customWidth="1"/>
    <col min="47" max="47" width="10.54296875" bestFit="1" customWidth="1"/>
    <col min="48" max="48" width="11.81640625" customWidth="1"/>
    <col min="49" max="49" width="12.6328125" bestFit="1" customWidth="1"/>
    <col min="50" max="50" width="11.81640625" customWidth="1"/>
    <col min="51" max="51" width="14.08984375" customWidth="1"/>
    <col min="52" max="52" width="12.36328125" customWidth="1"/>
    <col min="53" max="53" width="12.90625" bestFit="1" customWidth="1"/>
    <col min="54" max="54" width="11.81640625" bestFit="1" customWidth="1"/>
    <col min="55" max="55" width="9.54296875" bestFit="1" customWidth="1"/>
    <col min="56" max="56" width="12.90625" style="780" bestFit="1" customWidth="1"/>
    <col min="57" max="57" width="11.81640625" style="780" bestFit="1" customWidth="1"/>
    <col min="58" max="58" width="9.54296875" style="780" bestFit="1" customWidth="1"/>
    <col min="59" max="59" width="9.08984375" bestFit="1" customWidth="1"/>
    <col min="60" max="60" width="10" bestFit="1" customWidth="1"/>
    <col min="61" max="61" width="12.81640625" bestFit="1" customWidth="1"/>
    <col min="62" max="62" width="13.1796875" bestFit="1" customWidth="1"/>
    <col min="63" max="63" width="14" bestFit="1" customWidth="1"/>
    <col min="64" max="64" width="12.81640625" bestFit="1" customWidth="1"/>
    <col min="65" max="65" width="10.1796875" bestFit="1" customWidth="1"/>
    <col min="66" max="66" width="14" bestFit="1" customWidth="1"/>
    <col min="67" max="67" width="13.90625" bestFit="1" customWidth="1"/>
    <col min="68" max="68" width="11" bestFit="1" customWidth="1"/>
    <col min="69" max="69" width="18.1796875" style="485" bestFit="1" customWidth="1"/>
    <col min="70" max="70" width="16.54296875" bestFit="1" customWidth="1"/>
    <col min="71" max="71" width="13.90625" bestFit="1" customWidth="1"/>
    <col min="72" max="72" width="18.1796875" bestFit="1" customWidth="1"/>
    <col min="73" max="73" width="14" style="531" bestFit="1" customWidth="1"/>
    <col min="74" max="74" width="12.36328125" bestFit="1" customWidth="1"/>
    <col min="75" max="75" width="12.36328125" style="796" customWidth="1"/>
    <col min="76" max="76" width="16.90625" customWidth="1"/>
    <col min="77" max="77" width="26.08984375" hidden="1" customWidth="1"/>
    <col min="78" max="78" width="3.36328125" hidden="1" customWidth="1"/>
    <col min="79" max="79" width="2.08984375" hidden="1" customWidth="1"/>
    <col min="80" max="82" width="3.36328125" hidden="1" customWidth="1"/>
    <col min="83" max="83" width="5.54296875" hidden="1" customWidth="1"/>
    <col min="84" max="84" width="3.36328125" hidden="1" customWidth="1"/>
    <col min="85" max="85" width="4.453125" hidden="1" customWidth="1"/>
    <col min="86" max="86" width="3.36328125" hidden="1" customWidth="1"/>
    <col min="87" max="87" width="3.90625" hidden="1" customWidth="1"/>
    <col min="88" max="90" width="5.453125" hidden="1" customWidth="1"/>
    <col min="91" max="91" width="3.36328125" hidden="1" customWidth="1"/>
    <col min="92" max="92" width="33.81640625" bestFit="1" customWidth="1"/>
    <col min="93" max="93" width="30.81640625" bestFit="1" customWidth="1"/>
  </cols>
  <sheetData>
    <row r="1" spans="1:93" s="691" customFormat="1" ht="18.5" x14ac:dyDescent="0.45">
      <c r="A1" s="738"/>
      <c r="B1" s="910" t="s">
        <v>1062</v>
      </c>
      <c r="C1" s="910"/>
      <c r="D1" s="910"/>
      <c r="E1" s="910"/>
      <c r="F1" s="910"/>
      <c r="G1" s="910"/>
      <c r="H1" s="910"/>
      <c r="I1" s="910"/>
      <c r="J1" s="910"/>
      <c r="K1" s="910"/>
      <c r="L1" s="910"/>
      <c r="M1" s="910"/>
      <c r="N1" s="910"/>
      <c r="O1" s="910"/>
      <c r="P1" s="910"/>
      <c r="Q1" s="910"/>
      <c r="R1" s="910"/>
      <c r="S1" s="910"/>
      <c r="T1" s="910"/>
      <c r="U1" s="910"/>
      <c r="V1" s="910"/>
      <c r="W1" s="910"/>
      <c r="X1" s="910"/>
      <c r="Y1" s="910"/>
      <c r="Z1" s="910"/>
      <c r="AA1" s="910"/>
      <c r="AB1" s="910"/>
      <c r="AC1" s="910"/>
      <c r="AD1" s="910"/>
      <c r="AE1" s="910"/>
      <c r="AF1" s="910"/>
      <c r="AG1" s="910"/>
      <c r="AH1" s="910"/>
      <c r="AI1" s="910"/>
      <c r="AJ1" s="910"/>
      <c r="AK1" s="910"/>
      <c r="AL1" s="910"/>
      <c r="AM1" s="910"/>
      <c r="AN1" s="910"/>
      <c r="AO1" s="910"/>
      <c r="AP1" s="910"/>
      <c r="AQ1" s="910"/>
      <c r="AR1" s="910"/>
      <c r="AS1" s="910"/>
      <c r="AT1" s="910"/>
      <c r="AU1" s="910"/>
      <c r="AV1" s="910"/>
      <c r="AW1" s="910"/>
      <c r="AX1" s="910"/>
      <c r="AY1" s="910"/>
      <c r="AZ1" s="910"/>
      <c r="BA1" s="910"/>
      <c r="BB1" s="910"/>
      <c r="BC1" s="910"/>
      <c r="BD1" s="910"/>
      <c r="BE1" s="910"/>
      <c r="BF1" s="910"/>
      <c r="BG1" s="910"/>
      <c r="BH1" s="910"/>
      <c r="BI1" s="910"/>
      <c r="BJ1" s="910"/>
      <c r="BK1" s="910"/>
      <c r="BL1" s="910"/>
      <c r="BM1" s="910"/>
      <c r="BN1" s="910"/>
      <c r="BO1" s="910"/>
      <c r="BP1" s="910"/>
      <c r="BQ1" s="910"/>
      <c r="BR1" s="910"/>
      <c r="BS1" s="910"/>
      <c r="BT1" s="910"/>
      <c r="BU1" s="910"/>
      <c r="BV1" s="910"/>
      <c r="BW1" s="910"/>
      <c r="BX1" s="910"/>
      <c r="CN1" s="738"/>
      <c r="CO1" s="738"/>
    </row>
    <row r="2" spans="1:93" ht="15" thickBot="1" x14ac:dyDescent="0.4">
      <c r="A2" s="515"/>
      <c r="B2" s="515"/>
      <c r="C2" s="515"/>
      <c r="D2" s="515"/>
      <c r="E2" s="515"/>
      <c r="F2" s="515"/>
      <c r="G2" s="515"/>
      <c r="H2" s="515"/>
      <c r="I2" s="515"/>
      <c r="J2" s="428"/>
      <c r="K2" s="643"/>
      <c r="L2" s="643"/>
      <c r="M2" s="643"/>
      <c r="N2" s="643"/>
      <c r="O2" s="643"/>
      <c r="P2" s="643"/>
      <c r="Q2" s="643"/>
      <c r="R2" s="643"/>
      <c r="S2" s="643"/>
      <c r="T2" s="643"/>
      <c r="U2" s="643"/>
      <c r="V2" s="643"/>
      <c r="W2" s="643"/>
      <c r="X2" s="643"/>
      <c r="Y2" s="643"/>
      <c r="Z2" s="643"/>
      <c r="AA2" s="643"/>
      <c r="AB2" s="643"/>
      <c r="AC2" s="515"/>
      <c r="AD2" s="515"/>
      <c r="AE2" s="515"/>
      <c r="AF2" s="515"/>
      <c r="AG2" s="515"/>
      <c r="AH2" s="515"/>
      <c r="AI2" s="515"/>
      <c r="AJ2" s="515"/>
      <c r="AK2" s="911" t="s">
        <v>942</v>
      </c>
      <c r="AL2" s="911"/>
      <c r="AM2" s="911"/>
      <c r="AN2" s="911"/>
      <c r="AO2" s="911"/>
      <c r="AP2" s="911"/>
      <c r="AQ2" s="911"/>
      <c r="AR2" s="911"/>
      <c r="AS2" s="911"/>
      <c r="AT2" s="911"/>
      <c r="AU2" s="911"/>
      <c r="AV2" s="911"/>
      <c r="AW2" s="911"/>
      <c r="AX2" s="911"/>
      <c r="AY2" s="515"/>
      <c r="AZ2" s="515"/>
      <c r="BA2" s="515"/>
      <c r="BB2" s="515"/>
      <c r="BC2" s="515"/>
      <c r="BD2" s="515"/>
      <c r="BE2" s="515"/>
      <c r="BF2" s="515"/>
      <c r="BG2" s="515"/>
      <c r="BH2" s="515"/>
      <c r="BI2" s="515"/>
      <c r="BJ2" s="515"/>
      <c r="BK2" s="515"/>
      <c r="BL2" s="515"/>
      <c r="BM2" s="515"/>
      <c r="BN2" s="515"/>
      <c r="BO2" s="738"/>
      <c r="BP2" s="738"/>
      <c r="BQ2" s="738"/>
      <c r="BR2" s="738"/>
      <c r="BS2" s="738"/>
      <c r="BT2" s="738"/>
      <c r="BU2" s="833"/>
      <c r="BV2" s="738"/>
      <c r="BW2" s="738"/>
      <c r="BX2" s="738"/>
      <c r="BY2" s="738"/>
      <c r="BZ2" s="738"/>
      <c r="CA2" s="738"/>
      <c r="CB2" s="738"/>
      <c r="CC2" s="738"/>
      <c r="CD2" s="738"/>
      <c r="CE2" s="738"/>
      <c r="CF2" s="738"/>
      <c r="CG2" s="738"/>
      <c r="CH2" s="738"/>
      <c r="CI2" s="738"/>
      <c r="CJ2" s="738"/>
      <c r="CK2" s="738"/>
      <c r="CL2" s="738"/>
      <c r="CM2" s="738"/>
      <c r="CN2" s="738"/>
      <c r="CO2" s="738"/>
    </row>
    <row r="3" spans="1:93" x14ac:dyDescent="0.35">
      <c r="A3" s="515"/>
      <c r="B3" s="515"/>
      <c r="C3" s="515" t="s">
        <v>748</v>
      </c>
      <c r="D3" s="515"/>
      <c r="E3" s="515"/>
      <c r="F3" s="515"/>
      <c r="G3" s="515"/>
      <c r="H3" s="515"/>
      <c r="I3" s="515"/>
      <c r="J3" s="428"/>
      <c r="K3" s="643"/>
      <c r="L3" s="643"/>
      <c r="M3" s="643"/>
      <c r="N3" s="643"/>
      <c r="O3" s="643"/>
      <c r="P3" s="643"/>
      <c r="Q3" s="643"/>
      <c r="R3" s="643"/>
      <c r="S3" s="643"/>
      <c r="T3" s="643"/>
      <c r="U3" s="643"/>
      <c r="V3" s="643"/>
      <c r="W3" s="643"/>
      <c r="X3" s="643"/>
      <c r="Y3" s="643"/>
      <c r="Z3" s="643"/>
      <c r="AA3" s="643"/>
      <c r="AB3" s="643"/>
      <c r="AC3" s="831" t="s">
        <v>940</v>
      </c>
      <c r="AD3" s="831"/>
      <c r="AE3" s="834"/>
      <c r="AF3" s="515" t="s">
        <v>442</v>
      </c>
      <c r="AG3" s="515"/>
      <c r="AH3" s="515" t="s">
        <v>515</v>
      </c>
      <c r="AI3" s="515"/>
      <c r="AJ3" s="515"/>
      <c r="AK3" s="529" t="s">
        <v>769</v>
      </c>
      <c r="AL3" s="915"/>
      <c r="AM3" s="916"/>
      <c r="AN3" s="916"/>
      <c r="AO3" s="916"/>
      <c r="AP3" s="916"/>
      <c r="AQ3" s="917"/>
      <c r="AR3" s="530" t="s">
        <v>755</v>
      </c>
      <c r="AS3" s="918"/>
      <c r="AT3" s="919"/>
      <c r="AU3" s="919"/>
      <c r="AV3" s="919"/>
      <c r="AW3" s="919"/>
      <c r="AX3" s="920"/>
      <c r="AY3" s="515"/>
      <c r="AZ3" s="832" t="s">
        <v>968</v>
      </c>
      <c r="BA3" s="515"/>
      <c r="BB3" s="515"/>
      <c r="BC3" s="515"/>
      <c r="BD3" s="515"/>
      <c r="BE3" s="515"/>
      <c r="BF3" s="515"/>
      <c r="BG3" s="515"/>
      <c r="BH3" s="515"/>
      <c r="BI3" s="515"/>
      <c r="BJ3" s="515"/>
      <c r="BK3" s="515"/>
      <c r="BL3" s="515"/>
      <c r="BM3" s="515"/>
      <c r="BN3" s="515"/>
      <c r="BO3" s="738"/>
      <c r="BP3" s="738"/>
      <c r="BQ3" s="738"/>
      <c r="BR3" s="738"/>
      <c r="BS3" s="738"/>
      <c r="BT3" s="738"/>
      <c r="BU3" s="833"/>
      <c r="BV3" s="738"/>
      <c r="BW3" s="738"/>
      <c r="BX3" s="738"/>
      <c r="BY3" s="738"/>
      <c r="BZ3" s="738"/>
      <c r="CA3" s="738"/>
      <c r="CB3" s="738"/>
      <c r="CC3" s="738"/>
      <c r="CD3" s="738"/>
      <c r="CE3" s="738"/>
      <c r="CF3" s="738"/>
      <c r="CG3" s="738"/>
      <c r="CH3" s="738"/>
      <c r="CI3" s="738"/>
      <c r="CJ3" s="738"/>
      <c r="CK3" s="738"/>
      <c r="CL3" s="738"/>
      <c r="CM3" s="738"/>
      <c r="CN3" s="738"/>
      <c r="CO3" s="738"/>
    </row>
    <row r="4" spans="1:93" x14ac:dyDescent="0.35">
      <c r="A4" s="515"/>
      <c r="B4" s="515"/>
      <c r="C4" s="899"/>
      <c r="D4" s="899"/>
      <c r="E4" s="899"/>
      <c r="F4" s="899"/>
      <c r="G4" s="899"/>
      <c r="H4" s="899"/>
      <c r="I4" s="899"/>
      <c r="J4" s="428"/>
      <c r="K4" s="643"/>
      <c r="L4" s="643"/>
      <c r="M4" s="643"/>
      <c r="N4" s="643"/>
      <c r="O4" s="643"/>
      <c r="P4" s="643"/>
      <c r="Q4" s="643"/>
      <c r="R4" s="643"/>
      <c r="S4" s="643"/>
      <c r="T4" s="643"/>
      <c r="U4" s="643"/>
      <c r="V4" s="643"/>
      <c r="W4" s="643"/>
      <c r="X4" s="643"/>
      <c r="Y4" s="643"/>
      <c r="Z4" s="643"/>
      <c r="AA4" s="643"/>
      <c r="AB4" s="643"/>
      <c r="AC4" s="515" t="s">
        <v>23</v>
      </c>
      <c r="AD4" s="627"/>
      <c r="AE4" s="205"/>
      <c r="AF4" s="519"/>
      <c r="AG4" s="205"/>
      <c r="AH4" s="627"/>
      <c r="AI4" s="515"/>
      <c r="AJ4" s="515"/>
      <c r="AK4" s="828"/>
      <c r="AL4" s="892" t="str">
        <f ca="1">IF(AL3&lt;&gt;"",IF(AND(INDEX('DROP DOWN MENUS'!P:P,MATCH(AL3,'DROP DOWN MENUS'!M:M,0))&gt;TODAY(),INDEX('DROP DOWN MENUS'!R:R,MATCH(AL3,'DROP DOWN MENUS'!M:M,0))&gt;TODAY()),"","Select a future event (both display and vpr start dates must be in the future)"),"")</f>
        <v/>
      </c>
      <c r="AM4" s="892"/>
      <c r="AN4" s="892"/>
      <c r="AO4" s="892"/>
      <c r="AP4" s="892"/>
      <c r="AQ4" s="892"/>
      <c r="AR4" s="520"/>
      <c r="AS4" s="893" t="str">
        <f ca="1">IF(AS3&lt;&gt;"",IF(AND(INDEX('DROP DOWN MENUS'!P:P,MATCH(AS3,'DROP DOWN MENUS'!M:M,0))&gt;TODAY(),INDEX('DROP DOWN MENUS'!R:R,MATCH(AS3,'DROP DOWN MENUS'!M:M,0))&gt;TODAY()),"","Select a future event (both display and vpr start dates must be in the future)"),"")</f>
        <v/>
      </c>
      <c r="AT4" s="893"/>
      <c r="AU4" s="893"/>
      <c r="AV4" s="893"/>
      <c r="AW4" s="893"/>
      <c r="AX4" s="894"/>
      <c r="AY4" s="515"/>
      <c r="AZ4" s="515"/>
      <c r="BA4" s="515"/>
      <c r="BB4" s="515"/>
      <c r="BC4" s="515"/>
      <c r="BD4" s="515"/>
      <c r="BE4" s="515"/>
      <c r="BF4" s="515"/>
      <c r="BG4" s="515"/>
      <c r="BH4" s="515"/>
      <c r="BI4" s="515"/>
      <c r="BJ4" s="515"/>
      <c r="BK4" s="515"/>
      <c r="BL4" s="515"/>
      <c r="BM4" s="515"/>
      <c r="BN4" s="515"/>
      <c r="BO4" s="738"/>
      <c r="BP4" s="738"/>
      <c r="BQ4" s="738"/>
      <c r="BR4" s="738"/>
      <c r="BS4" s="738"/>
      <c r="BT4" s="738"/>
      <c r="BU4" s="833"/>
      <c r="BV4" s="738"/>
      <c r="BW4" s="738"/>
      <c r="BX4" s="738"/>
      <c r="BY4" s="738"/>
      <c r="BZ4" s="738"/>
      <c r="CA4" s="738"/>
      <c r="CB4" s="738"/>
      <c r="CC4" s="738"/>
      <c r="CD4" s="738"/>
      <c r="CE4" s="738"/>
      <c r="CF4" s="738"/>
      <c r="CG4" s="738"/>
      <c r="CH4" s="738"/>
      <c r="CI4" s="738"/>
      <c r="CJ4" s="738"/>
      <c r="CK4" s="738"/>
      <c r="CL4" s="738"/>
      <c r="CM4" s="738"/>
      <c r="CN4" s="738"/>
      <c r="CO4" s="738"/>
    </row>
    <row r="5" spans="1:93" x14ac:dyDescent="0.35">
      <c r="A5" s="515"/>
      <c r="B5" s="515"/>
      <c r="C5" s="515" t="s">
        <v>749</v>
      </c>
      <c r="D5" s="515"/>
      <c r="E5" s="515"/>
      <c r="F5" s="515"/>
      <c r="G5" s="515"/>
      <c r="H5" s="515"/>
      <c r="I5" s="515"/>
      <c r="J5" s="428"/>
      <c r="K5" s="643"/>
      <c r="L5" s="643"/>
      <c r="M5" s="643"/>
      <c r="N5" s="643"/>
      <c r="O5" s="643"/>
      <c r="P5" s="643"/>
      <c r="Q5" s="643"/>
      <c r="R5" s="643"/>
      <c r="S5" s="643"/>
      <c r="T5" s="643"/>
      <c r="U5" s="643"/>
      <c r="V5" s="643"/>
      <c r="W5" s="643"/>
      <c r="X5" s="643"/>
      <c r="Y5" s="643"/>
      <c r="Z5" s="643"/>
      <c r="AA5" s="643"/>
      <c r="AB5" s="643"/>
      <c r="AC5" s="515" t="s">
        <v>24</v>
      </c>
      <c r="AD5" s="627"/>
      <c r="AE5" s="515"/>
      <c r="AF5" s="515"/>
      <c r="AG5" s="515"/>
      <c r="AH5" s="515"/>
      <c r="AI5" s="515"/>
      <c r="AJ5" s="515"/>
      <c r="AK5" s="912" t="s">
        <v>772</v>
      </c>
      <c r="AL5" s="913"/>
      <c r="AM5" s="428"/>
      <c r="AN5" s="513" t="s">
        <v>770</v>
      </c>
      <c r="AO5" s="638" t="str">
        <f>IF($AL$3&lt;&gt;"",INDEX('DROP DOWN MENUS'!P:P,MATCH($AL$3,'DROP DOWN MENUS'!M:M,0)),"")</f>
        <v/>
      </c>
      <c r="AP5" s="513" t="s">
        <v>771</v>
      </c>
      <c r="AQ5" s="638" t="str">
        <f>IF($AL$3&lt;&gt;"",INDEX('DROP DOWN MENUS'!Q:Q,MATCH($AL$3,'DROP DOWN MENUS'!M:M,0)),"")</f>
        <v/>
      </c>
      <c r="AR5" s="913" t="s">
        <v>772</v>
      </c>
      <c r="AS5" s="913"/>
      <c r="AT5" s="428"/>
      <c r="AU5" s="428" t="s">
        <v>770</v>
      </c>
      <c r="AV5" s="628" t="str">
        <f>IF($AS$3&lt;&gt;"",INDEX('DROP DOWN MENUS'!P:P,MATCH($AS$3,'DROP DOWN MENUS'!M:M,0)),"")</f>
        <v/>
      </c>
      <c r="AW5" s="428" t="s">
        <v>771</v>
      </c>
      <c r="AX5" s="635" t="str">
        <f>IF($AS$3&lt;&gt;"",INDEX('DROP DOWN MENUS'!Q:Q,MATCH($AS$3,'DROP DOWN MENUS'!M:M,0)),"")</f>
        <v/>
      </c>
      <c r="AY5" s="515"/>
      <c r="AZ5" s="515"/>
      <c r="BA5" s="515"/>
      <c r="BB5" s="515"/>
      <c r="BC5" s="515"/>
      <c r="BD5" s="515"/>
      <c r="BE5" s="515"/>
      <c r="BF5" s="515"/>
      <c r="BG5" s="515"/>
      <c r="BH5" s="515"/>
      <c r="BI5" s="515"/>
      <c r="BJ5" s="515"/>
      <c r="BK5" s="515"/>
      <c r="BL5" s="515"/>
      <c r="BM5" s="515"/>
      <c r="BN5" s="515"/>
      <c r="BO5" s="738"/>
      <c r="BP5" s="738"/>
      <c r="BQ5" s="738"/>
      <c r="BR5" s="738"/>
      <c r="BS5" s="738"/>
      <c r="BT5" s="738"/>
      <c r="BU5" s="833"/>
      <c r="BV5" s="738"/>
      <c r="BW5" s="738"/>
      <c r="BX5" s="738"/>
      <c r="BY5" s="738"/>
      <c r="BZ5" s="738"/>
      <c r="CA5" s="738"/>
      <c r="CB5" s="738"/>
      <c r="CC5" s="738"/>
      <c r="CD5" s="738"/>
      <c r="CE5" s="738"/>
      <c r="CF5" s="738"/>
      <c r="CG5" s="738"/>
      <c r="CH5" s="738"/>
      <c r="CI5" s="738"/>
      <c r="CJ5" s="738"/>
      <c r="CK5" s="738"/>
      <c r="CL5" s="738"/>
      <c r="CM5" s="738"/>
      <c r="CN5" s="738"/>
      <c r="CO5" s="738"/>
    </row>
    <row r="6" spans="1:93" x14ac:dyDescent="0.35">
      <c r="A6" s="515"/>
      <c r="B6" s="515"/>
      <c r="C6" s="899"/>
      <c r="D6" s="899"/>
      <c r="E6" s="899"/>
      <c r="F6" s="899"/>
      <c r="G6" s="899"/>
      <c r="H6" s="899"/>
      <c r="I6" s="899"/>
      <c r="J6" s="428"/>
      <c r="K6" s="643"/>
      <c r="L6" s="643"/>
      <c r="M6" s="643"/>
      <c r="N6" s="643"/>
      <c r="O6" s="643"/>
      <c r="P6" s="643"/>
      <c r="Q6" s="643"/>
      <c r="R6" s="643"/>
      <c r="S6" s="643"/>
      <c r="T6" s="643"/>
      <c r="U6" s="643"/>
      <c r="V6" s="643"/>
      <c r="W6" s="643"/>
      <c r="X6" s="643"/>
      <c r="Y6" s="643"/>
      <c r="Z6" s="643"/>
      <c r="AA6" s="643"/>
      <c r="AB6" s="643"/>
      <c r="AC6" s="515" t="s">
        <v>25</v>
      </c>
      <c r="AD6" s="627"/>
      <c r="AE6" s="515"/>
      <c r="AF6" s="515"/>
      <c r="AG6" s="515"/>
      <c r="AH6" s="515" t="s">
        <v>516</v>
      </c>
      <c r="AI6" s="515"/>
      <c r="AJ6" s="823"/>
      <c r="AK6" s="828" t="s">
        <v>773</v>
      </c>
      <c r="AL6" s="824" t="s">
        <v>32</v>
      </c>
      <c r="AM6" s="631"/>
      <c r="AN6" s="513" t="s">
        <v>770</v>
      </c>
      <c r="AO6" s="638" t="str">
        <f>IF(IF(AND($AL$3&lt;&gt;"",AM6&lt;&gt;""),IF(AM6="A",INDEX('DROP DOWN MENUS'!R:R,MATCH($AL$3,'DROP DOWN MENUS'!M:M,0)),INDEX('DROP DOWN MENUS'!T:T,MATCH($AL$3,'DROP DOWN MENUS'!M:M,0))),"")=DATE(9999,9,9),"n/a",IF(AND($AL$3&lt;&gt;"",AM6&lt;&gt;""),IF(AM6="A",INDEX('DROP DOWN MENUS'!R:R,MATCH($AL$3,'DROP DOWN MENUS'!M:M,0)),INDEX('DROP DOWN MENUS'!T:T,MATCH($AL$3,'DROP DOWN MENUS'!M:M,0))),""))</f>
        <v/>
      </c>
      <c r="AP6" s="513" t="s">
        <v>771</v>
      </c>
      <c r="AQ6" s="638" t="str">
        <f>IF(IF(AND($AL$3&lt;&gt;"",AM6&lt;&gt;""),IF(AM6="A",INDEX('DROP DOWN MENUS'!S:S,MATCH($AL$3,'DROP DOWN MENUS'!M:M,0)),INDEX('DROP DOWN MENUS'!U:U,MATCH($AL$3,'DROP DOWN MENUS'!M:M,0))),"")=DATE(9999,9,9),"n/a",IF(AND($AL$3&lt;&gt;"",AM6&lt;&gt;""),IF(AM6="A",INDEX('DROP DOWN MENUS'!S:S,MATCH($AL$3,'DROP DOWN MENUS'!M:M,0)),INDEX('DROP DOWN MENUS'!U:U,MATCH($AL$3,'DROP DOWN MENUS'!M:M,0))),""))</f>
        <v/>
      </c>
      <c r="AR6" s="428" t="s">
        <v>773</v>
      </c>
      <c r="AS6" s="824" t="s">
        <v>32</v>
      </c>
      <c r="AT6" s="627"/>
      <c r="AU6" s="428" t="s">
        <v>770</v>
      </c>
      <c r="AV6" s="628" t="str">
        <f>IF(IF(AND($AS$3&lt;&gt;"",AT6&lt;&gt;""),IF(AT6="A",INDEX('DROP DOWN MENUS'!R:R,MATCH($AS$3,'DROP DOWN MENUS'!M:M,0)),INDEX('DROP DOWN MENUS'!T:T,MATCH($AS$3,'DROP DOWN MENUS'!M:M,0))),"")=DATE(9999,9,9),"n/a",IF(AND($AS$3&lt;&gt;"",AT6&lt;&gt;""),IF(AT6="A",INDEX('DROP DOWN MENUS'!R:R,MATCH($AS$3,'DROP DOWN MENUS'!M:M,0)),INDEX('DROP DOWN MENUS'!T:T,MATCH($AS$3,'DROP DOWN MENUS'!M:M,0))),""))</f>
        <v/>
      </c>
      <c r="AW6" s="428" t="s">
        <v>771</v>
      </c>
      <c r="AX6" s="635" t="str">
        <f>IF(IF(AND($AS$3&lt;&gt;"",AT6&lt;&gt;""),IF(AT6="A",INDEX('DROP DOWN MENUS'!S:S,MATCH($AS$3,'DROP DOWN MENUS'!M:M,0)),INDEX('DROP DOWN MENUS'!U:U,MATCH($AS$3,'DROP DOWN MENUS'!M:M,0))),"")=DATE(9999,9,9),"n/a",IF(AND($AS$3&lt;&gt;"",AT6&lt;&gt;""),IF(AT6="A",INDEX('DROP DOWN MENUS'!S:S,MATCH($AS$3,'DROP DOWN MENUS'!M:M,0)),INDEX('DROP DOWN MENUS'!U:U,MATCH($AS$3,'DROP DOWN MENUS'!M:M,0))),""))</f>
        <v/>
      </c>
      <c r="AY6" s="515"/>
      <c r="AZ6" s="515"/>
      <c r="BA6" s="515"/>
      <c r="BB6" s="515"/>
      <c r="BC6" s="515"/>
      <c r="BD6" s="515"/>
      <c r="BE6" s="515"/>
      <c r="BF6" s="515"/>
      <c r="BG6" s="515"/>
      <c r="BH6" s="515"/>
      <c r="BI6" s="515"/>
      <c r="BJ6" s="515"/>
      <c r="BK6" s="515"/>
      <c r="BL6" s="515"/>
      <c r="BM6" s="515"/>
      <c r="BN6" s="515"/>
      <c r="BO6" s="738"/>
      <c r="BP6" s="738"/>
      <c r="BQ6" s="738"/>
      <c r="BR6" s="738"/>
      <c r="BS6" s="738"/>
      <c r="BT6" s="738"/>
      <c r="BU6" s="833"/>
      <c r="BV6" s="738"/>
      <c r="BW6" s="738"/>
      <c r="BX6" s="738"/>
      <c r="BY6" s="738"/>
      <c r="BZ6" s="738"/>
      <c r="CA6" s="738"/>
      <c r="CB6" s="738"/>
      <c r="CC6" s="738"/>
      <c r="CD6" s="738"/>
      <c r="CE6" s="738"/>
      <c r="CF6" s="738"/>
      <c r="CG6" s="738"/>
      <c r="CH6" s="738"/>
      <c r="CI6" s="738"/>
      <c r="CJ6" s="738"/>
      <c r="CK6" s="738"/>
      <c r="CL6" s="738"/>
      <c r="CM6" s="738"/>
      <c r="CN6" s="738"/>
      <c r="CO6" s="738"/>
    </row>
    <row r="7" spans="1:93" ht="15" thickBot="1" x14ac:dyDescent="0.4">
      <c r="A7" s="515"/>
      <c r="B7" s="515"/>
      <c r="C7" s="515" t="s">
        <v>820</v>
      </c>
      <c r="D7" s="515"/>
      <c r="E7" s="515" t="s">
        <v>943</v>
      </c>
      <c r="F7" s="515"/>
      <c r="G7" s="515"/>
      <c r="H7" s="515" t="s">
        <v>750</v>
      </c>
      <c r="I7" s="515"/>
      <c r="J7" s="428"/>
      <c r="K7" s="643"/>
      <c r="L7" s="643"/>
      <c r="M7" s="643"/>
      <c r="N7" s="643"/>
      <c r="O7" s="643"/>
      <c r="P7" s="643"/>
      <c r="Q7" s="643"/>
      <c r="R7" s="643"/>
      <c r="S7" s="643"/>
      <c r="T7" s="643"/>
      <c r="U7" s="643"/>
      <c r="V7" s="643"/>
      <c r="W7" s="643"/>
      <c r="X7" s="643"/>
      <c r="Y7" s="643"/>
      <c r="Z7" s="643"/>
      <c r="AA7" s="643"/>
      <c r="AB7" s="643"/>
      <c r="AC7" s="515" t="s">
        <v>143</v>
      </c>
      <c r="AD7" s="627"/>
      <c r="AE7" s="515"/>
      <c r="AF7" s="515"/>
      <c r="AG7" s="515"/>
      <c r="AH7" s="627" t="str">
        <f>IF(AH4="NEW ITEM","YES","")</f>
        <v/>
      </c>
      <c r="AI7" s="515"/>
      <c r="AJ7" s="823"/>
      <c r="AK7" s="830"/>
      <c r="AL7" s="736"/>
      <c r="AM7" s="632"/>
      <c r="AN7" s="514" t="s">
        <v>770</v>
      </c>
      <c r="AO7" s="639" t="str">
        <f>IF(IF(AND($AL$3&lt;&gt;"",AM7&lt;&gt;""),IF(AM7="A",INDEX('DROP DOWN MENUS'!R:R,MATCH($AL$3,'DROP DOWN MENUS'!M:M,0)),INDEX('DROP DOWN MENUS'!T:T,MATCH($AL$3,'DROP DOWN MENUS'!M:M,0))),"")=DATE(9999,9,9),"n/a",IF(AND($AL$3&lt;&gt;"",AM7&lt;&gt;""),IF(AM7="A",INDEX('DROP DOWN MENUS'!R:R,MATCH($AL$3,'DROP DOWN MENUS'!M:M,0)),INDEX('DROP DOWN MENUS'!T:T,MATCH($AL$3,'DROP DOWN MENUS'!M:M,0))),""))</f>
        <v/>
      </c>
      <c r="AP7" s="514" t="s">
        <v>771</v>
      </c>
      <c r="AQ7" s="639" t="str">
        <f>IF(IF(AND($AL$3&lt;&gt;"",AM7&lt;&gt;""),IF(AM7="A",INDEX('DROP DOWN MENUS'!S:S,MATCH($AL$3,'DROP DOWN MENUS'!M:M,0)),INDEX('DROP DOWN MENUS'!U:U,MATCH($AL$3,'DROP DOWN MENUS'!M:M,0))),"")=DATE(9999,9,9),"n/a",IF(AND($AL$3&lt;&gt;"",AM7&lt;&gt;""),IF(AM7="A",INDEX('DROP DOWN MENUS'!S:S,MATCH($AL$3,'DROP DOWN MENUS'!M:M,0)),INDEX('DROP DOWN MENUS'!U:U,MATCH($AL$3,'DROP DOWN MENUS'!M:M,0))),""))</f>
        <v/>
      </c>
      <c r="AR7" s="736"/>
      <c r="AS7" s="736"/>
      <c r="AT7" s="634"/>
      <c r="AU7" s="736" t="s">
        <v>770</v>
      </c>
      <c r="AV7" s="633" t="str">
        <f>IF(IF(AND($AS$3&lt;&gt;"",AT7&lt;&gt;""),IF(AT7="A",INDEX('DROP DOWN MENUS'!R:R,MATCH($AS$3,'DROP DOWN MENUS'!M:M,0)),INDEX('DROP DOWN MENUS'!T:T,MATCH($AS$3,'DROP DOWN MENUS'!M:M,0))),"")=DATE(9999,9,9),"n/a",IF(AND($AS$3&lt;&gt;"",AT7&lt;&gt;""),IF(AT7="A",INDEX('DROP DOWN MENUS'!R:R,MATCH($AS$3,'DROP DOWN MENUS'!M:M,0)),INDEX('DROP DOWN MENUS'!T:T,MATCH($AS$3,'DROP DOWN MENUS'!M:M,0))),""))</f>
        <v/>
      </c>
      <c r="AW7" s="736" t="s">
        <v>771</v>
      </c>
      <c r="AX7" s="636" t="str">
        <f>IF(IF(AND($AS$3&lt;&gt;"",AT7&lt;&gt;""),IF(AT7="A",INDEX('DROP DOWN MENUS'!S:S,MATCH($AS$3,'DROP DOWN MENUS'!M:M,0)),INDEX('DROP DOWN MENUS'!U:U,MATCH($AS$3,'DROP DOWN MENUS'!M:M,0))),"")=DATE(9999,9,9),"n/a",IF(AND($AS$3&lt;&gt;"",AT7&lt;&gt;""),IF(AT7="A",INDEX('DROP DOWN MENUS'!S:S,MATCH($AS$3,'DROP DOWN MENUS'!M:M,0)),INDEX('DROP DOWN MENUS'!U:U,MATCH($AS$3,'DROP DOWN MENUS'!M:M,0))),""))</f>
        <v/>
      </c>
      <c r="AY7" s="515"/>
      <c r="AZ7" s="515"/>
      <c r="BA7" s="515"/>
      <c r="BB7" s="515"/>
      <c r="BC7" s="515"/>
      <c r="BD7" s="515"/>
      <c r="BE7" s="515"/>
      <c r="BF7" s="515"/>
      <c r="BG7" s="515"/>
      <c r="BH7" s="515"/>
      <c r="BI7" s="515"/>
      <c r="BJ7" s="515"/>
      <c r="BK7" s="515"/>
      <c r="BL7" s="515"/>
      <c r="BM7" s="515"/>
      <c r="BN7" s="515"/>
      <c r="BO7" s="738"/>
      <c r="BP7" s="738"/>
      <c r="BQ7" s="738"/>
      <c r="BR7" s="738"/>
      <c r="BS7" s="738"/>
      <c r="BT7" s="738"/>
      <c r="BU7" s="833"/>
      <c r="BV7" s="738"/>
      <c r="BW7" s="738"/>
      <c r="BX7" s="738"/>
      <c r="BY7" s="738"/>
      <c r="BZ7" s="738"/>
      <c r="CA7" s="738"/>
      <c r="CB7" s="738"/>
      <c r="CC7" s="738"/>
      <c r="CD7" s="738"/>
      <c r="CE7" s="738"/>
      <c r="CF7" s="738"/>
      <c r="CG7" s="738"/>
      <c r="CH7" s="738"/>
      <c r="CI7" s="738"/>
      <c r="CJ7" s="738"/>
      <c r="CK7" s="738"/>
      <c r="CL7" s="738"/>
      <c r="CM7" s="738"/>
      <c r="CN7" s="738"/>
      <c r="CO7" s="738"/>
    </row>
    <row r="8" spans="1:93" x14ac:dyDescent="0.35">
      <c r="A8" s="515"/>
      <c r="B8" s="515"/>
      <c r="C8" s="542"/>
      <c r="D8" s="205"/>
      <c r="E8" s="871"/>
      <c r="F8" s="428"/>
      <c r="G8" s="428"/>
      <c r="H8" s="542"/>
      <c r="I8" s="515"/>
      <c r="J8" s="428"/>
      <c r="K8" s="643"/>
      <c r="L8" s="643"/>
      <c r="M8" s="643"/>
      <c r="N8" s="643"/>
      <c r="O8" s="643"/>
      <c r="P8" s="643"/>
      <c r="Q8" s="643"/>
      <c r="R8" s="643"/>
      <c r="S8" s="643"/>
      <c r="T8" s="643"/>
      <c r="U8" s="643"/>
      <c r="V8" s="643"/>
      <c r="W8" s="643"/>
      <c r="X8" s="643"/>
      <c r="Y8" s="643"/>
      <c r="Z8" s="643"/>
      <c r="AA8" s="643"/>
      <c r="AB8" s="643"/>
      <c r="AC8" s="515" t="s">
        <v>27</v>
      </c>
      <c r="AD8" s="627"/>
      <c r="AE8" s="515"/>
      <c r="AF8" s="515"/>
      <c r="AG8" s="515"/>
      <c r="AH8" s="515"/>
      <c r="AI8" s="515"/>
      <c r="AJ8" s="515"/>
      <c r="AK8" s="823"/>
      <c r="AL8" s="515"/>
      <c r="AM8" s="515"/>
      <c r="AN8" s="824"/>
      <c r="AO8" s="515"/>
      <c r="AP8" s="515"/>
      <c r="AQ8" s="515"/>
      <c r="AR8" s="515"/>
      <c r="AS8" s="515"/>
      <c r="AT8" s="515"/>
      <c r="AU8" s="515"/>
      <c r="AV8" s="515"/>
      <c r="AW8" s="515"/>
      <c r="AX8" s="428"/>
      <c r="AY8" s="515"/>
      <c r="AZ8" s="515"/>
      <c r="BA8" s="515"/>
      <c r="BB8" s="515"/>
      <c r="BC8" s="515"/>
      <c r="BD8" s="515"/>
      <c r="BE8" s="515"/>
      <c r="BF8" s="515"/>
      <c r="BG8" s="515"/>
      <c r="BH8" s="515"/>
      <c r="BI8" s="515"/>
      <c r="BJ8" s="515"/>
      <c r="BK8" s="515"/>
      <c r="BL8" s="515"/>
      <c r="BM8" s="515"/>
      <c r="BN8" s="515"/>
      <c r="BO8" s="738"/>
      <c r="BP8" s="738"/>
      <c r="BQ8" s="738"/>
      <c r="BR8" s="738"/>
      <c r="BS8" s="738"/>
      <c r="BT8" s="738"/>
      <c r="BU8" s="833"/>
      <c r="BV8" s="738"/>
      <c r="BW8" s="738"/>
      <c r="BX8" s="738"/>
      <c r="BY8" s="738"/>
      <c r="BZ8" s="738"/>
      <c r="CA8" s="738"/>
      <c r="CB8" s="738"/>
      <c r="CC8" s="738"/>
      <c r="CD8" s="738"/>
      <c r="CE8" s="738"/>
      <c r="CF8" s="738"/>
      <c r="CG8" s="738"/>
      <c r="CH8" s="738"/>
      <c r="CI8" s="738"/>
      <c r="CJ8" s="738"/>
      <c r="CK8" s="738"/>
      <c r="CL8" s="738"/>
      <c r="CM8" s="738"/>
      <c r="CN8" s="738"/>
      <c r="CO8" s="738"/>
    </row>
    <row r="9" spans="1:93" x14ac:dyDescent="0.35">
      <c r="A9" s="515"/>
      <c r="B9" s="515"/>
      <c r="C9" s="461" t="s">
        <v>754</v>
      </c>
      <c r="D9" s="515"/>
      <c r="E9" s="461" t="s">
        <v>756</v>
      </c>
      <c r="F9" s="515"/>
      <c r="G9" s="515"/>
      <c r="H9" s="461" t="s">
        <v>757</v>
      </c>
      <c r="I9" s="515"/>
      <c r="J9" s="428"/>
      <c r="K9" s="643"/>
      <c r="L9" s="643"/>
      <c r="M9" s="643"/>
      <c r="N9" s="643"/>
      <c r="O9" s="643"/>
      <c r="P9" s="643"/>
      <c r="Q9" s="643"/>
      <c r="R9" s="643"/>
      <c r="S9" s="643"/>
      <c r="T9" s="643"/>
      <c r="U9" s="643"/>
      <c r="V9" s="643"/>
      <c r="W9" s="643"/>
      <c r="X9" s="643"/>
      <c r="Y9" s="643"/>
      <c r="Z9" s="643"/>
      <c r="AA9" s="643"/>
      <c r="AB9" s="643"/>
      <c r="AC9" s="515" t="s">
        <v>821</v>
      </c>
      <c r="AD9" s="627"/>
      <c r="AE9" s="515"/>
      <c r="AF9" s="515"/>
      <c r="AG9" s="515"/>
      <c r="AH9" s="515"/>
      <c r="AI9" s="515"/>
      <c r="AJ9" s="823"/>
      <c r="AK9" s="515" t="s">
        <v>777</v>
      </c>
      <c r="AL9" s="824" t="s">
        <v>774</v>
      </c>
      <c r="AM9" s="627"/>
      <c r="AN9" s="824" t="s">
        <v>770</v>
      </c>
      <c r="AO9" s="628"/>
      <c r="AP9" s="513" t="s">
        <v>771</v>
      </c>
      <c r="AQ9" s="628"/>
      <c r="AR9" s="908" t="s">
        <v>778</v>
      </c>
      <c r="AS9" s="907"/>
      <c r="AT9" s="907" t="s">
        <v>779</v>
      </c>
      <c r="AU9" s="907"/>
      <c r="AV9" s="909"/>
      <c r="AW9" s="627"/>
      <c r="AX9" s="515"/>
      <c r="AY9" s="515"/>
      <c r="AZ9" s="515"/>
      <c r="BA9" s="515"/>
      <c r="BB9" s="515"/>
      <c r="BC9" s="515"/>
      <c r="BD9" s="515"/>
      <c r="BE9" s="515"/>
      <c r="BF9" s="515"/>
      <c r="BG9" s="515"/>
      <c r="BH9" s="515"/>
      <c r="BI9" s="515"/>
      <c r="BJ9" s="515"/>
      <c r="BK9" s="515"/>
      <c r="BL9" s="515"/>
      <c r="BM9" s="515"/>
      <c r="BN9" s="515"/>
      <c r="BO9" s="738"/>
      <c r="BP9" s="738"/>
      <c r="BQ9" s="738"/>
      <c r="BR9" s="738"/>
      <c r="BS9" s="738"/>
      <c r="BT9" s="738"/>
      <c r="BU9" s="833"/>
      <c r="BV9" s="738"/>
      <c r="BW9" s="738"/>
      <c r="BX9" s="738"/>
      <c r="BY9" s="738"/>
      <c r="BZ9" s="738"/>
      <c r="CA9" s="738"/>
      <c r="CB9" s="738"/>
      <c r="CC9" s="738"/>
      <c r="CD9" s="738"/>
      <c r="CE9" s="738"/>
      <c r="CF9" s="738"/>
      <c r="CG9" s="738"/>
      <c r="CH9" s="738"/>
      <c r="CI9" s="738"/>
      <c r="CJ9" s="738"/>
      <c r="CK9" s="738"/>
      <c r="CL9" s="738"/>
      <c r="CM9" s="738"/>
      <c r="CN9" s="738"/>
      <c r="CO9" s="738"/>
    </row>
    <row r="10" spans="1:93" x14ac:dyDescent="0.35">
      <c r="A10" s="515"/>
      <c r="B10" s="515"/>
      <c r="C10" s="542"/>
      <c r="D10" s="515"/>
      <c r="E10" s="519"/>
      <c r="F10" s="515"/>
      <c r="G10" s="515"/>
      <c r="H10" s="627"/>
      <c r="I10" s="515"/>
      <c r="J10" s="428"/>
      <c r="K10" s="643"/>
      <c r="L10" s="643"/>
      <c r="M10" s="643"/>
      <c r="N10" s="643"/>
      <c r="O10" s="643"/>
      <c r="P10" s="643"/>
      <c r="Q10" s="643"/>
      <c r="R10" s="643"/>
      <c r="S10" s="643"/>
      <c r="T10" s="643"/>
      <c r="U10" s="643"/>
      <c r="V10" s="643"/>
      <c r="W10" s="643"/>
      <c r="X10" s="643"/>
      <c r="Y10" s="643"/>
      <c r="Z10" s="643"/>
      <c r="AA10" s="643"/>
      <c r="AB10" s="643"/>
      <c r="AC10" s="515"/>
      <c r="AD10" s="515"/>
      <c r="AE10" s="515"/>
      <c r="AF10" s="515"/>
      <c r="AG10" s="515"/>
      <c r="AH10" s="515"/>
      <c r="AI10" s="515"/>
      <c r="AJ10" s="515"/>
      <c r="AK10" s="515"/>
      <c r="AL10" s="824" t="s">
        <v>775</v>
      </c>
      <c r="AM10" s="627"/>
      <c r="AN10" s="824" t="s">
        <v>770</v>
      </c>
      <c r="AO10" s="628"/>
      <c r="AP10" s="513" t="s">
        <v>771</v>
      </c>
      <c r="AQ10" s="628"/>
      <c r="AR10" s="515"/>
      <c r="AS10" s="515"/>
      <c r="AT10" s="907" t="s">
        <v>780</v>
      </c>
      <c r="AU10" s="907"/>
      <c r="AV10" s="907"/>
      <c r="AW10" s="627"/>
      <c r="AX10" s="515"/>
      <c r="AY10" s="515"/>
      <c r="AZ10" s="515"/>
      <c r="BA10" s="515"/>
      <c r="BB10" s="515"/>
      <c r="BC10" s="515"/>
      <c r="BD10" s="515"/>
      <c r="BE10" s="515"/>
      <c r="BF10" s="515"/>
      <c r="BG10" s="515"/>
      <c r="BH10" s="515"/>
      <c r="BI10" s="515"/>
      <c r="BJ10" s="515"/>
      <c r="BK10" s="515"/>
      <c r="BL10" s="515"/>
      <c r="BM10" s="515"/>
      <c r="BN10" s="515"/>
      <c r="BO10" s="738"/>
      <c r="BP10" s="738"/>
      <c r="BQ10" s="738"/>
      <c r="BR10" s="738"/>
      <c r="BS10" s="738"/>
      <c r="BT10" s="738"/>
      <c r="BU10" s="833"/>
      <c r="BV10" s="738"/>
      <c r="BW10" s="738"/>
      <c r="BX10" s="738"/>
      <c r="BY10" s="738"/>
      <c r="BZ10" s="738"/>
      <c r="CA10" s="738"/>
      <c r="CB10" s="738"/>
      <c r="CC10" s="738"/>
      <c r="CD10" s="738"/>
      <c r="CE10" s="738"/>
      <c r="CF10" s="738"/>
      <c r="CG10" s="738"/>
      <c r="CH10" s="738"/>
      <c r="CI10" s="738"/>
      <c r="CJ10" s="738"/>
      <c r="CK10" s="738"/>
      <c r="CL10" s="738"/>
      <c r="CM10" s="738"/>
      <c r="CN10" s="738"/>
      <c r="CO10" s="738"/>
    </row>
    <row r="11" spans="1:93" x14ac:dyDescent="0.35">
      <c r="A11" s="515"/>
      <c r="B11" s="515"/>
      <c r="C11" s="515" t="s">
        <v>751</v>
      </c>
      <c r="D11" s="515"/>
      <c r="E11" s="515"/>
      <c r="F11" s="515"/>
      <c r="G11" s="515"/>
      <c r="H11" s="515"/>
      <c r="I11" s="515"/>
      <c r="J11" s="428"/>
      <c r="K11" s="643"/>
      <c r="L11" s="643"/>
      <c r="M11" s="643"/>
      <c r="N11" s="643"/>
      <c r="O11" s="643"/>
      <c r="P11" s="643"/>
      <c r="Q11" s="643"/>
      <c r="R11" s="643"/>
      <c r="S11" s="643"/>
      <c r="T11" s="643"/>
      <c r="U11" s="643"/>
      <c r="V11" s="643"/>
      <c r="W11" s="643"/>
      <c r="X11" s="643"/>
      <c r="Y11" s="643"/>
      <c r="Z11" s="643"/>
      <c r="AA11" s="643"/>
      <c r="AB11" s="643"/>
      <c r="AC11" s="515" t="s">
        <v>766</v>
      </c>
      <c r="AD11" s="515"/>
      <c r="AE11" s="515"/>
      <c r="AF11" s="515"/>
      <c r="AG11" s="515"/>
      <c r="AH11" s="515"/>
      <c r="AI11" s="515"/>
      <c r="AJ11" s="515"/>
      <c r="AK11" s="515"/>
      <c r="AL11" s="513" t="s">
        <v>776</v>
      </c>
      <c r="AM11" s="627"/>
      <c r="AN11" s="824" t="s">
        <v>770</v>
      </c>
      <c r="AO11" s="628"/>
      <c r="AP11" s="513" t="s">
        <v>771</v>
      </c>
      <c r="AQ11" s="628"/>
      <c r="AR11" s="515"/>
      <c r="AS11" s="515"/>
      <c r="AT11" s="907" t="s">
        <v>781</v>
      </c>
      <c r="AU11" s="907"/>
      <c r="AV11" s="907"/>
      <c r="AW11" s="627"/>
      <c r="AX11" s="515"/>
      <c r="AY11" s="515"/>
      <c r="AZ11" s="515"/>
      <c r="BA11" s="515"/>
      <c r="BB11" s="515"/>
      <c r="BC11" s="515"/>
      <c r="BD11" s="515"/>
      <c r="BE11" s="515"/>
      <c r="BF11" s="515"/>
      <c r="BG11" s="515"/>
      <c r="BH11" s="515"/>
      <c r="BI11" s="515"/>
      <c r="BJ11" s="515"/>
      <c r="BK11" s="515"/>
      <c r="BL11" s="515"/>
      <c r="BM11" s="515"/>
      <c r="BN11" s="515"/>
      <c r="BO11" s="738"/>
      <c r="BP11" s="738"/>
      <c r="BQ11" s="738"/>
      <c r="BR11" s="738"/>
      <c r="BS11" s="738"/>
      <c r="BT11" s="738"/>
      <c r="BU11" s="833"/>
      <c r="BV11" s="738"/>
      <c r="BW11" s="738"/>
      <c r="BX11" s="738"/>
      <c r="BY11" s="738"/>
      <c r="BZ11" s="738"/>
      <c r="CA11" s="738"/>
      <c r="CB11" s="738"/>
      <c r="CC11" s="738"/>
      <c r="CD11" s="738"/>
      <c r="CE11" s="738"/>
      <c r="CF11" s="738"/>
      <c r="CG11" s="738"/>
      <c r="CH11" s="738"/>
      <c r="CI11" s="738"/>
      <c r="CJ11" s="738"/>
      <c r="CK11" s="738"/>
      <c r="CL11" s="738"/>
      <c r="CM11" s="738"/>
      <c r="CN11" s="738"/>
      <c r="CO11" s="738"/>
    </row>
    <row r="12" spans="1:93" x14ac:dyDescent="0.35">
      <c r="A12" s="515"/>
      <c r="B12" s="515"/>
      <c r="C12" s="899"/>
      <c r="D12" s="899"/>
      <c r="E12" s="899"/>
      <c r="F12" s="899"/>
      <c r="G12" s="899"/>
      <c r="H12" s="899"/>
      <c r="I12" s="899"/>
      <c r="J12" s="428"/>
      <c r="K12" s="643"/>
      <c r="L12" s="643"/>
      <c r="M12" s="643"/>
      <c r="N12" s="643"/>
      <c r="O12" s="643"/>
      <c r="P12" s="643"/>
      <c r="Q12" s="643"/>
      <c r="R12" s="643"/>
      <c r="S12" s="643"/>
      <c r="T12" s="643"/>
      <c r="U12" s="643"/>
      <c r="V12" s="643"/>
      <c r="W12" s="643"/>
      <c r="X12" s="643"/>
      <c r="Y12" s="643"/>
      <c r="Z12" s="643"/>
      <c r="AA12" s="643"/>
      <c r="AB12" s="643"/>
      <c r="AC12" s="921"/>
      <c r="AD12" s="922"/>
      <c r="AE12" s="922"/>
      <c r="AF12" s="922"/>
      <c r="AG12" s="922"/>
      <c r="AH12" s="922"/>
      <c r="AI12" s="922"/>
      <c r="AJ12" s="923"/>
      <c r="AK12" s="515"/>
      <c r="AL12" s="515"/>
      <c r="AM12" s="428"/>
      <c r="AN12" s="515"/>
      <c r="AO12" s="515"/>
      <c r="AP12" s="515"/>
      <c r="AQ12" s="515"/>
      <c r="AR12" s="515"/>
      <c r="AS12" s="515"/>
      <c r="AT12" s="907" t="s">
        <v>967</v>
      </c>
      <c r="AU12" s="907"/>
      <c r="AV12" s="907"/>
      <c r="AW12" s="627"/>
      <c r="AX12" s="515"/>
      <c r="AY12" s="515"/>
      <c r="AZ12" s="515"/>
      <c r="BA12" s="515"/>
      <c r="BB12" s="515"/>
      <c r="BC12" s="515"/>
      <c r="BD12" s="515"/>
      <c r="BE12" s="515"/>
      <c r="BF12" s="515"/>
      <c r="BG12" s="515"/>
      <c r="BH12" s="515"/>
      <c r="BI12" s="515"/>
      <c r="BJ12" s="515"/>
      <c r="BK12" s="515"/>
      <c r="BL12" s="515"/>
      <c r="BM12" s="515"/>
      <c r="BN12" s="515"/>
      <c r="BO12" s="738"/>
      <c r="BP12" s="738"/>
      <c r="BQ12" s="738"/>
      <c r="BR12" s="738"/>
      <c r="BS12" s="738"/>
      <c r="BT12" s="738"/>
      <c r="BU12" s="833"/>
      <c r="BV12" s="738"/>
      <c r="BW12" s="738"/>
      <c r="BX12" s="738"/>
      <c r="BY12" s="738"/>
      <c r="BZ12" s="738"/>
      <c r="CA12" s="738"/>
      <c r="CB12" s="738"/>
      <c r="CC12" s="738"/>
      <c r="CD12" s="738"/>
      <c r="CE12" s="738"/>
      <c r="CF12" s="738"/>
      <c r="CG12" s="738"/>
      <c r="CH12" s="738"/>
      <c r="CI12" s="738"/>
      <c r="CJ12" s="738"/>
      <c r="CK12" s="738"/>
      <c r="CL12" s="738"/>
      <c r="CM12" s="738"/>
      <c r="CN12" s="738"/>
      <c r="CO12" s="738"/>
    </row>
    <row r="13" spans="1:93" x14ac:dyDescent="0.35">
      <c r="A13" s="515"/>
      <c r="B13" s="515"/>
      <c r="C13" s="515" t="s">
        <v>752</v>
      </c>
      <c r="D13" s="515"/>
      <c r="E13" s="515"/>
      <c r="F13" s="515"/>
      <c r="G13" s="515"/>
      <c r="H13" s="515"/>
      <c r="I13" s="515"/>
      <c r="J13" s="428"/>
      <c r="K13" s="428"/>
      <c r="L13" s="428"/>
      <c r="M13" s="428"/>
      <c r="N13" s="428"/>
      <c r="O13" s="428"/>
      <c r="P13" s="428"/>
      <c r="Q13" s="428"/>
      <c r="R13" s="428"/>
      <c r="S13" s="428"/>
      <c r="T13" s="428"/>
      <c r="U13" s="428"/>
      <c r="V13" s="428"/>
      <c r="W13" s="428"/>
      <c r="X13" s="428"/>
      <c r="Y13" s="428"/>
      <c r="Z13" s="428"/>
      <c r="AA13" s="428"/>
      <c r="AB13" s="428"/>
      <c r="AC13" s="428"/>
      <c r="AD13" s="515"/>
      <c r="AE13" s="515"/>
      <c r="AF13" s="515"/>
      <c r="AG13" s="515"/>
      <c r="AH13" s="515"/>
      <c r="AI13" s="515"/>
      <c r="AJ13" s="515"/>
      <c r="AK13" s="515" t="s">
        <v>763</v>
      </c>
      <c r="AL13" s="515"/>
      <c r="AM13" s="928" t="s">
        <v>782</v>
      </c>
      <c r="AN13" s="928"/>
      <c r="AO13" s="928"/>
      <c r="AP13" s="928"/>
      <c r="AQ13" s="515"/>
      <c r="AR13" s="515"/>
      <c r="AS13" s="515"/>
      <c r="AT13" s="515"/>
      <c r="AU13" s="515"/>
      <c r="AV13" s="515"/>
      <c r="AW13" s="205"/>
      <c r="AX13" s="515"/>
      <c r="AY13" s="515"/>
      <c r="AZ13" s="515"/>
      <c r="BA13" s="515"/>
      <c r="BB13" s="515"/>
      <c r="BC13" s="515"/>
      <c r="BD13" s="515"/>
      <c r="BE13" s="515"/>
      <c r="BF13" s="515"/>
      <c r="BG13" s="515"/>
      <c r="BH13" s="515"/>
      <c r="BI13" s="515"/>
      <c r="BJ13" s="515"/>
      <c r="BK13" s="515"/>
      <c r="BL13" s="515"/>
      <c r="BM13" s="515"/>
      <c r="BN13" s="515"/>
      <c r="BO13" s="738"/>
      <c r="BP13" s="738"/>
      <c r="BQ13" s="738"/>
      <c r="BR13" s="738"/>
      <c r="BS13" s="738"/>
      <c r="BT13" s="738"/>
      <c r="BU13" s="833"/>
      <c r="BV13" s="738"/>
      <c r="BW13" s="738"/>
      <c r="BX13" s="738"/>
      <c r="BY13" s="738"/>
      <c r="BZ13" s="738"/>
      <c r="CA13" s="738"/>
      <c r="CB13" s="738"/>
      <c r="CC13" s="738"/>
      <c r="CD13" s="738"/>
      <c r="CE13" s="738"/>
      <c r="CF13" s="738"/>
      <c r="CG13" s="738"/>
      <c r="CH13" s="738"/>
      <c r="CI13" s="738"/>
      <c r="CJ13" s="738"/>
      <c r="CK13" s="738"/>
      <c r="CL13" s="738"/>
      <c r="CM13" s="738"/>
      <c r="CN13" s="738"/>
      <c r="CO13" s="738"/>
    </row>
    <row r="14" spans="1:93" x14ac:dyDescent="0.35">
      <c r="A14" s="515"/>
      <c r="B14" s="515"/>
      <c r="C14" s="899"/>
      <c r="D14" s="899"/>
      <c r="E14" s="899"/>
      <c r="F14" s="899"/>
      <c r="G14" s="899"/>
      <c r="H14" s="899"/>
      <c r="I14" s="899"/>
      <c r="J14" s="428"/>
      <c r="K14" s="428"/>
      <c r="L14" s="428"/>
      <c r="M14" s="428"/>
      <c r="N14" s="428"/>
      <c r="O14" s="428"/>
      <c r="P14" s="428"/>
      <c r="Q14" s="428"/>
      <c r="R14" s="428"/>
      <c r="S14" s="428"/>
      <c r="T14" s="428"/>
      <c r="U14" s="428"/>
      <c r="V14" s="428"/>
      <c r="W14" s="428"/>
      <c r="X14" s="428"/>
      <c r="Y14" s="428"/>
      <c r="Z14" s="428"/>
      <c r="AA14" s="428"/>
      <c r="AB14" s="428"/>
      <c r="AC14" s="515"/>
      <c r="AD14" s="515"/>
      <c r="AE14" s="515"/>
      <c r="AF14" s="515"/>
      <c r="AG14" s="515"/>
      <c r="AH14" s="515"/>
      <c r="AI14" s="515"/>
      <c r="AJ14" s="515"/>
      <c r="AK14" s="627"/>
      <c r="AL14" s="205"/>
      <c r="AM14" s="899"/>
      <c r="AN14" s="899"/>
      <c r="AO14" s="899"/>
      <c r="AP14" s="899"/>
      <c r="AQ14" s="205"/>
      <c r="AR14" s="897" t="s">
        <v>830</v>
      </c>
      <c r="AS14" s="898"/>
      <c r="AT14" s="630"/>
      <c r="AU14" s="486"/>
      <c r="AV14" s="903" t="s">
        <v>870</v>
      </c>
      <c r="AW14" s="903"/>
      <c r="AX14" s="903"/>
      <c r="AY14" s="797"/>
      <c r="AZ14" s="831"/>
      <c r="BA14" s="515"/>
      <c r="BB14" s="515"/>
      <c r="BC14" s="515"/>
      <c r="BD14" s="515"/>
      <c r="BE14" s="515"/>
      <c r="BF14" s="515"/>
      <c r="BG14" s="515"/>
      <c r="BH14" s="515"/>
      <c r="BI14" s="515"/>
      <c r="BJ14" s="515"/>
      <c r="BK14" s="515"/>
      <c r="BL14" s="515"/>
      <c r="BM14" s="515"/>
      <c r="BN14" s="515"/>
      <c r="BO14" s="738"/>
      <c r="BP14" s="738"/>
      <c r="BQ14" s="738"/>
      <c r="BR14" s="738"/>
      <c r="BS14" s="738"/>
      <c r="BT14" s="738"/>
      <c r="BU14" s="833"/>
      <c r="BV14" s="738"/>
      <c r="BW14" s="738"/>
      <c r="BX14" s="738"/>
      <c r="BY14" s="738"/>
      <c r="BZ14" s="738"/>
      <c r="CA14" s="738"/>
      <c r="CB14" s="738"/>
      <c r="CC14" s="738"/>
      <c r="CD14" s="738"/>
      <c r="CE14" s="738"/>
      <c r="CF14" s="738"/>
      <c r="CG14" s="738"/>
      <c r="CH14" s="738"/>
      <c r="CI14" s="738"/>
      <c r="CJ14" s="738"/>
      <c r="CK14" s="738"/>
      <c r="CL14" s="738"/>
      <c r="CM14" s="738"/>
      <c r="CN14" s="738"/>
      <c r="CO14" s="738"/>
    </row>
    <row r="15" spans="1:93" x14ac:dyDescent="0.35">
      <c r="A15" s="515"/>
      <c r="B15" s="515"/>
      <c r="C15" s="515" t="s">
        <v>753</v>
      </c>
      <c r="D15" s="515"/>
      <c r="E15" s="515"/>
      <c r="F15" s="515"/>
      <c r="G15" s="515"/>
      <c r="H15" s="515"/>
      <c r="I15" s="515"/>
      <c r="J15" s="428"/>
      <c r="K15" s="428"/>
      <c r="L15" s="428"/>
      <c r="M15" s="428"/>
      <c r="N15" s="428"/>
      <c r="O15" s="428"/>
      <c r="P15" s="428"/>
      <c r="Q15" s="428"/>
      <c r="R15" s="428"/>
      <c r="S15" s="428"/>
      <c r="T15" s="428"/>
      <c r="U15" s="428"/>
      <c r="V15" s="428"/>
      <c r="W15" s="428"/>
      <c r="X15" s="428"/>
      <c r="Y15" s="428"/>
      <c r="Z15" s="428"/>
      <c r="AA15" s="428"/>
      <c r="AB15" s="428"/>
      <c r="AC15" s="515" t="s">
        <v>759</v>
      </c>
      <c r="AD15" s="515"/>
      <c r="AE15" s="825" t="s">
        <v>758</v>
      </c>
      <c r="AF15" s="515"/>
      <c r="AG15" s="925" t="s">
        <v>535</v>
      </c>
      <c r="AH15" s="925"/>
      <c r="AI15" s="515"/>
      <c r="AJ15" s="515"/>
      <c r="AK15" s="927" t="s">
        <v>913</v>
      </c>
      <c r="AL15" s="927"/>
      <c r="AM15" s="515"/>
      <c r="AN15" s="515"/>
      <c r="AO15" s="515"/>
      <c r="AP15" s="515"/>
      <c r="AQ15" s="515"/>
      <c r="AR15" s="515"/>
      <c r="AS15" s="515"/>
      <c r="AT15" s="515"/>
      <c r="AU15" s="515"/>
      <c r="AV15" s="515"/>
      <c r="AW15" s="515"/>
      <c r="AX15" s="515"/>
      <c r="AY15" s="372"/>
      <c r="AZ15" s="515"/>
      <c r="BA15" s="515"/>
      <c r="BB15" s="515"/>
      <c r="BC15" s="515"/>
      <c r="BD15" s="515"/>
      <c r="BE15" s="515"/>
      <c r="BF15" s="515"/>
      <c r="BG15" s="515"/>
      <c r="BH15" s="515"/>
      <c r="BI15" s="515"/>
      <c r="BJ15" s="515"/>
      <c r="BK15" s="515"/>
      <c r="BL15" s="515"/>
      <c r="BM15" s="515"/>
      <c r="BN15" s="515"/>
      <c r="BO15" s="738"/>
      <c r="BP15" s="738"/>
      <c r="BQ15" s="738"/>
      <c r="BR15" s="738"/>
      <c r="BS15" s="738"/>
      <c r="BT15" s="738"/>
      <c r="BU15" s="833"/>
      <c r="BV15" s="738"/>
      <c r="BW15" s="738"/>
      <c r="BX15" s="738"/>
      <c r="BY15" s="738"/>
      <c r="BZ15" s="738"/>
      <c r="CA15" s="738"/>
      <c r="CB15" s="738"/>
      <c r="CC15" s="738"/>
      <c r="CD15" s="738"/>
      <c r="CE15" s="738"/>
      <c r="CF15" s="738"/>
      <c r="CG15" s="738"/>
      <c r="CH15" s="738"/>
      <c r="CI15" s="738"/>
      <c r="CJ15" s="738"/>
      <c r="CK15" s="738"/>
      <c r="CL15" s="738"/>
      <c r="CM15" s="738"/>
      <c r="CN15" s="738"/>
      <c r="CO15" s="738"/>
    </row>
    <row r="16" spans="1:93" x14ac:dyDescent="0.35">
      <c r="A16" s="515"/>
      <c r="B16" s="515"/>
      <c r="C16" s="899"/>
      <c r="D16" s="899"/>
      <c r="E16" s="899"/>
      <c r="F16" s="899"/>
      <c r="G16" s="899"/>
      <c r="H16" s="899"/>
      <c r="I16" s="899"/>
      <c r="J16" s="428"/>
      <c r="K16" s="643"/>
      <c r="L16" s="643"/>
      <c r="M16" s="643"/>
      <c r="N16" s="643"/>
      <c r="O16" s="643"/>
      <c r="P16" s="643"/>
      <c r="Q16" s="643"/>
      <c r="R16" s="643"/>
      <c r="S16" s="643"/>
      <c r="T16" s="643"/>
      <c r="U16" s="643"/>
      <c r="V16" s="643"/>
      <c r="W16" s="643"/>
      <c r="X16" s="643"/>
      <c r="Y16" s="643"/>
      <c r="Z16" s="643"/>
      <c r="AA16" s="643"/>
      <c r="AB16" s="643"/>
      <c r="AC16" s="629"/>
      <c r="AD16" s="515"/>
      <c r="AE16" s="628"/>
      <c r="AF16" s="515"/>
      <c r="AG16" s="924"/>
      <c r="AH16" s="924"/>
      <c r="AI16" s="515"/>
      <c r="AJ16" s="515"/>
      <c r="AK16" s="926"/>
      <c r="AL16" s="926"/>
      <c r="AM16" s="515"/>
      <c r="AN16" s="515"/>
      <c r="AO16" s="515"/>
      <c r="AP16" s="515"/>
      <c r="AQ16" s="515"/>
      <c r="AR16" s="515"/>
      <c r="AS16" s="515"/>
      <c r="AT16" s="515"/>
      <c r="AU16" s="515"/>
      <c r="AV16" s="903" t="s">
        <v>871</v>
      </c>
      <c r="AW16" s="903"/>
      <c r="AX16" s="903"/>
      <c r="AY16" s="798"/>
      <c r="AZ16" s="515"/>
      <c r="BA16" s="515"/>
      <c r="BB16" s="515"/>
      <c r="BC16" s="515"/>
      <c r="BD16" s="515"/>
      <c r="BE16" s="515"/>
      <c r="BF16" s="515"/>
      <c r="BG16" s="515"/>
      <c r="BH16" s="515"/>
      <c r="BI16" s="515"/>
      <c r="BJ16" s="515"/>
      <c r="BK16" s="515"/>
      <c r="BL16" s="515"/>
      <c r="BM16" s="515"/>
      <c r="BN16" s="515"/>
      <c r="BO16" s="738"/>
      <c r="BP16" s="738"/>
      <c r="BQ16" s="738"/>
      <c r="BR16" s="738"/>
      <c r="BS16" s="738"/>
      <c r="BT16" s="738"/>
      <c r="BU16" s="833"/>
      <c r="BV16" s="738"/>
      <c r="BW16" s="738"/>
      <c r="BX16" s="738"/>
      <c r="BY16" s="738"/>
      <c r="BZ16" s="738"/>
      <c r="CA16" s="738"/>
      <c r="CB16" s="738"/>
      <c r="CC16" s="738"/>
      <c r="CD16" s="738"/>
      <c r="CE16" s="738"/>
      <c r="CF16" s="738"/>
      <c r="CG16" s="738"/>
      <c r="CH16" s="738"/>
      <c r="CI16" s="738"/>
      <c r="CJ16" s="738"/>
      <c r="CK16" s="738"/>
      <c r="CL16" s="738"/>
      <c r="CM16" s="738"/>
      <c r="CN16" s="738"/>
      <c r="CO16" s="738"/>
    </row>
    <row r="17" spans="1:93" ht="15" thickBot="1" x14ac:dyDescent="0.4">
      <c r="A17" s="515"/>
      <c r="B17" s="515"/>
      <c r="C17" s="515"/>
      <c r="D17" s="515"/>
      <c r="E17" s="515"/>
      <c r="F17" s="515"/>
      <c r="G17" s="515"/>
      <c r="H17" s="515"/>
      <c r="I17" s="515"/>
      <c r="J17" s="428"/>
      <c r="K17" s="643"/>
      <c r="L17" s="643"/>
      <c r="M17" s="643"/>
      <c r="N17" s="643"/>
      <c r="O17" s="643"/>
      <c r="P17" s="643"/>
      <c r="Q17" s="643"/>
      <c r="R17" s="643"/>
      <c r="S17" s="643"/>
      <c r="T17" s="643"/>
      <c r="U17" s="643"/>
      <c r="V17" s="643"/>
      <c r="W17" s="643"/>
      <c r="X17" s="643"/>
      <c r="Y17" s="643"/>
      <c r="Z17" s="643"/>
      <c r="AA17" s="643"/>
      <c r="AB17" s="643"/>
      <c r="AC17" s="515"/>
      <c r="AD17" s="515"/>
      <c r="AE17" s="515"/>
      <c r="AF17" s="515"/>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738"/>
      <c r="BP17" s="738"/>
      <c r="BQ17" s="738"/>
      <c r="BR17" s="738"/>
      <c r="BS17" s="738"/>
      <c r="BT17" s="738"/>
      <c r="BU17" s="833"/>
      <c r="BV17" s="738"/>
      <c r="BW17" s="738"/>
      <c r="BX17" s="738"/>
      <c r="BY17" s="738"/>
      <c r="BZ17" s="738"/>
      <c r="CA17" s="738"/>
      <c r="CB17" s="738"/>
      <c r="CC17" s="738"/>
      <c r="CD17" s="738"/>
      <c r="CE17" s="738"/>
      <c r="CF17" s="738"/>
      <c r="CG17" s="738"/>
      <c r="CH17" s="738"/>
      <c r="CI17" s="738"/>
      <c r="CJ17" s="738"/>
      <c r="CK17" s="738"/>
      <c r="CL17" s="738"/>
      <c r="CM17" s="738"/>
      <c r="CN17" s="738"/>
      <c r="CO17" s="738"/>
    </row>
    <row r="18" spans="1:93" s="192" customFormat="1" ht="15" thickBot="1" x14ac:dyDescent="0.4">
      <c r="A18" s="428"/>
      <c r="B18" s="428"/>
      <c r="C18" s="428"/>
      <c r="D18" s="428"/>
      <c r="E18" s="428"/>
      <c r="F18" s="428"/>
      <c r="G18" s="428"/>
      <c r="H18" s="428"/>
      <c r="I18" s="428"/>
      <c r="J18" s="428"/>
      <c r="K18" s="662" t="s">
        <v>1017</v>
      </c>
      <c r="L18" s="662">
        <v>3</v>
      </c>
      <c r="M18" s="662">
        <v>1</v>
      </c>
      <c r="N18" s="662">
        <v>3</v>
      </c>
      <c r="O18" s="662">
        <v>1</v>
      </c>
      <c r="P18" s="662">
        <v>3</v>
      </c>
      <c r="Q18" s="662">
        <v>1</v>
      </c>
      <c r="R18" s="662">
        <v>3</v>
      </c>
      <c r="S18" s="662">
        <v>1</v>
      </c>
      <c r="T18" s="662">
        <v>3</v>
      </c>
      <c r="U18" s="662">
        <v>1</v>
      </c>
      <c r="V18" s="662">
        <v>3</v>
      </c>
      <c r="W18" s="662">
        <v>1</v>
      </c>
      <c r="X18" s="662">
        <v>3</v>
      </c>
      <c r="Y18" s="662">
        <v>0</v>
      </c>
      <c r="Z18" s="662"/>
      <c r="AA18" s="662"/>
      <c r="AB18" s="662"/>
      <c r="AC18" s="428"/>
      <c r="AD18" s="428"/>
      <c r="AE18" s="826"/>
      <c r="AF18" s="428"/>
      <c r="AG18" s="428"/>
      <c r="AH18" s="428"/>
      <c r="AI18" s="428"/>
      <c r="AJ18" s="428"/>
      <c r="AK18" s="428"/>
      <c r="AL18" s="428"/>
      <c r="AM18" s="428"/>
      <c r="AN18" s="428"/>
      <c r="AO18" s="428"/>
      <c r="AP18" s="428"/>
      <c r="AQ18" s="428"/>
      <c r="AR18" s="428"/>
      <c r="AS18" s="428"/>
      <c r="AT18" s="428"/>
      <c r="AU18" s="428"/>
      <c r="AV18" s="428"/>
      <c r="AW18" s="428"/>
      <c r="AX18" s="827"/>
      <c r="AY18" s="428"/>
      <c r="AZ18" s="428"/>
      <c r="BA18" s="904" t="s">
        <v>1059</v>
      </c>
      <c r="BB18" s="905"/>
      <c r="BC18" s="906"/>
      <c r="BD18" s="887" t="s">
        <v>1102</v>
      </c>
      <c r="BE18" s="888"/>
      <c r="BF18" s="889"/>
      <c r="BG18" s="900" t="s">
        <v>783</v>
      </c>
      <c r="BH18" s="901"/>
      <c r="BI18" s="901"/>
      <c r="BJ18" s="902"/>
      <c r="BK18" s="900" t="s">
        <v>788</v>
      </c>
      <c r="BL18" s="901"/>
      <c r="BM18" s="901"/>
      <c r="BN18" s="900" t="s">
        <v>789</v>
      </c>
      <c r="BO18" s="901"/>
      <c r="BP18" s="902"/>
      <c r="BQ18" s="895" t="s">
        <v>864</v>
      </c>
      <c r="BR18" s="896"/>
      <c r="BS18" s="884" t="s">
        <v>908</v>
      </c>
      <c r="BT18" s="885"/>
      <c r="BU18" s="885"/>
      <c r="BV18" s="885"/>
      <c r="BW18" s="886"/>
      <c r="BX18" s="532"/>
      <c r="CN18" s="755"/>
      <c r="CO18" s="755"/>
    </row>
    <row r="19" spans="1:93" s="204" customFormat="1" ht="43.5" x14ac:dyDescent="0.35">
      <c r="A19" s="206"/>
      <c r="B19" s="207" t="s">
        <v>13</v>
      </c>
      <c r="C19" s="207" t="s">
        <v>14</v>
      </c>
      <c r="D19" s="207" t="s">
        <v>760</v>
      </c>
      <c r="E19" s="207" t="s">
        <v>436</v>
      </c>
      <c r="F19" s="207" t="s">
        <v>16</v>
      </c>
      <c r="G19" s="207" t="s">
        <v>17</v>
      </c>
      <c r="H19" s="207" t="s">
        <v>1117</v>
      </c>
      <c r="I19" s="207" t="s">
        <v>18</v>
      </c>
      <c r="J19" s="207" t="s">
        <v>142</v>
      </c>
      <c r="K19" s="660" t="s">
        <v>1002</v>
      </c>
      <c r="L19" s="660" t="s">
        <v>1003</v>
      </c>
      <c r="M19" s="660" t="s">
        <v>1005</v>
      </c>
      <c r="N19" s="660" t="s">
        <v>1006</v>
      </c>
      <c r="O19" s="660" t="s">
        <v>1007</v>
      </c>
      <c r="P19" s="660" t="s">
        <v>1008</v>
      </c>
      <c r="Q19" s="660" t="s">
        <v>1009</v>
      </c>
      <c r="R19" s="660" t="s">
        <v>1010</v>
      </c>
      <c r="S19" s="660" t="s">
        <v>1011</v>
      </c>
      <c r="T19" s="660" t="s">
        <v>1012</v>
      </c>
      <c r="U19" s="660" t="s">
        <v>1013</v>
      </c>
      <c r="V19" s="660" t="s">
        <v>1014</v>
      </c>
      <c r="W19" s="660" t="s">
        <v>1004</v>
      </c>
      <c r="X19" s="660" t="s">
        <v>1015</v>
      </c>
      <c r="Y19" s="660" t="s">
        <v>1016</v>
      </c>
      <c r="Z19" s="660" t="s">
        <v>1018</v>
      </c>
      <c r="AA19" s="660" t="s">
        <v>1019</v>
      </c>
      <c r="AB19" s="660" t="s">
        <v>1020</v>
      </c>
      <c r="AC19" s="647" t="s">
        <v>983</v>
      </c>
      <c r="AD19" s="207" t="s">
        <v>458</v>
      </c>
      <c r="AE19" s="207" t="s">
        <v>141</v>
      </c>
      <c r="AF19" s="207" t="s">
        <v>873</v>
      </c>
      <c r="AG19" s="207" t="s">
        <v>991</v>
      </c>
      <c r="AH19" s="207" t="s">
        <v>461</v>
      </c>
      <c r="AI19" s="207" t="s">
        <v>764</v>
      </c>
      <c r="AJ19" s="207" t="s">
        <v>463</v>
      </c>
      <c r="AK19" s="207" t="s">
        <v>464</v>
      </c>
      <c r="AL19" s="207" t="s">
        <v>765</v>
      </c>
      <c r="AM19" s="207" t="s">
        <v>466</v>
      </c>
      <c r="AN19" s="207" t="s">
        <v>19</v>
      </c>
      <c r="AO19" s="207" t="s">
        <v>20</v>
      </c>
      <c r="AP19" s="207" t="s">
        <v>761</v>
      </c>
      <c r="AQ19" s="207" t="s">
        <v>762</v>
      </c>
      <c r="AR19" s="207" t="s">
        <v>32</v>
      </c>
      <c r="AS19" s="207" t="s">
        <v>33</v>
      </c>
      <c r="AT19" s="207" t="s">
        <v>35</v>
      </c>
      <c r="AU19" s="207" t="s">
        <v>1060</v>
      </c>
      <c r="AV19" s="689" t="s">
        <v>1061</v>
      </c>
      <c r="AW19" s="207" t="s">
        <v>767</v>
      </c>
      <c r="AX19" s="781" t="s">
        <v>1100</v>
      </c>
      <c r="AY19" s="781" t="s">
        <v>768</v>
      </c>
      <c r="AZ19" s="860" t="s">
        <v>1101</v>
      </c>
      <c r="BA19" s="207" t="s">
        <v>790</v>
      </c>
      <c r="BB19" s="207" t="s">
        <v>1107</v>
      </c>
      <c r="BC19" s="863" t="s">
        <v>811</v>
      </c>
      <c r="BD19" s="862" t="s">
        <v>985</v>
      </c>
      <c r="BE19" s="794" t="s">
        <v>1108</v>
      </c>
      <c r="BF19" s="795" t="s">
        <v>988</v>
      </c>
      <c r="BG19" s="640" t="s">
        <v>784</v>
      </c>
      <c r="BH19" s="207" t="s">
        <v>785</v>
      </c>
      <c r="BI19" s="207" t="s">
        <v>787</v>
      </c>
      <c r="BJ19" s="641" t="s">
        <v>786</v>
      </c>
      <c r="BK19" s="640" t="s">
        <v>984</v>
      </c>
      <c r="BL19" s="207" t="s">
        <v>986</v>
      </c>
      <c r="BM19" s="641" t="s">
        <v>987</v>
      </c>
      <c r="BN19" s="640" t="s">
        <v>1106</v>
      </c>
      <c r="BO19" s="207" t="s">
        <v>1105</v>
      </c>
      <c r="BP19" s="641" t="s">
        <v>1104</v>
      </c>
      <c r="BQ19" s="851" t="s">
        <v>1099</v>
      </c>
      <c r="BR19" s="207" t="s">
        <v>875</v>
      </c>
      <c r="BS19" s="815" t="s">
        <v>874</v>
      </c>
      <c r="BT19" s="802" t="s">
        <v>878</v>
      </c>
      <c r="BU19" s="802" t="s">
        <v>877</v>
      </c>
      <c r="BV19" s="802" t="s">
        <v>879</v>
      </c>
      <c r="BW19" s="858" t="s">
        <v>1111</v>
      </c>
      <c r="BX19" s="857" t="s">
        <v>910</v>
      </c>
      <c r="BY19" s="647" t="s">
        <v>1026</v>
      </c>
      <c r="CN19" s="890" t="s">
        <v>990</v>
      </c>
      <c r="CO19" s="891"/>
    </row>
    <row r="20" spans="1:93" x14ac:dyDescent="0.35">
      <c r="A20" s="515">
        <v>1</v>
      </c>
      <c r="B20" s="803"/>
      <c r="C20" s="803"/>
      <c r="D20" s="803"/>
      <c r="E20" s="803"/>
      <c r="F20" s="803"/>
      <c r="G20" s="803"/>
      <c r="H20" s="804"/>
      <c r="I20" s="803"/>
      <c r="J20" s="805"/>
      <c r="K20" s="661" t="str">
        <f>TEXT(Table1[[#This Row],[CASE GTIN]],"00000000000000")</f>
        <v>00000000000000</v>
      </c>
      <c r="L20" s="661">
        <f>MID(Table1[[#This Row],[LPAD CS GTIN TO 14]],1,1)*L$18</f>
        <v>0</v>
      </c>
      <c r="M20" s="661">
        <f>MID(Table1[[#This Row],[LPAD CS GTIN TO 14]],2,1)*M$18</f>
        <v>0</v>
      </c>
      <c r="N20" s="661">
        <f>MID(Table1[[#This Row],[LPAD CS GTIN TO 14]],3,1)*N$18</f>
        <v>0</v>
      </c>
      <c r="O20" s="661">
        <f>MID(Table1[[#This Row],[LPAD CS GTIN TO 14]],4,1)*O$18</f>
        <v>0</v>
      </c>
      <c r="P20" s="661">
        <f>MID(Table1[[#This Row],[LPAD CS GTIN TO 14]],5,1)*P$18</f>
        <v>0</v>
      </c>
      <c r="Q20" s="661">
        <f>MID(Table1[[#This Row],[LPAD CS GTIN TO 14]],6,1)*Q$18</f>
        <v>0</v>
      </c>
      <c r="R20" s="661">
        <f>MID(Table1[[#This Row],[LPAD CS GTIN TO 14]],7,1)*R$18</f>
        <v>0</v>
      </c>
      <c r="S20" s="661">
        <f>MID(Table1[[#This Row],[LPAD CS GTIN TO 14]],8,1)*S$18</f>
        <v>0</v>
      </c>
      <c r="T20" s="661">
        <f>MID(Table1[[#This Row],[LPAD CS GTIN TO 14]],9,1)*T$18</f>
        <v>0</v>
      </c>
      <c r="U20" s="661">
        <f>MID(Table1[[#This Row],[LPAD CS GTIN TO 14]],10,1)*U$18</f>
        <v>0</v>
      </c>
      <c r="V20" s="661">
        <f>MID(Table1[[#This Row],[LPAD CS GTIN TO 14]],11,1)*V$18</f>
        <v>0</v>
      </c>
      <c r="W20" s="661">
        <f>MID(Table1[[#This Row],[LPAD CS GTIN TO 14]],12,1)*W$18</f>
        <v>0</v>
      </c>
      <c r="X20" s="661">
        <f>MID(Table1[[#This Row],[LPAD CS GTIN TO 14]],13,1)*X$18</f>
        <v>0</v>
      </c>
      <c r="Y20" s="661">
        <f>MID(Table1[[#This Row],[LPAD CS GTIN TO 14]],14,1)*Y$18</f>
        <v>0</v>
      </c>
      <c r="Z20" s="661">
        <f>SUM(Table1[[#This Row],[CS GTIN POSITION 1]:[CS GTIN POSITION 14]])</f>
        <v>0</v>
      </c>
      <c r="AA20" s="661">
        <f>IFERROR(ROUNDUP(Table1[[#This Row],[SUM (COL L THUR Y)]],-1),"")</f>
        <v>0</v>
      </c>
      <c r="AB20" s="661">
        <f>Table1[[#This Row],[NEAREST MULT OF 10 (&gt;=SUM)]]-Table1[[#This Row],[SUM (COL L THUR Y)]]</f>
        <v>0</v>
      </c>
      <c r="AC20" s="673" t="str">
        <f>IF(Table1[[#This Row],[CASE GTIN]]&lt;&gt;"",IF(RIGHT(Table1[[#This Row],[CASE GTIN]],1)*1=Table1[[#This Row],[CHECK DIGIT]]*1,"VALID","INVALID"),"")</f>
        <v/>
      </c>
      <c r="AD20" s="805"/>
      <c r="AE20" s="807"/>
      <c r="AF20" s="807"/>
      <c r="AG20" s="808"/>
      <c r="AH20" s="809"/>
      <c r="AI20" s="809"/>
      <c r="AJ20" s="809"/>
      <c r="AK20" s="809"/>
      <c r="AL20" s="809"/>
      <c r="AM20" s="809"/>
      <c r="AN20" s="809"/>
      <c r="AO20" s="804"/>
      <c r="AP20" s="803"/>
      <c r="AQ20" s="803"/>
      <c r="AR20" s="803"/>
      <c r="AS20" s="803"/>
      <c r="AT20" s="803"/>
      <c r="AU20" s="810"/>
      <c r="AV20" s="690"/>
      <c r="AW20" s="811"/>
      <c r="AX20" s="812"/>
      <c r="AY20" s="811"/>
      <c r="AZ20" s="861"/>
      <c r="BA20" s="811"/>
      <c r="BB20" s="811"/>
      <c r="BC20" s="861"/>
      <c r="BD20" s="816" t="str">
        <f>IF(AND(Table1[[#This Row],[MGR   SPEC]]&lt;&gt;"",Table1[[#This Row],[UPK]]&lt;&gt;""),Table1[[#This Row],[MGR   SPEC]]/Table1[[#This Row],[UPK]],"")</f>
        <v/>
      </c>
      <c r="BE20" s="816" t="str">
        <f>IF(AND(Table1[[#This Row],[PWR  BUY]]&lt;&gt;"",Table1[[#This Row],[UPK]]&lt;&gt;""),Table1[[#This Row],[PWR  BUY]]/Table1[[#This Row],[UPK]],"")</f>
        <v/>
      </c>
      <c r="BF20" s="854" t="str">
        <f>IF(AND(Table1[[#This Row],[SH/PLT]]&lt;&gt;"",Table1[[#This Row],[UPK]]&lt;&gt;""),Table1[[#This Row],[SH/PLT]]/Table1[[#This Row],[UPK]],"")</f>
        <v/>
      </c>
      <c r="BG20" s="816"/>
      <c r="BH20" s="816"/>
      <c r="BI20" s="816"/>
      <c r="BJ20" s="852"/>
      <c r="BK20" s="816"/>
      <c r="BL20" s="816"/>
      <c r="BM20" s="852"/>
      <c r="BN20" s="853"/>
      <c r="BO20" s="850"/>
      <c r="BP20" s="864"/>
      <c r="BQ20" s="813"/>
      <c r="BR20" s="855"/>
      <c r="BS20" s="813"/>
      <c r="BT20" s="856"/>
      <c r="BU20" s="865"/>
      <c r="BV20" s="803"/>
      <c r="BW20" s="859"/>
      <c r="BX20" s="866"/>
      <c r="BY20" s="676">
        <f>IF(AND(OR($G$20="SH",$G$20="PL"),AND(NOT(Table1[[#This Row],[UI]]="SH"),NOT(Table1[[#This Row],[UI]]="PL")),AND(Table1[[#This Row],[REG COST DeCA]]&lt;&gt;"",Table1[[#This Row],[SH/PLT]]&lt;&gt;"")),(Table1[[#This Row],[REG COST DeCA]]-(Table1[[#This Row],[SH/PLT]]/Table1[[#This Row],[UPK]]))*Table1[[#This Row],[SH/PLT CONTAINS]],0)</f>
        <v>0</v>
      </c>
      <c r="CN20" s="845" t="s">
        <v>946</v>
      </c>
      <c r="CO20" s="845" t="s">
        <v>956</v>
      </c>
    </row>
    <row r="21" spans="1:93" x14ac:dyDescent="0.35">
      <c r="A21" s="515">
        <v>2</v>
      </c>
      <c r="B21" s="803"/>
      <c r="C21" s="803"/>
      <c r="D21" s="803"/>
      <c r="E21" s="803"/>
      <c r="F21" s="803"/>
      <c r="G21" s="803"/>
      <c r="H21" s="804"/>
      <c r="I21" s="803"/>
      <c r="J21" s="805"/>
      <c r="K21" s="661" t="str">
        <f>TEXT(Table1[[#This Row],[CASE GTIN]],"00000000000000")</f>
        <v>00000000000000</v>
      </c>
      <c r="L21" s="661">
        <f>MID(Table1[[#This Row],[LPAD CS GTIN TO 14]],1,1)*L$18</f>
        <v>0</v>
      </c>
      <c r="M21" s="661">
        <f>MID(Table1[[#This Row],[LPAD CS GTIN TO 14]],2,1)*M$18</f>
        <v>0</v>
      </c>
      <c r="N21" s="661">
        <f>MID(Table1[[#This Row],[LPAD CS GTIN TO 14]],3,1)*N$18</f>
        <v>0</v>
      </c>
      <c r="O21" s="661">
        <f>MID(Table1[[#This Row],[LPAD CS GTIN TO 14]],4,1)*O$18</f>
        <v>0</v>
      </c>
      <c r="P21" s="661">
        <f>MID(Table1[[#This Row],[LPAD CS GTIN TO 14]],5,1)*P$18</f>
        <v>0</v>
      </c>
      <c r="Q21" s="661">
        <f>MID(Table1[[#This Row],[LPAD CS GTIN TO 14]],6,1)*Q$18</f>
        <v>0</v>
      </c>
      <c r="R21" s="661">
        <f>MID(Table1[[#This Row],[LPAD CS GTIN TO 14]],7,1)*R$18</f>
        <v>0</v>
      </c>
      <c r="S21" s="661">
        <f>MID(Table1[[#This Row],[LPAD CS GTIN TO 14]],8,1)*S$18</f>
        <v>0</v>
      </c>
      <c r="T21" s="661">
        <f>MID(Table1[[#This Row],[LPAD CS GTIN TO 14]],9,1)*T$18</f>
        <v>0</v>
      </c>
      <c r="U21" s="661">
        <f>MID(Table1[[#This Row],[LPAD CS GTIN TO 14]],10,1)*U$18</f>
        <v>0</v>
      </c>
      <c r="V21" s="661">
        <f>MID(Table1[[#This Row],[LPAD CS GTIN TO 14]],11,1)*V$18</f>
        <v>0</v>
      </c>
      <c r="W21" s="661">
        <f>MID(Table1[[#This Row],[LPAD CS GTIN TO 14]],12,1)*W$18</f>
        <v>0</v>
      </c>
      <c r="X21" s="661">
        <f>MID(Table1[[#This Row],[LPAD CS GTIN TO 14]],13,1)*X$18</f>
        <v>0</v>
      </c>
      <c r="Y21" s="661">
        <f>MID(Table1[[#This Row],[LPAD CS GTIN TO 14]],14,1)*Y$18</f>
        <v>0</v>
      </c>
      <c r="Z21" s="661">
        <f>SUM(Table1[[#This Row],[CS GTIN POSITION 1]:[CS GTIN POSITION 14]])</f>
        <v>0</v>
      </c>
      <c r="AA21" s="661">
        <f>IFERROR(ROUNDUP(Table1[[#This Row],[SUM (COL L THUR Y)]],-1),"")</f>
        <v>0</v>
      </c>
      <c r="AB21" s="661">
        <f>Table1[[#This Row],[NEAREST MULT OF 10 (&gt;=SUM)]]-Table1[[#This Row],[SUM (COL L THUR Y)]]</f>
        <v>0</v>
      </c>
      <c r="AC21" s="673" t="str">
        <f>IF(Table1[[#This Row],[CASE GTIN]]&lt;&gt;"",IF(RIGHT(Table1[[#This Row],[CASE GTIN]],1)*1=Table1[[#This Row],[CHECK DIGIT]]*1,"VALID","INVALID"),"")</f>
        <v/>
      </c>
      <c r="AD21" s="805"/>
      <c r="AE21" s="806"/>
      <c r="AF21" s="807"/>
      <c r="AG21" s="808"/>
      <c r="AH21" s="809"/>
      <c r="AI21" s="809"/>
      <c r="AJ21" s="809"/>
      <c r="AK21" s="809"/>
      <c r="AL21" s="809"/>
      <c r="AM21" s="809"/>
      <c r="AN21" s="809"/>
      <c r="AO21" s="804"/>
      <c r="AP21" s="803"/>
      <c r="AQ21" s="803"/>
      <c r="AR21" s="803"/>
      <c r="AS21" s="803"/>
      <c r="AT21" s="803"/>
      <c r="AU21" s="810"/>
      <c r="AV21" s="690"/>
      <c r="AW21" s="811"/>
      <c r="AX21" s="811"/>
      <c r="AY21" s="811"/>
      <c r="AZ21" s="861"/>
      <c r="BA21" s="811"/>
      <c r="BB21" s="811"/>
      <c r="BC21" s="861"/>
      <c r="BD21" s="816" t="str">
        <f>IF(AND(Table1[[#This Row],[MGR   SPEC]]&lt;&gt;"",Table1[[#This Row],[UPK]]&lt;&gt;""),Table1[[#This Row],[MGR   SPEC]]/Table1[[#This Row],[UPK]],"")</f>
        <v/>
      </c>
      <c r="BE21" s="816" t="str">
        <f>IF(AND(Table1[[#This Row],[PWR  BUY]]&lt;&gt;"",Table1[[#This Row],[UPK]]&lt;&gt;""),Table1[[#This Row],[PWR  BUY]]/Table1[[#This Row],[UPK]],"")</f>
        <v/>
      </c>
      <c r="BF21" s="852" t="str">
        <f>IF(AND(Table1[[#This Row],[SH/PLT]]&lt;&gt;"",Table1[[#This Row],[UPK]]&lt;&gt;""),Table1[[#This Row],[SH/PLT]]/Table1[[#This Row],[UPK]],"")</f>
        <v/>
      </c>
      <c r="BG21" s="816"/>
      <c r="BH21" s="816"/>
      <c r="BI21" s="816"/>
      <c r="BJ21" s="852"/>
      <c r="BK21" s="816"/>
      <c r="BL21" s="816"/>
      <c r="BM21" s="852"/>
      <c r="BN21" s="853"/>
      <c r="BO21" s="850"/>
      <c r="BP21" s="864"/>
      <c r="BQ21" s="813"/>
      <c r="BR21" s="855"/>
      <c r="BS21" s="813"/>
      <c r="BT21" s="856"/>
      <c r="BU21" s="865"/>
      <c r="BV21" s="803"/>
      <c r="BW21" s="859"/>
      <c r="BX21" s="866"/>
      <c r="BY21" s="676">
        <f>IF(AND(OR($G$20="SH",$G$20="PL"),AND(NOT(Table1[[#This Row],[UI]]="SH"),NOT(Table1[[#This Row],[UI]]="PL")),AND(Table1[[#This Row],[REG COST DeCA]]&lt;&gt;"",Table1[[#This Row],[SH/PLT]]&lt;&gt;"")),(Table1[[#This Row],[REG COST DeCA]]-(Table1[[#This Row],[SH/PLT]]/Table1[[#This Row],[UPK]]))*Table1[[#This Row],[SH/PLT CONTAINS]],0)</f>
        <v>0</v>
      </c>
      <c r="CG21" s="517" t="s">
        <v>898</v>
      </c>
      <c r="CH21" s="517"/>
      <c r="CI21" s="517" t="s">
        <v>868</v>
      </c>
      <c r="CJ21" s="517">
        <v>1.5</v>
      </c>
      <c r="CK21" s="517">
        <v>1.33</v>
      </c>
      <c r="CL21" s="518">
        <v>25</v>
      </c>
      <c r="CM21" s="517"/>
      <c r="CN21" s="845" t="s">
        <v>946</v>
      </c>
      <c r="CO21" s="845" t="s">
        <v>956</v>
      </c>
    </row>
    <row r="22" spans="1:93" x14ac:dyDescent="0.35">
      <c r="A22" s="515">
        <v>3</v>
      </c>
      <c r="B22" s="803"/>
      <c r="C22" s="803"/>
      <c r="D22" s="803"/>
      <c r="E22" s="803"/>
      <c r="F22" s="803"/>
      <c r="G22" s="803"/>
      <c r="H22" s="804"/>
      <c r="I22" s="803"/>
      <c r="J22" s="805"/>
      <c r="K22" s="661" t="str">
        <f>TEXT(Table1[[#This Row],[CASE GTIN]],"00000000000000")</f>
        <v>00000000000000</v>
      </c>
      <c r="L22" s="661">
        <f>MID(Table1[[#This Row],[LPAD CS GTIN TO 14]],1,1)*L$18</f>
        <v>0</v>
      </c>
      <c r="M22" s="661">
        <f>MID(Table1[[#This Row],[LPAD CS GTIN TO 14]],2,1)*M$18</f>
        <v>0</v>
      </c>
      <c r="N22" s="661">
        <f>MID(Table1[[#This Row],[LPAD CS GTIN TO 14]],3,1)*N$18</f>
        <v>0</v>
      </c>
      <c r="O22" s="661">
        <f>MID(Table1[[#This Row],[LPAD CS GTIN TO 14]],4,1)*O$18</f>
        <v>0</v>
      </c>
      <c r="P22" s="661">
        <f>MID(Table1[[#This Row],[LPAD CS GTIN TO 14]],5,1)*P$18</f>
        <v>0</v>
      </c>
      <c r="Q22" s="661">
        <f>MID(Table1[[#This Row],[LPAD CS GTIN TO 14]],6,1)*Q$18</f>
        <v>0</v>
      </c>
      <c r="R22" s="661">
        <f>MID(Table1[[#This Row],[LPAD CS GTIN TO 14]],7,1)*R$18</f>
        <v>0</v>
      </c>
      <c r="S22" s="661">
        <f>MID(Table1[[#This Row],[LPAD CS GTIN TO 14]],8,1)*S$18</f>
        <v>0</v>
      </c>
      <c r="T22" s="661">
        <f>MID(Table1[[#This Row],[LPAD CS GTIN TO 14]],9,1)*T$18</f>
        <v>0</v>
      </c>
      <c r="U22" s="661">
        <f>MID(Table1[[#This Row],[LPAD CS GTIN TO 14]],10,1)*U$18</f>
        <v>0</v>
      </c>
      <c r="V22" s="661">
        <f>MID(Table1[[#This Row],[LPAD CS GTIN TO 14]],11,1)*V$18</f>
        <v>0</v>
      </c>
      <c r="W22" s="661">
        <f>MID(Table1[[#This Row],[LPAD CS GTIN TO 14]],12,1)*W$18</f>
        <v>0</v>
      </c>
      <c r="X22" s="661">
        <f>MID(Table1[[#This Row],[LPAD CS GTIN TO 14]],13,1)*X$18</f>
        <v>0</v>
      </c>
      <c r="Y22" s="661">
        <f>MID(Table1[[#This Row],[LPAD CS GTIN TO 14]],14,1)*Y$18</f>
        <v>0</v>
      </c>
      <c r="Z22" s="661">
        <f>SUM(Table1[[#This Row],[CS GTIN POSITION 1]:[CS GTIN POSITION 14]])</f>
        <v>0</v>
      </c>
      <c r="AA22" s="661">
        <f>IFERROR(ROUNDUP(Table1[[#This Row],[SUM (COL L THUR Y)]],-1),"")</f>
        <v>0</v>
      </c>
      <c r="AB22" s="661">
        <f>Table1[[#This Row],[NEAREST MULT OF 10 (&gt;=SUM)]]-Table1[[#This Row],[SUM (COL L THUR Y)]]</f>
        <v>0</v>
      </c>
      <c r="AC22" s="673" t="str">
        <f>IF(Table1[[#This Row],[CASE GTIN]]&lt;&gt;"",IF(RIGHT(Table1[[#This Row],[CASE GTIN]],1)*1=Table1[[#This Row],[CHECK DIGIT]]*1,"VALID","INVALID"),"")</f>
        <v/>
      </c>
      <c r="AD22" s="805"/>
      <c r="AE22" s="806"/>
      <c r="AF22" s="807"/>
      <c r="AG22" s="808"/>
      <c r="AH22" s="809"/>
      <c r="AI22" s="809"/>
      <c r="AJ22" s="809"/>
      <c r="AK22" s="809"/>
      <c r="AL22" s="809"/>
      <c r="AM22" s="809"/>
      <c r="AN22" s="809"/>
      <c r="AO22" s="804"/>
      <c r="AP22" s="803"/>
      <c r="AQ22" s="803"/>
      <c r="AR22" s="803"/>
      <c r="AS22" s="803"/>
      <c r="AT22" s="803"/>
      <c r="AU22" s="810"/>
      <c r="AV22" s="690"/>
      <c r="AW22" s="811"/>
      <c r="AX22" s="811"/>
      <c r="AY22" s="811"/>
      <c r="AZ22" s="861"/>
      <c r="BA22" s="811"/>
      <c r="BB22" s="811"/>
      <c r="BC22" s="861"/>
      <c r="BD22" s="816" t="str">
        <f>IF(AND(Table1[[#This Row],[MGR   SPEC]]&lt;&gt;"",Table1[[#This Row],[UPK]]&lt;&gt;""),Table1[[#This Row],[MGR   SPEC]]/Table1[[#This Row],[UPK]],"")</f>
        <v/>
      </c>
      <c r="BE22" s="816" t="str">
        <f>IF(AND(Table1[[#This Row],[PWR  BUY]]&lt;&gt;"",Table1[[#This Row],[UPK]]&lt;&gt;""),Table1[[#This Row],[PWR  BUY]]/Table1[[#This Row],[UPK]],"")</f>
        <v/>
      </c>
      <c r="BF22" s="852" t="str">
        <f>IF(AND(Table1[[#This Row],[SH/PLT]]&lt;&gt;"",Table1[[#This Row],[UPK]]&lt;&gt;""),Table1[[#This Row],[SH/PLT]]/Table1[[#This Row],[UPK]],"")</f>
        <v/>
      </c>
      <c r="BG22" s="816"/>
      <c r="BH22" s="816"/>
      <c r="BI22" s="816"/>
      <c r="BJ22" s="852"/>
      <c r="BK22" s="816"/>
      <c r="BL22" s="816"/>
      <c r="BM22" s="852"/>
      <c r="BN22" s="853"/>
      <c r="BO22" s="850"/>
      <c r="BP22" s="864"/>
      <c r="BQ22" s="813"/>
      <c r="BR22" s="855"/>
      <c r="BS22" s="813"/>
      <c r="BT22" s="856"/>
      <c r="BU22" s="865"/>
      <c r="BV22" s="803"/>
      <c r="BW22" s="859"/>
      <c r="BX22" s="866"/>
      <c r="BY22" s="676">
        <f>IF(AND(OR($G$20="SH",$G$20="PL"),AND(NOT(Table1[[#This Row],[UI]]="SH"),NOT(Table1[[#This Row],[UI]]="PL")),AND(Table1[[#This Row],[REG COST DeCA]]&lt;&gt;"",Table1[[#This Row],[SH/PLT]]&lt;&gt;"")),(Table1[[#This Row],[REG COST DeCA]]-(Table1[[#This Row],[SH/PLT]]/Table1[[#This Row],[UPK]]))*Table1[[#This Row],[SH/PLT CONTAINS]],0)</f>
        <v>0</v>
      </c>
      <c r="CG22" s="517" t="s">
        <v>899</v>
      </c>
      <c r="CH22" s="517"/>
      <c r="CI22" s="517" t="s">
        <v>869</v>
      </c>
      <c r="CJ22" s="517">
        <v>2</v>
      </c>
      <c r="CK22" s="517">
        <f>CK21+0.01</f>
        <v>1.34</v>
      </c>
      <c r="CL22" s="518">
        <v>41</v>
      </c>
      <c r="CM22" s="517"/>
      <c r="CN22" s="845" t="s">
        <v>946</v>
      </c>
      <c r="CO22" s="845" t="s">
        <v>956</v>
      </c>
    </row>
    <row r="23" spans="1:93" x14ac:dyDescent="0.35">
      <c r="A23" s="515">
        <v>4</v>
      </c>
      <c r="B23" s="803"/>
      <c r="C23" s="803"/>
      <c r="D23" s="803"/>
      <c r="E23" s="803"/>
      <c r="F23" s="803"/>
      <c r="G23" s="803"/>
      <c r="H23" s="804"/>
      <c r="I23" s="803"/>
      <c r="J23" s="805"/>
      <c r="K23" s="661" t="str">
        <f>TEXT(Table1[[#This Row],[CASE GTIN]],"00000000000000")</f>
        <v>00000000000000</v>
      </c>
      <c r="L23" s="661">
        <f>MID(Table1[[#This Row],[LPAD CS GTIN TO 14]],1,1)*L$18</f>
        <v>0</v>
      </c>
      <c r="M23" s="661">
        <f>MID(Table1[[#This Row],[LPAD CS GTIN TO 14]],2,1)*M$18</f>
        <v>0</v>
      </c>
      <c r="N23" s="661">
        <f>MID(Table1[[#This Row],[LPAD CS GTIN TO 14]],3,1)*N$18</f>
        <v>0</v>
      </c>
      <c r="O23" s="661">
        <f>MID(Table1[[#This Row],[LPAD CS GTIN TO 14]],4,1)*O$18</f>
        <v>0</v>
      </c>
      <c r="P23" s="661">
        <f>MID(Table1[[#This Row],[LPAD CS GTIN TO 14]],5,1)*P$18</f>
        <v>0</v>
      </c>
      <c r="Q23" s="661">
        <f>MID(Table1[[#This Row],[LPAD CS GTIN TO 14]],6,1)*Q$18</f>
        <v>0</v>
      </c>
      <c r="R23" s="661">
        <f>MID(Table1[[#This Row],[LPAD CS GTIN TO 14]],7,1)*R$18</f>
        <v>0</v>
      </c>
      <c r="S23" s="661">
        <f>MID(Table1[[#This Row],[LPAD CS GTIN TO 14]],8,1)*S$18</f>
        <v>0</v>
      </c>
      <c r="T23" s="661">
        <f>MID(Table1[[#This Row],[LPAD CS GTIN TO 14]],9,1)*T$18</f>
        <v>0</v>
      </c>
      <c r="U23" s="661">
        <f>MID(Table1[[#This Row],[LPAD CS GTIN TO 14]],10,1)*U$18</f>
        <v>0</v>
      </c>
      <c r="V23" s="661">
        <f>MID(Table1[[#This Row],[LPAD CS GTIN TO 14]],11,1)*V$18</f>
        <v>0</v>
      </c>
      <c r="W23" s="661">
        <f>MID(Table1[[#This Row],[LPAD CS GTIN TO 14]],12,1)*W$18</f>
        <v>0</v>
      </c>
      <c r="X23" s="661">
        <f>MID(Table1[[#This Row],[LPAD CS GTIN TO 14]],13,1)*X$18</f>
        <v>0</v>
      </c>
      <c r="Y23" s="661">
        <f>MID(Table1[[#This Row],[LPAD CS GTIN TO 14]],14,1)*Y$18</f>
        <v>0</v>
      </c>
      <c r="Z23" s="661">
        <f>SUM(Table1[[#This Row],[CS GTIN POSITION 1]:[CS GTIN POSITION 14]])</f>
        <v>0</v>
      </c>
      <c r="AA23" s="661">
        <f>IFERROR(ROUNDUP(Table1[[#This Row],[SUM (COL L THUR Y)]],-1),"")</f>
        <v>0</v>
      </c>
      <c r="AB23" s="661">
        <f>Table1[[#This Row],[NEAREST MULT OF 10 (&gt;=SUM)]]-Table1[[#This Row],[SUM (COL L THUR Y)]]</f>
        <v>0</v>
      </c>
      <c r="AC23" s="673" t="str">
        <f>IF(Table1[[#This Row],[CASE GTIN]]&lt;&gt;"",IF(RIGHT(Table1[[#This Row],[CASE GTIN]],1)*1=Table1[[#This Row],[CHECK DIGIT]]*1,"VALID","INVALID"),"")</f>
        <v/>
      </c>
      <c r="AD23" s="805"/>
      <c r="AE23" s="806"/>
      <c r="AF23" s="807"/>
      <c r="AG23" s="808"/>
      <c r="AH23" s="809"/>
      <c r="AI23" s="809"/>
      <c r="AJ23" s="809"/>
      <c r="AK23" s="809"/>
      <c r="AL23" s="809"/>
      <c r="AM23" s="809"/>
      <c r="AN23" s="809"/>
      <c r="AO23" s="804"/>
      <c r="AP23" s="803"/>
      <c r="AQ23" s="803"/>
      <c r="AR23" s="803"/>
      <c r="AS23" s="803"/>
      <c r="AT23" s="803"/>
      <c r="AU23" s="810"/>
      <c r="AV23" s="690"/>
      <c r="AW23" s="811"/>
      <c r="AX23" s="811"/>
      <c r="AY23" s="811"/>
      <c r="AZ23" s="861"/>
      <c r="BA23" s="811"/>
      <c r="BB23" s="811"/>
      <c r="BC23" s="861"/>
      <c r="BD23" s="816" t="str">
        <f>IF(AND(Table1[[#This Row],[MGR   SPEC]]&lt;&gt;"",Table1[[#This Row],[UPK]]&lt;&gt;""),Table1[[#This Row],[MGR   SPEC]]/Table1[[#This Row],[UPK]],"")</f>
        <v/>
      </c>
      <c r="BE23" s="816" t="str">
        <f>IF(AND(Table1[[#This Row],[PWR  BUY]]&lt;&gt;"",Table1[[#This Row],[UPK]]&lt;&gt;""),Table1[[#This Row],[PWR  BUY]]/Table1[[#This Row],[UPK]],"")</f>
        <v/>
      </c>
      <c r="BF23" s="852" t="str">
        <f>IF(AND(Table1[[#This Row],[SH/PLT]]&lt;&gt;"",Table1[[#This Row],[UPK]]&lt;&gt;""),Table1[[#This Row],[SH/PLT]]/Table1[[#This Row],[UPK]],"")</f>
        <v/>
      </c>
      <c r="BG23" s="816"/>
      <c r="BH23" s="816"/>
      <c r="BI23" s="816"/>
      <c r="BJ23" s="852"/>
      <c r="BK23" s="816"/>
      <c r="BL23" s="816"/>
      <c r="BM23" s="852"/>
      <c r="BN23" s="853"/>
      <c r="BO23" s="850"/>
      <c r="BP23" s="864"/>
      <c r="BQ23" s="813"/>
      <c r="BR23" s="855"/>
      <c r="BS23" s="813"/>
      <c r="BT23" s="856"/>
      <c r="BU23" s="865"/>
      <c r="BV23" s="803"/>
      <c r="BW23" s="859"/>
      <c r="BX23" s="866"/>
      <c r="BY23" s="676">
        <f>IF(AND(OR($G$20="SH",$G$20="PL"),AND(NOT(Table1[[#This Row],[UI]]="SH"),NOT(Table1[[#This Row],[UI]]="PL")),AND(Table1[[#This Row],[REG COST DeCA]]&lt;&gt;"",Table1[[#This Row],[SH/PLT]]&lt;&gt;"")),(Table1[[#This Row],[REG COST DeCA]]-(Table1[[#This Row],[SH/PLT]]/Table1[[#This Row],[UPK]]))*Table1[[#This Row],[SH/PLT CONTAINS]],0)</f>
        <v>0</v>
      </c>
      <c r="CG23" s="517" t="s">
        <v>900</v>
      </c>
      <c r="CH23" s="517"/>
      <c r="CI23" s="517"/>
      <c r="CJ23" s="517">
        <v>2.5</v>
      </c>
      <c r="CK23" s="517">
        <f t="shared" ref="CK23:CK32" si="0">CK22+0.01</f>
        <v>1.35</v>
      </c>
      <c r="CL23" s="518">
        <v>42</v>
      </c>
      <c r="CM23" s="517"/>
      <c r="CN23" s="845" t="s">
        <v>946</v>
      </c>
      <c r="CO23" s="845" t="s">
        <v>956</v>
      </c>
    </row>
    <row r="24" spans="1:93" x14ac:dyDescent="0.35">
      <c r="A24" s="515">
        <v>5</v>
      </c>
      <c r="B24" s="803"/>
      <c r="C24" s="803"/>
      <c r="D24" s="803"/>
      <c r="E24" s="803"/>
      <c r="F24" s="803"/>
      <c r="G24" s="803"/>
      <c r="H24" s="804"/>
      <c r="I24" s="803"/>
      <c r="J24" s="805"/>
      <c r="K24" s="661" t="str">
        <f>TEXT(Table1[[#This Row],[CASE GTIN]],"00000000000000")</f>
        <v>00000000000000</v>
      </c>
      <c r="L24" s="661">
        <f>MID(Table1[[#This Row],[LPAD CS GTIN TO 14]],1,1)*L$18</f>
        <v>0</v>
      </c>
      <c r="M24" s="661">
        <f>MID(Table1[[#This Row],[LPAD CS GTIN TO 14]],2,1)*M$18</f>
        <v>0</v>
      </c>
      <c r="N24" s="661">
        <f>MID(Table1[[#This Row],[LPAD CS GTIN TO 14]],3,1)*N$18</f>
        <v>0</v>
      </c>
      <c r="O24" s="661">
        <f>MID(Table1[[#This Row],[LPAD CS GTIN TO 14]],4,1)*O$18</f>
        <v>0</v>
      </c>
      <c r="P24" s="661">
        <f>MID(Table1[[#This Row],[LPAD CS GTIN TO 14]],5,1)*P$18</f>
        <v>0</v>
      </c>
      <c r="Q24" s="661">
        <f>MID(Table1[[#This Row],[LPAD CS GTIN TO 14]],6,1)*Q$18</f>
        <v>0</v>
      </c>
      <c r="R24" s="661">
        <f>MID(Table1[[#This Row],[LPAD CS GTIN TO 14]],7,1)*R$18</f>
        <v>0</v>
      </c>
      <c r="S24" s="661">
        <f>MID(Table1[[#This Row],[LPAD CS GTIN TO 14]],8,1)*S$18</f>
        <v>0</v>
      </c>
      <c r="T24" s="661">
        <f>MID(Table1[[#This Row],[LPAD CS GTIN TO 14]],9,1)*T$18</f>
        <v>0</v>
      </c>
      <c r="U24" s="661">
        <f>MID(Table1[[#This Row],[LPAD CS GTIN TO 14]],10,1)*U$18</f>
        <v>0</v>
      </c>
      <c r="V24" s="661">
        <f>MID(Table1[[#This Row],[LPAD CS GTIN TO 14]],11,1)*V$18</f>
        <v>0</v>
      </c>
      <c r="W24" s="661">
        <f>MID(Table1[[#This Row],[LPAD CS GTIN TO 14]],12,1)*W$18</f>
        <v>0</v>
      </c>
      <c r="X24" s="661">
        <f>MID(Table1[[#This Row],[LPAD CS GTIN TO 14]],13,1)*X$18</f>
        <v>0</v>
      </c>
      <c r="Y24" s="661">
        <f>MID(Table1[[#This Row],[LPAD CS GTIN TO 14]],14,1)*Y$18</f>
        <v>0</v>
      </c>
      <c r="Z24" s="661">
        <f>SUM(Table1[[#This Row],[CS GTIN POSITION 1]:[CS GTIN POSITION 14]])</f>
        <v>0</v>
      </c>
      <c r="AA24" s="661">
        <f>IFERROR(ROUNDUP(Table1[[#This Row],[SUM (COL L THUR Y)]],-1),"")</f>
        <v>0</v>
      </c>
      <c r="AB24" s="661">
        <f>Table1[[#This Row],[NEAREST MULT OF 10 (&gt;=SUM)]]-Table1[[#This Row],[SUM (COL L THUR Y)]]</f>
        <v>0</v>
      </c>
      <c r="AC24" s="673" t="str">
        <f>IF(Table1[[#This Row],[CASE GTIN]]&lt;&gt;"",IF(RIGHT(Table1[[#This Row],[CASE GTIN]],1)*1=Table1[[#This Row],[CHECK DIGIT]]*1,"VALID","INVALID"),"")</f>
        <v/>
      </c>
      <c r="AD24" s="805"/>
      <c r="AE24" s="806"/>
      <c r="AF24" s="807"/>
      <c r="AG24" s="808"/>
      <c r="AH24" s="809"/>
      <c r="AI24" s="809"/>
      <c r="AJ24" s="809"/>
      <c r="AK24" s="809"/>
      <c r="AL24" s="809"/>
      <c r="AM24" s="809"/>
      <c r="AN24" s="809"/>
      <c r="AO24" s="804"/>
      <c r="AP24" s="803"/>
      <c r="AQ24" s="803"/>
      <c r="AR24" s="803"/>
      <c r="AS24" s="803"/>
      <c r="AT24" s="803"/>
      <c r="AU24" s="810"/>
      <c r="AV24" s="690"/>
      <c r="AW24" s="811"/>
      <c r="AX24" s="811"/>
      <c r="AY24" s="811"/>
      <c r="AZ24" s="861"/>
      <c r="BA24" s="811"/>
      <c r="BB24" s="811"/>
      <c r="BC24" s="861"/>
      <c r="BD24" s="816" t="str">
        <f>IF(AND(Table1[[#This Row],[MGR   SPEC]]&lt;&gt;"",Table1[[#This Row],[UPK]]&lt;&gt;""),Table1[[#This Row],[MGR   SPEC]]/Table1[[#This Row],[UPK]],"")</f>
        <v/>
      </c>
      <c r="BE24" s="816" t="str">
        <f>IF(AND(Table1[[#This Row],[PWR  BUY]]&lt;&gt;"",Table1[[#This Row],[UPK]]&lt;&gt;""),Table1[[#This Row],[PWR  BUY]]/Table1[[#This Row],[UPK]],"")</f>
        <v/>
      </c>
      <c r="BF24" s="852" t="str">
        <f>IF(AND(Table1[[#This Row],[SH/PLT]]&lt;&gt;"",Table1[[#This Row],[UPK]]&lt;&gt;""),Table1[[#This Row],[SH/PLT]]/Table1[[#This Row],[UPK]],"")</f>
        <v/>
      </c>
      <c r="BG24" s="816"/>
      <c r="BH24" s="816"/>
      <c r="BI24" s="816"/>
      <c r="BJ24" s="852"/>
      <c r="BK24" s="816"/>
      <c r="BL24" s="816"/>
      <c r="BM24" s="852"/>
      <c r="BN24" s="853"/>
      <c r="BO24" s="850"/>
      <c r="BP24" s="864"/>
      <c r="BQ24" s="813"/>
      <c r="BR24" s="855"/>
      <c r="BS24" s="813"/>
      <c r="BT24" s="856"/>
      <c r="BU24" s="865"/>
      <c r="BV24" s="803"/>
      <c r="BW24" s="859"/>
      <c r="BX24" s="866"/>
      <c r="BY24" s="676">
        <f>IF(AND(OR($G$20="SH",$G$20="PL"),AND(NOT(Table1[[#This Row],[UI]]="SH"),NOT(Table1[[#This Row],[UI]]="PL")),AND(Table1[[#This Row],[REG COST DeCA]]&lt;&gt;"",Table1[[#This Row],[SH/PLT]]&lt;&gt;"")),(Table1[[#This Row],[REG COST DeCA]]-(Table1[[#This Row],[SH/PLT]]/Table1[[#This Row],[UPK]]))*Table1[[#This Row],[SH/PLT CONTAINS]],0)</f>
        <v>0</v>
      </c>
      <c r="CG24" s="517" t="s">
        <v>881</v>
      </c>
      <c r="CH24" s="517"/>
      <c r="CI24" s="517"/>
      <c r="CJ24" s="517">
        <f>CJ23+0.5</f>
        <v>3</v>
      </c>
      <c r="CK24" s="517">
        <f t="shared" si="0"/>
        <v>1.36</v>
      </c>
      <c r="CL24" s="518">
        <v>61</v>
      </c>
      <c r="CM24" s="517"/>
      <c r="CN24" s="845" t="s">
        <v>945</v>
      </c>
      <c r="CO24" s="845" t="s">
        <v>957</v>
      </c>
    </row>
    <row r="25" spans="1:93" x14ac:dyDescent="0.35">
      <c r="A25" s="515">
        <v>6</v>
      </c>
      <c r="B25" s="803"/>
      <c r="C25" s="803"/>
      <c r="D25" s="803"/>
      <c r="E25" s="803"/>
      <c r="F25" s="803"/>
      <c r="G25" s="803"/>
      <c r="H25" s="804"/>
      <c r="I25" s="803"/>
      <c r="J25" s="805"/>
      <c r="K25" s="661" t="str">
        <f>TEXT(Table1[[#This Row],[CASE GTIN]],"00000000000000")</f>
        <v>00000000000000</v>
      </c>
      <c r="L25" s="661">
        <f>MID(Table1[[#This Row],[LPAD CS GTIN TO 14]],1,1)*L$18</f>
        <v>0</v>
      </c>
      <c r="M25" s="661">
        <f>MID(Table1[[#This Row],[LPAD CS GTIN TO 14]],2,1)*M$18</f>
        <v>0</v>
      </c>
      <c r="N25" s="661">
        <f>MID(Table1[[#This Row],[LPAD CS GTIN TO 14]],3,1)*N$18</f>
        <v>0</v>
      </c>
      <c r="O25" s="661">
        <f>MID(Table1[[#This Row],[LPAD CS GTIN TO 14]],4,1)*O$18</f>
        <v>0</v>
      </c>
      <c r="P25" s="661">
        <f>MID(Table1[[#This Row],[LPAD CS GTIN TO 14]],5,1)*P$18</f>
        <v>0</v>
      </c>
      <c r="Q25" s="661">
        <f>MID(Table1[[#This Row],[LPAD CS GTIN TO 14]],6,1)*Q$18</f>
        <v>0</v>
      </c>
      <c r="R25" s="661">
        <f>MID(Table1[[#This Row],[LPAD CS GTIN TO 14]],7,1)*R$18</f>
        <v>0</v>
      </c>
      <c r="S25" s="661">
        <f>MID(Table1[[#This Row],[LPAD CS GTIN TO 14]],8,1)*S$18</f>
        <v>0</v>
      </c>
      <c r="T25" s="661">
        <f>MID(Table1[[#This Row],[LPAD CS GTIN TO 14]],9,1)*T$18</f>
        <v>0</v>
      </c>
      <c r="U25" s="661">
        <f>MID(Table1[[#This Row],[LPAD CS GTIN TO 14]],10,1)*U$18</f>
        <v>0</v>
      </c>
      <c r="V25" s="661">
        <f>MID(Table1[[#This Row],[LPAD CS GTIN TO 14]],11,1)*V$18</f>
        <v>0</v>
      </c>
      <c r="W25" s="661">
        <f>MID(Table1[[#This Row],[LPAD CS GTIN TO 14]],12,1)*W$18</f>
        <v>0</v>
      </c>
      <c r="X25" s="661">
        <f>MID(Table1[[#This Row],[LPAD CS GTIN TO 14]],13,1)*X$18</f>
        <v>0</v>
      </c>
      <c r="Y25" s="661">
        <f>MID(Table1[[#This Row],[LPAD CS GTIN TO 14]],14,1)*Y$18</f>
        <v>0</v>
      </c>
      <c r="Z25" s="661">
        <f>SUM(Table1[[#This Row],[CS GTIN POSITION 1]:[CS GTIN POSITION 14]])</f>
        <v>0</v>
      </c>
      <c r="AA25" s="661">
        <f>IFERROR(ROUNDUP(Table1[[#This Row],[SUM (COL L THUR Y)]],-1),"")</f>
        <v>0</v>
      </c>
      <c r="AB25" s="661">
        <f>Table1[[#This Row],[NEAREST MULT OF 10 (&gt;=SUM)]]-Table1[[#This Row],[SUM (COL L THUR Y)]]</f>
        <v>0</v>
      </c>
      <c r="AC25" s="673" t="str">
        <f>IF(Table1[[#This Row],[CASE GTIN]]&lt;&gt;"",IF(RIGHT(Table1[[#This Row],[CASE GTIN]],1)*1=Table1[[#This Row],[CHECK DIGIT]]*1,"VALID","INVALID"),"")</f>
        <v/>
      </c>
      <c r="AD25" s="805"/>
      <c r="AE25" s="806"/>
      <c r="AF25" s="807"/>
      <c r="AG25" s="808"/>
      <c r="AH25" s="809"/>
      <c r="AI25" s="809"/>
      <c r="AJ25" s="809"/>
      <c r="AK25" s="809"/>
      <c r="AL25" s="809"/>
      <c r="AM25" s="809"/>
      <c r="AN25" s="809"/>
      <c r="AO25" s="804"/>
      <c r="AP25" s="803"/>
      <c r="AQ25" s="803"/>
      <c r="AR25" s="803"/>
      <c r="AS25" s="803"/>
      <c r="AT25" s="803"/>
      <c r="AU25" s="810"/>
      <c r="AV25" s="690"/>
      <c r="AW25" s="811"/>
      <c r="AX25" s="811"/>
      <c r="AY25" s="811"/>
      <c r="AZ25" s="861"/>
      <c r="BA25" s="814"/>
      <c r="BB25" s="811"/>
      <c r="BC25" s="861"/>
      <c r="BD25" s="816" t="str">
        <f>IF(AND(Table1[[#This Row],[MGR   SPEC]]&lt;&gt;"",Table1[[#This Row],[UPK]]&lt;&gt;""),Table1[[#This Row],[MGR   SPEC]]/Table1[[#This Row],[UPK]],"")</f>
        <v/>
      </c>
      <c r="BE25" s="816" t="str">
        <f>IF(AND(Table1[[#This Row],[PWR  BUY]]&lt;&gt;"",Table1[[#This Row],[UPK]]&lt;&gt;""),Table1[[#This Row],[PWR  BUY]]/Table1[[#This Row],[UPK]],"")</f>
        <v/>
      </c>
      <c r="BF25" s="852" t="str">
        <f>IF(AND(Table1[[#This Row],[SH/PLT]]&lt;&gt;"",Table1[[#This Row],[UPK]]&lt;&gt;""),Table1[[#This Row],[SH/PLT]]/Table1[[#This Row],[UPK]],"")</f>
        <v/>
      </c>
      <c r="BG25" s="816"/>
      <c r="BH25" s="816"/>
      <c r="BI25" s="816"/>
      <c r="BJ25" s="852"/>
      <c r="BK25" s="816"/>
      <c r="BL25" s="816"/>
      <c r="BM25" s="852"/>
      <c r="BN25" s="853"/>
      <c r="BO25" s="850"/>
      <c r="BP25" s="864"/>
      <c r="BQ25" s="813"/>
      <c r="BR25" s="855"/>
      <c r="BS25" s="813"/>
      <c r="BT25" s="856"/>
      <c r="BU25" s="865"/>
      <c r="BV25" s="803"/>
      <c r="BW25" s="859"/>
      <c r="BX25" s="866"/>
      <c r="BY25" s="676">
        <f>IF(AND(OR($G$20="SH",$G$20="PL"),AND(NOT(Table1[[#This Row],[UI]]="SH"),NOT(Table1[[#This Row],[UI]]="PL")),AND(Table1[[#This Row],[REG COST DeCA]]&lt;&gt;"",Table1[[#This Row],[SH/PLT]]&lt;&gt;"")),(Table1[[#This Row],[REG COST DeCA]]-(Table1[[#This Row],[SH/PLT]]/Table1[[#This Row],[UPK]]))*Table1[[#This Row],[SH/PLT CONTAINS]],0)</f>
        <v>0</v>
      </c>
      <c r="CG25" s="517" t="s">
        <v>882</v>
      </c>
      <c r="CH25" s="517"/>
      <c r="CI25" s="517"/>
      <c r="CJ25" s="517">
        <f t="shared" ref="CJ25:CJ81" si="1">CJ24+0.5</f>
        <v>3.5</v>
      </c>
      <c r="CK25" s="517">
        <f t="shared" si="0"/>
        <v>1.37</v>
      </c>
      <c r="CL25" s="518">
        <v>81</v>
      </c>
      <c r="CM25" s="517"/>
      <c r="CN25" s="845" t="s">
        <v>945</v>
      </c>
      <c r="CO25" s="845" t="s">
        <v>957</v>
      </c>
    </row>
    <row r="26" spans="1:93" x14ac:dyDescent="0.35">
      <c r="A26" s="515">
        <v>7</v>
      </c>
      <c r="B26" s="803"/>
      <c r="C26" s="803"/>
      <c r="D26" s="803"/>
      <c r="E26" s="803"/>
      <c r="F26" s="803"/>
      <c r="G26" s="803"/>
      <c r="H26" s="804"/>
      <c r="I26" s="803"/>
      <c r="J26" s="805"/>
      <c r="K26" s="661" t="str">
        <f>TEXT(Table1[[#This Row],[CASE GTIN]],"00000000000000")</f>
        <v>00000000000000</v>
      </c>
      <c r="L26" s="661">
        <f>MID(Table1[[#This Row],[LPAD CS GTIN TO 14]],1,1)*L$18</f>
        <v>0</v>
      </c>
      <c r="M26" s="661">
        <f>MID(Table1[[#This Row],[LPAD CS GTIN TO 14]],2,1)*M$18</f>
        <v>0</v>
      </c>
      <c r="N26" s="661">
        <f>MID(Table1[[#This Row],[LPAD CS GTIN TO 14]],3,1)*N$18</f>
        <v>0</v>
      </c>
      <c r="O26" s="661">
        <f>MID(Table1[[#This Row],[LPAD CS GTIN TO 14]],4,1)*O$18</f>
        <v>0</v>
      </c>
      <c r="P26" s="661">
        <f>MID(Table1[[#This Row],[LPAD CS GTIN TO 14]],5,1)*P$18</f>
        <v>0</v>
      </c>
      <c r="Q26" s="661">
        <f>MID(Table1[[#This Row],[LPAD CS GTIN TO 14]],6,1)*Q$18</f>
        <v>0</v>
      </c>
      <c r="R26" s="661">
        <f>MID(Table1[[#This Row],[LPAD CS GTIN TO 14]],7,1)*R$18</f>
        <v>0</v>
      </c>
      <c r="S26" s="661">
        <f>MID(Table1[[#This Row],[LPAD CS GTIN TO 14]],8,1)*S$18</f>
        <v>0</v>
      </c>
      <c r="T26" s="661">
        <f>MID(Table1[[#This Row],[LPAD CS GTIN TO 14]],9,1)*T$18</f>
        <v>0</v>
      </c>
      <c r="U26" s="661">
        <f>MID(Table1[[#This Row],[LPAD CS GTIN TO 14]],10,1)*U$18</f>
        <v>0</v>
      </c>
      <c r="V26" s="661">
        <f>MID(Table1[[#This Row],[LPAD CS GTIN TO 14]],11,1)*V$18</f>
        <v>0</v>
      </c>
      <c r="W26" s="661">
        <f>MID(Table1[[#This Row],[LPAD CS GTIN TO 14]],12,1)*W$18</f>
        <v>0</v>
      </c>
      <c r="X26" s="661">
        <f>MID(Table1[[#This Row],[LPAD CS GTIN TO 14]],13,1)*X$18</f>
        <v>0</v>
      </c>
      <c r="Y26" s="661">
        <f>MID(Table1[[#This Row],[LPAD CS GTIN TO 14]],14,1)*Y$18</f>
        <v>0</v>
      </c>
      <c r="Z26" s="661">
        <f>SUM(Table1[[#This Row],[CS GTIN POSITION 1]:[CS GTIN POSITION 14]])</f>
        <v>0</v>
      </c>
      <c r="AA26" s="661">
        <f>IFERROR(ROUNDUP(Table1[[#This Row],[SUM (COL L THUR Y)]],-1),"")</f>
        <v>0</v>
      </c>
      <c r="AB26" s="661">
        <f>Table1[[#This Row],[NEAREST MULT OF 10 (&gt;=SUM)]]-Table1[[#This Row],[SUM (COL L THUR Y)]]</f>
        <v>0</v>
      </c>
      <c r="AC26" s="673" t="str">
        <f>IF(Table1[[#This Row],[CASE GTIN]]&lt;&gt;"",IF(RIGHT(Table1[[#This Row],[CASE GTIN]],1)*1=Table1[[#This Row],[CHECK DIGIT]]*1,"VALID","INVALID"),"")</f>
        <v/>
      </c>
      <c r="AD26" s="805"/>
      <c r="AE26" s="806"/>
      <c r="AF26" s="807"/>
      <c r="AG26" s="808"/>
      <c r="AH26" s="809"/>
      <c r="AI26" s="809"/>
      <c r="AJ26" s="809"/>
      <c r="AK26" s="809"/>
      <c r="AL26" s="809"/>
      <c r="AM26" s="809"/>
      <c r="AN26" s="809"/>
      <c r="AO26" s="804"/>
      <c r="AP26" s="803"/>
      <c r="AQ26" s="803"/>
      <c r="AR26" s="803"/>
      <c r="AS26" s="803"/>
      <c r="AT26" s="803"/>
      <c r="AU26" s="810"/>
      <c r="AV26" s="690"/>
      <c r="AW26" s="811"/>
      <c r="AX26" s="811"/>
      <c r="AY26" s="811"/>
      <c r="AZ26" s="861"/>
      <c r="BA26" s="811"/>
      <c r="BB26" s="811"/>
      <c r="BC26" s="861"/>
      <c r="BD26" s="816" t="str">
        <f>IF(AND(Table1[[#This Row],[MGR   SPEC]]&lt;&gt;"",Table1[[#This Row],[UPK]]&lt;&gt;""),Table1[[#This Row],[MGR   SPEC]]/Table1[[#This Row],[UPK]],"")</f>
        <v/>
      </c>
      <c r="BE26" s="816" t="str">
        <f>IF(AND(Table1[[#This Row],[PWR  BUY]]&lt;&gt;"",Table1[[#This Row],[UPK]]&lt;&gt;""),Table1[[#This Row],[PWR  BUY]]/Table1[[#This Row],[UPK]],"")</f>
        <v/>
      </c>
      <c r="BF26" s="852" t="str">
        <f>IF(AND(Table1[[#This Row],[SH/PLT]]&lt;&gt;"",Table1[[#This Row],[UPK]]&lt;&gt;""),Table1[[#This Row],[SH/PLT]]/Table1[[#This Row],[UPK]],"")</f>
        <v/>
      </c>
      <c r="BG26" s="816"/>
      <c r="BH26" s="816"/>
      <c r="BI26" s="816"/>
      <c r="BJ26" s="852"/>
      <c r="BK26" s="816"/>
      <c r="BL26" s="816"/>
      <c r="BM26" s="852"/>
      <c r="BN26" s="853"/>
      <c r="BO26" s="850"/>
      <c r="BP26" s="864"/>
      <c r="BQ26" s="813"/>
      <c r="BR26" s="855"/>
      <c r="BS26" s="813"/>
      <c r="BT26" s="856"/>
      <c r="BU26" s="865"/>
      <c r="BV26" s="803"/>
      <c r="BW26" s="859"/>
      <c r="BX26" s="866"/>
      <c r="BY26" s="676">
        <f>IF(AND(OR($G$20="SH",$G$20="PL"),AND(NOT(Table1[[#This Row],[UI]]="SH"),NOT(Table1[[#This Row],[UI]]="PL")),AND(Table1[[#This Row],[REG COST DeCA]]&lt;&gt;"",Table1[[#This Row],[SH/PLT]]&lt;&gt;"")),(Table1[[#This Row],[REG COST DeCA]]-(Table1[[#This Row],[SH/PLT]]/Table1[[#This Row],[UPK]]))*Table1[[#This Row],[SH/PLT CONTAINS]],0)</f>
        <v>0</v>
      </c>
      <c r="CG26" s="517" t="s">
        <v>880</v>
      </c>
      <c r="CH26" s="517"/>
      <c r="CI26" s="517"/>
      <c r="CJ26" s="517">
        <f t="shared" si="1"/>
        <v>4</v>
      </c>
      <c r="CK26" s="517">
        <f t="shared" si="0"/>
        <v>1.3800000000000001</v>
      </c>
      <c r="CL26" s="518">
        <v>99</v>
      </c>
      <c r="CM26" s="517"/>
      <c r="CN26" s="845" t="s">
        <v>945</v>
      </c>
      <c r="CO26" s="845" t="s">
        <v>957</v>
      </c>
    </row>
    <row r="27" spans="1:93" x14ac:dyDescent="0.35">
      <c r="A27" s="515">
        <v>8</v>
      </c>
      <c r="B27" s="803"/>
      <c r="C27" s="803"/>
      <c r="D27" s="803"/>
      <c r="E27" s="803"/>
      <c r="F27" s="803"/>
      <c r="G27" s="803"/>
      <c r="H27" s="804"/>
      <c r="I27" s="803"/>
      <c r="J27" s="805"/>
      <c r="K27" s="661" t="str">
        <f>TEXT(Table1[[#This Row],[CASE GTIN]],"00000000000000")</f>
        <v>00000000000000</v>
      </c>
      <c r="L27" s="661">
        <f>MID(Table1[[#This Row],[LPAD CS GTIN TO 14]],1,1)*L$18</f>
        <v>0</v>
      </c>
      <c r="M27" s="661">
        <f>MID(Table1[[#This Row],[LPAD CS GTIN TO 14]],2,1)*M$18</f>
        <v>0</v>
      </c>
      <c r="N27" s="661">
        <f>MID(Table1[[#This Row],[LPAD CS GTIN TO 14]],3,1)*N$18</f>
        <v>0</v>
      </c>
      <c r="O27" s="661">
        <f>MID(Table1[[#This Row],[LPAD CS GTIN TO 14]],4,1)*O$18</f>
        <v>0</v>
      </c>
      <c r="P27" s="661">
        <f>MID(Table1[[#This Row],[LPAD CS GTIN TO 14]],5,1)*P$18</f>
        <v>0</v>
      </c>
      <c r="Q27" s="661">
        <f>MID(Table1[[#This Row],[LPAD CS GTIN TO 14]],6,1)*Q$18</f>
        <v>0</v>
      </c>
      <c r="R27" s="661">
        <f>MID(Table1[[#This Row],[LPAD CS GTIN TO 14]],7,1)*R$18</f>
        <v>0</v>
      </c>
      <c r="S27" s="661">
        <f>MID(Table1[[#This Row],[LPAD CS GTIN TO 14]],8,1)*S$18</f>
        <v>0</v>
      </c>
      <c r="T27" s="661">
        <f>MID(Table1[[#This Row],[LPAD CS GTIN TO 14]],9,1)*T$18</f>
        <v>0</v>
      </c>
      <c r="U27" s="661">
        <f>MID(Table1[[#This Row],[LPAD CS GTIN TO 14]],10,1)*U$18</f>
        <v>0</v>
      </c>
      <c r="V27" s="661">
        <f>MID(Table1[[#This Row],[LPAD CS GTIN TO 14]],11,1)*V$18</f>
        <v>0</v>
      </c>
      <c r="W27" s="661">
        <f>MID(Table1[[#This Row],[LPAD CS GTIN TO 14]],12,1)*W$18</f>
        <v>0</v>
      </c>
      <c r="X27" s="661">
        <f>MID(Table1[[#This Row],[LPAD CS GTIN TO 14]],13,1)*X$18</f>
        <v>0</v>
      </c>
      <c r="Y27" s="661">
        <f>MID(Table1[[#This Row],[LPAD CS GTIN TO 14]],14,1)*Y$18</f>
        <v>0</v>
      </c>
      <c r="Z27" s="661">
        <f>SUM(Table1[[#This Row],[CS GTIN POSITION 1]:[CS GTIN POSITION 14]])</f>
        <v>0</v>
      </c>
      <c r="AA27" s="661">
        <f>IFERROR(ROUNDUP(Table1[[#This Row],[SUM (COL L THUR Y)]],-1),"")</f>
        <v>0</v>
      </c>
      <c r="AB27" s="661">
        <f>Table1[[#This Row],[NEAREST MULT OF 10 (&gt;=SUM)]]-Table1[[#This Row],[SUM (COL L THUR Y)]]</f>
        <v>0</v>
      </c>
      <c r="AC27" s="673" t="str">
        <f>IF(Table1[[#This Row],[CASE GTIN]]&lt;&gt;"",IF(RIGHT(Table1[[#This Row],[CASE GTIN]],1)*1=Table1[[#This Row],[CHECK DIGIT]]*1,"VALID","INVALID"),"")</f>
        <v/>
      </c>
      <c r="AD27" s="805"/>
      <c r="AE27" s="806"/>
      <c r="AF27" s="807"/>
      <c r="AG27" s="808"/>
      <c r="AH27" s="809"/>
      <c r="AI27" s="809"/>
      <c r="AJ27" s="809"/>
      <c r="AK27" s="809"/>
      <c r="AL27" s="809"/>
      <c r="AM27" s="809"/>
      <c r="AN27" s="809"/>
      <c r="AO27" s="804"/>
      <c r="AP27" s="803"/>
      <c r="AQ27" s="803"/>
      <c r="AR27" s="803"/>
      <c r="AS27" s="803"/>
      <c r="AT27" s="803"/>
      <c r="AU27" s="810"/>
      <c r="AV27" s="690"/>
      <c r="AW27" s="811"/>
      <c r="AX27" s="811"/>
      <c r="AY27" s="811"/>
      <c r="AZ27" s="861"/>
      <c r="BA27" s="811"/>
      <c r="BB27" s="811"/>
      <c r="BC27" s="861"/>
      <c r="BD27" s="816" t="str">
        <f>IF(AND(Table1[[#This Row],[MGR   SPEC]]&lt;&gt;"",Table1[[#This Row],[UPK]]&lt;&gt;""),Table1[[#This Row],[MGR   SPEC]]/Table1[[#This Row],[UPK]],"")</f>
        <v/>
      </c>
      <c r="BE27" s="816" t="str">
        <f>IF(AND(Table1[[#This Row],[PWR  BUY]]&lt;&gt;"",Table1[[#This Row],[UPK]]&lt;&gt;""),Table1[[#This Row],[PWR  BUY]]/Table1[[#This Row],[UPK]],"")</f>
        <v/>
      </c>
      <c r="BF27" s="852" t="str">
        <f>IF(AND(Table1[[#This Row],[SH/PLT]]&lt;&gt;"",Table1[[#This Row],[UPK]]&lt;&gt;""),Table1[[#This Row],[SH/PLT]]/Table1[[#This Row],[UPK]],"")</f>
        <v/>
      </c>
      <c r="BG27" s="816"/>
      <c r="BH27" s="816"/>
      <c r="BI27" s="816"/>
      <c r="BJ27" s="852"/>
      <c r="BK27" s="816"/>
      <c r="BL27" s="816"/>
      <c r="BM27" s="852"/>
      <c r="BN27" s="853"/>
      <c r="BO27" s="850"/>
      <c r="BP27" s="864"/>
      <c r="BQ27" s="813"/>
      <c r="BR27" s="855"/>
      <c r="BS27" s="813"/>
      <c r="BT27" s="856"/>
      <c r="BU27" s="865"/>
      <c r="BV27" s="803"/>
      <c r="BW27" s="859"/>
      <c r="BX27" s="866"/>
      <c r="BY27" s="676">
        <f>IF(AND(OR($G$20="SH",$G$20="PL"),AND(NOT(Table1[[#This Row],[UI]]="SH"),NOT(Table1[[#This Row],[UI]]="PL")),AND(Table1[[#This Row],[REG COST DeCA]]&lt;&gt;"",Table1[[#This Row],[SH/PLT]]&lt;&gt;"")),(Table1[[#This Row],[REG COST DeCA]]-(Table1[[#This Row],[SH/PLT]]/Table1[[#This Row],[UPK]]))*Table1[[#This Row],[SH/PLT CONTAINS]],0)</f>
        <v>0</v>
      </c>
      <c r="CG27" s="517" t="s">
        <v>893</v>
      </c>
      <c r="CH27" s="517"/>
      <c r="CI27" s="517"/>
      <c r="CJ27" s="517">
        <f t="shared" si="1"/>
        <v>4.5</v>
      </c>
      <c r="CK27" s="517">
        <f t="shared" si="0"/>
        <v>1.3900000000000001</v>
      </c>
      <c r="CL27" s="517"/>
      <c r="CM27" s="517"/>
      <c r="CN27" s="845" t="s">
        <v>945</v>
      </c>
      <c r="CO27" s="845" t="s">
        <v>957</v>
      </c>
    </row>
    <row r="28" spans="1:93" x14ac:dyDescent="0.35">
      <c r="A28" s="515">
        <v>9</v>
      </c>
      <c r="B28" s="803"/>
      <c r="C28" s="803"/>
      <c r="D28" s="803"/>
      <c r="E28" s="803"/>
      <c r="F28" s="803"/>
      <c r="G28" s="803"/>
      <c r="H28" s="804"/>
      <c r="I28" s="803"/>
      <c r="J28" s="805"/>
      <c r="K28" s="661" t="str">
        <f>TEXT(Table1[[#This Row],[CASE GTIN]],"00000000000000")</f>
        <v>00000000000000</v>
      </c>
      <c r="L28" s="661">
        <f>MID(Table1[[#This Row],[LPAD CS GTIN TO 14]],1,1)*L$18</f>
        <v>0</v>
      </c>
      <c r="M28" s="661">
        <f>MID(Table1[[#This Row],[LPAD CS GTIN TO 14]],2,1)*M$18</f>
        <v>0</v>
      </c>
      <c r="N28" s="661">
        <f>MID(Table1[[#This Row],[LPAD CS GTIN TO 14]],3,1)*N$18</f>
        <v>0</v>
      </c>
      <c r="O28" s="661">
        <f>MID(Table1[[#This Row],[LPAD CS GTIN TO 14]],4,1)*O$18</f>
        <v>0</v>
      </c>
      <c r="P28" s="661">
        <f>MID(Table1[[#This Row],[LPAD CS GTIN TO 14]],5,1)*P$18</f>
        <v>0</v>
      </c>
      <c r="Q28" s="661">
        <f>MID(Table1[[#This Row],[LPAD CS GTIN TO 14]],6,1)*Q$18</f>
        <v>0</v>
      </c>
      <c r="R28" s="661">
        <f>MID(Table1[[#This Row],[LPAD CS GTIN TO 14]],7,1)*R$18</f>
        <v>0</v>
      </c>
      <c r="S28" s="661">
        <f>MID(Table1[[#This Row],[LPAD CS GTIN TO 14]],8,1)*S$18</f>
        <v>0</v>
      </c>
      <c r="T28" s="661">
        <f>MID(Table1[[#This Row],[LPAD CS GTIN TO 14]],9,1)*T$18</f>
        <v>0</v>
      </c>
      <c r="U28" s="661">
        <f>MID(Table1[[#This Row],[LPAD CS GTIN TO 14]],10,1)*U$18</f>
        <v>0</v>
      </c>
      <c r="V28" s="661">
        <f>MID(Table1[[#This Row],[LPAD CS GTIN TO 14]],11,1)*V$18</f>
        <v>0</v>
      </c>
      <c r="W28" s="661">
        <f>MID(Table1[[#This Row],[LPAD CS GTIN TO 14]],12,1)*W$18</f>
        <v>0</v>
      </c>
      <c r="X28" s="661">
        <f>MID(Table1[[#This Row],[LPAD CS GTIN TO 14]],13,1)*X$18</f>
        <v>0</v>
      </c>
      <c r="Y28" s="661">
        <f>MID(Table1[[#This Row],[LPAD CS GTIN TO 14]],14,1)*Y$18</f>
        <v>0</v>
      </c>
      <c r="Z28" s="661">
        <f>SUM(Table1[[#This Row],[CS GTIN POSITION 1]:[CS GTIN POSITION 14]])</f>
        <v>0</v>
      </c>
      <c r="AA28" s="661">
        <f>IFERROR(ROUNDUP(Table1[[#This Row],[SUM (COL L THUR Y)]],-1),"")</f>
        <v>0</v>
      </c>
      <c r="AB28" s="661">
        <f>Table1[[#This Row],[NEAREST MULT OF 10 (&gt;=SUM)]]-Table1[[#This Row],[SUM (COL L THUR Y)]]</f>
        <v>0</v>
      </c>
      <c r="AC28" s="673" t="str">
        <f>IF(Table1[[#This Row],[CASE GTIN]]&lt;&gt;"",IF(RIGHT(Table1[[#This Row],[CASE GTIN]],1)*1=Table1[[#This Row],[CHECK DIGIT]]*1,"VALID","INVALID"),"")</f>
        <v/>
      </c>
      <c r="AD28" s="805"/>
      <c r="AE28" s="806"/>
      <c r="AF28" s="807"/>
      <c r="AG28" s="808"/>
      <c r="AH28" s="809"/>
      <c r="AI28" s="809"/>
      <c r="AJ28" s="809"/>
      <c r="AK28" s="809"/>
      <c r="AL28" s="809"/>
      <c r="AM28" s="809"/>
      <c r="AN28" s="809"/>
      <c r="AO28" s="804"/>
      <c r="AP28" s="803"/>
      <c r="AQ28" s="803"/>
      <c r="AR28" s="803"/>
      <c r="AS28" s="803"/>
      <c r="AT28" s="803"/>
      <c r="AU28" s="810"/>
      <c r="AV28" s="690"/>
      <c r="AW28" s="811"/>
      <c r="AX28" s="811"/>
      <c r="AY28" s="811"/>
      <c r="AZ28" s="861"/>
      <c r="BA28" s="811"/>
      <c r="BB28" s="811"/>
      <c r="BC28" s="861"/>
      <c r="BD28" s="816" t="str">
        <f>IF(AND(Table1[[#This Row],[MGR   SPEC]]&lt;&gt;"",Table1[[#This Row],[UPK]]&lt;&gt;""),Table1[[#This Row],[MGR   SPEC]]/Table1[[#This Row],[UPK]],"")</f>
        <v/>
      </c>
      <c r="BE28" s="816" t="str">
        <f>IF(AND(Table1[[#This Row],[PWR  BUY]]&lt;&gt;"",Table1[[#This Row],[UPK]]&lt;&gt;""),Table1[[#This Row],[PWR  BUY]]/Table1[[#This Row],[UPK]],"")</f>
        <v/>
      </c>
      <c r="BF28" s="852" t="str">
        <f>IF(AND(Table1[[#This Row],[SH/PLT]]&lt;&gt;"",Table1[[#This Row],[UPK]]&lt;&gt;""),Table1[[#This Row],[SH/PLT]]/Table1[[#This Row],[UPK]],"")</f>
        <v/>
      </c>
      <c r="BG28" s="816"/>
      <c r="BH28" s="816"/>
      <c r="BI28" s="816"/>
      <c r="BJ28" s="852"/>
      <c r="BK28" s="816"/>
      <c r="BL28" s="816"/>
      <c r="BM28" s="852"/>
      <c r="BN28" s="853"/>
      <c r="BO28" s="850"/>
      <c r="BP28" s="864"/>
      <c r="BQ28" s="813"/>
      <c r="BR28" s="855"/>
      <c r="BS28" s="813"/>
      <c r="BT28" s="856"/>
      <c r="BU28" s="865"/>
      <c r="BV28" s="803"/>
      <c r="BW28" s="859"/>
      <c r="BX28" s="866"/>
      <c r="BY28" s="676">
        <f>IF(AND(OR($G$20="SH",$G$20="PL"),AND(NOT(Table1[[#This Row],[UI]]="SH"),NOT(Table1[[#This Row],[UI]]="PL")),AND(Table1[[#This Row],[REG COST DeCA]]&lt;&gt;"",Table1[[#This Row],[SH/PLT]]&lt;&gt;"")),(Table1[[#This Row],[REG COST DeCA]]-(Table1[[#This Row],[SH/PLT]]/Table1[[#This Row],[UPK]]))*Table1[[#This Row],[SH/PLT CONTAINS]],0)</f>
        <v>0</v>
      </c>
      <c r="CG28" s="517" t="s">
        <v>894</v>
      </c>
      <c r="CH28" s="517"/>
      <c r="CI28" s="517"/>
      <c r="CJ28" s="517">
        <f t="shared" si="1"/>
        <v>5</v>
      </c>
      <c r="CK28" s="517">
        <f t="shared" si="0"/>
        <v>1.4000000000000001</v>
      </c>
      <c r="CL28" s="517"/>
      <c r="CM28" s="517"/>
      <c r="CN28" s="845" t="s">
        <v>945</v>
      </c>
      <c r="CO28" s="845" t="s">
        <v>957</v>
      </c>
    </row>
    <row r="29" spans="1:93" x14ac:dyDescent="0.35">
      <c r="A29" s="515">
        <v>10</v>
      </c>
      <c r="B29" s="803"/>
      <c r="C29" s="803"/>
      <c r="D29" s="803"/>
      <c r="E29" s="803"/>
      <c r="F29" s="803"/>
      <c r="G29" s="803"/>
      <c r="H29" s="804"/>
      <c r="I29" s="803"/>
      <c r="J29" s="805"/>
      <c r="K29" s="661" t="str">
        <f>TEXT(Table1[[#This Row],[CASE GTIN]],"00000000000000")</f>
        <v>00000000000000</v>
      </c>
      <c r="L29" s="661">
        <f>MID(Table1[[#This Row],[LPAD CS GTIN TO 14]],1,1)*L$18</f>
        <v>0</v>
      </c>
      <c r="M29" s="661">
        <f>MID(Table1[[#This Row],[LPAD CS GTIN TO 14]],2,1)*M$18</f>
        <v>0</v>
      </c>
      <c r="N29" s="661">
        <f>MID(Table1[[#This Row],[LPAD CS GTIN TO 14]],3,1)*N$18</f>
        <v>0</v>
      </c>
      <c r="O29" s="661">
        <f>MID(Table1[[#This Row],[LPAD CS GTIN TO 14]],4,1)*O$18</f>
        <v>0</v>
      </c>
      <c r="P29" s="661">
        <f>MID(Table1[[#This Row],[LPAD CS GTIN TO 14]],5,1)*P$18</f>
        <v>0</v>
      </c>
      <c r="Q29" s="661">
        <f>MID(Table1[[#This Row],[LPAD CS GTIN TO 14]],6,1)*Q$18</f>
        <v>0</v>
      </c>
      <c r="R29" s="661">
        <f>MID(Table1[[#This Row],[LPAD CS GTIN TO 14]],7,1)*R$18</f>
        <v>0</v>
      </c>
      <c r="S29" s="661">
        <f>MID(Table1[[#This Row],[LPAD CS GTIN TO 14]],8,1)*S$18</f>
        <v>0</v>
      </c>
      <c r="T29" s="661">
        <f>MID(Table1[[#This Row],[LPAD CS GTIN TO 14]],9,1)*T$18</f>
        <v>0</v>
      </c>
      <c r="U29" s="661">
        <f>MID(Table1[[#This Row],[LPAD CS GTIN TO 14]],10,1)*U$18</f>
        <v>0</v>
      </c>
      <c r="V29" s="661">
        <f>MID(Table1[[#This Row],[LPAD CS GTIN TO 14]],11,1)*V$18</f>
        <v>0</v>
      </c>
      <c r="W29" s="661">
        <f>MID(Table1[[#This Row],[LPAD CS GTIN TO 14]],12,1)*W$18</f>
        <v>0</v>
      </c>
      <c r="X29" s="661">
        <f>MID(Table1[[#This Row],[LPAD CS GTIN TO 14]],13,1)*X$18</f>
        <v>0</v>
      </c>
      <c r="Y29" s="661">
        <f>MID(Table1[[#This Row],[LPAD CS GTIN TO 14]],14,1)*Y$18</f>
        <v>0</v>
      </c>
      <c r="Z29" s="661">
        <f>SUM(Table1[[#This Row],[CS GTIN POSITION 1]:[CS GTIN POSITION 14]])</f>
        <v>0</v>
      </c>
      <c r="AA29" s="661">
        <f>IFERROR(ROUNDUP(Table1[[#This Row],[SUM (COL L THUR Y)]],-1),"")</f>
        <v>0</v>
      </c>
      <c r="AB29" s="661">
        <f>Table1[[#This Row],[NEAREST MULT OF 10 (&gt;=SUM)]]-Table1[[#This Row],[SUM (COL L THUR Y)]]</f>
        <v>0</v>
      </c>
      <c r="AC29" s="673" t="str">
        <f>IF(Table1[[#This Row],[CASE GTIN]]&lt;&gt;"",IF(RIGHT(Table1[[#This Row],[CASE GTIN]],1)*1=Table1[[#This Row],[CHECK DIGIT]]*1,"VALID","INVALID"),"")</f>
        <v/>
      </c>
      <c r="AD29" s="805"/>
      <c r="AE29" s="806"/>
      <c r="AF29" s="807"/>
      <c r="AG29" s="808"/>
      <c r="AH29" s="809"/>
      <c r="AI29" s="809"/>
      <c r="AJ29" s="809"/>
      <c r="AK29" s="809"/>
      <c r="AL29" s="809"/>
      <c r="AM29" s="809"/>
      <c r="AN29" s="809"/>
      <c r="AO29" s="804"/>
      <c r="AP29" s="803"/>
      <c r="AQ29" s="803"/>
      <c r="AR29" s="803"/>
      <c r="AS29" s="803"/>
      <c r="AT29" s="803"/>
      <c r="AU29" s="810"/>
      <c r="AV29" s="690"/>
      <c r="AW29" s="811"/>
      <c r="AX29" s="811"/>
      <c r="AY29" s="811"/>
      <c r="AZ29" s="861"/>
      <c r="BA29" s="811"/>
      <c r="BB29" s="811"/>
      <c r="BC29" s="861"/>
      <c r="BD29" s="816" t="str">
        <f>IF(AND(Table1[[#This Row],[MGR   SPEC]]&lt;&gt;"",Table1[[#This Row],[UPK]]&lt;&gt;""),Table1[[#This Row],[MGR   SPEC]]/Table1[[#This Row],[UPK]],"")</f>
        <v/>
      </c>
      <c r="BE29" s="816" t="str">
        <f>IF(AND(Table1[[#This Row],[PWR  BUY]]&lt;&gt;"",Table1[[#This Row],[UPK]]&lt;&gt;""),Table1[[#This Row],[PWR  BUY]]/Table1[[#This Row],[UPK]],"")</f>
        <v/>
      </c>
      <c r="BF29" s="852" t="str">
        <f>IF(AND(Table1[[#This Row],[SH/PLT]]&lt;&gt;"",Table1[[#This Row],[UPK]]&lt;&gt;""),Table1[[#This Row],[SH/PLT]]/Table1[[#This Row],[UPK]],"")</f>
        <v/>
      </c>
      <c r="BG29" s="816"/>
      <c r="BH29" s="816"/>
      <c r="BI29" s="816"/>
      <c r="BJ29" s="852"/>
      <c r="BK29" s="816"/>
      <c r="BL29" s="816"/>
      <c r="BM29" s="852"/>
      <c r="BN29" s="853"/>
      <c r="BO29" s="850"/>
      <c r="BP29" s="864"/>
      <c r="BQ29" s="813"/>
      <c r="BR29" s="855"/>
      <c r="BS29" s="813"/>
      <c r="BT29" s="856"/>
      <c r="BU29" s="865"/>
      <c r="BV29" s="803"/>
      <c r="BW29" s="859"/>
      <c r="BX29" s="866"/>
      <c r="BY29" s="676">
        <f>IF(AND(OR($G$20="SH",$G$20="PL"),AND(NOT(Table1[[#This Row],[UI]]="SH"),NOT(Table1[[#This Row],[UI]]="PL")),AND(Table1[[#This Row],[REG COST DeCA]]&lt;&gt;"",Table1[[#This Row],[SH/PLT]]&lt;&gt;"")),(Table1[[#This Row],[REG COST DeCA]]-(Table1[[#This Row],[SH/PLT]]/Table1[[#This Row],[UPK]]))*Table1[[#This Row],[SH/PLT CONTAINS]],0)</f>
        <v>0</v>
      </c>
      <c r="CG29" s="517" t="s">
        <v>895</v>
      </c>
      <c r="CH29" s="517"/>
      <c r="CI29" s="517"/>
      <c r="CJ29" s="517">
        <f t="shared" si="1"/>
        <v>5.5</v>
      </c>
      <c r="CK29" s="517">
        <f t="shared" si="0"/>
        <v>1.4100000000000001</v>
      </c>
      <c r="CL29" s="517"/>
      <c r="CM29" s="517"/>
      <c r="CN29" s="845" t="s">
        <v>945</v>
      </c>
      <c r="CO29" s="845" t="s">
        <v>957</v>
      </c>
    </row>
    <row r="30" spans="1:93" x14ac:dyDescent="0.35">
      <c r="A30" s="515">
        <v>11</v>
      </c>
      <c r="B30" s="803"/>
      <c r="C30" s="803"/>
      <c r="D30" s="803"/>
      <c r="E30" s="803"/>
      <c r="F30" s="803"/>
      <c r="G30" s="803"/>
      <c r="H30" s="804"/>
      <c r="I30" s="803"/>
      <c r="J30" s="805"/>
      <c r="K30" s="661" t="str">
        <f>TEXT(Table1[[#This Row],[CASE GTIN]],"00000000000000")</f>
        <v>00000000000000</v>
      </c>
      <c r="L30" s="661">
        <f>MID(Table1[[#This Row],[LPAD CS GTIN TO 14]],1,1)*L$18</f>
        <v>0</v>
      </c>
      <c r="M30" s="661">
        <f>MID(Table1[[#This Row],[LPAD CS GTIN TO 14]],2,1)*M$18</f>
        <v>0</v>
      </c>
      <c r="N30" s="661">
        <f>MID(Table1[[#This Row],[LPAD CS GTIN TO 14]],3,1)*N$18</f>
        <v>0</v>
      </c>
      <c r="O30" s="661">
        <f>MID(Table1[[#This Row],[LPAD CS GTIN TO 14]],4,1)*O$18</f>
        <v>0</v>
      </c>
      <c r="P30" s="661">
        <f>MID(Table1[[#This Row],[LPAD CS GTIN TO 14]],5,1)*P$18</f>
        <v>0</v>
      </c>
      <c r="Q30" s="661">
        <f>MID(Table1[[#This Row],[LPAD CS GTIN TO 14]],6,1)*Q$18</f>
        <v>0</v>
      </c>
      <c r="R30" s="661">
        <f>MID(Table1[[#This Row],[LPAD CS GTIN TO 14]],7,1)*R$18</f>
        <v>0</v>
      </c>
      <c r="S30" s="661">
        <f>MID(Table1[[#This Row],[LPAD CS GTIN TO 14]],8,1)*S$18</f>
        <v>0</v>
      </c>
      <c r="T30" s="661">
        <f>MID(Table1[[#This Row],[LPAD CS GTIN TO 14]],9,1)*T$18</f>
        <v>0</v>
      </c>
      <c r="U30" s="661">
        <f>MID(Table1[[#This Row],[LPAD CS GTIN TO 14]],10,1)*U$18</f>
        <v>0</v>
      </c>
      <c r="V30" s="661">
        <f>MID(Table1[[#This Row],[LPAD CS GTIN TO 14]],11,1)*V$18</f>
        <v>0</v>
      </c>
      <c r="W30" s="661">
        <f>MID(Table1[[#This Row],[LPAD CS GTIN TO 14]],12,1)*W$18</f>
        <v>0</v>
      </c>
      <c r="X30" s="661">
        <f>MID(Table1[[#This Row],[LPAD CS GTIN TO 14]],13,1)*X$18</f>
        <v>0</v>
      </c>
      <c r="Y30" s="661">
        <f>MID(Table1[[#This Row],[LPAD CS GTIN TO 14]],14,1)*Y$18</f>
        <v>0</v>
      </c>
      <c r="Z30" s="661">
        <f>SUM(Table1[[#This Row],[CS GTIN POSITION 1]:[CS GTIN POSITION 14]])</f>
        <v>0</v>
      </c>
      <c r="AA30" s="661">
        <f>IFERROR(ROUNDUP(Table1[[#This Row],[SUM (COL L THUR Y)]],-1),"")</f>
        <v>0</v>
      </c>
      <c r="AB30" s="661">
        <f>Table1[[#This Row],[NEAREST MULT OF 10 (&gt;=SUM)]]-Table1[[#This Row],[SUM (COL L THUR Y)]]</f>
        <v>0</v>
      </c>
      <c r="AC30" s="673" t="str">
        <f>IF(Table1[[#This Row],[CASE GTIN]]&lt;&gt;"",IF(RIGHT(Table1[[#This Row],[CASE GTIN]],1)*1=Table1[[#This Row],[CHECK DIGIT]]*1,"VALID","INVALID"),"")</f>
        <v/>
      </c>
      <c r="AD30" s="805"/>
      <c r="AE30" s="806"/>
      <c r="AF30" s="807"/>
      <c r="AG30" s="808"/>
      <c r="AH30" s="809"/>
      <c r="AI30" s="809"/>
      <c r="AJ30" s="809"/>
      <c r="AK30" s="809"/>
      <c r="AL30" s="809"/>
      <c r="AM30" s="809"/>
      <c r="AN30" s="809"/>
      <c r="AO30" s="804"/>
      <c r="AP30" s="803"/>
      <c r="AQ30" s="803"/>
      <c r="AR30" s="803"/>
      <c r="AS30" s="803"/>
      <c r="AT30" s="803"/>
      <c r="AU30" s="810"/>
      <c r="AV30" s="690"/>
      <c r="AW30" s="811"/>
      <c r="AX30" s="811"/>
      <c r="AY30" s="811"/>
      <c r="AZ30" s="861"/>
      <c r="BA30" s="811"/>
      <c r="BB30" s="811"/>
      <c r="BC30" s="861"/>
      <c r="BD30" s="816" t="str">
        <f>IF(AND(Table1[[#This Row],[MGR   SPEC]]&lt;&gt;"",Table1[[#This Row],[UPK]]&lt;&gt;""),Table1[[#This Row],[MGR   SPEC]]/Table1[[#This Row],[UPK]],"")</f>
        <v/>
      </c>
      <c r="BE30" s="816" t="str">
        <f>IF(AND(Table1[[#This Row],[PWR  BUY]]&lt;&gt;"",Table1[[#This Row],[UPK]]&lt;&gt;""),Table1[[#This Row],[PWR  BUY]]/Table1[[#This Row],[UPK]],"")</f>
        <v/>
      </c>
      <c r="BF30" s="852" t="str">
        <f>IF(AND(Table1[[#This Row],[SH/PLT]]&lt;&gt;"",Table1[[#This Row],[UPK]]&lt;&gt;""),Table1[[#This Row],[SH/PLT]]/Table1[[#This Row],[UPK]],"")</f>
        <v/>
      </c>
      <c r="BG30" s="816"/>
      <c r="BH30" s="816"/>
      <c r="BI30" s="816"/>
      <c r="BJ30" s="852"/>
      <c r="BK30" s="816"/>
      <c r="BL30" s="816"/>
      <c r="BM30" s="852"/>
      <c r="BN30" s="853"/>
      <c r="BO30" s="850"/>
      <c r="BP30" s="864"/>
      <c r="BQ30" s="813"/>
      <c r="BR30" s="855"/>
      <c r="BS30" s="813"/>
      <c r="BT30" s="856"/>
      <c r="BU30" s="865"/>
      <c r="BV30" s="803"/>
      <c r="BW30" s="859"/>
      <c r="BX30" s="866"/>
      <c r="BY30" s="676">
        <f>IF(AND(OR($G$20="SH",$G$20="PL"),AND(NOT(Table1[[#This Row],[UI]]="SH"),NOT(Table1[[#This Row],[UI]]="PL")),AND(Table1[[#This Row],[REG COST DeCA]]&lt;&gt;"",Table1[[#This Row],[SH/PLT]]&lt;&gt;"")),(Table1[[#This Row],[REG COST DeCA]]-(Table1[[#This Row],[SH/PLT]]/Table1[[#This Row],[UPK]]))*Table1[[#This Row],[SH/PLT CONTAINS]],0)</f>
        <v>0</v>
      </c>
      <c r="CG30" s="517" t="s">
        <v>886</v>
      </c>
      <c r="CH30" s="517"/>
      <c r="CI30" s="517"/>
      <c r="CJ30" s="517">
        <f t="shared" si="1"/>
        <v>6</v>
      </c>
      <c r="CK30" s="517">
        <f t="shared" si="0"/>
        <v>1.4200000000000002</v>
      </c>
      <c r="CL30" s="517"/>
      <c r="CM30" s="517"/>
      <c r="CN30" s="845" t="s">
        <v>947</v>
      </c>
      <c r="CO30" s="845" t="s">
        <v>958</v>
      </c>
    </row>
    <row r="31" spans="1:93" x14ac:dyDescent="0.35">
      <c r="A31" s="515">
        <v>12</v>
      </c>
      <c r="B31" s="803"/>
      <c r="C31" s="803"/>
      <c r="D31" s="803"/>
      <c r="E31" s="803"/>
      <c r="F31" s="803"/>
      <c r="G31" s="803"/>
      <c r="H31" s="804"/>
      <c r="I31" s="803"/>
      <c r="J31" s="805"/>
      <c r="K31" s="661" t="str">
        <f>TEXT(Table1[[#This Row],[CASE GTIN]],"00000000000000")</f>
        <v>00000000000000</v>
      </c>
      <c r="L31" s="661">
        <f>MID(Table1[[#This Row],[LPAD CS GTIN TO 14]],1,1)*L$18</f>
        <v>0</v>
      </c>
      <c r="M31" s="661">
        <f>MID(Table1[[#This Row],[LPAD CS GTIN TO 14]],2,1)*M$18</f>
        <v>0</v>
      </c>
      <c r="N31" s="661">
        <f>MID(Table1[[#This Row],[LPAD CS GTIN TO 14]],3,1)*N$18</f>
        <v>0</v>
      </c>
      <c r="O31" s="661">
        <f>MID(Table1[[#This Row],[LPAD CS GTIN TO 14]],4,1)*O$18</f>
        <v>0</v>
      </c>
      <c r="P31" s="661">
        <f>MID(Table1[[#This Row],[LPAD CS GTIN TO 14]],5,1)*P$18</f>
        <v>0</v>
      </c>
      <c r="Q31" s="661">
        <f>MID(Table1[[#This Row],[LPAD CS GTIN TO 14]],6,1)*Q$18</f>
        <v>0</v>
      </c>
      <c r="R31" s="661">
        <f>MID(Table1[[#This Row],[LPAD CS GTIN TO 14]],7,1)*R$18</f>
        <v>0</v>
      </c>
      <c r="S31" s="661">
        <f>MID(Table1[[#This Row],[LPAD CS GTIN TO 14]],8,1)*S$18</f>
        <v>0</v>
      </c>
      <c r="T31" s="661">
        <f>MID(Table1[[#This Row],[LPAD CS GTIN TO 14]],9,1)*T$18</f>
        <v>0</v>
      </c>
      <c r="U31" s="661">
        <f>MID(Table1[[#This Row],[LPAD CS GTIN TO 14]],10,1)*U$18</f>
        <v>0</v>
      </c>
      <c r="V31" s="661">
        <f>MID(Table1[[#This Row],[LPAD CS GTIN TO 14]],11,1)*V$18</f>
        <v>0</v>
      </c>
      <c r="W31" s="661">
        <f>MID(Table1[[#This Row],[LPAD CS GTIN TO 14]],12,1)*W$18</f>
        <v>0</v>
      </c>
      <c r="X31" s="661">
        <f>MID(Table1[[#This Row],[LPAD CS GTIN TO 14]],13,1)*X$18</f>
        <v>0</v>
      </c>
      <c r="Y31" s="661">
        <f>MID(Table1[[#This Row],[LPAD CS GTIN TO 14]],14,1)*Y$18</f>
        <v>0</v>
      </c>
      <c r="Z31" s="661">
        <f>SUM(Table1[[#This Row],[CS GTIN POSITION 1]:[CS GTIN POSITION 14]])</f>
        <v>0</v>
      </c>
      <c r="AA31" s="661">
        <f>IFERROR(ROUNDUP(Table1[[#This Row],[SUM (COL L THUR Y)]],-1),"")</f>
        <v>0</v>
      </c>
      <c r="AB31" s="661">
        <f>Table1[[#This Row],[NEAREST MULT OF 10 (&gt;=SUM)]]-Table1[[#This Row],[SUM (COL L THUR Y)]]</f>
        <v>0</v>
      </c>
      <c r="AC31" s="673" t="str">
        <f>IF(Table1[[#This Row],[CASE GTIN]]&lt;&gt;"",IF(RIGHT(Table1[[#This Row],[CASE GTIN]],1)*1=Table1[[#This Row],[CHECK DIGIT]]*1,"VALID","INVALID"),"")</f>
        <v/>
      </c>
      <c r="AD31" s="805"/>
      <c r="AE31" s="806"/>
      <c r="AF31" s="807"/>
      <c r="AG31" s="808"/>
      <c r="AH31" s="809"/>
      <c r="AI31" s="809"/>
      <c r="AJ31" s="809"/>
      <c r="AK31" s="809"/>
      <c r="AL31" s="809"/>
      <c r="AM31" s="809"/>
      <c r="AN31" s="809"/>
      <c r="AO31" s="804"/>
      <c r="AP31" s="803"/>
      <c r="AQ31" s="803"/>
      <c r="AR31" s="803"/>
      <c r="AS31" s="803"/>
      <c r="AT31" s="803"/>
      <c r="AU31" s="810"/>
      <c r="AV31" s="690"/>
      <c r="AW31" s="811"/>
      <c r="AX31" s="811"/>
      <c r="AY31" s="811"/>
      <c r="AZ31" s="861"/>
      <c r="BA31" s="811"/>
      <c r="BB31" s="811"/>
      <c r="BC31" s="861"/>
      <c r="BD31" s="816" t="str">
        <f>IF(AND(Table1[[#This Row],[MGR   SPEC]]&lt;&gt;"",Table1[[#This Row],[UPK]]&lt;&gt;""),Table1[[#This Row],[MGR   SPEC]]/Table1[[#This Row],[UPK]],"")</f>
        <v/>
      </c>
      <c r="BE31" s="816" t="str">
        <f>IF(AND(Table1[[#This Row],[PWR  BUY]]&lt;&gt;"",Table1[[#This Row],[UPK]]&lt;&gt;""),Table1[[#This Row],[PWR  BUY]]/Table1[[#This Row],[UPK]],"")</f>
        <v/>
      </c>
      <c r="BF31" s="852" t="str">
        <f>IF(AND(Table1[[#This Row],[SH/PLT]]&lt;&gt;"",Table1[[#This Row],[UPK]]&lt;&gt;""),Table1[[#This Row],[SH/PLT]]/Table1[[#This Row],[UPK]],"")</f>
        <v/>
      </c>
      <c r="BG31" s="816"/>
      <c r="BH31" s="816"/>
      <c r="BI31" s="816"/>
      <c r="BJ31" s="852"/>
      <c r="BK31" s="816"/>
      <c r="BL31" s="816"/>
      <c r="BM31" s="852"/>
      <c r="BN31" s="853"/>
      <c r="BO31" s="850"/>
      <c r="BP31" s="864"/>
      <c r="BQ31" s="813"/>
      <c r="BR31" s="855"/>
      <c r="BS31" s="813"/>
      <c r="BT31" s="856"/>
      <c r="BU31" s="865"/>
      <c r="BV31" s="803"/>
      <c r="BW31" s="859"/>
      <c r="BX31" s="866"/>
      <c r="BY31" s="676">
        <f>IF(AND(OR($G$20="SH",$G$20="PL"),AND(NOT(Table1[[#This Row],[UI]]="SH"),NOT(Table1[[#This Row],[UI]]="PL")),AND(Table1[[#This Row],[REG COST DeCA]]&lt;&gt;"",Table1[[#This Row],[SH/PLT]]&lt;&gt;"")),(Table1[[#This Row],[REG COST DeCA]]-(Table1[[#This Row],[SH/PLT]]/Table1[[#This Row],[UPK]]))*Table1[[#This Row],[SH/PLT CONTAINS]],0)</f>
        <v>0</v>
      </c>
      <c r="CG31" s="517" t="s">
        <v>896</v>
      </c>
      <c r="CH31" s="517"/>
      <c r="CI31" s="517"/>
      <c r="CJ31" s="517">
        <f t="shared" si="1"/>
        <v>6.5</v>
      </c>
      <c r="CK31" s="517">
        <f t="shared" si="0"/>
        <v>1.4300000000000002</v>
      </c>
      <c r="CL31" s="517"/>
      <c r="CM31" s="517"/>
      <c r="CN31" s="845" t="s">
        <v>947</v>
      </c>
      <c r="CO31" s="845" t="s">
        <v>958</v>
      </c>
    </row>
    <row r="32" spans="1:93" x14ac:dyDescent="0.35">
      <c r="A32" s="515">
        <v>13</v>
      </c>
      <c r="B32" s="803"/>
      <c r="C32" s="803"/>
      <c r="D32" s="803"/>
      <c r="E32" s="803"/>
      <c r="F32" s="803"/>
      <c r="G32" s="803"/>
      <c r="H32" s="804"/>
      <c r="I32" s="803"/>
      <c r="J32" s="805"/>
      <c r="K32" s="661" t="str">
        <f>TEXT(Table1[[#This Row],[CASE GTIN]],"00000000000000")</f>
        <v>00000000000000</v>
      </c>
      <c r="L32" s="661">
        <f>MID(Table1[[#This Row],[LPAD CS GTIN TO 14]],1,1)*L$18</f>
        <v>0</v>
      </c>
      <c r="M32" s="661">
        <f>MID(Table1[[#This Row],[LPAD CS GTIN TO 14]],2,1)*M$18</f>
        <v>0</v>
      </c>
      <c r="N32" s="661">
        <f>MID(Table1[[#This Row],[LPAD CS GTIN TO 14]],3,1)*N$18</f>
        <v>0</v>
      </c>
      <c r="O32" s="661">
        <f>MID(Table1[[#This Row],[LPAD CS GTIN TO 14]],4,1)*O$18</f>
        <v>0</v>
      </c>
      <c r="P32" s="661">
        <f>MID(Table1[[#This Row],[LPAD CS GTIN TO 14]],5,1)*P$18</f>
        <v>0</v>
      </c>
      <c r="Q32" s="661">
        <f>MID(Table1[[#This Row],[LPAD CS GTIN TO 14]],6,1)*Q$18</f>
        <v>0</v>
      </c>
      <c r="R32" s="661">
        <f>MID(Table1[[#This Row],[LPAD CS GTIN TO 14]],7,1)*R$18</f>
        <v>0</v>
      </c>
      <c r="S32" s="661">
        <f>MID(Table1[[#This Row],[LPAD CS GTIN TO 14]],8,1)*S$18</f>
        <v>0</v>
      </c>
      <c r="T32" s="661">
        <f>MID(Table1[[#This Row],[LPAD CS GTIN TO 14]],9,1)*T$18</f>
        <v>0</v>
      </c>
      <c r="U32" s="661">
        <f>MID(Table1[[#This Row],[LPAD CS GTIN TO 14]],10,1)*U$18</f>
        <v>0</v>
      </c>
      <c r="V32" s="661">
        <f>MID(Table1[[#This Row],[LPAD CS GTIN TO 14]],11,1)*V$18</f>
        <v>0</v>
      </c>
      <c r="W32" s="661">
        <f>MID(Table1[[#This Row],[LPAD CS GTIN TO 14]],12,1)*W$18</f>
        <v>0</v>
      </c>
      <c r="X32" s="661">
        <f>MID(Table1[[#This Row],[LPAD CS GTIN TO 14]],13,1)*X$18</f>
        <v>0</v>
      </c>
      <c r="Y32" s="661">
        <f>MID(Table1[[#This Row],[LPAD CS GTIN TO 14]],14,1)*Y$18</f>
        <v>0</v>
      </c>
      <c r="Z32" s="661">
        <f>SUM(Table1[[#This Row],[CS GTIN POSITION 1]:[CS GTIN POSITION 14]])</f>
        <v>0</v>
      </c>
      <c r="AA32" s="661">
        <f>IFERROR(ROUNDUP(Table1[[#This Row],[SUM (COL L THUR Y)]],-1),"")</f>
        <v>0</v>
      </c>
      <c r="AB32" s="661">
        <f>Table1[[#This Row],[NEAREST MULT OF 10 (&gt;=SUM)]]-Table1[[#This Row],[SUM (COL L THUR Y)]]</f>
        <v>0</v>
      </c>
      <c r="AC32" s="673" t="str">
        <f>IF(Table1[[#This Row],[CASE GTIN]]&lt;&gt;"",IF(RIGHT(Table1[[#This Row],[CASE GTIN]],1)*1=Table1[[#This Row],[CHECK DIGIT]]*1,"VALID","INVALID"),"")</f>
        <v/>
      </c>
      <c r="AD32" s="805"/>
      <c r="AE32" s="806"/>
      <c r="AF32" s="807"/>
      <c r="AG32" s="808"/>
      <c r="AH32" s="809"/>
      <c r="AI32" s="809"/>
      <c r="AJ32" s="809"/>
      <c r="AK32" s="809"/>
      <c r="AL32" s="809"/>
      <c r="AM32" s="809"/>
      <c r="AN32" s="809"/>
      <c r="AO32" s="804"/>
      <c r="AP32" s="803"/>
      <c r="AQ32" s="803"/>
      <c r="AR32" s="803"/>
      <c r="AS32" s="803"/>
      <c r="AT32" s="803"/>
      <c r="AU32" s="810"/>
      <c r="AV32" s="690"/>
      <c r="AW32" s="811"/>
      <c r="AX32" s="811"/>
      <c r="AY32" s="811"/>
      <c r="AZ32" s="861"/>
      <c r="BA32" s="811"/>
      <c r="BB32" s="811"/>
      <c r="BC32" s="861"/>
      <c r="BD32" s="816" t="str">
        <f>IF(AND(Table1[[#This Row],[MGR   SPEC]]&lt;&gt;"",Table1[[#This Row],[UPK]]&lt;&gt;""),Table1[[#This Row],[MGR   SPEC]]/Table1[[#This Row],[UPK]],"")</f>
        <v/>
      </c>
      <c r="BE32" s="816" t="str">
        <f>IF(AND(Table1[[#This Row],[PWR  BUY]]&lt;&gt;"",Table1[[#This Row],[UPK]]&lt;&gt;""),Table1[[#This Row],[PWR  BUY]]/Table1[[#This Row],[UPK]],"")</f>
        <v/>
      </c>
      <c r="BF32" s="852" t="str">
        <f>IF(AND(Table1[[#This Row],[SH/PLT]]&lt;&gt;"",Table1[[#This Row],[UPK]]&lt;&gt;""),Table1[[#This Row],[SH/PLT]]/Table1[[#This Row],[UPK]],"")</f>
        <v/>
      </c>
      <c r="BG32" s="816"/>
      <c r="BH32" s="816"/>
      <c r="BI32" s="816"/>
      <c r="BJ32" s="852"/>
      <c r="BK32" s="816"/>
      <c r="BL32" s="816"/>
      <c r="BM32" s="852"/>
      <c r="BN32" s="853"/>
      <c r="BO32" s="850"/>
      <c r="BP32" s="864"/>
      <c r="BQ32" s="813"/>
      <c r="BR32" s="855"/>
      <c r="BS32" s="813"/>
      <c r="BT32" s="856"/>
      <c r="BU32" s="865"/>
      <c r="BV32" s="803"/>
      <c r="BW32" s="859"/>
      <c r="BX32" s="866"/>
      <c r="BY32" s="676">
        <f>IF(AND(OR($G$20="SH",$G$20="PL"),AND(NOT(Table1[[#This Row],[UI]]="SH"),NOT(Table1[[#This Row],[UI]]="PL")),AND(Table1[[#This Row],[REG COST DeCA]]&lt;&gt;"",Table1[[#This Row],[SH/PLT]]&lt;&gt;"")),(Table1[[#This Row],[REG COST DeCA]]-(Table1[[#This Row],[SH/PLT]]/Table1[[#This Row],[UPK]]))*Table1[[#This Row],[SH/PLT CONTAINS]],0)</f>
        <v>0</v>
      </c>
      <c r="CG32" s="517" t="s">
        <v>897</v>
      </c>
      <c r="CH32" s="517"/>
      <c r="CI32" s="517"/>
      <c r="CJ32" s="517">
        <f t="shared" si="1"/>
        <v>7</v>
      </c>
      <c r="CK32" s="517">
        <f t="shared" si="0"/>
        <v>1.4400000000000002</v>
      </c>
      <c r="CL32" s="517"/>
      <c r="CM32" s="517"/>
      <c r="CN32" s="845" t="s">
        <v>947</v>
      </c>
      <c r="CO32" s="845" t="s">
        <v>958</v>
      </c>
    </row>
    <row r="33" spans="1:93" x14ac:dyDescent="0.35">
      <c r="A33" s="515">
        <v>14</v>
      </c>
      <c r="B33" s="803"/>
      <c r="C33" s="803"/>
      <c r="D33" s="803"/>
      <c r="E33" s="803"/>
      <c r="F33" s="803"/>
      <c r="G33" s="803"/>
      <c r="H33" s="804"/>
      <c r="I33" s="803"/>
      <c r="J33" s="805"/>
      <c r="K33" s="661" t="str">
        <f>TEXT(Table1[[#This Row],[CASE GTIN]],"00000000000000")</f>
        <v>00000000000000</v>
      </c>
      <c r="L33" s="661">
        <f>MID(Table1[[#This Row],[LPAD CS GTIN TO 14]],1,1)*L$18</f>
        <v>0</v>
      </c>
      <c r="M33" s="661">
        <f>MID(Table1[[#This Row],[LPAD CS GTIN TO 14]],2,1)*M$18</f>
        <v>0</v>
      </c>
      <c r="N33" s="661">
        <f>MID(Table1[[#This Row],[LPAD CS GTIN TO 14]],3,1)*N$18</f>
        <v>0</v>
      </c>
      <c r="O33" s="661">
        <f>MID(Table1[[#This Row],[LPAD CS GTIN TO 14]],4,1)*O$18</f>
        <v>0</v>
      </c>
      <c r="P33" s="661">
        <f>MID(Table1[[#This Row],[LPAD CS GTIN TO 14]],5,1)*P$18</f>
        <v>0</v>
      </c>
      <c r="Q33" s="661">
        <f>MID(Table1[[#This Row],[LPAD CS GTIN TO 14]],6,1)*Q$18</f>
        <v>0</v>
      </c>
      <c r="R33" s="661">
        <f>MID(Table1[[#This Row],[LPAD CS GTIN TO 14]],7,1)*R$18</f>
        <v>0</v>
      </c>
      <c r="S33" s="661">
        <f>MID(Table1[[#This Row],[LPAD CS GTIN TO 14]],8,1)*S$18</f>
        <v>0</v>
      </c>
      <c r="T33" s="661">
        <f>MID(Table1[[#This Row],[LPAD CS GTIN TO 14]],9,1)*T$18</f>
        <v>0</v>
      </c>
      <c r="U33" s="661">
        <f>MID(Table1[[#This Row],[LPAD CS GTIN TO 14]],10,1)*U$18</f>
        <v>0</v>
      </c>
      <c r="V33" s="661">
        <f>MID(Table1[[#This Row],[LPAD CS GTIN TO 14]],11,1)*V$18</f>
        <v>0</v>
      </c>
      <c r="W33" s="661">
        <f>MID(Table1[[#This Row],[LPAD CS GTIN TO 14]],12,1)*W$18</f>
        <v>0</v>
      </c>
      <c r="X33" s="661">
        <f>MID(Table1[[#This Row],[LPAD CS GTIN TO 14]],13,1)*X$18</f>
        <v>0</v>
      </c>
      <c r="Y33" s="661">
        <f>MID(Table1[[#This Row],[LPAD CS GTIN TO 14]],14,1)*Y$18</f>
        <v>0</v>
      </c>
      <c r="Z33" s="661">
        <f>SUM(Table1[[#This Row],[CS GTIN POSITION 1]:[CS GTIN POSITION 14]])</f>
        <v>0</v>
      </c>
      <c r="AA33" s="661">
        <f>IFERROR(ROUNDUP(Table1[[#This Row],[SUM (COL L THUR Y)]],-1),"")</f>
        <v>0</v>
      </c>
      <c r="AB33" s="661">
        <f>Table1[[#This Row],[NEAREST MULT OF 10 (&gt;=SUM)]]-Table1[[#This Row],[SUM (COL L THUR Y)]]</f>
        <v>0</v>
      </c>
      <c r="AC33" s="673" t="str">
        <f>IF(Table1[[#This Row],[CASE GTIN]]&lt;&gt;"",IF(RIGHT(Table1[[#This Row],[CASE GTIN]],1)*1=Table1[[#This Row],[CHECK DIGIT]]*1,"VALID","INVALID"),"")</f>
        <v/>
      </c>
      <c r="AD33" s="805"/>
      <c r="AE33" s="806"/>
      <c r="AF33" s="807"/>
      <c r="AG33" s="808"/>
      <c r="AH33" s="809"/>
      <c r="AI33" s="809"/>
      <c r="AJ33" s="809"/>
      <c r="AK33" s="809"/>
      <c r="AL33" s="809"/>
      <c r="AM33" s="809"/>
      <c r="AN33" s="809"/>
      <c r="AO33" s="804"/>
      <c r="AP33" s="803"/>
      <c r="AQ33" s="803"/>
      <c r="AR33" s="803"/>
      <c r="AS33" s="803"/>
      <c r="AT33" s="803"/>
      <c r="AU33" s="810"/>
      <c r="AV33" s="690"/>
      <c r="AW33" s="811"/>
      <c r="AX33" s="811"/>
      <c r="AY33" s="811"/>
      <c r="AZ33" s="861"/>
      <c r="BA33" s="811"/>
      <c r="BB33" s="811"/>
      <c r="BC33" s="861"/>
      <c r="BD33" s="816" t="str">
        <f>IF(AND(Table1[[#This Row],[MGR   SPEC]]&lt;&gt;"",Table1[[#This Row],[UPK]]&lt;&gt;""),Table1[[#This Row],[MGR   SPEC]]/Table1[[#This Row],[UPK]],"")</f>
        <v/>
      </c>
      <c r="BE33" s="816" t="str">
        <f>IF(AND(Table1[[#This Row],[PWR  BUY]]&lt;&gt;"",Table1[[#This Row],[UPK]]&lt;&gt;""),Table1[[#This Row],[PWR  BUY]]/Table1[[#This Row],[UPK]],"")</f>
        <v/>
      </c>
      <c r="BF33" s="852" t="str">
        <f>IF(AND(Table1[[#This Row],[SH/PLT]]&lt;&gt;"",Table1[[#This Row],[UPK]]&lt;&gt;""),Table1[[#This Row],[SH/PLT]]/Table1[[#This Row],[UPK]],"")</f>
        <v/>
      </c>
      <c r="BG33" s="816"/>
      <c r="BH33" s="816"/>
      <c r="BI33" s="816"/>
      <c r="BJ33" s="852"/>
      <c r="BK33" s="816"/>
      <c r="BL33" s="816"/>
      <c r="BM33" s="852"/>
      <c r="BN33" s="853"/>
      <c r="BO33" s="850"/>
      <c r="BP33" s="864"/>
      <c r="BQ33" s="813"/>
      <c r="BR33" s="855"/>
      <c r="BS33" s="813"/>
      <c r="BT33" s="856"/>
      <c r="BU33" s="865"/>
      <c r="BV33" s="803"/>
      <c r="BW33" s="859"/>
      <c r="BX33" s="866"/>
      <c r="BY33" s="676">
        <f>IF(AND(OR($G$20="SH",$G$20="PL"),AND(NOT(Table1[[#This Row],[UI]]="SH"),NOT(Table1[[#This Row],[UI]]="PL")),AND(Table1[[#This Row],[REG COST DeCA]]&lt;&gt;"",Table1[[#This Row],[SH/PLT]]&lt;&gt;"")),(Table1[[#This Row],[REG COST DeCA]]-(Table1[[#This Row],[SH/PLT]]/Table1[[#This Row],[UPK]]))*Table1[[#This Row],[SH/PLT CONTAINS]],0)</f>
        <v>0</v>
      </c>
      <c r="CG33" s="517" t="s">
        <v>883</v>
      </c>
      <c r="CH33" s="517"/>
      <c r="CI33" s="517"/>
      <c r="CJ33" s="517">
        <f t="shared" si="1"/>
        <v>7.5</v>
      </c>
      <c r="CK33" s="517"/>
      <c r="CL33" s="517"/>
      <c r="CM33" s="517"/>
      <c r="CN33" s="845" t="s">
        <v>947</v>
      </c>
      <c r="CO33" s="845" t="s">
        <v>958</v>
      </c>
    </row>
    <row r="34" spans="1:93" x14ac:dyDescent="0.35">
      <c r="A34" s="515">
        <v>15</v>
      </c>
      <c r="B34" s="803"/>
      <c r="C34" s="803"/>
      <c r="D34" s="803"/>
      <c r="E34" s="803"/>
      <c r="F34" s="803"/>
      <c r="G34" s="803"/>
      <c r="H34" s="804"/>
      <c r="I34" s="803"/>
      <c r="J34" s="805"/>
      <c r="K34" s="661" t="str">
        <f>TEXT(Table1[[#This Row],[CASE GTIN]],"00000000000000")</f>
        <v>00000000000000</v>
      </c>
      <c r="L34" s="661">
        <f>MID(Table1[[#This Row],[LPAD CS GTIN TO 14]],1,1)*L$18</f>
        <v>0</v>
      </c>
      <c r="M34" s="661">
        <f>MID(Table1[[#This Row],[LPAD CS GTIN TO 14]],2,1)*M$18</f>
        <v>0</v>
      </c>
      <c r="N34" s="661">
        <f>MID(Table1[[#This Row],[LPAD CS GTIN TO 14]],3,1)*N$18</f>
        <v>0</v>
      </c>
      <c r="O34" s="661">
        <f>MID(Table1[[#This Row],[LPAD CS GTIN TO 14]],4,1)*O$18</f>
        <v>0</v>
      </c>
      <c r="P34" s="661">
        <f>MID(Table1[[#This Row],[LPAD CS GTIN TO 14]],5,1)*P$18</f>
        <v>0</v>
      </c>
      <c r="Q34" s="661">
        <f>MID(Table1[[#This Row],[LPAD CS GTIN TO 14]],6,1)*Q$18</f>
        <v>0</v>
      </c>
      <c r="R34" s="661">
        <f>MID(Table1[[#This Row],[LPAD CS GTIN TO 14]],7,1)*R$18</f>
        <v>0</v>
      </c>
      <c r="S34" s="661">
        <f>MID(Table1[[#This Row],[LPAD CS GTIN TO 14]],8,1)*S$18</f>
        <v>0</v>
      </c>
      <c r="T34" s="661">
        <f>MID(Table1[[#This Row],[LPAD CS GTIN TO 14]],9,1)*T$18</f>
        <v>0</v>
      </c>
      <c r="U34" s="661">
        <f>MID(Table1[[#This Row],[LPAD CS GTIN TO 14]],10,1)*U$18</f>
        <v>0</v>
      </c>
      <c r="V34" s="661">
        <f>MID(Table1[[#This Row],[LPAD CS GTIN TO 14]],11,1)*V$18</f>
        <v>0</v>
      </c>
      <c r="W34" s="661">
        <f>MID(Table1[[#This Row],[LPAD CS GTIN TO 14]],12,1)*W$18</f>
        <v>0</v>
      </c>
      <c r="X34" s="661">
        <f>MID(Table1[[#This Row],[LPAD CS GTIN TO 14]],13,1)*X$18</f>
        <v>0</v>
      </c>
      <c r="Y34" s="661">
        <f>MID(Table1[[#This Row],[LPAD CS GTIN TO 14]],14,1)*Y$18</f>
        <v>0</v>
      </c>
      <c r="Z34" s="661">
        <f>SUM(Table1[[#This Row],[CS GTIN POSITION 1]:[CS GTIN POSITION 14]])</f>
        <v>0</v>
      </c>
      <c r="AA34" s="661">
        <f>IFERROR(ROUNDUP(Table1[[#This Row],[SUM (COL L THUR Y)]],-1),"")</f>
        <v>0</v>
      </c>
      <c r="AB34" s="661">
        <f>Table1[[#This Row],[NEAREST MULT OF 10 (&gt;=SUM)]]-Table1[[#This Row],[SUM (COL L THUR Y)]]</f>
        <v>0</v>
      </c>
      <c r="AC34" s="673" t="str">
        <f>IF(Table1[[#This Row],[CASE GTIN]]&lt;&gt;"",IF(RIGHT(Table1[[#This Row],[CASE GTIN]],1)*1=Table1[[#This Row],[CHECK DIGIT]]*1,"VALID","INVALID"),"")</f>
        <v/>
      </c>
      <c r="AD34" s="805"/>
      <c r="AE34" s="806"/>
      <c r="AF34" s="807"/>
      <c r="AG34" s="808"/>
      <c r="AH34" s="809"/>
      <c r="AI34" s="809"/>
      <c r="AJ34" s="809"/>
      <c r="AK34" s="809"/>
      <c r="AL34" s="809"/>
      <c r="AM34" s="809"/>
      <c r="AN34" s="809"/>
      <c r="AO34" s="804"/>
      <c r="AP34" s="803"/>
      <c r="AQ34" s="803"/>
      <c r="AR34" s="803"/>
      <c r="AS34" s="803"/>
      <c r="AT34" s="803"/>
      <c r="AU34" s="810"/>
      <c r="AV34" s="690"/>
      <c r="AW34" s="811"/>
      <c r="AX34" s="811"/>
      <c r="AY34" s="811"/>
      <c r="AZ34" s="861"/>
      <c r="BA34" s="811"/>
      <c r="BB34" s="811"/>
      <c r="BC34" s="861"/>
      <c r="BD34" s="816" t="str">
        <f>IF(AND(Table1[[#This Row],[MGR   SPEC]]&lt;&gt;"",Table1[[#This Row],[UPK]]&lt;&gt;""),Table1[[#This Row],[MGR   SPEC]]/Table1[[#This Row],[UPK]],"")</f>
        <v/>
      </c>
      <c r="BE34" s="816" t="str">
        <f>IF(AND(Table1[[#This Row],[PWR  BUY]]&lt;&gt;"",Table1[[#This Row],[UPK]]&lt;&gt;""),Table1[[#This Row],[PWR  BUY]]/Table1[[#This Row],[UPK]],"")</f>
        <v/>
      </c>
      <c r="BF34" s="852" t="str">
        <f>IF(AND(Table1[[#This Row],[SH/PLT]]&lt;&gt;"",Table1[[#This Row],[UPK]]&lt;&gt;""),Table1[[#This Row],[SH/PLT]]/Table1[[#This Row],[UPK]],"")</f>
        <v/>
      </c>
      <c r="BG34" s="816"/>
      <c r="BH34" s="816"/>
      <c r="BI34" s="816"/>
      <c r="BJ34" s="852"/>
      <c r="BK34" s="816"/>
      <c r="BL34" s="816"/>
      <c r="BM34" s="852"/>
      <c r="BN34" s="853"/>
      <c r="BO34" s="850"/>
      <c r="BP34" s="864"/>
      <c r="BQ34" s="813"/>
      <c r="BR34" s="855"/>
      <c r="BS34" s="813"/>
      <c r="BT34" s="856"/>
      <c r="BU34" s="865"/>
      <c r="BV34" s="803"/>
      <c r="BW34" s="859"/>
      <c r="BX34" s="866"/>
      <c r="BY34" s="676">
        <f>IF(AND(OR($G$20="SH",$G$20="PL"),AND(NOT(Table1[[#This Row],[UI]]="SH"),NOT(Table1[[#This Row],[UI]]="PL")),AND(Table1[[#This Row],[REG COST DeCA]]&lt;&gt;"",Table1[[#This Row],[SH/PLT]]&lt;&gt;"")),(Table1[[#This Row],[REG COST DeCA]]-(Table1[[#This Row],[SH/PLT]]/Table1[[#This Row],[UPK]]))*Table1[[#This Row],[SH/PLT CONTAINS]],0)</f>
        <v>0</v>
      </c>
      <c r="CG34" s="517" t="s">
        <v>884</v>
      </c>
      <c r="CH34" s="517"/>
      <c r="CI34" s="517"/>
      <c r="CJ34" s="517">
        <f t="shared" si="1"/>
        <v>8</v>
      </c>
      <c r="CK34" s="517"/>
      <c r="CL34" s="517"/>
      <c r="CM34" s="517"/>
      <c r="CN34" s="845" t="s">
        <v>947</v>
      </c>
      <c r="CO34" s="845" t="s">
        <v>958</v>
      </c>
    </row>
    <row r="35" spans="1:93" x14ac:dyDescent="0.35">
      <c r="A35" s="515">
        <v>16</v>
      </c>
      <c r="B35" s="803"/>
      <c r="C35" s="803"/>
      <c r="D35" s="803"/>
      <c r="E35" s="803"/>
      <c r="F35" s="803"/>
      <c r="G35" s="803"/>
      <c r="H35" s="804"/>
      <c r="I35" s="803"/>
      <c r="J35" s="805"/>
      <c r="K35" s="661" t="str">
        <f>TEXT(Table1[[#This Row],[CASE GTIN]],"00000000000000")</f>
        <v>00000000000000</v>
      </c>
      <c r="L35" s="661">
        <f>MID(Table1[[#This Row],[LPAD CS GTIN TO 14]],1,1)*L$18</f>
        <v>0</v>
      </c>
      <c r="M35" s="661">
        <f>MID(Table1[[#This Row],[LPAD CS GTIN TO 14]],2,1)*M$18</f>
        <v>0</v>
      </c>
      <c r="N35" s="661">
        <f>MID(Table1[[#This Row],[LPAD CS GTIN TO 14]],3,1)*N$18</f>
        <v>0</v>
      </c>
      <c r="O35" s="661">
        <f>MID(Table1[[#This Row],[LPAD CS GTIN TO 14]],4,1)*O$18</f>
        <v>0</v>
      </c>
      <c r="P35" s="661">
        <f>MID(Table1[[#This Row],[LPAD CS GTIN TO 14]],5,1)*P$18</f>
        <v>0</v>
      </c>
      <c r="Q35" s="661">
        <f>MID(Table1[[#This Row],[LPAD CS GTIN TO 14]],6,1)*Q$18</f>
        <v>0</v>
      </c>
      <c r="R35" s="661">
        <f>MID(Table1[[#This Row],[LPAD CS GTIN TO 14]],7,1)*R$18</f>
        <v>0</v>
      </c>
      <c r="S35" s="661">
        <f>MID(Table1[[#This Row],[LPAD CS GTIN TO 14]],8,1)*S$18</f>
        <v>0</v>
      </c>
      <c r="T35" s="661">
        <f>MID(Table1[[#This Row],[LPAD CS GTIN TO 14]],9,1)*T$18</f>
        <v>0</v>
      </c>
      <c r="U35" s="661">
        <f>MID(Table1[[#This Row],[LPAD CS GTIN TO 14]],10,1)*U$18</f>
        <v>0</v>
      </c>
      <c r="V35" s="661">
        <f>MID(Table1[[#This Row],[LPAD CS GTIN TO 14]],11,1)*V$18</f>
        <v>0</v>
      </c>
      <c r="W35" s="661">
        <f>MID(Table1[[#This Row],[LPAD CS GTIN TO 14]],12,1)*W$18</f>
        <v>0</v>
      </c>
      <c r="X35" s="661">
        <f>MID(Table1[[#This Row],[LPAD CS GTIN TO 14]],13,1)*X$18</f>
        <v>0</v>
      </c>
      <c r="Y35" s="661">
        <f>MID(Table1[[#This Row],[LPAD CS GTIN TO 14]],14,1)*Y$18</f>
        <v>0</v>
      </c>
      <c r="Z35" s="661">
        <f>SUM(Table1[[#This Row],[CS GTIN POSITION 1]:[CS GTIN POSITION 14]])</f>
        <v>0</v>
      </c>
      <c r="AA35" s="661">
        <f>IFERROR(ROUNDUP(Table1[[#This Row],[SUM (COL L THUR Y)]],-1),"")</f>
        <v>0</v>
      </c>
      <c r="AB35" s="661">
        <f>Table1[[#This Row],[NEAREST MULT OF 10 (&gt;=SUM)]]-Table1[[#This Row],[SUM (COL L THUR Y)]]</f>
        <v>0</v>
      </c>
      <c r="AC35" s="673" t="str">
        <f>IF(Table1[[#This Row],[CASE GTIN]]&lt;&gt;"",IF(RIGHT(Table1[[#This Row],[CASE GTIN]],1)*1=Table1[[#This Row],[CHECK DIGIT]]*1,"VALID","INVALID"),"")</f>
        <v/>
      </c>
      <c r="AD35" s="805"/>
      <c r="AE35" s="806"/>
      <c r="AF35" s="807"/>
      <c r="AG35" s="808"/>
      <c r="AH35" s="809"/>
      <c r="AI35" s="809"/>
      <c r="AJ35" s="809"/>
      <c r="AK35" s="809"/>
      <c r="AL35" s="809"/>
      <c r="AM35" s="809"/>
      <c r="AN35" s="809"/>
      <c r="AO35" s="804"/>
      <c r="AP35" s="803"/>
      <c r="AQ35" s="803"/>
      <c r="AR35" s="803"/>
      <c r="AS35" s="803"/>
      <c r="AT35" s="803"/>
      <c r="AU35" s="810"/>
      <c r="AV35" s="690"/>
      <c r="AW35" s="811"/>
      <c r="AX35" s="811"/>
      <c r="AY35" s="811"/>
      <c r="AZ35" s="861"/>
      <c r="BA35" s="811"/>
      <c r="BB35" s="811"/>
      <c r="BC35" s="861"/>
      <c r="BD35" s="816" t="str">
        <f>IF(AND(Table1[[#This Row],[MGR   SPEC]]&lt;&gt;"",Table1[[#This Row],[UPK]]&lt;&gt;""),Table1[[#This Row],[MGR   SPEC]]/Table1[[#This Row],[UPK]],"")</f>
        <v/>
      </c>
      <c r="BE35" s="816" t="str">
        <f>IF(AND(Table1[[#This Row],[PWR  BUY]]&lt;&gt;"",Table1[[#This Row],[UPK]]&lt;&gt;""),Table1[[#This Row],[PWR  BUY]]/Table1[[#This Row],[UPK]],"")</f>
        <v/>
      </c>
      <c r="BF35" s="852" t="str">
        <f>IF(AND(Table1[[#This Row],[SH/PLT]]&lt;&gt;"",Table1[[#This Row],[UPK]]&lt;&gt;""),Table1[[#This Row],[SH/PLT]]/Table1[[#This Row],[UPK]],"")</f>
        <v/>
      </c>
      <c r="BG35" s="816"/>
      <c r="BH35" s="816"/>
      <c r="BI35" s="816"/>
      <c r="BJ35" s="852"/>
      <c r="BK35" s="816"/>
      <c r="BL35" s="816"/>
      <c r="BM35" s="852"/>
      <c r="BN35" s="853"/>
      <c r="BO35" s="850"/>
      <c r="BP35" s="864"/>
      <c r="BQ35" s="813"/>
      <c r="BR35" s="855"/>
      <c r="BS35" s="813"/>
      <c r="BT35" s="856"/>
      <c r="BU35" s="865"/>
      <c r="BV35" s="803"/>
      <c r="BW35" s="859"/>
      <c r="BX35" s="866"/>
      <c r="BY35" s="676">
        <f>IF(AND(OR($G$20="SH",$G$20="PL"),AND(NOT(Table1[[#This Row],[UI]]="SH"),NOT(Table1[[#This Row],[UI]]="PL")),AND(Table1[[#This Row],[REG COST DeCA]]&lt;&gt;"",Table1[[#This Row],[SH/PLT]]&lt;&gt;"")),(Table1[[#This Row],[REG COST DeCA]]-(Table1[[#This Row],[SH/PLT]]/Table1[[#This Row],[UPK]]))*Table1[[#This Row],[SH/PLT CONTAINS]],0)</f>
        <v>0</v>
      </c>
      <c r="CG35" s="517" t="s">
        <v>885</v>
      </c>
      <c r="CH35" s="517"/>
      <c r="CI35" s="517"/>
      <c r="CJ35" s="517">
        <f t="shared" si="1"/>
        <v>8.5</v>
      </c>
      <c r="CK35" s="517"/>
      <c r="CL35" s="517"/>
      <c r="CM35" s="517"/>
      <c r="CN35" s="845" t="s">
        <v>947</v>
      </c>
      <c r="CO35" s="845" t="s">
        <v>958</v>
      </c>
    </row>
    <row r="36" spans="1:93" x14ac:dyDescent="0.35">
      <c r="A36" s="515">
        <v>17</v>
      </c>
      <c r="B36" s="803"/>
      <c r="C36" s="803"/>
      <c r="D36" s="803"/>
      <c r="E36" s="803"/>
      <c r="F36" s="803"/>
      <c r="G36" s="803"/>
      <c r="H36" s="804"/>
      <c r="I36" s="803"/>
      <c r="J36" s="805"/>
      <c r="K36" s="661" t="str">
        <f>TEXT(Table1[[#This Row],[CASE GTIN]],"00000000000000")</f>
        <v>00000000000000</v>
      </c>
      <c r="L36" s="661">
        <f>MID(Table1[[#This Row],[LPAD CS GTIN TO 14]],1,1)*L$18</f>
        <v>0</v>
      </c>
      <c r="M36" s="661">
        <f>MID(Table1[[#This Row],[LPAD CS GTIN TO 14]],2,1)*M$18</f>
        <v>0</v>
      </c>
      <c r="N36" s="661">
        <f>MID(Table1[[#This Row],[LPAD CS GTIN TO 14]],3,1)*N$18</f>
        <v>0</v>
      </c>
      <c r="O36" s="661">
        <f>MID(Table1[[#This Row],[LPAD CS GTIN TO 14]],4,1)*O$18</f>
        <v>0</v>
      </c>
      <c r="P36" s="661">
        <f>MID(Table1[[#This Row],[LPAD CS GTIN TO 14]],5,1)*P$18</f>
        <v>0</v>
      </c>
      <c r="Q36" s="661">
        <f>MID(Table1[[#This Row],[LPAD CS GTIN TO 14]],6,1)*Q$18</f>
        <v>0</v>
      </c>
      <c r="R36" s="661">
        <f>MID(Table1[[#This Row],[LPAD CS GTIN TO 14]],7,1)*R$18</f>
        <v>0</v>
      </c>
      <c r="S36" s="661">
        <f>MID(Table1[[#This Row],[LPAD CS GTIN TO 14]],8,1)*S$18</f>
        <v>0</v>
      </c>
      <c r="T36" s="661">
        <f>MID(Table1[[#This Row],[LPAD CS GTIN TO 14]],9,1)*T$18</f>
        <v>0</v>
      </c>
      <c r="U36" s="661">
        <f>MID(Table1[[#This Row],[LPAD CS GTIN TO 14]],10,1)*U$18</f>
        <v>0</v>
      </c>
      <c r="V36" s="661">
        <f>MID(Table1[[#This Row],[LPAD CS GTIN TO 14]],11,1)*V$18</f>
        <v>0</v>
      </c>
      <c r="W36" s="661">
        <f>MID(Table1[[#This Row],[LPAD CS GTIN TO 14]],12,1)*W$18</f>
        <v>0</v>
      </c>
      <c r="X36" s="661">
        <f>MID(Table1[[#This Row],[LPAD CS GTIN TO 14]],13,1)*X$18</f>
        <v>0</v>
      </c>
      <c r="Y36" s="661">
        <f>MID(Table1[[#This Row],[LPAD CS GTIN TO 14]],14,1)*Y$18</f>
        <v>0</v>
      </c>
      <c r="Z36" s="661">
        <f>SUM(Table1[[#This Row],[CS GTIN POSITION 1]:[CS GTIN POSITION 14]])</f>
        <v>0</v>
      </c>
      <c r="AA36" s="661">
        <f>IFERROR(ROUNDUP(Table1[[#This Row],[SUM (COL L THUR Y)]],-1),"")</f>
        <v>0</v>
      </c>
      <c r="AB36" s="661">
        <f>Table1[[#This Row],[NEAREST MULT OF 10 (&gt;=SUM)]]-Table1[[#This Row],[SUM (COL L THUR Y)]]</f>
        <v>0</v>
      </c>
      <c r="AC36" s="673" t="str">
        <f>IF(Table1[[#This Row],[CASE GTIN]]&lt;&gt;"",IF(RIGHT(Table1[[#This Row],[CASE GTIN]],1)*1=Table1[[#This Row],[CHECK DIGIT]]*1,"VALID","INVALID"),"")</f>
        <v/>
      </c>
      <c r="AD36" s="805"/>
      <c r="AE36" s="806"/>
      <c r="AF36" s="807"/>
      <c r="AG36" s="808"/>
      <c r="AH36" s="809"/>
      <c r="AI36" s="809"/>
      <c r="AJ36" s="809"/>
      <c r="AK36" s="809"/>
      <c r="AL36" s="809"/>
      <c r="AM36" s="809"/>
      <c r="AN36" s="809"/>
      <c r="AO36" s="804"/>
      <c r="AP36" s="803"/>
      <c r="AQ36" s="803"/>
      <c r="AR36" s="803"/>
      <c r="AS36" s="803"/>
      <c r="AT36" s="803"/>
      <c r="AU36" s="810"/>
      <c r="AV36" s="690"/>
      <c r="AW36" s="811"/>
      <c r="AX36" s="811"/>
      <c r="AY36" s="811"/>
      <c r="AZ36" s="861"/>
      <c r="BA36" s="811"/>
      <c r="BB36" s="811"/>
      <c r="BC36" s="861"/>
      <c r="BD36" s="816" t="str">
        <f>IF(AND(Table1[[#This Row],[MGR   SPEC]]&lt;&gt;"",Table1[[#This Row],[UPK]]&lt;&gt;""),Table1[[#This Row],[MGR   SPEC]]/Table1[[#This Row],[UPK]],"")</f>
        <v/>
      </c>
      <c r="BE36" s="816" t="str">
        <f>IF(AND(Table1[[#This Row],[PWR  BUY]]&lt;&gt;"",Table1[[#This Row],[UPK]]&lt;&gt;""),Table1[[#This Row],[PWR  BUY]]/Table1[[#This Row],[UPK]],"")</f>
        <v/>
      </c>
      <c r="BF36" s="852" t="str">
        <f>IF(AND(Table1[[#This Row],[SH/PLT]]&lt;&gt;"",Table1[[#This Row],[UPK]]&lt;&gt;""),Table1[[#This Row],[SH/PLT]]/Table1[[#This Row],[UPK]],"")</f>
        <v/>
      </c>
      <c r="BG36" s="816"/>
      <c r="BH36" s="816"/>
      <c r="BI36" s="816"/>
      <c r="BJ36" s="852"/>
      <c r="BK36" s="816"/>
      <c r="BL36" s="816"/>
      <c r="BM36" s="852"/>
      <c r="BN36" s="853"/>
      <c r="BO36" s="850"/>
      <c r="BP36" s="864"/>
      <c r="BQ36" s="813"/>
      <c r="BR36" s="855"/>
      <c r="BS36" s="813"/>
      <c r="BT36" s="856"/>
      <c r="BU36" s="865"/>
      <c r="BV36" s="803"/>
      <c r="BW36" s="859"/>
      <c r="BX36" s="866"/>
      <c r="BY36" s="676">
        <f>IF(AND(OR($G$20="SH",$G$20="PL"),AND(NOT(Table1[[#This Row],[UI]]="SH"),NOT(Table1[[#This Row],[UI]]="PL")),AND(Table1[[#This Row],[REG COST DeCA]]&lt;&gt;"",Table1[[#This Row],[SH/PLT]]&lt;&gt;"")),(Table1[[#This Row],[REG COST DeCA]]-(Table1[[#This Row],[SH/PLT]]/Table1[[#This Row],[UPK]]))*Table1[[#This Row],[SH/PLT CONTAINS]],0)</f>
        <v>0</v>
      </c>
      <c r="CG36" s="517" t="s">
        <v>887</v>
      </c>
      <c r="CH36" s="517"/>
      <c r="CI36" s="517"/>
      <c r="CJ36" s="517">
        <f t="shared" si="1"/>
        <v>9</v>
      </c>
      <c r="CK36" s="517"/>
      <c r="CL36" s="517"/>
      <c r="CM36" s="517"/>
      <c r="CN36" s="845" t="s">
        <v>948</v>
      </c>
      <c r="CO36" s="845" t="s">
        <v>959</v>
      </c>
    </row>
    <row r="37" spans="1:93" x14ac:dyDescent="0.35">
      <c r="A37" s="515">
        <v>18</v>
      </c>
      <c r="B37" s="803"/>
      <c r="C37" s="803"/>
      <c r="D37" s="803"/>
      <c r="E37" s="803"/>
      <c r="F37" s="803"/>
      <c r="G37" s="803"/>
      <c r="H37" s="804"/>
      <c r="I37" s="803"/>
      <c r="J37" s="805"/>
      <c r="K37" s="661" t="str">
        <f>TEXT(Table1[[#This Row],[CASE GTIN]],"00000000000000")</f>
        <v>00000000000000</v>
      </c>
      <c r="L37" s="661">
        <f>MID(Table1[[#This Row],[LPAD CS GTIN TO 14]],1,1)*L$18</f>
        <v>0</v>
      </c>
      <c r="M37" s="661">
        <f>MID(Table1[[#This Row],[LPAD CS GTIN TO 14]],2,1)*M$18</f>
        <v>0</v>
      </c>
      <c r="N37" s="661">
        <f>MID(Table1[[#This Row],[LPAD CS GTIN TO 14]],3,1)*N$18</f>
        <v>0</v>
      </c>
      <c r="O37" s="661">
        <f>MID(Table1[[#This Row],[LPAD CS GTIN TO 14]],4,1)*O$18</f>
        <v>0</v>
      </c>
      <c r="P37" s="661">
        <f>MID(Table1[[#This Row],[LPAD CS GTIN TO 14]],5,1)*P$18</f>
        <v>0</v>
      </c>
      <c r="Q37" s="661">
        <f>MID(Table1[[#This Row],[LPAD CS GTIN TO 14]],6,1)*Q$18</f>
        <v>0</v>
      </c>
      <c r="R37" s="661">
        <f>MID(Table1[[#This Row],[LPAD CS GTIN TO 14]],7,1)*R$18</f>
        <v>0</v>
      </c>
      <c r="S37" s="661">
        <f>MID(Table1[[#This Row],[LPAD CS GTIN TO 14]],8,1)*S$18</f>
        <v>0</v>
      </c>
      <c r="T37" s="661">
        <f>MID(Table1[[#This Row],[LPAD CS GTIN TO 14]],9,1)*T$18</f>
        <v>0</v>
      </c>
      <c r="U37" s="661">
        <f>MID(Table1[[#This Row],[LPAD CS GTIN TO 14]],10,1)*U$18</f>
        <v>0</v>
      </c>
      <c r="V37" s="661">
        <f>MID(Table1[[#This Row],[LPAD CS GTIN TO 14]],11,1)*V$18</f>
        <v>0</v>
      </c>
      <c r="W37" s="661">
        <f>MID(Table1[[#This Row],[LPAD CS GTIN TO 14]],12,1)*W$18</f>
        <v>0</v>
      </c>
      <c r="X37" s="661">
        <f>MID(Table1[[#This Row],[LPAD CS GTIN TO 14]],13,1)*X$18</f>
        <v>0</v>
      </c>
      <c r="Y37" s="661">
        <f>MID(Table1[[#This Row],[LPAD CS GTIN TO 14]],14,1)*Y$18</f>
        <v>0</v>
      </c>
      <c r="Z37" s="661">
        <f>SUM(Table1[[#This Row],[CS GTIN POSITION 1]:[CS GTIN POSITION 14]])</f>
        <v>0</v>
      </c>
      <c r="AA37" s="661">
        <f>IFERROR(ROUNDUP(Table1[[#This Row],[SUM (COL L THUR Y)]],-1),"")</f>
        <v>0</v>
      </c>
      <c r="AB37" s="661">
        <f>Table1[[#This Row],[NEAREST MULT OF 10 (&gt;=SUM)]]-Table1[[#This Row],[SUM (COL L THUR Y)]]</f>
        <v>0</v>
      </c>
      <c r="AC37" s="673" t="str">
        <f>IF(Table1[[#This Row],[CASE GTIN]]&lt;&gt;"",IF(RIGHT(Table1[[#This Row],[CASE GTIN]],1)*1=Table1[[#This Row],[CHECK DIGIT]]*1,"VALID","INVALID"),"")</f>
        <v/>
      </c>
      <c r="AD37" s="805"/>
      <c r="AE37" s="806"/>
      <c r="AF37" s="807"/>
      <c r="AG37" s="808"/>
      <c r="AH37" s="809"/>
      <c r="AI37" s="809"/>
      <c r="AJ37" s="809"/>
      <c r="AK37" s="809"/>
      <c r="AL37" s="809"/>
      <c r="AM37" s="809"/>
      <c r="AN37" s="809"/>
      <c r="AO37" s="804"/>
      <c r="AP37" s="803"/>
      <c r="AQ37" s="803"/>
      <c r="AR37" s="803"/>
      <c r="AS37" s="803"/>
      <c r="AT37" s="803"/>
      <c r="AU37" s="810"/>
      <c r="AV37" s="690"/>
      <c r="AW37" s="811"/>
      <c r="AX37" s="811"/>
      <c r="AY37" s="811"/>
      <c r="AZ37" s="861"/>
      <c r="BA37" s="811"/>
      <c r="BB37" s="811"/>
      <c r="BC37" s="861"/>
      <c r="BD37" s="816" t="str">
        <f>IF(AND(Table1[[#This Row],[MGR   SPEC]]&lt;&gt;"",Table1[[#This Row],[UPK]]&lt;&gt;""),Table1[[#This Row],[MGR   SPEC]]/Table1[[#This Row],[UPK]],"")</f>
        <v/>
      </c>
      <c r="BE37" s="816" t="str">
        <f>IF(AND(Table1[[#This Row],[PWR  BUY]]&lt;&gt;"",Table1[[#This Row],[UPK]]&lt;&gt;""),Table1[[#This Row],[PWR  BUY]]/Table1[[#This Row],[UPK]],"")</f>
        <v/>
      </c>
      <c r="BF37" s="852" t="str">
        <f>IF(AND(Table1[[#This Row],[SH/PLT]]&lt;&gt;"",Table1[[#This Row],[UPK]]&lt;&gt;""),Table1[[#This Row],[SH/PLT]]/Table1[[#This Row],[UPK]],"")</f>
        <v/>
      </c>
      <c r="BG37" s="816"/>
      <c r="BH37" s="816"/>
      <c r="BI37" s="816"/>
      <c r="BJ37" s="852"/>
      <c r="BK37" s="816"/>
      <c r="BL37" s="816"/>
      <c r="BM37" s="852"/>
      <c r="BN37" s="853"/>
      <c r="BO37" s="850"/>
      <c r="BP37" s="864"/>
      <c r="BQ37" s="813"/>
      <c r="BR37" s="855"/>
      <c r="BS37" s="813"/>
      <c r="BT37" s="856"/>
      <c r="BU37" s="865"/>
      <c r="BV37" s="803"/>
      <c r="BW37" s="859"/>
      <c r="BX37" s="866"/>
      <c r="BY37" s="676">
        <f>IF(AND(OR($G$20="SH",$G$20="PL"),AND(NOT(Table1[[#This Row],[UI]]="SH"),NOT(Table1[[#This Row],[UI]]="PL")),AND(Table1[[#This Row],[REG COST DeCA]]&lt;&gt;"",Table1[[#This Row],[SH/PLT]]&lt;&gt;"")),(Table1[[#This Row],[REG COST DeCA]]-(Table1[[#This Row],[SH/PLT]]/Table1[[#This Row],[UPK]]))*Table1[[#This Row],[SH/PLT CONTAINS]],0)</f>
        <v>0</v>
      </c>
      <c r="CG37" s="517" t="s">
        <v>888</v>
      </c>
      <c r="CH37" s="517"/>
      <c r="CI37" s="517"/>
      <c r="CJ37" s="517">
        <f t="shared" si="1"/>
        <v>9.5</v>
      </c>
      <c r="CK37" s="517"/>
      <c r="CL37" s="517"/>
      <c r="CM37" s="517"/>
      <c r="CN37" s="845" t="s">
        <v>948</v>
      </c>
      <c r="CO37" s="845" t="s">
        <v>959</v>
      </c>
    </row>
    <row r="38" spans="1:93" x14ac:dyDescent="0.35">
      <c r="A38" s="515">
        <v>19</v>
      </c>
      <c r="B38" s="803"/>
      <c r="C38" s="803"/>
      <c r="D38" s="803"/>
      <c r="E38" s="803"/>
      <c r="F38" s="803"/>
      <c r="G38" s="803"/>
      <c r="H38" s="804"/>
      <c r="I38" s="803"/>
      <c r="J38" s="805"/>
      <c r="K38" s="661" t="str">
        <f>TEXT(Table1[[#This Row],[CASE GTIN]],"00000000000000")</f>
        <v>00000000000000</v>
      </c>
      <c r="L38" s="661">
        <f>MID(Table1[[#This Row],[LPAD CS GTIN TO 14]],1,1)*L$18</f>
        <v>0</v>
      </c>
      <c r="M38" s="661">
        <f>MID(Table1[[#This Row],[LPAD CS GTIN TO 14]],2,1)*M$18</f>
        <v>0</v>
      </c>
      <c r="N38" s="661">
        <f>MID(Table1[[#This Row],[LPAD CS GTIN TO 14]],3,1)*N$18</f>
        <v>0</v>
      </c>
      <c r="O38" s="661">
        <f>MID(Table1[[#This Row],[LPAD CS GTIN TO 14]],4,1)*O$18</f>
        <v>0</v>
      </c>
      <c r="P38" s="661">
        <f>MID(Table1[[#This Row],[LPAD CS GTIN TO 14]],5,1)*P$18</f>
        <v>0</v>
      </c>
      <c r="Q38" s="661">
        <f>MID(Table1[[#This Row],[LPAD CS GTIN TO 14]],6,1)*Q$18</f>
        <v>0</v>
      </c>
      <c r="R38" s="661">
        <f>MID(Table1[[#This Row],[LPAD CS GTIN TO 14]],7,1)*R$18</f>
        <v>0</v>
      </c>
      <c r="S38" s="661">
        <f>MID(Table1[[#This Row],[LPAD CS GTIN TO 14]],8,1)*S$18</f>
        <v>0</v>
      </c>
      <c r="T38" s="661">
        <f>MID(Table1[[#This Row],[LPAD CS GTIN TO 14]],9,1)*T$18</f>
        <v>0</v>
      </c>
      <c r="U38" s="661">
        <f>MID(Table1[[#This Row],[LPAD CS GTIN TO 14]],10,1)*U$18</f>
        <v>0</v>
      </c>
      <c r="V38" s="661">
        <f>MID(Table1[[#This Row],[LPAD CS GTIN TO 14]],11,1)*V$18</f>
        <v>0</v>
      </c>
      <c r="W38" s="661">
        <f>MID(Table1[[#This Row],[LPAD CS GTIN TO 14]],12,1)*W$18</f>
        <v>0</v>
      </c>
      <c r="X38" s="661">
        <f>MID(Table1[[#This Row],[LPAD CS GTIN TO 14]],13,1)*X$18</f>
        <v>0</v>
      </c>
      <c r="Y38" s="661">
        <f>MID(Table1[[#This Row],[LPAD CS GTIN TO 14]],14,1)*Y$18</f>
        <v>0</v>
      </c>
      <c r="Z38" s="661">
        <f>SUM(Table1[[#This Row],[CS GTIN POSITION 1]:[CS GTIN POSITION 14]])</f>
        <v>0</v>
      </c>
      <c r="AA38" s="661">
        <f>IFERROR(ROUNDUP(Table1[[#This Row],[SUM (COL L THUR Y)]],-1),"")</f>
        <v>0</v>
      </c>
      <c r="AB38" s="661">
        <f>Table1[[#This Row],[NEAREST MULT OF 10 (&gt;=SUM)]]-Table1[[#This Row],[SUM (COL L THUR Y)]]</f>
        <v>0</v>
      </c>
      <c r="AC38" s="673" t="str">
        <f>IF(Table1[[#This Row],[CASE GTIN]]&lt;&gt;"",IF(RIGHT(Table1[[#This Row],[CASE GTIN]],1)*1=Table1[[#This Row],[CHECK DIGIT]]*1,"VALID","INVALID"),"")</f>
        <v/>
      </c>
      <c r="AD38" s="805"/>
      <c r="AE38" s="806"/>
      <c r="AF38" s="807"/>
      <c r="AG38" s="808"/>
      <c r="AH38" s="809"/>
      <c r="AI38" s="809"/>
      <c r="AJ38" s="809"/>
      <c r="AK38" s="809"/>
      <c r="AL38" s="809"/>
      <c r="AM38" s="809"/>
      <c r="AN38" s="809"/>
      <c r="AO38" s="804"/>
      <c r="AP38" s="803"/>
      <c r="AQ38" s="803"/>
      <c r="AR38" s="803"/>
      <c r="AS38" s="803"/>
      <c r="AT38" s="803"/>
      <c r="AU38" s="810"/>
      <c r="AV38" s="690"/>
      <c r="AW38" s="811"/>
      <c r="AX38" s="811"/>
      <c r="AY38" s="811"/>
      <c r="AZ38" s="861"/>
      <c r="BA38" s="811"/>
      <c r="BB38" s="811"/>
      <c r="BC38" s="861"/>
      <c r="BD38" s="816" t="str">
        <f>IF(AND(Table1[[#This Row],[MGR   SPEC]]&lt;&gt;"",Table1[[#This Row],[UPK]]&lt;&gt;""),Table1[[#This Row],[MGR   SPEC]]/Table1[[#This Row],[UPK]],"")</f>
        <v/>
      </c>
      <c r="BE38" s="816" t="str">
        <f>IF(AND(Table1[[#This Row],[PWR  BUY]]&lt;&gt;"",Table1[[#This Row],[UPK]]&lt;&gt;""),Table1[[#This Row],[PWR  BUY]]/Table1[[#This Row],[UPK]],"")</f>
        <v/>
      </c>
      <c r="BF38" s="852" t="str">
        <f>IF(AND(Table1[[#This Row],[SH/PLT]]&lt;&gt;"",Table1[[#This Row],[UPK]]&lt;&gt;""),Table1[[#This Row],[SH/PLT]]/Table1[[#This Row],[UPK]],"")</f>
        <v/>
      </c>
      <c r="BG38" s="816"/>
      <c r="BH38" s="816"/>
      <c r="BI38" s="816"/>
      <c r="BJ38" s="852"/>
      <c r="BK38" s="816"/>
      <c r="BL38" s="816"/>
      <c r="BM38" s="852"/>
      <c r="BN38" s="853"/>
      <c r="BO38" s="850"/>
      <c r="BP38" s="864"/>
      <c r="BQ38" s="813"/>
      <c r="BR38" s="855"/>
      <c r="BS38" s="813"/>
      <c r="BT38" s="856"/>
      <c r="BU38" s="865"/>
      <c r="BV38" s="803"/>
      <c r="BW38" s="859"/>
      <c r="BX38" s="866"/>
      <c r="BY38" s="676">
        <f>IF(AND(OR($G$20="SH",$G$20="PL"),AND(NOT(Table1[[#This Row],[UI]]="SH"),NOT(Table1[[#This Row],[UI]]="PL")),AND(Table1[[#This Row],[REG COST DeCA]]&lt;&gt;"",Table1[[#This Row],[SH/PLT]]&lt;&gt;"")),(Table1[[#This Row],[REG COST DeCA]]-(Table1[[#This Row],[SH/PLT]]/Table1[[#This Row],[UPK]]))*Table1[[#This Row],[SH/PLT CONTAINS]],0)</f>
        <v>0</v>
      </c>
      <c r="CG38" s="517" t="s">
        <v>889</v>
      </c>
      <c r="CH38" s="517"/>
      <c r="CI38" s="517"/>
      <c r="CJ38" s="517">
        <f t="shared" si="1"/>
        <v>10</v>
      </c>
      <c r="CK38" s="517"/>
      <c r="CL38" s="517"/>
      <c r="CM38" s="517"/>
      <c r="CN38" s="845" t="s">
        <v>948</v>
      </c>
      <c r="CO38" s="845" t="s">
        <v>959</v>
      </c>
    </row>
    <row r="39" spans="1:93" x14ac:dyDescent="0.35">
      <c r="A39" s="515">
        <v>20</v>
      </c>
      <c r="B39" s="803"/>
      <c r="C39" s="803"/>
      <c r="D39" s="803"/>
      <c r="E39" s="803"/>
      <c r="F39" s="803"/>
      <c r="G39" s="803"/>
      <c r="H39" s="804"/>
      <c r="I39" s="803"/>
      <c r="J39" s="805"/>
      <c r="K39" s="661" t="str">
        <f>TEXT(Table1[[#This Row],[CASE GTIN]],"00000000000000")</f>
        <v>00000000000000</v>
      </c>
      <c r="L39" s="661">
        <f>MID(Table1[[#This Row],[LPAD CS GTIN TO 14]],1,1)*L$18</f>
        <v>0</v>
      </c>
      <c r="M39" s="661">
        <f>MID(Table1[[#This Row],[LPAD CS GTIN TO 14]],2,1)*M$18</f>
        <v>0</v>
      </c>
      <c r="N39" s="661">
        <f>MID(Table1[[#This Row],[LPAD CS GTIN TO 14]],3,1)*N$18</f>
        <v>0</v>
      </c>
      <c r="O39" s="661">
        <f>MID(Table1[[#This Row],[LPAD CS GTIN TO 14]],4,1)*O$18</f>
        <v>0</v>
      </c>
      <c r="P39" s="661">
        <f>MID(Table1[[#This Row],[LPAD CS GTIN TO 14]],5,1)*P$18</f>
        <v>0</v>
      </c>
      <c r="Q39" s="661">
        <f>MID(Table1[[#This Row],[LPAD CS GTIN TO 14]],6,1)*Q$18</f>
        <v>0</v>
      </c>
      <c r="R39" s="661">
        <f>MID(Table1[[#This Row],[LPAD CS GTIN TO 14]],7,1)*R$18</f>
        <v>0</v>
      </c>
      <c r="S39" s="661">
        <f>MID(Table1[[#This Row],[LPAD CS GTIN TO 14]],8,1)*S$18</f>
        <v>0</v>
      </c>
      <c r="T39" s="661">
        <f>MID(Table1[[#This Row],[LPAD CS GTIN TO 14]],9,1)*T$18</f>
        <v>0</v>
      </c>
      <c r="U39" s="661">
        <f>MID(Table1[[#This Row],[LPAD CS GTIN TO 14]],10,1)*U$18</f>
        <v>0</v>
      </c>
      <c r="V39" s="661">
        <f>MID(Table1[[#This Row],[LPAD CS GTIN TO 14]],11,1)*V$18</f>
        <v>0</v>
      </c>
      <c r="W39" s="661">
        <f>MID(Table1[[#This Row],[LPAD CS GTIN TO 14]],12,1)*W$18</f>
        <v>0</v>
      </c>
      <c r="X39" s="661">
        <f>MID(Table1[[#This Row],[LPAD CS GTIN TO 14]],13,1)*X$18</f>
        <v>0</v>
      </c>
      <c r="Y39" s="661">
        <f>MID(Table1[[#This Row],[LPAD CS GTIN TO 14]],14,1)*Y$18</f>
        <v>0</v>
      </c>
      <c r="Z39" s="661">
        <f>SUM(Table1[[#This Row],[CS GTIN POSITION 1]:[CS GTIN POSITION 14]])</f>
        <v>0</v>
      </c>
      <c r="AA39" s="661">
        <f>IFERROR(ROUNDUP(Table1[[#This Row],[SUM (COL L THUR Y)]],-1),"")</f>
        <v>0</v>
      </c>
      <c r="AB39" s="661">
        <f>Table1[[#This Row],[NEAREST MULT OF 10 (&gt;=SUM)]]-Table1[[#This Row],[SUM (COL L THUR Y)]]</f>
        <v>0</v>
      </c>
      <c r="AC39" s="673" t="str">
        <f>IF(Table1[[#This Row],[CASE GTIN]]&lt;&gt;"",IF(RIGHT(Table1[[#This Row],[CASE GTIN]],1)*1=Table1[[#This Row],[CHECK DIGIT]]*1,"VALID","INVALID"),"")</f>
        <v/>
      </c>
      <c r="AD39" s="805"/>
      <c r="AE39" s="806"/>
      <c r="AF39" s="807"/>
      <c r="AG39" s="808"/>
      <c r="AH39" s="809"/>
      <c r="AI39" s="809"/>
      <c r="AJ39" s="809"/>
      <c r="AK39" s="809"/>
      <c r="AL39" s="809"/>
      <c r="AM39" s="809"/>
      <c r="AN39" s="809"/>
      <c r="AO39" s="804"/>
      <c r="AP39" s="803"/>
      <c r="AQ39" s="803"/>
      <c r="AR39" s="803"/>
      <c r="AS39" s="803"/>
      <c r="AT39" s="803"/>
      <c r="AU39" s="810"/>
      <c r="AV39" s="690"/>
      <c r="AW39" s="811"/>
      <c r="AX39" s="811"/>
      <c r="AY39" s="811"/>
      <c r="AZ39" s="861"/>
      <c r="BA39" s="811"/>
      <c r="BB39" s="811"/>
      <c r="BC39" s="861"/>
      <c r="BD39" s="816" t="str">
        <f>IF(AND(Table1[[#This Row],[MGR   SPEC]]&lt;&gt;"",Table1[[#This Row],[UPK]]&lt;&gt;""),Table1[[#This Row],[MGR   SPEC]]/Table1[[#This Row],[UPK]],"")</f>
        <v/>
      </c>
      <c r="BE39" s="816" t="str">
        <f>IF(AND(Table1[[#This Row],[PWR  BUY]]&lt;&gt;"",Table1[[#This Row],[UPK]]&lt;&gt;""),Table1[[#This Row],[PWR  BUY]]/Table1[[#This Row],[UPK]],"")</f>
        <v/>
      </c>
      <c r="BF39" s="852" t="str">
        <f>IF(AND(Table1[[#This Row],[SH/PLT]]&lt;&gt;"",Table1[[#This Row],[UPK]]&lt;&gt;""),Table1[[#This Row],[SH/PLT]]/Table1[[#This Row],[UPK]],"")</f>
        <v/>
      </c>
      <c r="BG39" s="816"/>
      <c r="BH39" s="816"/>
      <c r="BI39" s="816"/>
      <c r="BJ39" s="852"/>
      <c r="BK39" s="816"/>
      <c r="BL39" s="816"/>
      <c r="BM39" s="852"/>
      <c r="BN39" s="853"/>
      <c r="BO39" s="850"/>
      <c r="BP39" s="864"/>
      <c r="BQ39" s="813"/>
      <c r="BR39" s="855"/>
      <c r="BS39" s="813"/>
      <c r="BT39" s="856"/>
      <c r="BU39" s="865"/>
      <c r="BV39" s="803"/>
      <c r="BW39" s="859"/>
      <c r="BX39" s="866"/>
      <c r="BY39" s="676">
        <f>IF(AND(OR($G$20="SH",$G$20="PL"),AND(NOT(Table1[[#This Row],[UI]]="SH"),NOT(Table1[[#This Row],[UI]]="PL")),AND(Table1[[#This Row],[REG COST DeCA]]&lt;&gt;"",Table1[[#This Row],[SH/PLT]]&lt;&gt;"")),(Table1[[#This Row],[REG COST DeCA]]-(Table1[[#This Row],[SH/PLT]]/Table1[[#This Row],[UPK]]))*Table1[[#This Row],[SH/PLT CONTAINS]],0)</f>
        <v>0</v>
      </c>
      <c r="CG39" s="517" t="s">
        <v>890</v>
      </c>
      <c r="CH39" s="517"/>
      <c r="CI39" s="517"/>
      <c r="CJ39" s="517">
        <f t="shared" si="1"/>
        <v>10.5</v>
      </c>
      <c r="CK39" s="517"/>
      <c r="CL39" s="517"/>
      <c r="CM39" s="517"/>
      <c r="CN39" s="845" t="s">
        <v>948</v>
      </c>
      <c r="CO39" s="845" t="s">
        <v>959</v>
      </c>
    </row>
    <row r="40" spans="1:93" x14ac:dyDescent="0.35">
      <c r="A40" s="515">
        <v>21</v>
      </c>
      <c r="B40" s="803"/>
      <c r="C40" s="803"/>
      <c r="D40" s="803"/>
      <c r="E40" s="803"/>
      <c r="F40" s="803"/>
      <c r="G40" s="803"/>
      <c r="H40" s="804"/>
      <c r="I40" s="803"/>
      <c r="J40" s="805"/>
      <c r="K40" s="661" t="str">
        <f>TEXT(Table1[[#This Row],[CASE GTIN]],"00000000000000")</f>
        <v>00000000000000</v>
      </c>
      <c r="L40" s="661">
        <f>MID(Table1[[#This Row],[LPAD CS GTIN TO 14]],1,1)*L$18</f>
        <v>0</v>
      </c>
      <c r="M40" s="661">
        <f>MID(Table1[[#This Row],[LPAD CS GTIN TO 14]],2,1)*M$18</f>
        <v>0</v>
      </c>
      <c r="N40" s="661">
        <f>MID(Table1[[#This Row],[LPAD CS GTIN TO 14]],3,1)*N$18</f>
        <v>0</v>
      </c>
      <c r="O40" s="661">
        <f>MID(Table1[[#This Row],[LPAD CS GTIN TO 14]],4,1)*O$18</f>
        <v>0</v>
      </c>
      <c r="P40" s="661">
        <f>MID(Table1[[#This Row],[LPAD CS GTIN TO 14]],5,1)*P$18</f>
        <v>0</v>
      </c>
      <c r="Q40" s="661">
        <f>MID(Table1[[#This Row],[LPAD CS GTIN TO 14]],6,1)*Q$18</f>
        <v>0</v>
      </c>
      <c r="R40" s="661">
        <f>MID(Table1[[#This Row],[LPAD CS GTIN TO 14]],7,1)*R$18</f>
        <v>0</v>
      </c>
      <c r="S40" s="661">
        <f>MID(Table1[[#This Row],[LPAD CS GTIN TO 14]],8,1)*S$18</f>
        <v>0</v>
      </c>
      <c r="T40" s="661">
        <f>MID(Table1[[#This Row],[LPAD CS GTIN TO 14]],9,1)*T$18</f>
        <v>0</v>
      </c>
      <c r="U40" s="661">
        <f>MID(Table1[[#This Row],[LPAD CS GTIN TO 14]],10,1)*U$18</f>
        <v>0</v>
      </c>
      <c r="V40" s="661">
        <f>MID(Table1[[#This Row],[LPAD CS GTIN TO 14]],11,1)*V$18</f>
        <v>0</v>
      </c>
      <c r="W40" s="661">
        <f>MID(Table1[[#This Row],[LPAD CS GTIN TO 14]],12,1)*W$18</f>
        <v>0</v>
      </c>
      <c r="X40" s="661">
        <f>MID(Table1[[#This Row],[LPAD CS GTIN TO 14]],13,1)*X$18</f>
        <v>0</v>
      </c>
      <c r="Y40" s="661">
        <f>MID(Table1[[#This Row],[LPAD CS GTIN TO 14]],14,1)*Y$18</f>
        <v>0</v>
      </c>
      <c r="Z40" s="661">
        <f>SUM(Table1[[#This Row],[CS GTIN POSITION 1]:[CS GTIN POSITION 14]])</f>
        <v>0</v>
      </c>
      <c r="AA40" s="661">
        <f>IFERROR(ROUNDUP(Table1[[#This Row],[SUM (COL L THUR Y)]],-1),"")</f>
        <v>0</v>
      </c>
      <c r="AB40" s="661">
        <f>Table1[[#This Row],[NEAREST MULT OF 10 (&gt;=SUM)]]-Table1[[#This Row],[SUM (COL L THUR Y)]]</f>
        <v>0</v>
      </c>
      <c r="AC40" s="673" t="str">
        <f>IF(Table1[[#This Row],[CASE GTIN]]&lt;&gt;"",IF(RIGHT(Table1[[#This Row],[CASE GTIN]],1)*1=Table1[[#This Row],[CHECK DIGIT]]*1,"VALID","INVALID"),"")</f>
        <v/>
      </c>
      <c r="AD40" s="805"/>
      <c r="AE40" s="806"/>
      <c r="AF40" s="807"/>
      <c r="AG40" s="808"/>
      <c r="AH40" s="809"/>
      <c r="AI40" s="809"/>
      <c r="AJ40" s="809"/>
      <c r="AK40" s="809"/>
      <c r="AL40" s="809"/>
      <c r="AM40" s="809"/>
      <c r="AN40" s="809"/>
      <c r="AO40" s="804"/>
      <c r="AP40" s="803"/>
      <c r="AQ40" s="803"/>
      <c r="AR40" s="803"/>
      <c r="AS40" s="803"/>
      <c r="AT40" s="803"/>
      <c r="AU40" s="810"/>
      <c r="AV40" s="690"/>
      <c r="AW40" s="811"/>
      <c r="AX40" s="811"/>
      <c r="AY40" s="811"/>
      <c r="AZ40" s="861"/>
      <c r="BA40" s="811"/>
      <c r="BB40" s="811"/>
      <c r="BC40" s="861"/>
      <c r="BD40" s="816" t="str">
        <f>IF(AND(Table1[[#This Row],[MGR   SPEC]]&lt;&gt;"",Table1[[#This Row],[UPK]]&lt;&gt;""),Table1[[#This Row],[MGR   SPEC]]/Table1[[#This Row],[UPK]],"")</f>
        <v/>
      </c>
      <c r="BE40" s="816" t="str">
        <f>IF(AND(Table1[[#This Row],[PWR  BUY]]&lt;&gt;"",Table1[[#This Row],[UPK]]&lt;&gt;""),Table1[[#This Row],[PWR  BUY]]/Table1[[#This Row],[UPK]],"")</f>
        <v/>
      </c>
      <c r="BF40" s="852" t="str">
        <f>IF(AND(Table1[[#This Row],[SH/PLT]]&lt;&gt;"",Table1[[#This Row],[UPK]]&lt;&gt;""),Table1[[#This Row],[SH/PLT]]/Table1[[#This Row],[UPK]],"")</f>
        <v/>
      </c>
      <c r="BG40" s="816"/>
      <c r="BH40" s="816"/>
      <c r="BI40" s="816"/>
      <c r="BJ40" s="852"/>
      <c r="BK40" s="816"/>
      <c r="BL40" s="816"/>
      <c r="BM40" s="852"/>
      <c r="BN40" s="853"/>
      <c r="BO40" s="850"/>
      <c r="BP40" s="864"/>
      <c r="BQ40" s="813"/>
      <c r="BR40" s="855"/>
      <c r="BS40" s="813"/>
      <c r="BT40" s="856"/>
      <c r="BU40" s="865"/>
      <c r="BV40" s="803"/>
      <c r="BW40" s="859"/>
      <c r="BX40" s="866"/>
      <c r="BY40" s="676">
        <f>IF(AND(OR($G$20="SH",$G$20="PL"),AND(NOT(Table1[[#This Row],[UI]]="SH"),NOT(Table1[[#This Row],[UI]]="PL")),AND(Table1[[#This Row],[REG COST DeCA]]&lt;&gt;"",Table1[[#This Row],[SH/PLT]]&lt;&gt;"")),(Table1[[#This Row],[REG COST DeCA]]-(Table1[[#This Row],[SH/PLT]]/Table1[[#This Row],[UPK]]))*Table1[[#This Row],[SH/PLT CONTAINS]],0)</f>
        <v>0</v>
      </c>
      <c r="CG40" s="517" t="s">
        <v>891</v>
      </c>
      <c r="CH40" s="517"/>
      <c r="CI40" s="517"/>
      <c r="CJ40" s="517">
        <f t="shared" si="1"/>
        <v>11</v>
      </c>
      <c r="CK40" s="517"/>
      <c r="CL40" s="517"/>
      <c r="CM40" s="517"/>
      <c r="CN40" s="845" t="s">
        <v>948</v>
      </c>
      <c r="CO40" s="845" t="s">
        <v>959</v>
      </c>
    </row>
    <row r="41" spans="1:93" x14ac:dyDescent="0.35">
      <c r="A41" s="515">
        <v>22</v>
      </c>
      <c r="B41" s="803"/>
      <c r="C41" s="803"/>
      <c r="D41" s="803"/>
      <c r="E41" s="803"/>
      <c r="F41" s="803"/>
      <c r="G41" s="803"/>
      <c r="H41" s="804"/>
      <c r="I41" s="803"/>
      <c r="J41" s="805"/>
      <c r="K41" s="661" t="str">
        <f>TEXT(Table1[[#This Row],[CASE GTIN]],"00000000000000")</f>
        <v>00000000000000</v>
      </c>
      <c r="L41" s="661">
        <f>MID(Table1[[#This Row],[LPAD CS GTIN TO 14]],1,1)*L$18</f>
        <v>0</v>
      </c>
      <c r="M41" s="661">
        <f>MID(Table1[[#This Row],[LPAD CS GTIN TO 14]],2,1)*M$18</f>
        <v>0</v>
      </c>
      <c r="N41" s="661">
        <f>MID(Table1[[#This Row],[LPAD CS GTIN TO 14]],3,1)*N$18</f>
        <v>0</v>
      </c>
      <c r="O41" s="661">
        <f>MID(Table1[[#This Row],[LPAD CS GTIN TO 14]],4,1)*O$18</f>
        <v>0</v>
      </c>
      <c r="P41" s="661">
        <f>MID(Table1[[#This Row],[LPAD CS GTIN TO 14]],5,1)*P$18</f>
        <v>0</v>
      </c>
      <c r="Q41" s="661">
        <f>MID(Table1[[#This Row],[LPAD CS GTIN TO 14]],6,1)*Q$18</f>
        <v>0</v>
      </c>
      <c r="R41" s="661">
        <f>MID(Table1[[#This Row],[LPAD CS GTIN TO 14]],7,1)*R$18</f>
        <v>0</v>
      </c>
      <c r="S41" s="661">
        <f>MID(Table1[[#This Row],[LPAD CS GTIN TO 14]],8,1)*S$18</f>
        <v>0</v>
      </c>
      <c r="T41" s="661">
        <f>MID(Table1[[#This Row],[LPAD CS GTIN TO 14]],9,1)*T$18</f>
        <v>0</v>
      </c>
      <c r="U41" s="661">
        <f>MID(Table1[[#This Row],[LPAD CS GTIN TO 14]],10,1)*U$18</f>
        <v>0</v>
      </c>
      <c r="V41" s="661">
        <f>MID(Table1[[#This Row],[LPAD CS GTIN TO 14]],11,1)*V$18</f>
        <v>0</v>
      </c>
      <c r="W41" s="661">
        <f>MID(Table1[[#This Row],[LPAD CS GTIN TO 14]],12,1)*W$18</f>
        <v>0</v>
      </c>
      <c r="X41" s="661">
        <f>MID(Table1[[#This Row],[LPAD CS GTIN TO 14]],13,1)*X$18</f>
        <v>0</v>
      </c>
      <c r="Y41" s="661">
        <f>MID(Table1[[#This Row],[LPAD CS GTIN TO 14]],14,1)*Y$18</f>
        <v>0</v>
      </c>
      <c r="Z41" s="661">
        <f>SUM(Table1[[#This Row],[CS GTIN POSITION 1]:[CS GTIN POSITION 14]])</f>
        <v>0</v>
      </c>
      <c r="AA41" s="661">
        <f>IFERROR(ROUNDUP(Table1[[#This Row],[SUM (COL L THUR Y)]],-1),"")</f>
        <v>0</v>
      </c>
      <c r="AB41" s="661">
        <f>Table1[[#This Row],[NEAREST MULT OF 10 (&gt;=SUM)]]-Table1[[#This Row],[SUM (COL L THUR Y)]]</f>
        <v>0</v>
      </c>
      <c r="AC41" s="673" t="str">
        <f>IF(Table1[[#This Row],[CASE GTIN]]&lt;&gt;"",IF(RIGHT(Table1[[#This Row],[CASE GTIN]],1)*1=Table1[[#This Row],[CHECK DIGIT]]*1,"VALID","INVALID"),"")</f>
        <v/>
      </c>
      <c r="AD41" s="805"/>
      <c r="AE41" s="806"/>
      <c r="AF41" s="807"/>
      <c r="AG41" s="808"/>
      <c r="AH41" s="809"/>
      <c r="AI41" s="809"/>
      <c r="AJ41" s="809"/>
      <c r="AK41" s="809"/>
      <c r="AL41" s="809"/>
      <c r="AM41" s="809"/>
      <c r="AN41" s="809"/>
      <c r="AO41" s="804"/>
      <c r="AP41" s="803"/>
      <c r="AQ41" s="803"/>
      <c r="AR41" s="803"/>
      <c r="AS41" s="803"/>
      <c r="AT41" s="803"/>
      <c r="AU41" s="810"/>
      <c r="AV41" s="690"/>
      <c r="AW41" s="811"/>
      <c r="AX41" s="811"/>
      <c r="AY41" s="811"/>
      <c r="AZ41" s="861"/>
      <c r="BA41" s="811"/>
      <c r="BB41" s="811"/>
      <c r="BC41" s="861"/>
      <c r="BD41" s="816" t="str">
        <f>IF(AND(Table1[[#This Row],[MGR   SPEC]]&lt;&gt;"",Table1[[#This Row],[UPK]]&lt;&gt;""),Table1[[#This Row],[MGR   SPEC]]/Table1[[#This Row],[UPK]],"")</f>
        <v/>
      </c>
      <c r="BE41" s="816" t="str">
        <f>IF(AND(Table1[[#This Row],[PWR  BUY]]&lt;&gt;"",Table1[[#This Row],[UPK]]&lt;&gt;""),Table1[[#This Row],[PWR  BUY]]/Table1[[#This Row],[UPK]],"")</f>
        <v/>
      </c>
      <c r="BF41" s="852" t="str">
        <f>IF(AND(Table1[[#This Row],[SH/PLT]]&lt;&gt;"",Table1[[#This Row],[UPK]]&lt;&gt;""),Table1[[#This Row],[SH/PLT]]/Table1[[#This Row],[UPK]],"")</f>
        <v/>
      </c>
      <c r="BG41" s="816"/>
      <c r="BH41" s="816"/>
      <c r="BI41" s="816"/>
      <c r="BJ41" s="852"/>
      <c r="BK41" s="816"/>
      <c r="BL41" s="816"/>
      <c r="BM41" s="852"/>
      <c r="BN41" s="853"/>
      <c r="BO41" s="850"/>
      <c r="BP41" s="864"/>
      <c r="BQ41" s="813"/>
      <c r="BR41" s="855"/>
      <c r="BS41" s="813"/>
      <c r="BT41" s="856"/>
      <c r="BU41" s="865"/>
      <c r="BV41" s="803"/>
      <c r="BW41" s="859"/>
      <c r="BX41" s="866"/>
      <c r="BY41" s="676">
        <f>IF(AND(OR($G$20="SH",$G$20="PL"),AND(NOT(Table1[[#This Row],[UI]]="SH"),NOT(Table1[[#This Row],[UI]]="PL")),AND(Table1[[#This Row],[REG COST DeCA]]&lt;&gt;"",Table1[[#This Row],[SH/PLT]]&lt;&gt;"")),(Table1[[#This Row],[REG COST DeCA]]-(Table1[[#This Row],[SH/PLT]]/Table1[[#This Row],[UPK]]))*Table1[[#This Row],[SH/PLT CONTAINS]],0)</f>
        <v>0</v>
      </c>
      <c r="CG41" s="517" t="s">
        <v>892</v>
      </c>
      <c r="CH41" s="517"/>
      <c r="CI41" s="517"/>
      <c r="CJ41" s="517">
        <f t="shared" si="1"/>
        <v>11.5</v>
      </c>
      <c r="CK41" s="517"/>
      <c r="CL41" s="517"/>
      <c r="CM41" s="517"/>
      <c r="CN41" s="845" t="s">
        <v>948</v>
      </c>
      <c r="CO41" s="845" t="s">
        <v>959</v>
      </c>
    </row>
    <row r="42" spans="1:93" x14ac:dyDescent="0.35">
      <c r="A42" s="515">
        <v>23</v>
      </c>
      <c r="B42" s="803"/>
      <c r="C42" s="803"/>
      <c r="D42" s="803"/>
      <c r="E42" s="803"/>
      <c r="F42" s="803"/>
      <c r="G42" s="803"/>
      <c r="H42" s="804"/>
      <c r="I42" s="803"/>
      <c r="J42" s="805"/>
      <c r="K42" s="661" t="str">
        <f>TEXT(Table1[[#This Row],[CASE GTIN]],"00000000000000")</f>
        <v>00000000000000</v>
      </c>
      <c r="L42" s="661">
        <f>MID(Table1[[#This Row],[LPAD CS GTIN TO 14]],1,1)*L$18</f>
        <v>0</v>
      </c>
      <c r="M42" s="661">
        <f>MID(Table1[[#This Row],[LPAD CS GTIN TO 14]],2,1)*M$18</f>
        <v>0</v>
      </c>
      <c r="N42" s="661">
        <f>MID(Table1[[#This Row],[LPAD CS GTIN TO 14]],3,1)*N$18</f>
        <v>0</v>
      </c>
      <c r="O42" s="661">
        <f>MID(Table1[[#This Row],[LPAD CS GTIN TO 14]],4,1)*O$18</f>
        <v>0</v>
      </c>
      <c r="P42" s="661">
        <f>MID(Table1[[#This Row],[LPAD CS GTIN TO 14]],5,1)*P$18</f>
        <v>0</v>
      </c>
      <c r="Q42" s="661">
        <f>MID(Table1[[#This Row],[LPAD CS GTIN TO 14]],6,1)*Q$18</f>
        <v>0</v>
      </c>
      <c r="R42" s="661">
        <f>MID(Table1[[#This Row],[LPAD CS GTIN TO 14]],7,1)*R$18</f>
        <v>0</v>
      </c>
      <c r="S42" s="661">
        <f>MID(Table1[[#This Row],[LPAD CS GTIN TO 14]],8,1)*S$18</f>
        <v>0</v>
      </c>
      <c r="T42" s="661">
        <f>MID(Table1[[#This Row],[LPAD CS GTIN TO 14]],9,1)*T$18</f>
        <v>0</v>
      </c>
      <c r="U42" s="661">
        <f>MID(Table1[[#This Row],[LPAD CS GTIN TO 14]],10,1)*U$18</f>
        <v>0</v>
      </c>
      <c r="V42" s="661">
        <f>MID(Table1[[#This Row],[LPAD CS GTIN TO 14]],11,1)*V$18</f>
        <v>0</v>
      </c>
      <c r="W42" s="661">
        <f>MID(Table1[[#This Row],[LPAD CS GTIN TO 14]],12,1)*W$18</f>
        <v>0</v>
      </c>
      <c r="X42" s="661">
        <f>MID(Table1[[#This Row],[LPAD CS GTIN TO 14]],13,1)*X$18</f>
        <v>0</v>
      </c>
      <c r="Y42" s="661">
        <f>MID(Table1[[#This Row],[LPAD CS GTIN TO 14]],14,1)*Y$18</f>
        <v>0</v>
      </c>
      <c r="Z42" s="661">
        <f>SUM(Table1[[#This Row],[CS GTIN POSITION 1]:[CS GTIN POSITION 14]])</f>
        <v>0</v>
      </c>
      <c r="AA42" s="661">
        <f>IFERROR(ROUNDUP(Table1[[#This Row],[SUM (COL L THUR Y)]],-1),"")</f>
        <v>0</v>
      </c>
      <c r="AB42" s="661">
        <f>Table1[[#This Row],[NEAREST MULT OF 10 (&gt;=SUM)]]-Table1[[#This Row],[SUM (COL L THUR Y)]]</f>
        <v>0</v>
      </c>
      <c r="AC42" s="673" t="str">
        <f>IF(Table1[[#This Row],[CASE GTIN]]&lt;&gt;"",IF(RIGHT(Table1[[#This Row],[CASE GTIN]],1)*1=Table1[[#This Row],[CHECK DIGIT]]*1,"VALID","INVALID"),"")</f>
        <v/>
      </c>
      <c r="AD42" s="805"/>
      <c r="AE42" s="806"/>
      <c r="AF42" s="807"/>
      <c r="AG42" s="808"/>
      <c r="AH42" s="809"/>
      <c r="AI42" s="809"/>
      <c r="AJ42" s="809"/>
      <c r="AK42" s="809"/>
      <c r="AL42" s="809"/>
      <c r="AM42" s="809"/>
      <c r="AN42" s="809"/>
      <c r="AO42" s="804"/>
      <c r="AP42" s="803"/>
      <c r="AQ42" s="803"/>
      <c r="AR42" s="803"/>
      <c r="AS42" s="803"/>
      <c r="AT42" s="803"/>
      <c r="AU42" s="810"/>
      <c r="AV42" s="690"/>
      <c r="AW42" s="811"/>
      <c r="AX42" s="811"/>
      <c r="AY42" s="811"/>
      <c r="AZ42" s="861"/>
      <c r="BA42" s="811"/>
      <c r="BB42" s="811"/>
      <c r="BC42" s="861"/>
      <c r="BD42" s="816" t="str">
        <f>IF(AND(Table1[[#This Row],[MGR   SPEC]]&lt;&gt;"",Table1[[#This Row],[UPK]]&lt;&gt;""),Table1[[#This Row],[MGR   SPEC]]/Table1[[#This Row],[UPK]],"")</f>
        <v/>
      </c>
      <c r="BE42" s="816" t="str">
        <f>IF(AND(Table1[[#This Row],[PWR  BUY]]&lt;&gt;"",Table1[[#This Row],[UPK]]&lt;&gt;""),Table1[[#This Row],[PWR  BUY]]/Table1[[#This Row],[UPK]],"")</f>
        <v/>
      </c>
      <c r="BF42" s="852" t="str">
        <f>IF(AND(Table1[[#This Row],[SH/PLT]]&lt;&gt;"",Table1[[#This Row],[UPK]]&lt;&gt;""),Table1[[#This Row],[SH/PLT]]/Table1[[#This Row],[UPK]],"")</f>
        <v/>
      </c>
      <c r="BG42" s="816"/>
      <c r="BH42" s="816"/>
      <c r="BI42" s="816"/>
      <c r="BJ42" s="852"/>
      <c r="BK42" s="816"/>
      <c r="BL42" s="816"/>
      <c r="BM42" s="852"/>
      <c r="BN42" s="853"/>
      <c r="BO42" s="850"/>
      <c r="BP42" s="864"/>
      <c r="BQ42" s="813"/>
      <c r="BR42" s="855"/>
      <c r="BS42" s="813"/>
      <c r="BT42" s="856"/>
      <c r="BU42" s="865"/>
      <c r="BV42" s="803"/>
      <c r="BW42" s="859"/>
      <c r="BX42" s="866"/>
      <c r="BY42" s="676">
        <f>IF(AND(OR($G$20="SH",$G$20="PL"),AND(NOT(Table1[[#This Row],[UI]]="SH"),NOT(Table1[[#This Row],[UI]]="PL")),AND(Table1[[#This Row],[REG COST DeCA]]&lt;&gt;"",Table1[[#This Row],[SH/PLT]]&lt;&gt;"")),(Table1[[#This Row],[REG COST DeCA]]-(Table1[[#This Row],[SH/PLT]]/Table1[[#This Row],[UPK]]))*Table1[[#This Row],[SH/PLT CONTAINS]],0)</f>
        <v>0</v>
      </c>
      <c r="CG42" s="517" t="s">
        <v>901</v>
      </c>
      <c r="CH42" s="517"/>
      <c r="CI42" s="517"/>
      <c r="CJ42" s="517">
        <f t="shared" si="1"/>
        <v>12</v>
      </c>
      <c r="CK42" s="517"/>
      <c r="CL42" s="517"/>
      <c r="CM42" s="517"/>
      <c r="CN42" s="845" t="s">
        <v>949</v>
      </c>
      <c r="CO42" s="845" t="s">
        <v>960</v>
      </c>
    </row>
    <row r="43" spans="1:93" x14ac:dyDescent="0.35">
      <c r="A43" s="515">
        <v>24</v>
      </c>
      <c r="B43" s="803"/>
      <c r="C43" s="803"/>
      <c r="D43" s="803"/>
      <c r="E43" s="803"/>
      <c r="F43" s="803"/>
      <c r="G43" s="803"/>
      <c r="H43" s="804"/>
      <c r="I43" s="803"/>
      <c r="J43" s="805"/>
      <c r="K43" s="661" t="str">
        <f>TEXT(Table1[[#This Row],[CASE GTIN]],"00000000000000")</f>
        <v>00000000000000</v>
      </c>
      <c r="L43" s="661">
        <f>MID(Table1[[#This Row],[LPAD CS GTIN TO 14]],1,1)*L$18</f>
        <v>0</v>
      </c>
      <c r="M43" s="661">
        <f>MID(Table1[[#This Row],[LPAD CS GTIN TO 14]],2,1)*M$18</f>
        <v>0</v>
      </c>
      <c r="N43" s="661">
        <f>MID(Table1[[#This Row],[LPAD CS GTIN TO 14]],3,1)*N$18</f>
        <v>0</v>
      </c>
      <c r="O43" s="661">
        <f>MID(Table1[[#This Row],[LPAD CS GTIN TO 14]],4,1)*O$18</f>
        <v>0</v>
      </c>
      <c r="P43" s="661">
        <f>MID(Table1[[#This Row],[LPAD CS GTIN TO 14]],5,1)*P$18</f>
        <v>0</v>
      </c>
      <c r="Q43" s="661">
        <f>MID(Table1[[#This Row],[LPAD CS GTIN TO 14]],6,1)*Q$18</f>
        <v>0</v>
      </c>
      <c r="R43" s="661">
        <f>MID(Table1[[#This Row],[LPAD CS GTIN TO 14]],7,1)*R$18</f>
        <v>0</v>
      </c>
      <c r="S43" s="661">
        <f>MID(Table1[[#This Row],[LPAD CS GTIN TO 14]],8,1)*S$18</f>
        <v>0</v>
      </c>
      <c r="T43" s="661">
        <f>MID(Table1[[#This Row],[LPAD CS GTIN TO 14]],9,1)*T$18</f>
        <v>0</v>
      </c>
      <c r="U43" s="661">
        <f>MID(Table1[[#This Row],[LPAD CS GTIN TO 14]],10,1)*U$18</f>
        <v>0</v>
      </c>
      <c r="V43" s="661">
        <f>MID(Table1[[#This Row],[LPAD CS GTIN TO 14]],11,1)*V$18</f>
        <v>0</v>
      </c>
      <c r="W43" s="661">
        <f>MID(Table1[[#This Row],[LPAD CS GTIN TO 14]],12,1)*W$18</f>
        <v>0</v>
      </c>
      <c r="X43" s="661">
        <f>MID(Table1[[#This Row],[LPAD CS GTIN TO 14]],13,1)*X$18</f>
        <v>0</v>
      </c>
      <c r="Y43" s="661">
        <f>MID(Table1[[#This Row],[LPAD CS GTIN TO 14]],14,1)*Y$18</f>
        <v>0</v>
      </c>
      <c r="Z43" s="661">
        <f>SUM(Table1[[#This Row],[CS GTIN POSITION 1]:[CS GTIN POSITION 14]])</f>
        <v>0</v>
      </c>
      <c r="AA43" s="661">
        <f>IFERROR(ROUNDUP(Table1[[#This Row],[SUM (COL L THUR Y)]],-1),"")</f>
        <v>0</v>
      </c>
      <c r="AB43" s="661">
        <f>Table1[[#This Row],[NEAREST MULT OF 10 (&gt;=SUM)]]-Table1[[#This Row],[SUM (COL L THUR Y)]]</f>
        <v>0</v>
      </c>
      <c r="AC43" s="673" t="str">
        <f>IF(Table1[[#This Row],[CASE GTIN]]&lt;&gt;"",IF(RIGHT(Table1[[#This Row],[CASE GTIN]],1)*1=Table1[[#This Row],[CHECK DIGIT]]*1,"VALID","INVALID"),"")</f>
        <v/>
      </c>
      <c r="AD43" s="805"/>
      <c r="AE43" s="806"/>
      <c r="AF43" s="807"/>
      <c r="AG43" s="808"/>
      <c r="AH43" s="809"/>
      <c r="AI43" s="809"/>
      <c r="AJ43" s="809"/>
      <c r="AK43" s="809"/>
      <c r="AL43" s="809"/>
      <c r="AM43" s="809"/>
      <c r="AN43" s="809"/>
      <c r="AO43" s="804"/>
      <c r="AP43" s="803"/>
      <c r="AQ43" s="803"/>
      <c r="AR43" s="803"/>
      <c r="AS43" s="803"/>
      <c r="AT43" s="803"/>
      <c r="AU43" s="810"/>
      <c r="AV43" s="690"/>
      <c r="AW43" s="811"/>
      <c r="AX43" s="811"/>
      <c r="AY43" s="811"/>
      <c r="AZ43" s="861"/>
      <c r="BA43" s="811"/>
      <c r="BB43" s="811"/>
      <c r="BC43" s="861"/>
      <c r="BD43" s="816" t="str">
        <f>IF(AND(Table1[[#This Row],[MGR   SPEC]]&lt;&gt;"",Table1[[#This Row],[UPK]]&lt;&gt;""),Table1[[#This Row],[MGR   SPEC]]/Table1[[#This Row],[UPK]],"")</f>
        <v/>
      </c>
      <c r="BE43" s="816" t="str">
        <f>IF(AND(Table1[[#This Row],[PWR  BUY]]&lt;&gt;"",Table1[[#This Row],[UPK]]&lt;&gt;""),Table1[[#This Row],[PWR  BUY]]/Table1[[#This Row],[UPK]],"")</f>
        <v/>
      </c>
      <c r="BF43" s="852" t="str">
        <f>IF(AND(Table1[[#This Row],[SH/PLT]]&lt;&gt;"",Table1[[#This Row],[UPK]]&lt;&gt;""),Table1[[#This Row],[SH/PLT]]/Table1[[#This Row],[UPK]],"")</f>
        <v/>
      </c>
      <c r="BG43" s="816"/>
      <c r="BH43" s="816"/>
      <c r="BI43" s="816"/>
      <c r="BJ43" s="852"/>
      <c r="BK43" s="816"/>
      <c r="BL43" s="816"/>
      <c r="BM43" s="852"/>
      <c r="BN43" s="853"/>
      <c r="BO43" s="850"/>
      <c r="BP43" s="864"/>
      <c r="BQ43" s="813"/>
      <c r="BR43" s="855"/>
      <c r="BS43" s="813"/>
      <c r="BT43" s="856"/>
      <c r="BU43" s="865"/>
      <c r="BV43" s="803"/>
      <c r="BW43" s="859"/>
      <c r="BX43" s="866"/>
      <c r="BY43" s="676">
        <f>IF(AND(OR($G$20="SH",$G$20="PL"),AND(NOT(Table1[[#This Row],[UI]]="SH"),NOT(Table1[[#This Row],[UI]]="PL")),AND(Table1[[#This Row],[REG COST DeCA]]&lt;&gt;"",Table1[[#This Row],[SH/PLT]]&lt;&gt;"")),(Table1[[#This Row],[REG COST DeCA]]-(Table1[[#This Row],[SH/PLT]]/Table1[[#This Row],[UPK]]))*Table1[[#This Row],[SH/PLT CONTAINS]],0)</f>
        <v>0</v>
      </c>
      <c r="CG43" s="517"/>
      <c r="CH43" s="517"/>
      <c r="CI43" s="517"/>
      <c r="CJ43" s="517">
        <f t="shared" si="1"/>
        <v>12.5</v>
      </c>
      <c r="CK43" s="517"/>
      <c r="CL43" s="517"/>
      <c r="CM43" s="517"/>
      <c r="CN43" s="845" t="s">
        <v>949</v>
      </c>
      <c r="CO43" s="845" t="s">
        <v>960</v>
      </c>
    </row>
    <row r="44" spans="1:93" x14ac:dyDescent="0.35">
      <c r="A44" s="515">
        <v>25</v>
      </c>
      <c r="B44" s="803"/>
      <c r="C44" s="803"/>
      <c r="D44" s="803"/>
      <c r="E44" s="803"/>
      <c r="F44" s="803"/>
      <c r="G44" s="803"/>
      <c r="H44" s="804"/>
      <c r="I44" s="803"/>
      <c r="J44" s="805"/>
      <c r="K44" s="661" t="str">
        <f>TEXT(Table1[[#This Row],[CASE GTIN]],"00000000000000")</f>
        <v>00000000000000</v>
      </c>
      <c r="L44" s="661">
        <f>MID(Table1[[#This Row],[LPAD CS GTIN TO 14]],1,1)*L$18</f>
        <v>0</v>
      </c>
      <c r="M44" s="661">
        <f>MID(Table1[[#This Row],[LPAD CS GTIN TO 14]],2,1)*M$18</f>
        <v>0</v>
      </c>
      <c r="N44" s="661">
        <f>MID(Table1[[#This Row],[LPAD CS GTIN TO 14]],3,1)*N$18</f>
        <v>0</v>
      </c>
      <c r="O44" s="661">
        <f>MID(Table1[[#This Row],[LPAD CS GTIN TO 14]],4,1)*O$18</f>
        <v>0</v>
      </c>
      <c r="P44" s="661">
        <f>MID(Table1[[#This Row],[LPAD CS GTIN TO 14]],5,1)*P$18</f>
        <v>0</v>
      </c>
      <c r="Q44" s="661">
        <f>MID(Table1[[#This Row],[LPAD CS GTIN TO 14]],6,1)*Q$18</f>
        <v>0</v>
      </c>
      <c r="R44" s="661">
        <f>MID(Table1[[#This Row],[LPAD CS GTIN TO 14]],7,1)*R$18</f>
        <v>0</v>
      </c>
      <c r="S44" s="661">
        <f>MID(Table1[[#This Row],[LPAD CS GTIN TO 14]],8,1)*S$18</f>
        <v>0</v>
      </c>
      <c r="T44" s="661">
        <f>MID(Table1[[#This Row],[LPAD CS GTIN TO 14]],9,1)*T$18</f>
        <v>0</v>
      </c>
      <c r="U44" s="661">
        <f>MID(Table1[[#This Row],[LPAD CS GTIN TO 14]],10,1)*U$18</f>
        <v>0</v>
      </c>
      <c r="V44" s="661">
        <f>MID(Table1[[#This Row],[LPAD CS GTIN TO 14]],11,1)*V$18</f>
        <v>0</v>
      </c>
      <c r="W44" s="661">
        <f>MID(Table1[[#This Row],[LPAD CS GTIN TO 14]],12,1)*W$18</f>
        <v>0</v>
      </c>
      <c r="X44" s="661">
        <f>MID(Table1[[#This Row],[LPAD CS GTIN TO 14]],13,1)*X$18</f>
        <v>0</v>
      </c>
      <c r="Y44" s="661">
        <f>MID(Table1[[#This Row],[LPAD CS GTIN TO 14]],14,1)*Y$18</f>
        <v>0</v>
      </c>
      <c r="Z44" s="661">
        <f>SUM(Table1[[#This Row],[CS GTIN POSITION 1]:[CS GTIN POSITION 14]])</f>
        <v>0</v>
      </c>
      <c r="AA44" s="661">
        <f>IFERROR(ROUNDUP(Table1[[#This Row],[SUM (COL L THUR Y)]],-1),"")</f>
        <v>0</v>
      </c>
      <c r="AB44" s="661">
        <f>Table1[[#This Row],[NEAREST MULT OF 10 (&gt;=SUM)]]-Table1[[#This Row],[SUM (COL L THUR Y)]]</f>
        <v>0</v>
      </c>
      <c r="AC44" s="673" t="str">
        <f>IF(Table1[[#This Row],[CASE GTIN]]&lt;&gt;"",IF(RIGHT(Table1[[#This Row],[CASE GTIN]],1)*1=Table1[[#This Row],[CHECK DIGIT]]*1,"VALID","INVALID"),"")</f>
        <v/>
      </c>
      <c r="AD44" s="805"/>
      <c r="AE44" s="806"/>
      <c r="AF44" s="807"/>
      <c r="AG44" s="808"/>
      <c r="AH44" s="809"/>
      <c r="AI44" s="809"/>
      <c r="AJ44" s="809"/>
      <c r="AK44" s="809"/>
      <c r="AL44" s="809"/>
      <c r="AM44" s="809"/>
      <c r="AN44" s="809"/>
      <c r="AO44" s="804"/>
      <c r="AP44" s="803"/>
      <c r="AQ44" s="803"/>
      <c r="AR44" s="803"/>
      <c r="AS44" s="803"/>
      <c r="AT44" s="803"/>
      <c r="AU44" s="810"/>
      <c r="AV44" s="690"/>
      <c r="AW44" s="811"/>
      <c r="AX44" s="811"/>
      <c r="AY44" s="811"/>
      <c r="AZ44" s="861"/>
      <c r="BA44" s="811"/>
      <c r="BB44" s="811"/>
      <c r="BC44" s="861"/>
      <c r="BD44" s="816" t="str">
        <f>IF(AND(Table1[[#This Row],[MGR   SPEC]]&lt;&gt;"",Table1[[#This Row],[UPK]]&lt;&gt;""),Table1[[#This Row],[MGR   SPEC]]/Table1[[#This Row],[UPK]],"")</f>
        <v/>
      </c>
      <c r="BE44" s="816" t="str">
        <f>IF(AND(Table1[[#This Row],[PWR  BUY]]&lt;&gt;"",Table1[[#This Row],[UPK]]&lt;&gt;""),Table1[[#This Row],[PWR  BUY]]/Table1[[#This Row],[UPK]],"")</f>
        <v/>
      </c>
      <c r="BF44" s="852" t="str">
        <f>IF(AND(Table1[[#This Row],[SH/PLT]]&lt;&gt;"",Table1[[#This Row],[UPK]]&lt;&gt;""),Table1[[#This Row],[SH/PLT]]/Table1[[#This Row],[UPK]],"")</f>
        <v/>
      </c>
      <c r="BG44" s="816"/>
      <c r="BH44" s="816"/>
      <c r="BI44" s="816"/>
      <c r="BJ44" s="852"/>
      <c r="BK44" s="816"/>
      <c r="BL44" s="816"/>
      <c r="BM44" s="852"/>
      <c r="BN44" s="853"/>
      <c r="BO44" s="850"/>
      <c r="BP44" s="864"/>
      <c r="BQ44" s="813"/>
      <c r="BR44" s="855"/>
      <c r="BS44" s="813"/>
      <c r="BT44" s="856"/>
      <c r="BU44" s="865"/>
      <c r="BV44" s="803"/>
      <c r="BW44" s="859"/>
      <c r="BX44" s="866"/>
      <c r="BY44" s="676">
        <f>IF(AND(OR($G$20="SH",$G$20="PL"),AND(NOT(Table1[[#This Row],[UI]]="SH"),NOT(Table1[[#This Row],[UI]]="PL")),AND(Table1[[#This Row],[REG COST DeCA]]&lt;&gt;"",Table1[[#This Row],[SH/PLT]]&lt;&gt;"")),(Table1[[#This Row],[REG COST DeCA]]-(Table1[[#This Row],[SH/PLT]]/Table1[[#This Row],[UPK]]))*Table1[[#This Row],[SH/PLT CONTAINS]],0)</f>
        <v>0</v>
      </c>
      <c r="CG44" s="517"/>
      <c r="CH44" s="517"/>
      <c r="CI44" s="517"/>
      <c r="CJ44" s="517">
        <f t="shared" si="1"/>
        <v>13</v>
      </c>
      <c r="CK44" s="517"/>
      <c r="CL44" s="517"/>
      <c r="CM44" s="517"/>
      <c r="CN44" s="845" t="s">
        <v>949</v>
      </c>
      <c r="CO44" s="845" t="s">
        <v>960</v>
      </c>
    </row>
    <row r="45" spans="1:93" x14ac:dyDescent="0.35">
      <c r="A45" s="515">
        <v>26</v>
      </c>
      <c r="B45" s="803"/>
      <c r="C45" s="803"/>
      <c r="D45" s="803"/>
      <c r="E45" s="803"/>
      <c r="F45" s="803"/>
      <c r="G45" s="803"/>
      <c r="H45" s="804"/>
      <c r="I45" s="803"/>
      <c r="J45" s="805"/>
      <c r="K45" s="661" t="str">
        <f>TEXT(Table1[[#This Row],[CASE GTIN]],"00000000000000")</f>
        <v>00000000000000</v>
      </c>
      <c r="L45" s="661">
        <f>MID(Table1[[#This Row],[LPAD CS GTIN TO 14]],1,1)*L$18</f>
        <v>0</v>
      </c>
      <c r="M45" s="661">
        <f>MID(Table1[[#This Row],[LPAD CS GTIN TO 14]],2,1)*M$18</f>
        <v>0</v>
      </c>
      <c r="N45" s="661">
        <f>MID(Table1[[#This Row],[LPAD CS GTIN TO 14]],3,1)*N$18</f>
        <v>0</v>
      </c>
      <c r="O45" s="661">
        <f>MID(Table1[[#This Row],[LPAD CS GTIN TO 14]],4,1)*O$18</f>
        <v>0</v>
      </c>
      <c r="P45" s="661">
        <f>MID(Table1[[#This Row],[LPAD CS GTIN TO 14]],5,1)*P$18</f>
        <v>0</v>
      </c>
      <c r="Q45" s="661">
        <f>MID(Table1[[#This Row],[LPAD CS GTIN TO 14]],6,1)*Q$18</f>
        <v>0</v>
      </c>
      <c r="R45" s="661">
        <f>MID(Table1[[#This Row],[LPAD CS GTIN TO 14]],7,1)*R$18</f>
        <v>0</v>
      </c>
      <c r="S45" s="661">
        <f>MID(Table1[[#This Row],[LPAD CS GTIN TO 14]],8,1)*S$18</f>
        <v>0</v>
      </c>
      <c r="T45" s="661">
        <f>MID(Table1[[#This Row],[LPAD CS GTIN TO 14]],9,1)*T$18</f>
        <v>0</v>
      </c>
      <c r="U45" s="661">
        <f>MID(Table1[[#This Row],[LPAD CS GTIN TO 14]],10,1)*U$18</f>
        <v>0</v>
      </c>
      <c r="V45" s="661">
        <f>MID(Table1[[#This Row],[LPAD CS GTIN TO 14]],11,1)*V$18</f>
        <v>0</v>
      </c>
      <c r="W45" s="661">
        <f>MID(Table1[[#This Row],[LPAD CS GTIN TO 14]],12,1)*W$18</f>
        <v>0</v>
      </c>
      <c r="X45" s="661">
        <f>MID(Table1[[#This Row],[LPAD CS GTIN TO 14]],13,1)*X$18</f>
        <v>0</v>
      </c>
      <c r="Y45" s="661">
        <f>MID(Table1[[#This Row],[LPAD CS GTIN TO 14]],14,1)*Y$18</f>
        <v>0</v>
      </c>
      <c r="Z45" s="661">
        <f>SUM(Table1[[#This Row],[CS GTIN POSITION 1]:[CS GTIN POSITION 14]])</f>
        <v>0</v>
      </c>
      <c r="AA45" s="661">
        <f>IFERROR(ROUNDUP(Table1[[#This Row],[SUM (COL L THUR Y)]],-1),"")</f>
        <v>0</v>
      </c>
      <c r="AB45" s="661">
        <f>Table1[[#This Row],[NEAREST MULT OF 10 (&gt;=SUM)]]-Table1[[#This Row],[SUM (COL L THUR Y)]]</f>
        <v>0</v>
      </c>
      <c r="AC45" s="673" t="str">
        <f>IF(Table1[[#This Row],[CASE GTIN]]&lt;&gt;"",IF(RIGHT(Table1[[#This Row],[CASE GTIN]],1)*1=Table1[[#This Row],[CHECK DIGIT]]*1,"VALID","INVALID"),"")</f>
        <v/>
      </c>
      <c r="AD45" s="805"/>
      <c r="AE45" s="806"/>
      <c r="AF45" s="807"/>
      <c r="AG45" s="808"/>
      <c r="AH45" s="809"/>
      <c r="AI45" s="809"/>
      <c r="AJ45" s="809"/>
      <c r="AK45" s="809"/>
      <c r="AL45" s="809"/>
      <c r="AM45" s="809"/>
      <c r="AN45" s="809"/>
      <c r="AO45" s="804"/>
      <c r="AP45" s="803"/>
      <c r="AQ45" s="803"/>
      <c r="AR45" s="803"/>
      <c r="AS45" s="803"/>
      <c r="AT45" s="803"/>
      <c r="AU45" s="810"/>
      <c r="AV45" s="690"/>
      <c r="AW45" s="811"/>
      <c r="AX45" s="811"/>
      <c r="AY45" s="811"/>
      <c r="AZ45" s="861"/>
      <c r="BA45" s="811"/>
      <c r="BB45" s="811"/>
      <c r="BC45" s="861"/>
      <c r="BD45" s="816" t="str">
        <f>IF(AND(Table1[[#This Row],[MGR   SPEC]]&lt;&gt;"",Table1[[#This Row],[UPK]]&lt;&gt;""),Table1[[#This Row],[MGR   SPEC]]/Table1[[#This Row],[UPK]],"")</f>
        <v/>
      </c>
      <c r="BE45" s="816" t="str">
        <f>IF(AND(Table1[[#This Row],[PWR  BUY]]&lt;&gt;"",Table1[[#This Row],[UPK]]&lt;&gt;""),Table1[[#This Row],[PWR  BUY]]/Table1[[#This Row],[UPK]],"")</f>
        <v/>
      </c>
      <c r="BF45" s="852" t="str">
        <f>IF(AND(Table1[[#This Row],[SH/PLT]]&lt;&gt;"",Table1[[#This Row],[UPK]]&lt;&gt;""),Table1[[#This Row],[SH/PLT]]/Table1[[#This Row],[UPK]],"")</f>
        <v/>
      </c>
      <c r="BG45" s="816"/>
      <c r="BH45" s="816"/>
      <c r="BI45" s="816"/>
      <c r="BJ45" s="852"/>
      <c r="BK45" s="816"/>
      <c r="BL45" s="816"/>
      <c r="BM45" s="852"/>
      <c r="BN45" s="853"/>
      <c r="BO45" s="850"/>
      <c r="BP45" s="864"/>
      <c r="BQ45" s="813"/>
      <c r="BR45" s="855"/>
      <c r="BS45" s="813"/>
      <c r="BT45" s="856"/>
      <c r="BU45" s="865"/>
      <c r="BV45" s="803"/>
      <c r="BW45" s="859"/>
      <c r="BX45" s="866"/>
      <c r="BY45" s="676">
        <f>IF(AND(OR($G$20="SH",$G$20="PL"),AND(NOT(Table1[[#This Row],[UI]]="SH"),NOT(Table1[[#This Row],[UI]]="PL")),AND(Table1[[#This Row],[REG COST DeCA]]&lt;&gt;"",Table1[[#This Row],[SH/PLT]]&lt;&gt;"")),(Table1[[#This Row],[REG COST DeCA]]-(Table1[[#This Row],[SH/PLT]]/Table1[[#This Row],[UPK]]))*Table1[[#This Row],[SH/PLT CONTAINS]],0)</f>
        <v>0</v>
      </c>
      <c r="CG45" s="517"/>
      <c r="CH45" s="517"/>
      <c r="CI45" s="517"/>
      <c r="CJ45" s="517">
        <f t="shared" si="1"/>
        <v>13.5</v>
      </c>
      <c r="CK45" s="517"/>
      <c r="CL45" s="517"/>
      <c r="CM45" s="517"/>
      <c r="CN45" s="845" t="s">
        <v>949</v>
      </c>
      <c r="CO45" s="845" t="s">
        <v>960</v>
      </c>
    </row>
    <row r="46" spans="1:93" x14ac:dyDescent="0.35">
      <c r="A46" s="515">
        <v>27</v>
      </c>
      <c r="B46" s="803"/>
      <c r="C46" s="803"/>
      <c r="D46" s="803"/>
      <c r="E46" s="803"/>
      <c r="F46" s="803"/>
      <c r="G46" s="803"/>
      <c r="H46" s="804"/>
      <c r="I46" s="803"/>
      <c r="J46" s="805"/>
      <c r="K46" s="661" t="str">
        <f>TEXT(Table1[[#This Row],[CASE GTIN]],"00000000000000")</f>
        <v>00000000000000</v>
      </c>
      <c r="L46" s="661">
        <f>MID(Table1[[#This Row],[LPAD CS GTIN TO 14]],1,1)*L$18</f>
        <v>0</v>
      </c>
      <c r="M46" s="661">
        <f>MID(Table1[[#This Row],[LPAD CS GTIN TO 14]],2,1)*M$18</f>
        <v>0</v>
      </c>
      <c r="N46" s="661">
        <f>MID(Table1[[#This Row],[LPAD CS GTIN TO 14]],3,1)*N$18</f>
        <v>0</v>
      </c>
      <c r="O46" s="661">
        <f>MID(Table1[[#This Row],[LPAD CS GTIN TO 14]],4,1)*O$18</f>
        <v>0</v>
      </c>
      <c r="P46" s="661">
        <f>MID(Table1[[#This Row],[LPAD CS GTIN TO 14]],5,1)*P$18</f>
        <v>0</v>
      </c>
      <c r="Q46" s="661">
        <f>MID(Table1[[#This Row],[LPAD CS GTIN TO 14]],6,1)*Q$18</f>
        <v>0</v>
      </c>
      <c r="R46" s="661">
        <f>MID(Table1[[#This Row],[LPAD CS GTIN TO 14]],7,1)*R$18</f>
        <v>0</v>
      </c>
      <c r="S46" s="661">
        <f>MID(Table1[[#This Row],[LPAD CS GTIN TO 14]],8,1)*S$18</f>
        <v>0</v>
      </c>
      <c r="T46" s="661">
        <f>MID(Table1[[#This Row],[LPAD CS GTIN TO 14]],9,1)*T$18</f>
        <v>0</v>
      </c>
      <c r="U46" s="661">
        <f>MID(Table1[[#This Row],[LPAD CS GTIN TO 14]],10,1)*U$18</f>
        <v>0</v>
      </c>
      <c r="V46" s="661">
        <f>MID(Table1[[#This Row],[LPAD CS GTIN TO 14]],11,1)*V$18</f>
        <v>0</v>
      </c>
      <c r="W46" s="661">
        <f>MID(Table1[[#This Row],[LPAD CS GTIN TO 14]],12,1)*W$18</f>
        <v>0</v>
      </c>
      <c r="X46" s="661">
        <f>MID(Table1[[#This Row],[LPAD CS GTIN TO 14]],13,1)*X$18</f>
        <v>0</v>
      </c>
      <c r="Y46" s="661">
        <f>MID(Table1[[#This Row],[LPAD CS GTIN TO 14]],14,1)*Y$18</f>
        <v>0</v>
      </c>
      <c r="Z46" s="661">
        <f>SUM(Table1[[#This Row],[CS GTIN POSITION 1]:[CS GTIN POSITION 14]])</f>
        <v>0</v>
      </c>
      <c r="AA46" s="661">
        <f>IFERROR(ROUNDUP(Table1[[#This Row],[SUM (COL L THUR Y)]],-1),"")</f>
        <v>0</v>
      </c>
      <c r="AB46" s="661">
        <f>Table1[[#This Row],[NEAREST MULT OF 10 (&gt;=SUM)]]-Table1[[#This Row],[SUM (COL L THUR Y)]]</f>
        <v>0</v>
      </c>
      <c r="AC46" s="673" t="str">
        <f>IF(Table1[[#This Row],[CASE GTIN]]&lt;&gt;"",IF(RIGHT(Table1[[#This Row],[CASE GTIN]],1)*1=Table1[[#This Row],[CHECK DIGIT]]*1,"VALID","INVALID"),"")</f>
        <v/>
      </c>
      <c r="AD46" s="805"/>
      <c r="AE46" s="806"/>
      <c r="AF46" s="807"/>
      <c r="AG46" s="808"/>
      <c r="AH46" s="809"/>
      <c r="AI46" s="809"/>
      <c r="AJ46" s="809"/>
      <c r="AK46" s="809"/>
      <c r="AL46" s="809"/>
      <c r="AM46" s="809"/>
      <c r="AN46" s="809"/>
      <c r="AO46" s="804"/>
      <c r="AP46" s="803"/>
      <c r="AQ46" s="803"/>
      <c r="AR46" s="803"/>
      <c r="AS46" s="803"/>
      <c r="AT46" s="803"/>
      <c r="AU46" s="810"/>
      <c r="AV46" s="690"/>
      <c r="AW46" s="811"/>
      <c r="AX46" s="811"/>
      <c r="AY46" s="811"/>
      <c r="AZ46" s="861"/>
      <c r="BA46" s="811"/>
      <c r="BB46" s="811"/>
      <c r="BC46" s="861"/>
      <c r="BD46" s="816" t="str">
        <f>IF(AND(Table1[[#This Row],[MGR   SPEC]]&lt;&gt;"",Table1[[#This Row],[UPK]]&lt;&gt;""),Table1[[#This Row],[MGR   SPEC]]/Table1[[#This Row],[UPK]],"")</f>
        <v/>
      </c>
      <c r="BE46" s="816" t="str">
        <f>IF(AND(Table1[[#This Row],[PWR  BUY]]&lt;&gt;"",Table1[[#This Row],[UPK]]&lt;&gt;""),Table1[[#This Row],[PWR  BUY]]/Table1[[#This Row],[UPK]],"")</f>
        <v/>
      </c>
      <c r="BF46" s="852" t="str">
        <f>IF(AND(Table1[[#This Row],[SH/PLT]]&lt;&gt;"",Table1[[#This Row],[UPK]]&lt;&gt;""),Table1[[#This Row],[SH/PLT]]/Table1[[#This Row],[UPK]],"")</f>
        <v/>
      </c>
      <c r="BG46" s="816"/>
      <c r="BH46" s="816"/>
      <c r="BI46" s="816"/>
      <c r="BJ46" s="852"/>
      <c r="BK46" s="816"/>
      <c r="BL46" s="816"/>
      <c r="BM46" s="852"/>
      <c r="BN46" s="853"/>
      <c r="BO46" s="850"/>
      <c r="BP46" s="864"/>
      <c r="BQ46" s="813"/>
      <c r="BR46" s="855"/>
      <c r="BS46" s="813"/>
      <c r="BT46" s="856"/>
      <c r="BU46" s="865"/>
      <c r="BV46" s="803"/>
      <c r="BW46" s="859"/>
      <c r="BX46" s="866"/>
      <c r="BY46" s="676">
        <f>IF(AND(OR($G$20="SH",$G$20="PL"),AND(NOT(Table1[[#This Row],[UI]]="SH"),NOT(Table1[[#This Row],[UI]]="PL")),AND(Table1[[#This Row],[REG COST DeCA]]&lt;&gt;"",Table1[[#This Row],[SH/PLT]]&lt;&gt;"")),(Table1[[#This Row],[REG COST DeCA]]-(Table1[[#This Row],[SH/PLT]]/Table1[[#This Row],[UPK]]))*Table1[[#This Row],[SH/PLT CONTAINS]],0)</f>
        <v>0</v>
      </c>
      <c r="CG46" s="517"/>
      <c r="CH46" s="517"/>
      <c r="CI46" s="517"/>
      <c r="CJ46" s="517">
        <f t="shared" si="1"/>
        <v>14</v>
      </c>
      <c r="CK46" s="517"/>
      <c r="CL46" s="517"/>
      <c r="CM46" s="517"/>
      <c r="CN46" s="845" t="s">
        <v>949</v>
      </c>
      <c r="CO46" s="845" t="s">
        <v>960</v>
      </c>
    </row>
    <row r="47" spans="1:93" x14ac:dyDescent="0.35">
      <c r="A47" s="515">
        <v>28</v>
      </c>
      <c r="B47" s="803"/>
      <c r="C47" s="803"/>
      <c r="D47" s="803"/>
      <c r="E47" s="803"/>
      <c r="F47" s="803"/>
      <c r="G47" s="803"/>
      <c r="H47" s="804"/>
      <c r="I47" s="803"/>
      <c r="J47" s="805"/>
      <c r="K47" s="661" t="str">
        <f>TEXT(Table1[[#This Row],[CASE GTIN]],"00000000000000")</f>
        <v>00000000000000</v>
      </c>
      <c r="L47" s="661">
        <f>MID(Table1[[#This Row],[LPAD CS GTIN TO 14]],1,1)*L$18</f>
        <v>0</v>
      </c>
      <c r="M47" s="661">
        <f>MID(Table1[[#This Row],[LPAD CS GTIN TO 14]],2,1)*M$18</f>
        <v>0</v>
      </c>
      <c r="N47" s="661">
        <f>MID(Table1[[#This Row],[LPAD CS GTIN TO 14]],3,1)*N$18</f>
        <v>0</v>
      </c>
      <c r="O47" s="661">
        <f>MID(Table1[[#This Row],[LPAD CS GTIN TO 14]],4,1)*O$18</f>
        <v>0</v>
      </c>
      <c r="P47" s="661">
        <f>MID(Table1[[#This Row],[LPAD CS GTIN TO 14]],5,1)*P$18</f>
        <v>0</v>
      </c>
      <c r="Q47" s="661">
        <f>MID(Table1[[#This Row],[LPAD CS GTIN TO 14]],6,1)*Q$18</f>
        <v>0</v>
      </c>
      <c r="R47" s="661">
        <f>MID(Table1[[#This Row],[LPAD CS GTIN TO 14]],7,1)*R$18</f>
        <v>0</v>
      </c>
      <c r="S47" s="661">
        <f>MID(Table1[[#This Row],[LPAD CS GTIN TO 14]],8,1)*S$18</f>
        <v>0</v>
      </c>
      <c r="T47" s="661">
        <f>MID(Table1[[#This Row],[LPAD CS GTIN TO 14]],9,1)*T$18</f>
        <v>0</v>
      </c>
      <c r="U47" s="661">
        <f>MID(Table1[[#This Row],[LPAD CS GTIN TO 14]],10,1)*U$18</f>
        <v>0</v>
      </c>
      <c r="V47" s="661">
        <f>MID(Table1[[#This Row],[LPAD CS GTIN TO 14]],11,1)*V$18</f>
        <v>0</v>
      </c>
      <c r="W47" s="661">
        <f>MID(Table1[[#This Row],[LPAD CS GTIN TO 14]],12,1)*W$18</f>
        <v>0</v>
      </c>
      <c r="X47" s="661">
        <f>MID(Table1[[#This Row],[LPAD CS GTIN TO 14]],13,1)*X$18</f>
        <v>0</v>
      </c>
      <c r="Y47" s="661">
        <f>MID(Table1[[#This Row],[LPAD CS GTIN TO 14]],14,1)*Y$18</f>
        <v>0</v>
      </c>
      <c r="Z47" s="661">
        <f>SUM(Table1[[#This Row],[CS GTIN POSITION 1]:[CS GTIN POSITION 14]])</f>
        <v>0</v>
      </c>
      <c r="AA47" s="661">
        <f>IFERROR(ROUNDUP(Table1[[#This Row],[SUM (COL L THUR Y)]],-1),"")</f>
        <v>0</v>
      </c>
      <c r="AB47" s="661">
        <f>Table1[[#This Row],[NEAREST MULT OF 10 (&gt;=SUM)]]-Table1[[#This Row],[SUM (COL L THUR Y)]]</f>
        <v>0</v>
      </c>
      <c r="AC47" s="673" t="str">
        <f>IF(Table1[[#This Row],[CASE GTIN]]&lt;&gt;"",IF(RIGHT(Table1[[#This Row],[CASE GTIN]],1)*1=Table1[[#This Row],[CHECK DIGIT]]*1,"VALID","INVALID"),"")</f>
        <v/>
      </c>
      <c r="AD47" s="805"/>
      <c r="AE47" s="806"/>
      <c r="AF47" s="807"/>
      <c r="AG47" s="808"/>
      <c r="AH47" s="809"/>
      <c r="AI47" s="809"/>
      <c r="AJ47" s="809"/>
      <c r="AK47" s="809"/>
      <c r="AL47" s="809"/>
      <c r="AM47" s="809"/>
      <c r="AN47" s="809"/>
      <c r="AO47" s="804"/>
      <c r="AP47" s="803"/>
      <c r="AQ47" s="803"/>
      <c r="AR47" s="803"/>
      <c r="AS47" s="803"/>
      <c r="AT47" s="803"/>
      <c r="AU47" s="810"/>
      <c r="AV47" s="690"/>
      <c r="AW47" s="811"/>
      <c r="AX47" s="811"/>
      <c r="AY47" s="811"/>
      <c r="AZ47" s="861"/>
      <c r="BA47" s="811"/>
      <c r="BB47" s="811"/>
      <c r="BC47" s="861"/>
      <c r="BD47" s="816" t="str">
        <f>IF(AND(Table1[[#This Row],[MGR   SPEC]]&lt;&gt;"",Table1[[#This Row],[UPK]]&lt;&gt;""),Table1[[#This Row],[MGR   SPEC]]/Table1[[#This Row],[UPK]],"")</f>
        <v/>
      </c>
      <c r="BE47" s="816" t="str">
        <f>IF(AND(Table1[[#This Row],[PWR  BUY]]&lt;&gt;"",Table1[[#This Row],[UPK]]&lt;&gt;""),Table1[[#This Row],[PWR  BUY]]/Table1[[#This Row],[UPK]],"")</f>
        <v/>
      </c>
      <c r="BF47" s="852" t="str">
        <f>IF(AND(Table1[[#This Row],[SH/PLT]]&lt;&gt;"",Table1[[#This Row],[UPK]]&lt;&gt;""),Table1[[#This Row],[SH/PLT]]/Table1[[#This Row],[UPK]],"")</f>
        <v/>
      </c>
      <c r="BG47" s="816"/>
      <c r="BH47" s="816"/>
      <c r="BI47" s="816"/>
      <c r="BJ47" s="852"/>
      <c r="BK47" s="816"/>
      <c r="BL47" s="816"/>
      <c r="BM47" s="852"/>
      <c r="BN47" s="853"/>
      <c r="BO47" s="850"/>
      <c r="BP47" s="864"/>
      <c r="BQ47" s="813"/>
      <c r="BR47" s="855"/>
      <c r="BS47" s="813"/>
      <c r="BT47" s="856"/>
      <c r="BU47" s="865"/>
      <c r="BV47" s="803"/>
      <c r="BW47" s="859"/>
      <c r="BX47" s="866"/>
      <c r="BY47" s="676">
        <f>IF(AND(OR($G$20="SH",$G$20="PL"),AND(NOT(Table1[[#This Row],[UI]]="SH"),NOT(Table1[[#This Row],[UI]]="PL")),AND(Table1[[#This Row],[REG COST DeCA]]&lt;&gt;"",Table1[[#This Row],[SH/PLT]]&lt;&gt;"")),(Table1[[#This Row],[REG COST DeCA]]-(Table1[[#This Row],[SH/PLT]]/Table1[[#This Row],[UPK]]))*Table1[[#This Row],[SH/PLT CONTAINS]],0)</f>
        <v>0</v>
      </c>
      <c r="CG47" s="517"/>
      <c r="CH47" s="517"/>
      <c r="CI47" s="517"/>
      <c r="CJ47" s="517">
        <f t="shared" si="1"/>
        <v>14.5</v>
      </c>
      <c r="CK47" s="517"/>
      <c r="CL47" s="517"/>
      <c r="CM47" s="517"/>
      <c r="CN47" s="845" t="s">
        <v>949</v>
      </c>
      <c r="CO47" s="845" t="s">
        <v>960</v>
      </c>
    </row>
    <row r="48" spans="1:93" x14ac:dyDescent="0.35">
      <c r="A48" s="515">
        <v>29</v>
      </c>
      <c r="B48" s="803"/>
      <c r="C48" s="803"/>
      <c r="D48" s="803"/>
      <c r="E48" s="803"/>
      <c r="F48" s="803"/>
      <c r="G48" s="803"/>
      <c r="H48" s="804"/>
      <c r="I48" s="803"/>
      <c r="J48" s="805"/>
      <c r="K48" s="661" t="str">
        <f>TEXT(Table1[[#This Row],[CASE GTIN]],"00000000000000")</f>
        <v>00000000000000</v>
      </c>
      <c r="L48" s="661">
        <f>MID(Table1[[#This Row],[LPAD CS GTIN TO 14]],1,1)*L$18</f>
        <v>0</v>
      </c>
      <c r="M48" s="661">
        <f>MID(Table1[[#This Row],[LPAD CS GTIN TO 14]],2,1)*M$18</f>
        <v>0</v>
      </c>
      <c r="N48" s="661">
        <f>MID(Table1[[#This Row],[LPAD CS GTIN TO 14]],3,1)*N$18</f>
        <v>0</v>
      </c>
      <c r="O48" s="661">
        <f>MID(Table1[[#This Row],[LPAD CS GTIN TO 14]],4,1)*O$18</f>
        <v>0</v>
      </c>
      <c r="P48" s="661">
        <f>MID(Table1[[#This Row],[LPAD CS GTIN TO 14]],5,1)*P$18</f>
        <v>0</v>
      </c>
      <c r="Q48" s="661">
        <f>MID(Table1[[#This Row],[LPAD CS GTIN TO 14]],6,1)*Q$18</f>
        <v>0</v>
      </c>
      <c r="R48" s="661">
        <f>MID(Table1[[#This Row],[LPAD CS GTIN TO 14]],7,1)*R$18</f>
        <v>0</v>
      </c>
      <c r="S48" s="661">
        <f>MID(Table1[[#This Row],[LPAD CS GTIN TO 14]],8,1)*S$18</f>
        <v>0</v>
      </c>
      <c r="T48" s="661">
        <f>MID(Table1[[#This Row],[LPAD CS GTIN TO 14]],9,1)*T$18</f>
        <v>0</v>
      </c>
      <c r="U48" s="661">
        <f>MID(Table1[[#This Row],[LPAD CS GTIN TO 14]],10,1)*U$18</f>
        <v>0</v>
      </c>
      <c r="V48" s="661">
        <f>MID(Table1[[#This Row],[LPAD CS GTIN TO 14]],11,1)*V$18</f>
        <v>0</v>
      </c>
      <c r="W48" s="661">
        <f>MID(Table1[[#This Row],[LPAD CS GTIN TO 14]],12,1)*W$18</f>
        <v>0</v>
      </c>
      <c r="X48" s="661">
        <f>MID(Table1[[#This Row],[LPAD CS GTIN TO 14]],13,1)*X$18</f>
        <v>0</v>
      </c>
      <c r="Y48" s="661">
        <f>MID(Table1[[#This Row],[LPAD CS GTIN TO 14]],14,1)*Y$18</f>
        <v>0</v>
      </c>
      <c r="Z48" s="661">
        <f>SUM(Table1[[#This Row],[CS GTIN POSITION 1]:[CS GTIN POSITION 14]])</f>
        <v>0</v>
      </c>
      <c r="AA48" s="661">
        <f>IFERROR(ROUNDUP(Table1[[#This Row],[SUM (COL L THUR Y)]],-1),"")</f>
        <v>0</v>
      </c>
      <c r="AB48" s="661">
        <f>Table1[[#This Row],[NEAREST MULT OF 10 (&gt;=SUM)]]-Table1[[#This Row],[SUM (COL L THUR Y)]]</f>
        <v>0</v>
      </c>
      <c r="AC48" s="673" t="str">
        <f>IF(Table1[[#This Row],[CASE GTIN]]&lt;&gt;"",IF(RIGHT(Table1[[#This Row],[CASE GTIN]],1)*1=Table1[[#This Row],[CHECK DIGIT]]*1,"VALID","INVALID"),"")</f>
        <v/>
      </c>
      <c r="AD48" s="805"/>
      <c r="AE48" s="806"/>
      <c r="AF48" s="807"/>
      <c r="AG48" s="808"/>
      <c r="AH48" s="809"/>
      <c r="AI48" s="809"/>
      <c r="AJ48" s="809"/>
      <c r="AK48" s="809"/>
      <c r="AL48" s="809"/>
      <c r="AM48" s="809"/>
      <c r="AN48" s="809"/>
      <c r="AO48" s="804"/>
      <c r="AP48" s="803"/>
      <c r="AQ48" s="803"/>
      <c r="AR48" s="803"/>
      <c r="AS48" s="803"/>
      <c r="AT48" s="803"/>
      <c r="AU48" s="810"/>
      <c r="AV48" s="690"/>
      <c r="AW48" s="811"/>
      <c r="AX48" s="811"/>
      <c r="AY48" s="811"/>
      <c r="AZ48" s="861"/>
      <c r="BA48" s="811"/>
      <c r="BB48" s="811"/>
      <c r="BC48" s="861"/>
      <c r="BD48" s="816" t="str">
        <f>IF(AND(Table1[[#This Row],[MGR   SPEC]]&lt;&gt;"",Table1[[#This Row],[UPK]]&lt;&gt;""),Table1[[#This Row],[MGR   SPEC]]/Table1[[#This Row],[UPK]],"")</f>
        <v/>
      </c>
      <c r="BE48" s="816" t="str">
        <f>IF(AND(Table1[[#This Row],[PWR  BUY]]&lt;&gt;"",Table1[[#This Row],[UPK]]&lt;&gt;""),Table1[[#This Row],[PWR  BUY]]/Table1[[#This Row],[UPK]],"")</f>
        <v/>
      </c>
      <c r="BF48" s="852" t="str">
        <f>IF(AND(Table1[[#This Row],[SH/PLT]]&lt;&gt;"",Table1[[#This Row],[UPK]]&lt;&gt;""),Table1[[#This Row],[SH/PLT]]/Table1[[#This Row],[UPK]],"")</f>
        <v/>
      </c>
      <c r="BG48" s="816"/>
      <c r="BH48" s="816"/>
      <c r="BI48" s="816"/>
      <c r="BJ48" s="852"/>
      <c r="BK48" s="816"/>
      <c r="BL48" s="816"/>
      <c r="BM48" s="852"/>
      <c r="BN48" s="853"/>
      <c r="BO48" s="850"/>
      <c r="BP48" s="864"/>
      <c r="BQ48" s="813"/>
      <c r="BR48" s="855"/>
      <c r="BS48" s="813"/>
      <c r="BT48" s="856"/>
      <c r="BU48" s="865"/>
      <c r="BV48" s="803"/>
      <c r="BW48" s="859"/>
      <c r="BX48" s="866"/>
      <c r="BY48" s="676">
        <f>IF(AND(OR($G$20="SH",$G$20="PL"),AND(NOT(Table1[[#This Row],[UI]]="SH"),NOT(Table1[[#This Row],[UI]]="PL")),AND(Table1[[#This Row],[REG COST DeCA]]&lt;&gt;"",Table1[[#This Row],[SH/PLT]]&lt;&gt;"")),(Table1[[#This Row],[REG COST DeCA]]-(Table1[[#This Row],[SH/PLT]]/Table1[[#This Row],[UPK]]))*Table1[[#This Row],[SH/PLT CONTAINS]],0)</f>
        <v>0</v>
      </c>
      <c r="CG48" s="517"/>
      <c r="CH48" s="517"/>
      <c r="CI48" s="517"/>
      <c r="CJ48" s="517">
        <f t="shared" si="1"/>
        <v>15</v>
      </c>
      <c r="CK48" s="517"/>
      <c r="CL48" s="517"/>
      <c r="CM48" s="517"/>
      <c r="CN48" s="845" t="s">
        <v>950</v>
      </c>
      <c r="CO48" s="845" t="s">
        <v>961</v>
      </c>
    </row>
    <row r="49" spans="1:93" x14ac:dyDescent="0.35">
      <c r="A49" s="515">
        <v>30</v>
      </c>
      <c r="B49" s="803"/>
      <c r="C49" s="803"/>
      <c r="D49" s="803"/>
      <c r="E49" s="803"/>
      <c r="F49" s="803"/>
      <c r="G49" s="803"/>
      <c r="H49" s="804"/>
      <c r="I49" s="803"/>
      <c r="J49" s="805"/>
      <c r="K49" s="661" t="str">
        <f>TEXT(Table1[[#This Row],[CASE GTIN]],"00000000000000")</f>
        <v>00000000000000</v>
      </c>
      <c r="L49" s="661">
        <f>MID(Table1[[#This Row],[LPAD CS GTIN TO 14]],1,1)*L$18</f>
        <v>0</v>
      </c>
      <c r="M49" s="661">
        <f>MID(Table1[[#This Row],[LPAD CS GTIN TO 14]],2,1)*M$18</f>
        <v>0</v>
      </c>
      <c r="N49" s="661">
        <f>MID(Table1[[#This Row],[LPAD CS GTIN TO 14]],3,1)*N$18</f>
        <v>0</v>
      </c>
      <c r="O49" s="661">
        <f>MID(Table1[[#This Row],[LPAD CS GTIN TO 14]],4,1)*O$18</f>
        <v>0</v>
      </c>
      <c r="P49" s="661">
        <f>MID(Table1[[#This Row],[LPAD CS GTIN TO 14]],5,1)*P$18</f>
        <v>0</v>
      </c>
      <c r="Q49" s="661">
        <f>MID(Table1[[#This Row],[LPAD CS GTIN TO 14]],6,1)*Q$18</f>
        <v>0</v>
      </c>
      <c r="R49" s="661">
        <f>MID(Table1[[#This Row],[LPAD CS GTIN TO 14]],7,1)*R$18</f>
        <v>0</v>
      </c>
      <c r="S49" s="661">
        <f>MID(Table1[[#This Row],[LPAD CS GTIN TO 14]],8,1)*S$18</f>
        <v>0</v>
      </c>
      <c r="T49" s="661">
        <f>MID(Table1[[#This Row],[LPAD CS GTIN TO 14]],9,1)*T$18</f>
        <v>0</v>
      </c>
      <c r="U49" s="661">
        <f>MID(Table1[[#This Row],[LPAD CS GTIN TO 14]],10,1)*U$18</f>
        <v>0</v>
      </c>
      <c r="V49" s="661">
        <f>MID(Table1[[#This Row],[LPAD CS GTIN TO 14]],11,1)*V$18</f>
        <v>0</v>
      </c>
      <c r="W49" s="661">
        <f>MID(Table1[[#This Row],[LPAD CS GTIN TO 14]],12,1)*W$18</f>
        <v>0</v>
      </c>
      <c r="X49" s="661">
        <f>MID(Table1[[#This Row],[LPAD CS GTIN TO 14]],13,1)*X$18</f>
        <v>0</v>
      </c>
      <c r="Y49" s="661">
        <f>MID(Table1[[#This Row],[LPAD CS GTIN TO 14]],14,1)*Y$18</f>
        <v>0</v>
      </c>
      <c r="Z49" s="661">
        <f>SUM(Table1[[#This Row],[CS GTIN POSITION 1]:[CS GTIN POSITION 14]])</f>
        <v>0</v>
      </c>
      <c r="AA49" s="661">
        <f>IFERROR(ROUNDUP(Table1[[#This Row],[SUM (COL L THUR Y)]],-1),"")</f>
        <v>0</v>
      </c>
      <c r="AB49" s="661">
        <f>Table1[[#This Row],[NEAREST MULT OF 10 (&gt;=SUM)]]-Table1[[#This Row],[SUM (COL L THUR Y)]]</f>
        <v>0</v>
      </c>
      <c r="AC49" s="673" t="str">
        <f>IF(Table1[[#This Row],[CASE GTIN]]&lt;&gt;"",IF(RIGHT(Table1[[#This Row],[CASE GTIN]],1)*1=Table1[[#This Row],[CHECK DIGIT]]*1,"VALID","INVALID"),"")</f>
        <v/>
      </c>
      <c r="AD49" s="805"/>
      <c r="AE49" s="806"/>
      <c r="AF49" s="807"/>
      <c r="AG49" s="808"/>
      <c r="AH49" s="809"/>
      <c r="AI49" s="809"/>
      <c r="AJ49" s="809"/>
      <c r="AK49" s="809"/>
      <c r="AL49" s="809"/>
      <c r="AM49" s="809"/>
      <c r="AN49" s="809"/>
      <c r="AO49" s="804"/>
      <c r="AP49" s="803"/>
      <c r="AQ49" s="803"/>
      <c r="AR49" s="803"/>
      <c r="AS49" s="803"/>
      <c r="AT49" s="803"/>
      <c r="AU49" s="810"/>
      <c r="AV49" s="690"/>
      <c r="AW49" s="811"/>
      <c r="AX49" s="811"/>
      <c r="AY49" s="811"/>
      <c r="AZ49" s="861"/>
      <c r="BA49" s="811"/>
      <c r="BB49" s="811"/>
      <c r="BC49" s="861"/>
      <c r="BD49" s="816" t="str">
        <f>IF(AND(Table1[[#This Row],[MGR   SPEC]]&lt;&gt;"",Table1[[#This Row],[UPK]]&lt;&gt;""),Table1[[#This Row],[MGR   SPEC]]/Table1[[#This Row],[UPK]],"")</f>
        <v/>
      </c>
      <c r="BE49" s="816" t="str">
        <f>IF(AND(Table1[[#This Row],[PWR  BUY]]&lt;&gt;"",Table1[[#This Row],[UPK]]&lt;&gt;""),Table1[[#This Row],[PWR  BUY]]/Table1[[#This Row],[UPK]],"")</f>
        <v/>
      </c>
      <c r="BF49" s="852" t="str">
        <f>IF(AND(Table1[[#This Row],[SH/PLT]]&lt;&gt;"",Table1[[#This Row],[UPK]]&lt;&gt;""),Table1[[#This Row],[SH/PLT]]/Table1[[#This Row],[UPK]],"")</f>
        <v/>
      </c>
      <c r="BG49" s="816"/>
      <c r="BH49" s="816"/>
      <c r="BI49" s="816"/>
      <c r="BJ49" s="852"/>
      <c r="BK49" s="816"/>
      <c r="BL49" s="816"/>
      <c r="BM49" s="852"/>
      <c r="BN49" s="853"/>
      <c r="BO49" s="850"/>
      <c r="BP49" s="864"/>
      <c r="BQ49" s="813"/>
      <c r="BR49" s="855"/>
      <c r="BS49" s="813"/>
      <c r="BT49" s="856"/>
      <c r="BU49" s="865"/>
      <c r="BV49" s="803"/>
      <c r="BW49" s="859"/>
      <c r="BX49" s="866"/>
      <c r="BY49" s="676">
        <f>IF(AND(OR($G$20="SH",$G$20="PL"),AND(NOT(Table1[[#This Row],[UI]]="SH"),NOT(Table1[[#This Row],[UI]]="PL")),AND(Table1[[#This Row],[REG COST DeCA]]&lt;&gt;"",Table1[[#This Row],[SH/PLT]]&lt;&gt;"")),(Table1[[#This Row],[REG COST DeCA]]-(Table1[[#This Row],[SH/PLT]]/Table1[[#This Row],[UPK]]))*Table1[[#This Row],[SH/PLT CONTAINS]],0)</f>
        <v>0</v>
      </c>
      <c r="CG49" s="517"/>
      <c r="CH49" s="517"/>
      <c r="CI49" s="517"/>
      <c r="CJ49" s="517">
        <f t="shared" si="1"/>
        <v>15.5</v>
      </c>
      <c r="CK49" s="517"/>
      <c r="CL49" s="517"/>
      <c r="CM49" s="517"/>
      <c r="CN49" s="845" t="s">
        <v>950</v>
      </c>
      <c r="CO49" s="845" t="s">
        <v>961</v>
      </c>
    </row>
    <row r="50" spans="1:93" x14ac:dyDescent="0.35">
      <c r="A50" s="515">
        <v>31</v>
      </c>
      <c r="B50" s="803"/>
      <c r="C50" s="803"/>
      <c r="D50" s="803"/>
      <c r="E50" s="803"/>
      <c r="F50" s="803"/>
      <c r="G50" s="803"/>
      <c r="H50" s="804"/>
      <c r="I50" s="803"/>
      <c r="J50" s="805"/>
      <c r="K50" s="661" t="str">
        <f>TEXT(Table1[[#This Row],[CASE GTIN]],"00000000000000")</f>
        <v>00000000000000</v>
      </c>
      <c r="L50" s="661">
        <f>MID(Table1[[#This Row],[LPAD CS GTIN TO 14]],1,1)*L$18</f>
        <v>0</v>
      </c>
      <c r="M50" s="661">
        <f>MID(Table1[[#This Row],[LPAD CS GTIN TO 14]],2,1)*M$18</f>
        <v>0</v>
      </c>
      <c r="N50" s="661">
        <f>MID(Table1[[#This Row],[LPAD CS GTIN TO 14]],3,1)*N$18</f>
        <v>0</v>
      </c>
      <c r="O50" s="661">
        <f>MID(Table1[[#This Row],[LPAD CS GTIN TO 14]],4,1)*O$18</f>
        <v>0</v>
      </c>
      <c r="P50" s="661">
        <f>MID(Table1[[#This Row],[LPAD CS GTIN TO 14]],5,1)*P$18</f>
        <v>0</v>
      </c>
      <c r="Q50" s="661">
        <f>MID(Table1[[#This Row],[LPAD CS GTIN TO 14]],6,1)*Q$18</f>
        <v>0</v>
      </c>
      <c r="R50" s="661">
        <f>MID(Table1[[#This Row],[LPAD CS GTIN TO 14]],7,1)*R$18</f>
        <v>0</v>
      </c>
      <c r="S50" s="661">
        <f>MID(Table1[[#This Row],[LPAD CS GTIN TO 14]],8,1)*S$18</f>
        <v>0</v>
      </c>
      <c r="T50" s="661">
        <f>MID(Table1[[#This Row],[LPAD CS GTIN TO 14]],9,1)*T$18</f>
        <v>0</v>
      </c>
      <c r="U50" s="661">
        <f>MID(Table1[[#This Row],[LPAD CS GTIN TO 14]],10,1)*U$18</f>
        <v>0</v>
      </c>
      <c r="V50" s="661">
        <f>MID(Table1[[#This Row],[LPAD CS GTIN TO 14]],11,1)*V$18</f>
        <v>0</v>
      </c>
      <c r="W50" s="661">
        <f>MID(Table1[[#This Row],[LPAD CS GTIN TO 14]],12,1)*W$18</f>
        <v>0</v>
      </c>
      <c r="X50" s="661">
        <f>MID(Table1[[#This Row],[LPAD CS GTIN TO 14]],13,1)*X$18</f>
        <v>0</v>
      </c>
      <c r="Y50" s="661">
        <f>MID(Table1[[#This Row],[LPAD CS GTIN TO 14]],14,1)*Y$18</f>
        <v>0</v>
      </c>
      <c r="Z50" s="661">
        <f>SUM(Table1[[#This Row],[CS GTIN POSITION 1]:[CS GTIN POSITION 14]])</f>
        <v>0</v>
      </c>
      <c r="AA50" s="661">
        <f>IFERROR(ROUNDUP(Table1[[#This Row],[SUM (COL L THUR Y)]],-1),"")</f>
        <v>0</v>
      </c>
      <c r="AB50" s="661">
        <f>Table1[[#This Row],[NEAREST MULT OF 10 (&gt;=SUM)]]-Table1[[#This Row],[SUM (COL L THUR Y)]]</f>
        <v>0</v>
      </c>
      <c r="AC50" s="673" t="str">
        <f>IF(Table1[[#This Row],[CASE GTIN]]&lt;&gt;"",IF(RIGHT(Table1[[#This Row],[CASE GTIN]],1)*1=Table1[[#This Row],[CHECK DIGIT]]*1,"VALID","INVALID"),"")</f>
        <v/>
      </c>
      <c r="AD50" s="805"/>
      <c r="AE50" s="806"/>
      <c r="AF50" s="807"/>
      <c r="AG50" s="808"/>
      <c r="AH50" s="809"/>
      <c r="AI50" s="809"/>
      <c r="AJ50" s="809"/>
      <c r="AK50" s="809"/>
      <c r="AL50" s="809"/>
      <c r="AM50" s="809"/>
      <c r="AN50" s="809"/>
      <c r="AO50" s="804"/>
      <c r="AP50" s="803"/>
      <c r="AQ50" s="803"/>
      <c r="AR50" s="803"/>
      <c r="AS50" s="803"/>
      <c r="AT50" s="803"/>
      <c r="AU50" s="810"/>
      <c r="AV50" s="690"/>
      <c r="AW50" s="811"/>
      <c r="AX50" s="811"/>
      <c r="AY50" s="811"/>
      <c r="AZ50" s="861"/>
      <c r="BA50" s="811"/>
      <c r="BB50" s="811"/>
      <c r="BC50" s="861"/>
      <c r="BD50" s="816" t="str">
        <f>IF(AND(Table1[[#This Row],[MGR   SPEC]]&lt;&gt;"",Table1[[#This Row],[UPK]]&lt;&gt;""),Table1[[#This Row],[MGR   SPEC]]/Table1[[#This Row],[UPK]],"")</f>
        <v/>
      </c>
      <c r="BE50" s="816" t="str">
        <f>IF(AND(Table1[[#This Row],[PWR  BUY]]&lt;&gt;"",Table1[[#This Row],[UPK]]&lt;&gt;""),Table1[[#This Row],[PWR  BUY]]/Table1[[#This Row],[UPK]],"")</f>
        <v/>
      </c>
      <c r="BF50" s="852" t="str">
        <f>IF(AND(Table1[[#This Row],[SH/PLT]]&lt;&gt;"",Table1[[#This Row],[UPK]]&lt;&gt;""),Table1[[#This Row],[SH/PLT]]/Table1[[#This Row],[UPK]],"")</f>
        <v/>
      </c>
      <c r="BG50" s="816"/>
      <c r="BH50" s="816"/>
      <c r="BI50" s="816"/>
      <c r="BJ50" s="852"/>
      <c r="BK50" s="816"/>
      <c r="BL50" s="816"/>
      <c r="BM50" s="852"/>
      <c r="BN50" s="853"/>
      <c r="BO50" s="850"/>
      <c r="BP50" s="864"/>
      <c r="BQ50" s="813"/>
      <c r="BR50" s="855"/>
      <c r="BS50" s="813"/>
      <c r="BT50" s="856"/>
      <c r="BU50" s="865"/>
      <c r="BV50" s="803"/>
      <c r="BW50" s="859"/>
      <c r="BX50" s="866"/>
      <c r="BY50" s="676">
        <f>IF(AND(OR($G$20="SH",$G$20="PL"),AND(NOT(Table1[[#This Row],[UI]]="SH"),NOT(Table1[[#This Row],[UI]]="PL")),AND(Table1[[#This Row],[REG COST DeCA]]&lt;&gt;"",Table1[[#This Row],[SH/PLT]]&lt;&gt;"")),(Table1[[#This Row],[REG COST DeCA]]-(Table1[[#This Row],[SH/PLT]]/Table1[[#This Row],[UPK]]))*Table1[[#This Row],[SH/PLT CONTAINS]],0)</f>
        <v>0</v>
      </c>
      <c r="CG50" s="517"/>
      <c r="CH50" s="517"/>
      <c r="CI50" s="517"/>
      <c r="CJ50" s="517">
        <f t="shared" si="1"/>
        <v>16</v>
      </c>
      <c r="CK50" s="517"/>
      <c r="CL50" s="517"/>
      <c r="CM50" s="517"/>
      <c r="CN50" s="845" t="s">
        <v>950</v>
      </c>
      <c r="CO50" s="845" t="s">
        <v>961</v>
      </c>
    </row>
    <row r="51" spans="1:93" x14ac:dyDescent="0.35">
      <c r="A51" s="515">
        <v>32</v>
      </c>
      <c r="B51" s="803"/>
      <c r="C51" s="803"/>
      <c r="D51" s="803"/>
      <c r="E51" s="803"/>
      <c r="F51" s="803"/>
      <c r="G51" s="803"/>
      <c r="H51" s="804"/>
      <c r="I51" s="803"/>
      <c r="J51" s="805"/>
      <c r="K51" s="661" t="str">
        <f>TEXT(Table1[[#This Row],[CASE GTIN]],"00000000000000")</f>
        <v>00000000000000</v>
      </c>
      <c r="L51" s="661">
        <f>MID(Table1[[#This Row],[LPAD CS GTIN TO 14]],1,1)*L$18</f>
        <v>0</v>
      </c>
      <c r="M51" s="661">
        <f>MID(Table1[[#This Row],[LPAD CS GTIN TO 14]],2,1)*M$18</f>
        <v>0</v>
      </c>
      <c r="N51" s="661">
        <f>MID(Table1[[#This Row],[LPAD CS GTIN TO 14]],3,1)*N$18</f>
        <v>0</v>
      </c>
      <c r="O51" s="661">
        <f>MID(Table1[[#This Row],[LPAD CS GTIN TO 14]],4,1)*O$18</f>
        <v>0</v>
      </c>
      <c r="P51" s="661">
        <f>MID(Table1[[#This Row],[LPAD CS GTIN TO 14]],5,1)*P$18</f>
        <v>0</v>
      </c>
      <c r="Q51" s="661">
        <f>MID(Table1[[#This Row],[LPAD CS GTIN TO 14]],6,1)*Q$18</f>
        <v>0</v>
      </c>
      <c r="R51" s="661">
        <f>MID(Table1[[#This Row],[LPAD CS GTIN TO 14]],7,1)*R$18</f>
        <v>0</v>
      </c>
      <c r="S51" s="661">
        <f>MID(Table1[[#This Row],[LPAD CS GTIN TO 14]],8,1)*S$18</f>
        <v>0</v>
      </c>
      <c r="T51" s="661">
        <f>MID(Table1[[#This Row],[LPAD CS GTIN TO 14]],9,1)*T$18</f>
        <v>0</v>
      </c>
      <c r="U51" s="661">
        <f>MID(Table1[[#This Row],[LPAD CS GTIN TO 14]],10,1)*U$18</f>
        <v>0</v>
      </c>
      <c r="V51" s="661">
        <f>MID(Table1[[#This Row],[LPAD CS GTIN TO 14]],11,1)*V$18</f>
        <v>0</v>
      </c>
      <c r="W51" s="661">
        <f>MID(Table1[[#This Row],[LPAD CS GTIN TO 14]],12,1)*W$18</f>
        <v>0</v>
      </c>
      <c r="X51" s="661">
        <f>MID(Table1[[#This Row],[LPAD CS GTIN TO 14]],13,1)*X$18</f>
        <v>0</v>
      </c>
      <c r="Y51" s="661">
        <f>MID(Table1[[#This Row],[LPAD CS GTIN TO 14]],14,1)*Y$18</f>
        <v>0</v>
      </c>
      <c r="Z51" s="661">
        <f>SUM(Table1[[#This Row],[CS GTIN POSITION 1]:[CS GTIN POSITION 14]])</f>
        <v>0</v>
      </c>
      <c r="AA51" s="661">
        <f>IFERROR(ROUNDUP(Table1[[#This Row],[SUM (COL L THUR Y)]],-1),"")</f>
        <v>0</v>
      </c>
      <c r="AB51" s="661">
        <f>Table1[[#This Row],[NEAREST MULT OF 10 (&gt;=SUM)]]-Table1[[#This Row],[SUM (COL L THUR Y)]]</f>
        <v>0</v>
      </c>
      <c r="AC51" s="673" t="str">
        <f>IF(Table1[[#This Row],[CASE GTIN]]&lt;&gt;"",IF(RIGHT(Table1[[#This Row],[CASE GTIN]],1)*1=Table1[[#This Row],[CHECK DIGIT]]*1,"VALID","INVALID"),"")</f>
        <v/>
      </c>
      <c r="AD51" s="805"/>
      <c r="AE51" s="806"/>
      <c r="AF51" s="807"/>
      <c r="AG51" s="808"/>
      <c r="AH51" s="809"/>
      <c r="AI51" s="809"/>
      <c r="AJ51" s="809"/>
      <c r="AK51" s="809"/>
      <c r="AL51" s="809"/>
      <c r="AM51" s="809"/>
      <c r="AN51" s="809"/>
      <c r="AO51" s="804"/>
      <c r="AP51" s="803"/>
      <c r="AQ51" s="803"/>
      <c r="AR51" s="803"/>
      <c r="AS51" s="803"/>
      <c r="AT51" s="803"/>
      <c r="AU51" s="810"/>
      <c r="AV51" s="690"/>
      <c r="AW51" s="811"/>
      <c r="AX51" s="811"/>
      <c r="AY51" s="811"/>
      <c r="AZ51" s="861"/>
      <c r="BA51" s="811"/>
      <c r="BB51" s="811"/>
      <c r="BC51" s="861"/>
      <c r="BD51" s="816" t="str">
        <f>IF(AND(Table1[[#This Row],[MGR   SPEC]]&lt;&gt;"",Table1[[#This Row],[UPK]]&lt;&gt;""),Table1[[#This Row],[MGR   SPEC]]/Table1[[#This Row],[UPK]],"")</f>
        <v/>
      </c>
      <c r="BE51" s="816" t="str">
        <f>IF(AND(Table1[[#This Row],[PWR  BUY]]&lt;&gt;"",Table1[[#This Row],[UPK]]&lt;&gt;""),Table1[[#This Row],[PWR  BUY]]/Table1[[#This Row],[UPK]],"")</f>
        <v/>
      </c>
      <c r="BF51" s="852" t="str">
        <f>IF(AND(Table1[[#This Row],[SH/PLT]]&lt;&gt;"",Table1[[#This Row],[UPK]]&lt;&gt;""),Table1[[#This Row],[SH/PLT]]/Table1[[#This Row],[UPK]],"")</f>
        <v/>
      </c>
      <c r="BG51" s="816"/>
      <c r="BH51" s="816"/>
      <c r="BI51" s="816"/>
      <c r="BJ51" s="852"/>
      <c r="BK51" s="816"/>
      <c r="BL51" s="816"/>
      <c r="BM51" s="852"/>
      <c r="BN51" s="853"/>
      <c r="BO51" s="850"/>
      <c r="BP51" s="864"/>
      <c r="BQ51" s="813"/>
      <c r="BR51" s="855"/>
      <c r="BS51" s="813"/>
      <c r="BT51" s="856"/>
      <c r="BU51" s="865"/>
      <c r="BV51" s="803"/>
      <c r="BW51" s="859"/>
      <c r="BX51" s="866"/>
      <c r="BY51" s="676">
        <f>IF(AND(OR($G$20="SH",$G$20="PL"),AND(NOT(Table1[[#This Row],[UI]]="SH"),NOT(Table1[[#This Row],[UI]]="PL")),AND(Table1[[#This Row],[REG COST DeCA]]&lt;&gt;"",Table1[[#This Row],[SH/PLT]]&lt;&gt;"")),(Table1[[#This Row],[REG COST DeCA]]-(Table1[[#This Row],[SH/PLT]]/Table1[[#This Row],[UPK]]))*Table1[[#This Row],[SH/PLT CONTAINS]],0)</f>
        <v>0</v>
      </c>
      <c r="CG51" s="517"/>
      <c r="CH51" s="517"/>
      <c r="CI51" s="517"/>
      <c r="CJ51" s="517">
        <f t="shared" si="1"/>
        <v>16.5</v>
      </c>
      <c r="CK51" s="517"/>
      <c r="CL51" s="517"/>
      <c r="CM51" s="517"/>
      <c r="CN51" s="845" t="s">
        <v>950</v>
      </c>
      <c r="CO51" s="845" t="s">
        <v>961</v>
      </c>
    </row>
    <row r="52" spans="1:93" x14ac:dyDescent="0.35">
      <c r="A52" s="515">
        <v>33</v>
      </c>
      <c r="B52" s="803"/>
      <c r="C52" s="803"/>
      <c r="D52" s="803"/>
      <c r="E52" s="803"/>
      <c r="F52" s="803"/>
      <c r="G52" s="803"/>
      <c r="H52" s="804"/>
      <c r="I52" s="803"/>
      <c r="J52" s="805"/>
      <c r="K52" s="661" t="str">
        <f>TEXT(Table1[[#This Row],[CASE GTIN]],"00000000000000")</f>
        <v>00000000000000</v>
      </c>
      <c r="L52" s="661">
        <f>MID(Table1[[#This Row],[LPAD CS GTIN TO 14]],1,1)*L$18</f>
        <v>0</v>
      </c>
      <c r="M52" s="661">
        <f>MID(Table1[[#This Row],[LPAD CS GTIN TO 14]],2,1)*M$18</f>
        <v>0</v>
      </c>
      <c r="N52" s="661">
        <f>MID(Table1[[#This Row],[LPAD CS GTIN TO 14]],3,1)*N$18</f>
        <v>0</v>
      </c>
      <c r="O52" s="661">
        <f>MID(Table1[[#This Row],[LPAD CS GTIN TO 14]],4,1)*O$18</f>
        <v>0</v>
      </c>
      <c r="P52" s="661">
        <f>MID(Table1[[#This Row],[LPAD CS GTIN TO 14]],5,1)*P$18</f>
        <v>0</v>
      </c>
      <c r="Q52" s="661">
        <f>MID(Table1[[#This Row],[LPAD CS GTIN TO 14]],6,1)*Q$18</f>
        <v>0</v>
      </c>
      <c r="R52" s="661">
        <f>MID(Table1[[#This Row],[LPAD CS GTIN TO 14]],7,1)*R$18</f>
        <v>0</v>
      </c>
      <c r="S52" s="661">
        <f>MID(Table1[[#This Row],[LPAD CS GTIN TO 14]],8,1)*S$18</f>
        <v>0</v>
      </c>
      <c r="T52" s="661">
        <f>MID(Table1[[#This Row],[LPAD CS GTIN TO 14]],9,1)*T$18</f>
        <v>0</v>
      </c>
      <c r="U52" s="661">
        <f>MID(Table1[[#This Row],[LPAD CS GTIN TO 14]],10,1)*U$18</f>
        <v>0</v>
      </c>
      <c r="V52" s="661">
        <f>MID(Table1[[#This Row],[LPAD CS GTIN TO 14]],11,1)*V$18</f>
        <v>0</v>
      </c>
      <c r="W52" s="661">
        <f>MID(Table1[[#This Row],[LPAD CS GTIN TO 14]],12,1)*W$18</f>
        <v>0</v>
      </c>
      <c r="X52" s="661">
        <f>MID(Table1[[#This Row],[LPAD CS GTIN TO 14]],13,1)*X$18</f>
        <v>0</v>
      </c>
      <c r="Y52" s="661">
        <f>MID(Table1[[#This Row],[LPAD CS GTIN TO 14]],14,1)*Y$18</f>
        <v>0</v>
      </c>
      <c r="Z52" s="661">
        <f>SUM(Table1[[#This Row],[CS GTIN POSITION 1]:[CS GTIN POSITION 14]])</f>
        <v>0</v>
      </c>
      <c r="AA52" s="661">
        <f>IFERROR(ROUNDUP(Table1[[#This Row],[SUM (COL L THUR Y)]],-1),"")</f>
        <v>0</v>
      </c>
      <c r="AB52" s="661">
        <f>Table1[[#This Row],[NEAREST MULT OF 10 (&gt;=SUM)]]-Table1[[#This Row],[SUM (COL L THUR Y)]]</f>
        <v>0</v>
      </c>
      <c r="AC52" s="673" t="str">
        <f>IF(Table1[[#This Row],[CASE GTIN]]&lt;&gt;"",IF(RIGHT(Table1[[#This Row],[CASE GTIN]],1)*1=Table1[[#This Row],[CHECK DIGIT]]*1,"VALID","INVALID"),"")</f>
        <v/>
      </c>
      <c r="AD52" s="805"/>
      <c r="AE52" s="806"/>
      <c r="AF52" s="807"/>
      <c r="AG52" s="808"/>
      <c r="AH52" s="809"/>
      <c r="AI52" s="809"/>
      <c r="AJ52" s="809"/>
      <c r="AK52" s="809"/>
      <c r="AL52" s="809"/>
      <c r="AM52" s="809"/>
      <c r="AN52" s="809"/>
      <c r="AO52" s="804"/>
      <c r="AP52" s="803"/>
      <c r="AQ52" s="803"/>
      <c r="AR52" s="803"/>
      <c r="AS52" s="803"/>
      <c r="AT52" s="803"/>
      <c r="AU52" s="810"/>
      <c r="AV52" s="690"/>
      <c r="AW52" s="811"/>
      <c r="AX52" s="811"/>
      <c r="AY52" s="811"/>
      <c r="AZ52" s="861"/>
      <c r="BA52" s="811"/>
      <c r="BB52" s="811"/>
      <c r="BC52" s="861"/>
      <c r="BD52" s="816" t="str">
        <f>IF(AND(Table1[[#This Row],[MGR   SPEC]]&lt;&gt;"",Table1[[#This Row],[UPK]]&lt;&gt;""),Table1[[#This Row],[MGR   SPEC]]/Table1[[#This Row],[UPK]],"")</f>
        <v/>
      </c>
      <c r="BE52" s="816" t="str">
        <f>IF(AND(Table1[[#This Row],[PWR  BUY]]&lt;&gt;"",Table1[[#This Row],[UPK]]&lt;&gt;""),Table1[[#This Row],[PWR  BUY]]/Table1[[#This Row],[UPK]],"")</f>
        <v/>
      </c>
      <c r="BF52" s="852" t="str">
        <f>IF(AND(Table1[[#This Row],[SH/PLT]]&lt;&gt;"",Table1[[#This Row],[UPK]]&lt;&gt;""),Table1[[#This Row],[SH/PLT]]/Table1[[#This Row],[UPK]],"")</f>
        <v/>
      </c>
      <c r="BG52" s="816"/>
      <c r="BH52" s="816"/>
      <c r="BI52" s="816"/>
      <c r="BJ52" s="852"/>
      <c r="BK52" s="816"/>
      <c r="BL52" s="816"/>
      <c r="BM52" s="852"/>
      <c r="BN52" s="853"/>
      <c r="BO52" s="850"/>
      <c r="BP52" s="864"/>
      <c r="BQ52" s="813"/>
      <c r="BR52" s="855"/>
      <c r="BS52" s="813"/>
      <c r="BT52" s="856"/>
      <c r="BU52" s="865"/>
      <c r="BV52" s="803"/>
      <c r="BW52" s="859"/>
      <c r="BX52" s="866"/>
      <c r="BY52" s="676">
        <f>IF(AND(OR($G$20="SH",$G$20="PL"),AND(NOT(Table1[[#This Row],[UI]]="SH"),NOT(Table1[[#This Row],[UI]]="PL")),AND(Table1[[#This Row],[REG COST DeCA]]&lt;&gt;"",Table1[[#This Row],[SH/PLT]]&lt;&gt;"")),(Table1[[#This Row],[REG COST DeCA]]-(Table1[[#This Row],[SH/PLT]]/Table1[[#This Row],[UPK]]))*Table1[[#This Row],[SH/PLT CONTAINS]],0)</f>
        <v>0</v>
      </c>
      <c r="CG52" s="517"/>
      <c r="CH52" s="517"/>
      <c r="CI52" s="517"/>
      <c r="CJ52" s="517">
        <f t="shared" si="1"/>
        <v>17</v>
      </c>
      <c r="CK52" s="517"/>
      <c r="CL52" s="517"/>
      <c r="CM52" s="517"/>
      <c r="CN52" s="845" t="s">
        <v>950</v>
      </c>
      <c r="CO52" s="845" t="s">
        <v>961</v>
      </c>
    </row>
    <row r="53" spans="1:93" x14ac:dyDescent="0.35">
      <c r="A53" s="515">
        <v>34</v>
      </c>
      <c r="B53" s="803"/>
      <c r="C53" s="803"/>
      <c r="D53" s="803"/>
      <c r="E53" s="803"/>
      <c r="F53" s="803"/>
      <c r="G53" s="803"/>
      <c r="H53" s="804"/>
      <c r="I53" s="803"/>
      <c r="J53" s="805"/>
      <c r="K53" s="661" t="str">
        <f>TEXT(Table1[[#This Row],[CASE GTIN]],"00000000000000")</f>
        <v>00000000000000</v>
      </c>
      <c r="L53" s="661">
        <f>MID(Table1[[#This Row],[LPAD CS GTIN TO 14]],1,1)*L$18</f>
        <v>0</v>
      </c>
      <c r="M53" s="661">
        <f>MID(Table1[[#This Row],[LPAD CS GTIN TO 14]],2,1)*M$18</f>
        <v>0</v>
      </c>
      <c r="N53" s="661">
        <f>MID(Table1[[#This Row],[LPAD CS GTIN TO 14]],3,1)*N$18</f>
        <v>0</v>
      </c>
      <c r="O53" s="661">
        <f>MID(Table1[[#This Row],[LPAD CS GTIN TO 14]],4,1)*O$18</f>
        <v>0</v>
      </c>
      <c r="P53" s="661">
        <f>MID(Table1[[#This Row],[LPAD CS GTIN TO 14]],5,1)*P$18</f>
        <v>0</v>
      </c>
      <c r="Q53" s="661">
        <f>MID(Table1[[#This Row],[LPAD CS GTIN TO 14]],6,1)*Q$18</f>
        <v>0</v>
      </c>
      <c r="R53" s="661">
        <f>MID(Table1[[#This Row],[LPAD CS GTIN TO 14]],7,1)*R$18</f>
        <v>0</v>
      </c>
      <c r="S53" s="661">
        <f>MID(Table1[[#This Row],[LPAD CS GTIN TO 14]],8,1)*S$18</f>
        <v>0</v>
      </c>
      <c r="T53" s="661">
        <f>MID(Table1[[#This Row],[LPAD CS GTIN TO 14]],9,1)*T$18</f>
        <v>0</v>
      </c>
      <c r="U53" s="661">
        <f>MID(Table1[[#This Row],[LPAD CS GTIN TO 14]],10,1)*U$18</f>
        <v>0</v>
      </c>
      <c r="V53" s="661">
        <f>MID(Table1[[#This Row],[LPAD CS GTIN TO 14]],11,1)*V$18</f>
        <v>0</v>
      </c>
      <c r="W53" s="661">
        <f>MID(Table1[[#This Row],[LPAD CS GTIN TO 14]],12,1)*W$18</f>
        <v>0</v>
      </c>
      <c r="X53" s="661">
        <f>MID(Table1[[#This Row],[LPAD CS GTIN TO 14]],13,1)*X$18</f>
        <v>0</v>
      </c>
      <c r="Y53" s="661">
        <f>MID(Table1[[#This Row],[LPAD CS GTIN TO 14]],14,1)*Y$18</f>
        <v>0</v>
      </c>
      <c r="Z53" s="661">
        <f>SUM(Table1[[#This Row],[CS GTIN POSITION 1]:[CS GTIN POSITION 14]])</f>
        <v>0</v>
      </c>
      <c r="AA53" s="661">
        <f>IFERROR(ROUNDUP(Table1[[#This Row],[SUM (COL L THUR Y)]],-1),"")</f>
        <v>0</v>
      </c>
      <c r="AB53" s="661">
        <f>Table1[[#This Row],[NEAREST MULT OF 10 (&gt;=SUM)]]-Table1[[#This Row],[SUM (COL L THUR Y)]]</f>
        <v>0</v>
      </c>
      <c r="AC53" s="673" t="str">
        <f>IF(Table1[[#This Row],[CASE GTIN]]&lt;&gt;"",IF(RIGHT(Table1[[#This Row],[CASE GTIN]],1)*1=Table1[[#This Row],[CHECK DIGIT]]*1,"VALID","INVALID"),"")</f>
        <v/>
      </c>
      <c r="AD53" s="805"/>
      <c r="AE53" s="806"/>
      <c r="AF53" s="807"/>
      <c r="AG53" s="808"/>
      <c r="AH53" s="809"/>
      <c r="AI53" s="809"/>
      <c r="AJ53" s="809"/>
      <c r="AK53" s="809"/>
      <c r="AL53" s="809"/>
      <c r="AM53" s="809"/>
      <c r="AN53" s="809"/>
      <c r="AO53" s="804"/>
      <c r="AP53" s="803"/>
      <c r="AQ53" s="803"/>
      <c r="AR53" s="803"/>
      <c r="AS53" s="803"/>
      <c r="AT53" s="803"/>
      <c r="AU53" s="810"/>
      <c r="AV53" s="690"/>
      <c r="AW53" s="811"/>
      <c r="AX53" s="811"/>
      <c r="AY53" s="811"/>
      <c r="AZ53" s="861"/>
      <c r="BA53" s="811"/>
      <c r="BB53" s="811"/>
      <c r="BC53" s="861"/>
      <c r="BD53" s="816" t="str">
        <f>IF(AND(Table1[[#This Row],[MGR   SPEC]]&lt;&gt;"",Table1[[#This Row],[UPK]]&lt;&gt;""),Table1[[#This Row],[MGR   SPEC]]/Table1[[#This Row],[UPK]],"")</f>
        <v/>
      </c>
      <c r="BE53" s="816" t="str">
        <f>IF(AND(Table1[[#This Row],[PWR  BUY]]&lt;&gt;"",Table1[[#This Row],[UPK]]&lt;&gt;""),Table1[[#This Row],[PWR  BUY]]/Table1[[#This Row],[UPK]],"")</f>
        <v/>
      </c>
      <c r="BF53" s="852" t="str">
        <f>IF(AND(Table1[[#This Row],[SH/PLT]]&lt;&gt;"",Table1[[#This Row],[UPK]]&lt;&gt;""),Table1[[#This Row],[SH/PLT]]/Table1[[#This Row],[UPK]],"")</f>
        <v/>
      </c>
      <c r="BG53" s="816"/>
      <c r="BH53" s="816"/>
      <c r="BI53" s="816"/>
      <c r="BJ53" s="852"/>
      <c r="BK53" s="816"/>
      <c r="BL53" s="816"/>
      <c r="BM53" s="852"/>
      <c r="BN53" s="853"/>
      <c r="BO53" s="850"/>
      <c r="BP53" s="864"/>
      <c r="BQ53" s="813"/>
      <c r="BR53" s="855"/>
      <c r="BS53" s="813"/>
      <c r="BT53" s="856"/>
      <c r="BU53" s="865"/>
      <c r="BV53" s="803"/>
      <c r="BW53" s="859"/>
      <c r="BX53" s="866"/>
      <c r="BY53" s="676">
        <f>IF(AND(OR($G$20="SH",$G$20="PL"),AND(NOT(Table1[[#This Row],[UI]]="SH"),NOT(Table1[[#This Row],[UI]]="PL")),AND(Table1[[#This Row],[REG COST DeCA]]&lt;&gt;"",Table1[[#This Row],[SH/PLT]]&lt;&gt;"")),(Table1[[#This Row],[REG COST DeCA]]-(Table1[[#This Row],[SH/PLT]]/Table1[[#This Row],[UPK]]))*Table1[[#This Row],[SH/PLT CONTAINS]],0)</f>
        <v>0</v>
      </c>
      <c r="CG53" s="517"/>
      <c r="CH53" s="517"/>
      <c r="CI53" s="517"/>
      <c r="CJ53" s="517">
        <f t="shared" si="1"/>
        <v>17.5</v>
      </c>
      <c r="CK53" s="517"/>
      <c r="CL53" s="517"/>
      <c r="CM53" s="517"/>
      <c r="CN53" s="845" t="s">
        <v>950</v>
      </c>
      <c r="CO53" s="845" t="s">
        <v>961</v>
      </c>
    </row>
    <row r="54" spans="1:93" x14ac:dyDescent="0.35">
      <c r="A54" s="515">
        <v>35</v>
      </c>
      <c r="B54" s="803"/>
      <c r="C54" s="803"/>
      <c r="D54" s="803"/>
      <c r="E54" s="803"/>
      <c r="F54" s="803"/>
      <c r="G54" s="803"/>
      <c r="H54" s="804"/>
      <c r="I54" s="803"/>
      <c r="J54" s="805"/>
      <c r="K54" s="661" t="str">
        <f>TEXT(Table1[[#This Row],[CASE GTIN]],"00000000000000")</f>
        <v>00000000000000</v>
      </c>
      <c r="L54" s="661">
        <f>MID(Table1[[#This Row],[LPAD CS GTIN TO 14]],1,1)*L$18</f>
        <v>0</v>
      </c>
      <c r="M54" s="661">
        <f>MID(Table1[[#This Row],[LPAD CS GTIN TO 14]],2,1)*M$18</f>
        <v>0</v>
      </c>
      <c r="N54" s="661">
        <f>MID(Table1[[#This Row],[LPAD CS GTIN TO 14]],3,1)*N$18</f>
        <v>0</v>
      </c>
      <c r="O54" s="661">
        <f>MID(Table1[[#This Row],[LPAD CS GTIN TO 14]],4,1)*O$18</f>
        <v>0</v>
      </c>
      <c r="P54" s="661">
        <f>MID(Table1[[#This Row],[LPAD CS GTIN TO 14]],5,1)*P$18</f>
        <v>0</v>
      </c>
      <c r="Q54" s="661">
        <f>MID(Table1[[#This Row],[LPAD CS GTIN TO 14]],6,1)*Q$18</f>
        <v>0</v>
      </c>
      <c r="R54" s="661">
        <f>MID(Table1[[#This Row],[LPAD CS GTIN TO 14]],7,1)*R$18</f>
        <v>0</v>
      </c>
      <c r="S54" s="661">
        <f>MID(Table1[[#This Row],[LPAD CS GTIN TO 14]],8,1)*S$18</f>
        <v>0</v>
      </c>
      <c r="T54" s="661">
        <f>MID(Table1[[#This Row],[LPAD CS GTIN TO 14]],9,1)*T$18</f>
        <v>0</v>
      </c>
      <c r="U54" s="661">
        <f>MID(Table1[[#This Row],[LPAD CS GTIN TO 14]],10,1)*U$18</f>
        <v>0</v>
      </c>
      <c r="V54" s="661">
        <f>MID(Table1[[#This Row],[LPAD CS GTIN TO 14]],11,1)*V$18</f>
        <v>0</v>
      </c>
      <c r="W54" s="661">
        <f>MID(Table1[[#This Row],[LPAD CS GTIN TO 14]],12,1)*W$18</f>
        <v>0</v>
      </c>
      <c r="X54" s="661">
        <f>MID(Table1[[#This Row],[LPAD CS GTIN TO 14]],13,1)*X$18</f>
        <v>0</v>
      </c>
      <c r="Y54" s="661">
        <f>MID(Table1[[#This Row],[LPAD CS GTIN TO 14]],14,1)*Y$18</f>
        <v>0</v>
      </c>
      <c r="Z54" s="661">
        <f>SUM(Table1[[#This Row],[CS GTIN POSITION 1]:[CS GTIN POSITION 14]])</f>
        <v>0</v>
      </c>
      <c r="AA54" s="661">
        <f>IFERROR(ROUNDUP(Table1[[#This Row],[SUM (COL L THUR Y)]],-1),"")</f>
        <v>0</v>
      </c>
      <c r="AB54" s="661">
        <f>Table1[[#This Row],[NEAREST MULT OF 10 (&gt;=SUM)]]-Table1[[#This Row],[SUM (COL L THUR Y)]]</f>
        <v>0</v>
      </c>
      <c r="AC54" s="673" t="str">
        <f>IF(Table1[[#This Row],[CASE GTIN]]&lt;&gt;"",IF(RIGHT(Table1[[#This Row],[CASE GTIN]],1)*1=Table1[[#This Row],[CHECK DIGIT]]*1,"VALID","INVALID"),"")</f>
        <v/>
      </c>
      <c r="AD54" s="805"/>
      <c r="AE54" s="806"/>
      <c r="AF54" s="807"/>
      <c r="AG54" s="808"/>
      <c r="AH54" s="809"/>
      <c r="AI54" s="809"/>
      <c r="AJ54" s="809"/>
      <c r="AK54" s="809"/>
      <c r="AL54" s="809"/>
      <c r="AM54" s="809"/>
      <c r="AN54" s="809"/>
      <c r="AO54" s="804"/>
      <c r="AP54" s="803"/>
      <c r="AQ54" s="803"/>
      <c r="AR54" s="803"/>
      <c r="AS54" s="803"/>
      <c r="AT54" s="803"/>
      <c r="AU54" s="810"/>
      <c r="AV54" s="690"/>
      <c r="AW54" s="811"/>
      <c r="AX54" s="811"/>
      <c r="AY54" s="811"/>
      <c r="AZ54" s="861"/>
      <c r="BA54" s="811"/>
      <c r="BB54" s="811"/>
      <c r="BC54" s="861"/>
      <c r="BD54" s="816" t="str">
        <f>IF(AND(Table1[[#This Row],[MGR   SPEC]]&lt;&gt;"",Table1[[#This Row],[UPK]]&lt;&gt;""),Table1[[#This Row],[MGR   SPEC]]/Table1[[#This Row],[UPK]],"")</f>
        <v/>
      </c>
      <c r="BE54" s="816" t="str">
        <f>IF(AND(Table1[[#This Row],[PWR  BUY]]&lt;&gt;"",Table1[[#This Row],[UPK]]&lt;&gt;""),Table1[[#This Row],[PWR  BUY]]/Table1[[#This Row],[UPK]],"")</f>
        <v/>
      </c>
      <c r="BF54" s="852" t="str">
        <f>IF(AND(Table1[[#This Row],[SH/PLT]]&lt;&gt;"",Table1[[#This Row],[UPK]]&lt;&gt;""),Table1[[#This Row],[SH/PLT]]/Table1[[#This Row],[UPK]],"")</f>
        <v/>
      </c>
      <c r="BG54" s="816"/>
      <c r="BH54" s="816"/>
      <c r="BI54" s="816"/>
      <c r="BJ54" s="852"/>
      <c r="BK54" s="816"/>
      <c r="BL54" s="816"/>
      <c r="BM54" s="852"/>
      <c r="BN54" s="853"/>
      <c r="BO54" s="850"/>
      <c r="BP54" s="864"/>
      <c r="BQ54" s="813"/>
      <c r="BR54" s="855"/>
      <c r="BS54" s="813"/>
      <c r="BT54" s="856"/>
      <c r="BU54" s="865"/>
      <c r="BV54" s="803"/>
      <c r="BW54" s="859"/>
      <c r="BX54" s="866"/>
      <c r="BY54" s="676">
        <f>IF(AND(OR($G$20="SH",$G$20="PL"),AND(NOT(Table1[[#This Row],[UI]]="SH"),NOT(Table1[[#This Row],[UI]]="PL")),AND(Table1[[#This Row],[REG COST DeCA]]&lt;&gt;"",Table1[[#This Row],[SH/PLT]]&lt;&gt;"")),(Table1[[#This Row],[REG COST DeCA]]-(Table1[[#This Row],[SH/PLT]]/Table1[[#This Row],[UPK]]))*Table1[[#This Row],[SH/PLT CONTAINS]],0)</f>
        <v>0</v>
      </c>
      <c r="CG54" s="517"/>
      <c r="CH54" s="517"/>
      <c r="CI54" s="517"/>
      <c r="CJ54" s="517">
        <f t="shared" si="1"/>
        <v>18</v>
      </c>
      <c r="CK54" s="517"/>
      <c r="CL54" s="517"/>
      <c r="CM54" s="517"/>
      <c r="CN54" s="845" t="s">
        <v>951</v>
      </c>
      <c r="CO54" s="845" t="s">
        <v>962</v>
      </c>
    </row>
    <row r="55" spans="1:93" x14ac:dyDescent="0.35">
      <c r="A55" s="515">
        <v>36</v>
      </c>
      <c r="B55" s="803"/>
      <c r="C55" s="803"/>
      <c r="D55" s="803"/>
      <c r="E55" s="803"/>
      <c r="F55" s="803"/>
      <c r="G55" s="803"/>
      <c r="H55" s="804"/>
      <c r="I55" s="803"/>
      <c r="J55" s="805"/>
      <c r="K55" s="661" t="str">
        <f>TEXT(Table1[[#This Row],[CASE GTIN]],"00000000000000")</f>
        <v>00000000000000</v>
      </c>
      <c r="L55" s="661">
        <f>MID(Table1[[#This Row],[LPAD CS GTIN TO 14]],1,1)*L$18</f>
        <v>0</v>
      </c>
      <c r="M55" s="661">
        <f>MID(Table1[[#This Row],[LPAD CS GTIN TO 14]],2,1)*M$18</f>
        <v>0</v>
      </c>
      <c r="N55" s="661">
        <f>MID(Table1[[#This Row],[LPAD CS GTIN TO 14]],3,1)*N$18</f>
        <v>0</v>
      </c>
      <c r="O55" s="661">
        <f>MID(Table1[[#This Row],[LPAD CS GTIN TO 14]],4,1)*O$18</f>
        <v>0</v>
      </c>
      <c r="P55" s="661">
        <f>MID(Table1[[#This Row],[LPAD CS GTIN TO 14]],5,1)*P$18</f>
        <v>0</v>
      </c>
      <c r="Q55" s="661">
        <f>MID(Table1[[#This Row],[LPAD CS GTIN TO 14]],6,1)*Q$18</f>
        <v>0</v>
      </c>
      <c r="R55" s="661">
        <f>MID(Table1[[#This Row],[LPAD CS GTIN TO 14]],7,1)*R$18</f>
        <v>0</v>
      </c>
      <c r="S55" s="661">
        <f>MID(Table1[[#This Row],[LPAD CS GTIN TO 14]],8,1)*S$18</f>
        <v>0</v>
      </c>
      <c r="T55" s="661">
        <f>MID(Table1[[#This Row],[LPAD CS GTIN TO 14]],9,1)*T$18</f>
        <v>0</v>
      </c>
      <c r="U55" s="661">
        <f>MID(Table1[[#This Row],[LPAD CS GTIN TO 14]],10,1)*U$18</f>
        <v>0</v>
      </c>
      <c r="V55" s="661">
        <f>MID(Table1[[#This Row],[LPAD CS GTIN TO 14]],11,1)*V$18</f>
        <v>0</v>
      </c>
      <c r="W55" s="661">
        <f>MID(Table1[[#This Row],[LPAD CS GTIN TO 14]],12,1)*W$18</f>
        <v>0</v>
      </c>
      <c r="X55" s="661">
        <f>MID(Table1[[#This Row],[LPAD CS GTIN TO 14]],13,1)*X$18</f>
        <v>0</v>
      </c>
      <c r="Y55" s="661">
        <f>MID(Table1[[#This Row],[LPAD CS GTIN TO 14]],14,1)*Y$18</f>
        <v>0</v>
      </c>
      <c r="Z55" s="661">
        <f>SUM(Table1[[#This Row],[CS GTIN POSITION 1]:[CS GTIN POSITION 14]])</f>
        <v>0</v>
      </c>
      <c r="AA55" s="661">
        <f>IFERROR(ROUNDUP(Table1[[#This Row],[SUM (COL L THUR Y)]],-1),"")</f>
        <v>0</v>
      </c>
      <c r="AB55" s="661">
        <f>Table1[[#This Row],[NEAREST MULT OF 10 (&gt;=SUM)]]-Table1[[#This Row],[SUM (COL L THUR Y)]]</f>
        <v>0</v>
      </c>
      <c r="AC55" s="673" t="str">
        <f>IF(Table1[[#This Row],[CASE GTIN]]&lt;&gt;"",IF(RIGHT(Table1[[#This Row],[CASE GTIN]],1)*1=Table1[[#This Row],[CHECK DIGIT]]*1,"VALID","INVALID"),"")</f>
        <v/>
      </c>
      <c r="AD55" s="805"/>
      <c r="AE55" s="806"/>
      <c r="AF55" s="807"/>
      <c r="AG55" s="808"/>
      <c r="AH55" s="809"/>
      <c r="AI55" s="809"/>
      <c r="AJ55" s="809"/>
      <c r="AK55" s="809"/>
      <c r="AL55" s="809"/>
      <c r="AM55" s="809"/>
      <c r="AN55" s="809"/>
      <c r="AO55" s="804"/>
      <c r="AP55" s="803"/>
      <c r="AQ55" s="803"/>
      <c r="AR55" s="803"/>
      <c r="AS55" s="803"/>
      <c r="AT55" s="803"/>
      <c r="AU55" s="810"/>
      <c r="AV55" s="690"/>
      <c r="AW55" s="811"/>
      <c r="AX55" s="811"/>
      <c r="AY55" s="811"/>
      <c r="AZ55" s="861"/>
      <c r="BA55" s="811"/>
      <c r="BB55" s="811"/>
      <c r="BC55" s="861"/>
      <c r="BD55" s="816" t="str">
        <f>IF(AND(Table1[[#This Row],[MGR   SPEC]]&lt;&gt;"",Table1[[#This Row],[UPK]]&lt;&gt;""),Table1[[#This Row],[MGR   SPEC]]/Table1[[#This Row],[UPK]],"")</f>
        <v/>
      </c>
      <c r="BE55" s="816" t="str">
        <f>IF(AND(Table1[[#This Row],[PWR  BUY]]&lt;&gt;"",Table1[[#This Row],[UPK]]&lt;&gt;""),Table1[[#This Row],[PWR  BUY]]/Table1[[#This Row],[UPK]],"")</f>
        <v/>
      </c>
      <c r="BF55" s="852" t="str">
        <f>IF(AND(Table1[[#This Row],[SH/PLT]]&lt;&gt;"",Table1[[#This Row],[UPK]]&lt;&gt;""),Table1[[#This Row],[SH/PLT]]/Table1[[#This Row],[UPK]],"")</f>
        <v/>
      </c>
      <c r="BG55" s="816"/>
      <c r="BH55" s="816"/>
      <c r="BI55" s="816"/>
      <c r="BJ55" s="852"/>
      <c r="BK55" s="816"/>
      <c r="BL55" s="816"/>
      <c r="BM55" s="852"/>
      <c r="BN55" s="853"/>
      <c r="BO55" s="850"/>
      <c r="BP55" s="864"/>
      <c r="BQ55" s="813"/>
      <c r="BR55" s="855"/>
      <c r="BS55" s="813"/>
      <c r="BT55" s="856"/>
      <c r="BU55" s="865"/>
      <c r="BV55" s="803"/>
      <c r="BW55" s="859"/>
      <c r="BX55" s="866"/>
      <c r="BY55" s="676">
        <f>IF(AND(OR($G$20="SH",$G$20="PL"),AND(NOT(Table1[[#This Row],[UI]]="SH"),NOT(Table1[[#This Row],[UI]]="PL")),AND(Table1[[#This Row],[REG COST DeCA]]&lt;&gt;"",Table1[[#This Row],[SH/PLT]]&lt;&gt;"")),(Table1[[#This Row],[REG COST DeCA]]-(Table1[[#This Row],[SH/PLT]]/Table1[[#This Row],[UPK]]))*Table1[[#This Row],[SH/PLT CONTAINS]],0)</f>
        <v>0</v>
      </c>
      <c r="CG55" s="517"/>
      <c r="CH55" s="517"/>
      <c r="CI55" s="517"/>
      <c r="CJ55" s="517">
        <f t="shared" si="1"/>
        <v>18.5</v>
      </c>
      <c r="CK55" s="517"/>
      <c r="CL55" s="517"/>
      <c r="CM55" s="517"/>
      <c r="CN55" s="845" t="s">
        <v>951</v>
      </c>
      <c r="CO55" s="845" t="s">
        <v>962</v>
      </c>
    </row>
    <row r="56" spans="1:93" x14ac:dyDescent="0.35">
      <c r="A56" s="515">
        <v>37</v>
      </c>
      <c r="B56" s="803"/>
      <c r="C56" s="803"/>
      <c r="D56" s="803"/>
      <c r="E56" s="803"/>
      <c r="F56" s="803"/>
      <c r="G56" s="803"/>
      <c r="H56" s="804"/>
      <c r="I56" s="803"/>
      <c r="J56" s="805"/>
      <c r="K56" s="661" t="str">
        <f>TEXT(Table1[[#This Row],[CASE GTIN]],"00000000000000")</f>
        <v>00000000000000</v>
      </c>
      <c r="L56" s="661">
        <f>MID(Table1[[#This Row],[LPAD CS GTIN TO 14]],1,1)*L$18</f>
        <v>0</v>
      </c>
      <c r="M56" s="661">
        <f>MID(Table1[[#This Row],[LPAD CS GTIN TO 14]],2,1)*M$18</f>
        <v>0</v>
      </c>
      <c r="N56" s="661">
        <f>MID(Table1[[#This Row],[LPAD CS GTIN TO 14]],3,1)*N$18</f>
        <v>0</v>
      </c>
      <c r="O56" s="661">
        <f>MID(Table1[[#This Row],[LPAD CS GTIN TO 14]],4,1)*O$18</f>
        <v>0</v>
      </c>
      <c r="P56" s="661">
        <f>MID(Table1[[#This Row],[LPAD CS GTIN TO 14]],5,1)*P$18</f>
        <v>0</v>
      </c>
      <c r="Q56" s="661">
        <f>MID(Table1[[#This Row],[LPAD CS GTIN TO 14]],6,1)*Q$18</f>
        <v>0</v>
      </c>
      <c r="R56" s="661">
        <f>MID(Table1[[#This Row],[LPAD CS GTIN TO 14]],7,1)*R$18</f>
        <v>0</v>
      </c>
      <c r="S56" s="661">
        <f>MID(Table1[[#This Row],[LPAD CS GTIN TO 14]],8,1)*S$18</f>
        <v>0</v>
      </c>
      <c r="T56" s="661">
        <f>MID(Table1[[#This Row],[LPAD CS GTIN TO 14]],9,1)*T$18</f>
        <v>0</v>
      </c>
      <c r="U56" s="661">
        <f>MID(Table1[[#This Row],[LPAD CS GTIN TO 14]],10,1)*U$18</f>
        <v>0</v>
      </c>
      <c r="V56" s="661">
        <f>MID(Table1[[#This Row],[LPAD CS GTIN TO 14]],11,1)*V$18</f>
        <v>0</v>
      </c>
      <c r="W56" s="661">
        <f>MID(Table1[[#This Row],[LPAD CS GTIN TO 14]],12,1)*W$18</f>
        <v>0</v>
      </c>
      <c r="X56" s="661">
        <f>MID(Table1[[#This Row],[LPAD CS GTIN TO 14]],13,1)*X$18</f>
        <v>0</v>
      </c>
      <c r="Y56" s="661">
        <f>MID(Table1[[#This Row],[LPAD CS GTIN TO 14]],14,1)*Y$18</f>
        <v>0</v>
      </c>
      <c r="Z56" s="661">
        <f>SUM(Table1[[#This Row],[CS GTIN POSITION 1]:[CS GTIN POSITION 14]])</f>
        <v>0</v>
      </c>
      <c r="AA56" s="661">
        <f>IFERROR(ROUNDUP(Table1[[#This Row],[SUM (COL L THUR Y)]],-1),"")</f>
        <v>0</v>
      </c>
      <c r="AB56" s="661">
        <f>Table1[[#This Row],[NEAREST MULT OF 10 (&gt;=SUM)]]-Table1[[#This Row],[SUM (COL L THUR Y)]]</f>
        <v>0</v>
      </c>
      <c r="AC56" s="673" t="str">
        <f>IF(Table1[[#This Row],[CASE GTIN]]&lt;&gt;"",IF(RIGHT(Table1[[#This Row],[CASE GTIN]],1)*1=Table1[[#This Row],[CHECK DIGIT]]*1,"VALID","INVALID"),"")</f>
        <v/>
      </c>
      <c r="AD56" s="805"/>
      <c r="AE56" s="806"/>
      <c r="AF56" s="807"/>
      <c r="AG56" s="808"/>
      <c r="AH56" s="809"/>
      <c r="AI56" s="809"/>
      <c r="AJ56" s="809"/>
      <c r="AK56" s="809"/>
      <c r="AL56" s="809"/>
      <c r="AM56" s="809"/>
      <c r="AN56" s="809"/>
      <c r="AO56" s="804"/>
      <c r="AP56" s="803"/>
      <c r="AQ56" s="803"/>
      <c r="AR56" s="803"/>
      <c r="AS56" s="803"/>
      <c r="AT56" s="803"/>
      <c r="AU56" s="810"/>
      <c r="AV56" s="690"/>
      <c r="AW56" s="811"/>
      <c r="AX56" s="811"/>
      <c r="AY56" s="811"/>
      <c r="AZ56" s="861"/>
      <c r="BA56" s="811"/>
      <c r="BB56" s="811"/>
      <c r="BC56" s="861"/>
      <c r="BD56" s="816" t="str">
        <f>IF(AND(Table1[[#This Row],[MGR   SPEC]]&lt;&gt;"",Table1[[#This Row],[UPK]]&lt;&gt;""),Table1[[#This Row],[MGR   SPEC]]/Table1[[#This Row],[UPK]],"")</f>
        <v/>
      </c>
      <c r="BE56" s="816" t="str">
        <f>IF(AND(Table1[[#This Row],[PWR  BUY]]&lt;&gt;"",Table1[[#This Row],[UPK]]&lt;&gt;""),Table1[[#This Row],[PWR  BUY]]/Table1[[#This Row],[UPK]],"")</f>
        <v/>
      </c>
      <c r="BF56" s="852" t="str">
        <f>IF(AND(Table1[[#This Row],[SH/PLT]]&lt;&gt;"",Table1[[#This Row],[UPK]]&lt;&gt;""),Table1[[#This Row],[SH/PLT]]/Table1[[#This Row],[UPK]],"")</f>
        <v/>
      </c>
      <c r="BG56" s="816"/>
      <c r="BH56" s="816"/>
      <c r="BI56" s="816"/>
      <c r="BJ56" s="852"/>
      <c r="BK56" s="816"/>
      <c r="BL56" s="816"/>
      <c r="BM56" s="852"/>
      <c r="BN56" s="853"/>
      <c r="BO56" s="850"/>
      <c r="BP56" s="864"/>
      <c r="BQ56" s="813"/>
      <c r="BR56" s="855"/>
      <c r="BS56" s="813"/>
      <c r="BT56" s="856"/>
      <c r="BU56" s="865"/>
      <c r="BV56" s="803"/>
      <c r="BW56" s="859"/>
      <c r="BX56" s="866"/>
      <c r="BY56" s="676">
        <f>IF(AND(OR($G$20="SH",$G$20="PL"),AND(NOT(Table1[[#This Row],[UI]]="SH"),NOT(Table1[[#This Row],[UI]]="PL")),AND(Table1[[#This Row],[REG COST DeCA]]&lt;&gt;"",Table1[[#This Row],[SH/PLT]]&lt;&gt;"")),(Table1[[#This Row],[REG COST DeCA]]-(Table1[[#This Row],[SH/PLT]]/Table1[[#This Row],[UPK]]))*Table1[[#This Row],[SH/PLT CONTAINS]],0)</f>
        <v>0</v>
      </c>
      <c r="CG56" s="517"/>
      <c r="CH56" s="517"/>
      <c r="CI56" s="517"/>
      <c r="CJ56" s="517">
        <f t="shared" si="1"/>
        <v>19</v>
      </c>
      <c r="CK56" s="517"/>
      <c r="CL56" s="517"/>
      <c r="CM56" s="517"/>
      <c r="CN56" s="845" t="s">
        <v>951</v>
      </c>
      <c r="CO56" s="845" t="s">
        <v>962</v>
      </c>
    </row>
    <row r="57" spans="1:93" x14ac:dyDescent="0.35">
      <c r="A57" s="515">
        <v>38</v>
      </c>
      <c r="B57" s="803"/>
      <c r="C57" s="803"/>
      <c r="D57" s="803"/>
      <c r="E57" s="803"/>
      <c r="F57" s="803"/>
      <c r="G57" s="803"/>
      <c r="H57" s="804"/>
      <c r="I57" s="803"/>
      <c r="J57" s="805"/>
      <c r="K57" s="661" t="str">
        <f>TEXT(Table1[[#This Row],[CASE GTIN]],"00000000000000")</f>
        <v>00000000000000</v>
      </c>
      <c r="L57" s="661">
        <f>MID(Table1[[#This Row],[LPAD CS GTIN TO 14]],1,1)*L$18</f>
        <v>0</v>
      </c>
      <c r="M57" s="661">
        <f>MID(Table1[[#This Row],[LPAD CS GTIN TO 14]],2,1)*M$18</f>
        <v>0</v>
      </c>
      <c r="N57" s="661">
        <f>MID(Table1[[#This Row],[LPAD CS GTIN TO 14]],3,1)*N$18</f>
        <v>0</v>
      </c>
      <c r="O57" s="661">
        <f>MID(Table1[[#This Row],[LPAD CS GTIN TO 14]],4,1)*O$18</f>
        <v>0</v>
      </c>
      <c r="P57" s="661">
        <f>MID(Table1[[#This Row],[LPAD CS GTIN TO 14]],5,1)*P$18</f>
        <v>0</v>
      </c>
      <c r="Q57" s="661">
        <f>MID(Table1[[#This Row],[LPAD CS GTIN TO 14]],6,1)*Q$18</f>
        <v>0</v>
      </c>
      <c r="R57" s="661">
        <f>MID(Table1[[#This Row],[LPAD CS GTIN TO 14]],7,1)*R$18</f>
        <v>0</v>
      </c>
      <c r="S57" s="661">
        <f>MID(Table1[[#This Row],[LPAD CS GTIN TO 14]],8,1)*S$18</f>
        <v>0</v>
      </c>
      <c r="T57" s="661">
        <f>MID(Table1[[#This Row],[LPAD CS GTIN TO 14]],9,1)*T$18</f>
        <v>0</v>
      </c>
      <c r="U57" s="661">
        <f>MID(Table1[[#This Row],[LPAD CS GTIN TO 14]],10,1)*U$18</f>
        <v>0</v>
      </c>
      <c r="V57" s="661">
        <f>MID(Table1[[#This Row],[LPAD CS GTIN TO 14]],11,1)*V$18</f>
        <v>0</v>
      </c>
      <c r="W57" s="661">
        <f>MID(Table1[[#This Row],[LPAD CS GTIN TO 14]],12,1)*W$18</f>
        <v>0</v>
      </c>
      <c r="X57" s="661">
        <f>MID(Table1[[#This Row],[LPAD CS GTIN TO 14]],13,1)*X$18</f>
        <v>0</v>
      </c>
      <c r="Y57" s="661">
        <f>MID(Table1[[#This Row],[LPAD CS GTIN TO 14]],14,1)*Y$18</f>
        <v>0</v>
      </c>
      <c r="Z57" s="661">
        <f>SUM(Table1[[#This Row],[CS GTIN POSITION 1]:[CS GTIN POSITION 14]])</f>
        <v>0</v>
      </c>
      <c r="AA57" s="661">
        <f>IFERROR(ROUNDUP(Table1[[#This Row],[SUM (COL L THUR Y)]],-1),"")</f>
        <v>0</v>
      </c>
      <c r="AB57" s="661">
        <f>Table1[[#This Row],[NEAREST MULT OF 10 (&gt;=SUM)]]-Table1[[#This Row],[SUM (COL L THUR Y)]]</f>
        <v>0</v>
      </c>
      <c r="AC57" s="673" t="str">
        <f>IF(Table1[[#This Row],[CASE GTIN]]&lt;&gt;"",IF(RIGHT(Table1[[#This Row],[CASE GTIN]],1)*1=Table1[[#This Row],[CHECK DIGIT]]*1,"VALID","INVALID"),"")</f>
        <v/>
      </c>
      <c r="AD57" s="805"/>
      <c r="AE57" s="806"/>
      <c r="AF57" s="807"/>
      <c r="AG57" s="808"/>
      <c r="AH57" s="809"/>
      <c r="AI57" s="809"/>
      <c r="AJ57" s="809"/>
      <c r="AK57" s="809"/>
      <c r="AL57" s="809"/>
      <c r="AM57" s="809"/>
      <c r="AN57" s="809"/>
      <c r="AO57" s="804"/>
      <c r="AP57" s="803"/>
      <c r="AQ57" s="803"/>
      <c r="AR57" s="803"/>
      <c r="AS57" s="803"/>
      <c r="AT57" s="803"/>
      <c r="AU57" s="810"/>
      <c r="AV57" s="690"/>
      <c r="AW57" s="811"/>
      <c r="AX57" s="811"/>
      <c r="AY57" s="811"/>
      <c r="AZ57" s="861"/>
      <c r="BA57" s="811"/>
      <c r="BB57" s="811"/>
      <c r="BC57" s="861"/>
      <c r="BD57" s="816" t="str">
        <f>IF(AND(Table1[[#This Row],[MGR   SPEC]]&lt;&gt;"",Table1[[#This Row],[UPK]]&lt;&gt;""),Table1[[#This Row],[MGR   SPEC]]/Table1[[#This Row],[UPK]],"")</f>
        <v/>
      </c>
      <c r="BE57" s="816" t="str">
        <f>IF(AND(Table1[[#This Row],[PWR  BUY]]&lt;&gt;"",Table1[[#This Row],[UPK]]&lt;&gt;""),Table1[[#This Row],[PWR  BUY]]/Table1[[#This Row],[UPK]],"")</f>
        <v/>
      </c>
      <c r="BF57" s="852" t="str">
        <f>IF(AND(Table1[[#This Row],[SH/PLT]]&lt;&gt;"",Table1[[#This Row],[UPK]]&lt;&gt;""),Table1[[#This Row],[SH/PLT]]/Table1[[#This Row],[UPK]],"")</f>
        <v/>
      </c>
      <c r="BG57" s="816"/>
      <c r="BH57" s="816"/>
      <c r="BI57" s="816"/>
      <c r="BJ57" s="852"/>
      <c r="BK57" s="816"/>
      <c r="BL57" s="816"/>
      <c r="BM57" s="852"/>
      <c r="BN57" s="853"/>
      <c r="BO57" s="850"/>
      <c r="BP57" s="864"/>
      <c r="BQ57" s="813"/>
      <c r="BR57" s="855"/>
      <c r="BS57" s="813"/>
      <c r="BT57" s="856"/>
      <c r="BU57" s="865"/>
      <c r="BV57" s="803"/>
      <c r="BW57" s="859"/>
      <c r="BX57" s="866"/>
      <c r="BY57" s="676">
        <f>IF(AND(OR($G$20="SH",$G$20="PL"),AND(NOT(Table1[[#This Row],[UI]]="SH"),NOT(Table1[[#This Row],[UI]]="PL")),AND(Table1[[#This Row],[REG COST DeCA]]&lt;&gt;"",Table1[[#This Row],[SH/PLT]]&lt;&gt;"")),(Table1[[#This Row],[REG COST DeCA]]-(Table1[[#This Row],[SH/PLT]]/Table1[[#This Row],[UPK]]))*Table1[[#This Row],[SH/PLT CONTAINS]],0)</f>
        <v>0</v>
      </c>
      <c r="CG57" s="517"/>
      <c r="CH57" s="517"/>
      <c r="CI57" s="517"/>
      <c r="CJ57" s="517">
        <f t="shared" si="1"/>
        <v>19.5</v>
      </c>
      <c r="CK57" s="517"/>
      <c r="CL57" s="517"/>
      <c r="CM57" s="517"/>
      <c r="CN57" s="845" t="s">
        <v>951</v>
      </c>
      <c r="CO57" s="845" t="s">
        <v>962</v>
      </c>
    </row>
    <row r="58" spans="1:93" x14ac:dyDescent="0.35">
      <c r="A58" s="515">
        <v>39</v>
      </c>
      <c r="B58" s="803"/>
      <c r="C58" s="803"/>
      <c r="D58" s="803"/>
      <c r="E58" s="803"/>
      <c r="F58" s="803"/>
      <c r="G58" s="803"/>
      <c r="H58" s="804"/>
      <c r="I58" s="803"/>
      <c r="J58" s="805"/>
      <c r="K58" s="661" t="str">
        <f>TEXT(Table1[[#This Row],[CASE GTIN]],"00000000000000")</f>
        <v>00000000000000</v>
      </c>
      <c r="L58" s="661">
        <f>MID(Table1[[#This Row],[LPAD CS GTIN TO 14]],1,1)*L$18</f>
        <v>0</v>
      </c>
      <c r="M58" s="661">
        <f>MID(Table1[[#This Row],[LPAD CS GTIN TO 14]],2,1)*M$18</f>
        <v>0</v>
      </c>
      <c r="N58" s="661">
        <f>MID(Table1[[#This Row],[LPAD CS GTIN TO 14]],3,1)*N$18</f>
        <v>0</v>
      </c>
      <c r="O58" s="661">
        <f>MID(Table1[[#This Row],[LPAD CS GTIN TO 14]],4,1)*O$18</f>
        <v>0</v>
      </c>
      <c r="P58" s="661">
        <f>MID(Table1[[#This Row],[LPAD CS GTIN TO 14]],5,1)*P$18</f>
        <v>0</v>
      </c>
      <c r="Q58" s="661">
        <f>MID(Table1[[#This Row],[LPAD CS GTIN TO 14]],6,1)*Q$18</f>
        <v>0</v>
      </c>
      <c r="R58" s="661">
        <f>MID(Table1[[#This Row],[LPAD CS GTIN TO 14]],7,1)*R$18</f>
        <v>0</v>
      </c>
      <c r="S58" s="661">
        <f>MID(Table1[[#This Row],[LPAD CS GTIN TO 14]],8,1)*S$18</f>
        <v>0</v>
      </c>
      <c r="T58" s="661">
        <f>MID(Table1[[#This Row],[LPAD CS GTIN TO 14]],9,1)*T$18</f>
        <v>0</v>
      </c>
      <c r="U58" s="661">
        <f>MID(Table1[[#This Row],[LPAD CS GTIN TO 14]],10,1)*U$18</f>
        <v>0</v>
      </c>
      <c r="V58" s="661">
        <f>MID(Table1[[#This Row],[LPAD CS GTIN TO 14]],11,1)*V$18</f>
        <v>0</v>
      </c>
      <c r="W58" s="661">
        <f>MID(Table1[[#This Row],[LPAD CS GTIN TO 14]],12,1)*W$18</f>
        <v>0</v>
      </c>
      <c r="X58" s="661">
        <f>MID(Table1[[#This Row],[LPAD CS GTIN TO 14]],13,1)*X$18</f>
        <v>0</v>
      </c>
      <c r="Y58" s="661">
        <f>MID(Table1[[#This Row],[LPAD CS GTIN TO 14]],14,1)*Y$18</f>
        <v>0</v>
      </c>
      <c r="Z58" s="661">
        <f>SUM(Table1[[#This Row],[CS GTIN POSITION 1]:[CS GTIN POSITION 14]])</f>
        <v>0</v>
      </c>
      <c r="AA58" s="661">
        <f>IFERROR(ROUNDUP(Table1[[#This Row],[SUM (COL L THUR Y)]],-1),"")</f>
        <v>0</v>
      </c>
      <c r="AB58" s="661">
        <f>Table1[[#This Row],[NEAREST MULT OF 10 (&gt;=SUM)]]-Table1[[#This Row],[SUM (COL L THUR Y)]]</f>
        <v>0</v>
      </c>
      <c r="AC58" s="673" t="str">
        <f>IF(Table1[[#This Row],[CASE GTIN]]&lt;&gt;"",IF(RIGHT(Table1[[#This Row],[CASE GTIN]],1)*1=Table1[[#This Row],[CHECK DIGIT]]*1,"VALID","INVALID"),"")</f>
        <v/>
      </c>
      <c r="AD58" s="805"/>
      <c r="AE58" s="806"/>
      <c r="AF58" s="807"/>
      <c r="AG58" s="808"/>
      <c r="AH58" s="809"/>
      <c r="AI58" s="809"/>
      <c r="AJ58" s="809"/>
      <c r="AK58" s="809"/>
      <c r="AL58" s="809"/>
      <c r="AM58" s="809"/>
      <c r="AN58" s="809"/>
      <c r="AO58" s="804"/>
      <c r="AP58" s="803"/>
      <c r="AQ58" s="803"/>
      <c r="AR58" s="803"/>
      <c r="AS58" s="803"/>
      <c r="AT58" s="803"/>
      <c r="AU58" s="810"/>
      <c r="AV58" s="690"/>
      <c r="AW58" s="811"/>
      <c r="AX58" s="811"/>
      <c r="AY58" s="811"/>
      <c r="AZ58" s="861"/>
      <c r="BA58" s="811"/>
      <c r="BB58" s="811"/>
      <c r="BC58" s="861"/>
      <c r="BD58" s="816" t="str">
        <f>IF(AND(Table1[[#This Row],[MGR   SPEC]]&lt;&gt;"",Table1[[#This Row],[UPK]]&lt;&gt;""),Table1[[#This Row],[MGR   SPEC]]/Table1[[#This Row],[UPK]],"")</f>
        <v/>
      </c>
      <c r="BE58" s="816" t="str">
        <f>IF(AND(Table1[[#This Row],[PWR  BUY]]&lt;&gt;"",Table1[[#This Row],[UPK]]&lt;&gt;""),Table1[[#This Row],[PWR  BUY]]/Table1[[#This Row],[UPK]],"")</f>
        <v/>
      </c>
      <c r="BF58" s="852" t="str">
        <f>IF(AND(Table1[[#This Row],[SH/PLT]]&lt;&gt;"",Table1[[#This Row],[UPK]]&lt;&gt;""),Table1[[#This Row],[SH/PLT]]/Table1[[#This Row],[UPK]],"")</f>
        <v/>
      </c>
      <c r="BG58" s="816"/>
      <c r="BH58" s="816"/>
      <c r="BI58" s="816"/>
      <c r="BJ58" s="852"/>
      <c r="BK58" s="816"/>
      <c r="BL58" s="816"/>
      <c r="BM58" s="852"/>
      <c r="BN58" s="853"/>
      <c r="BO58" s="850"/>
      <c r="BP58" s="864"/>
      <c r="BQ58" s="813"/>
      <c r="BR58" s="855"/>
      <c r="BS58" s="813"/>
      <c r="BT58" s="856"/>
      <c r="BU58" s="865"/>
      <c r="BV58" s="803"/>
      <c r="BW58" s="859"/>
      <c r="BX58" s="866"/>
      <c r="BY58" s="676">
        <f>IF(AND(OR($G$20="SH",$G$20="PL"),AND(NOT(Table1[[#This Row],[UI]]="SH"),NOT(Table1[[#This Row],[UI]]="PL")),AND(Table1[[#This Row],[REG COST DeCA]]&lt;&gt;"",Table1[[#This Row],[SH/PLT]]&lt;&gt;"")),(Table1[[#This Row],[REG COST DeCA]]-(Table1[[#This Row],[SH/PLT]]/Table1[[#This Row],[UPK]]))*Table1[[#This Row],[SH/PLT CONTAINS]],0)</f>
        <v>0</v>
      </c>
      <c r="CG58" s="517"/>
      <c r="CH58" s="517"/>
      <c r="CI58" s="517"/>
      <c r="CJ58" s="517">
        <f t="shared" si="1"/>
        <v>20</v>
      </c>
      <c r="CK58" s="517"/>
      <c r="CL58" s="517"/>
      <c r="CM58" s="517"/>
      <c r="CN58" s="845" t="s">
        <v>951</v>
      </c>
      <c r="CO58" s="845" t="s">
        <v>962</v>
      </c>
    </row>
    <row r="59" spans="1:93" x14ac:dyDescent="0.35">
      <c r="A59" s="515">
        <v>40</v>
      </c>
      <c r="B59" s="803"/>
      <c r="C59" s="803"/>
      <c r="D59" s="803"/>
      <c r="E59" s="803"/>
      <c r="F59" s="803"/>
      <c r="G59" s="803"/>
      <c r="H59" s="804"/>
      <c r="I59" s="803"/>
      <c r="J59" s="805"/>
      <c r="K59" s="661" t="str">
        <f>TEXT(Table1[[#This Row],[CASE GTIN]],"00000000000000")</f>
        <v>00000000000000</v>
      </c>
      <c r="L59" s="661">
        <f>MID(Table1[[#This Row],[LPAD CS GTIN TO 14]],1,1)*L$18</f>
        <v>0</v>
      </c>
      <c r="M59" s="661">
        <f>MID(Table1[[#This Row],[LPAD CS GTIN TO 14]],2,1)*M$18</f>
        <v>0</v>
      </c>
      <c r="N59" s="661">
        <f>MID(Table1[[#This Row],[LPAD CS GTIN TO 14]],3,1)*N$18</f>
        <v>0</v>
      </c>
      <c r="O59" s="661">
        <f>MID(Table1[[#This Row],[LPAD CS GTIN TO 14]],4,1)*O$18</f>
        <v>0</v>
      </c>
      <c r="P59" s="661">
        <f>MID(Table1[[#This Row],[LPAD CS GTIN TO 14]],5,1)*P$18</f>
        <v>0</v>
      </c>
      <c r="Q59" s="661">
        <f>MID(Table1[[#This Row],[LPAD CS GTIN TO 14]],6,1)*Q$18</f>
        <v>0</v>
      </c>
      <c r="R59" s="661">
        <f>MID(Table1[[#This Row],[LPAD CS GTIN TO 14]],7,1)*R$18</f>
        <v>0</v>
      </c>
      <c r="S59" s="661">
        <f>MID(Table1[[#This Row],[LPAD CS GTIN TO 14]],8,1)*S$18</f>
        <v>0</v>
      </c>
      <c r="T59" s="661">
        <f>MID(Table1[[#This Row],[LPAD CS GTIN TO 14]],9,1)*T$18</f>
        <v>0</v>
      </c>
      <c r="U59" s="661">
        <f>MID(Table1[[#This Row],[LPAD CS GTIN TO 14]],10,1)*U$18</f>
        <v>0</v>
      </c>
      <c r="V59" s="661">
        <f>MID(Table1[[#This Row],[LPAD CS GTIN TO 14]],11,1)*V$18</f>
        <v>0</v>
      </c>
      <c r="W59" s="661">
        <f>MID(Table1[[#This Row],[LPAD CS GTIN TO 14]],12,1)*W$18</f>
        <v>0</v>
      </c>
      <c r="X59" s="661">
        <f>MID(Table1[[#This Row],[LPAD CS GTIN TO 14]],13,1)*X$18</f>
        <v>0</v>
      </c>
      <c r="Y59" s="661">
        <f>MID(Table1[[#This Row],[LPAD CS GTIN TO 14]],14,1)*Y$18</f>
        <v>0</v>
      </c>
      <c r="Z59" s="661">
        <f>SUM(Table1[[#This Row],[CS GTIN POSITION 1]:[CS GTIN POSITION 14]])</f>
        <v>0</v>
      </c>
      <c r="AA59" s="661">
        <f>IFERROR(ROUNDUP(Table1[[#This Row],[SUM (COL L THUR Y)]],-1),"")</f>
        <v>0</v>
      </c>
      <c r="AB59" s="661">
        <f>Table1[[#This Row],[NEAREST MULT OF 10 (&gt;=SUM)]]-Table1[[#This Row],[SUM (COL L THUR Y)]]</f>
        <v>0</v>
      </c>
      <c r="AC59" s="673" t="str">
        <f>IF(Table1[[#This Row],[CASE GTIN]]&lt;&gt;"",IF(RIGHT(Table1[[#This Row],[CASE GTIN]],1)*1=Table1[[#This Row],[CHECK DIGIT]]*1,"VALID","INVALID"),"")</f>
        <v/>
      </c>
      <c r="AD59" s="805"/>
      <c r="AE59" s="806"/>
      <c r="AF59" s="807"/>
      <c r="AG59" s="808"/>
      <c r="AH59" s="809"/>
      <c r="AI59" s="809"/>
      <c r="AJ59" s="809"/>
      <c r="AK59" s="809"/>
      <c r="AL59" s="809"/>
      <c r="AM59" s="809"/>
      <c r="AN59" s="809"/>
      <c r="AO59" s="804"/>
      <c r="AP59" s="803"/>
      <c r="AQ59" s="803"/>
      <c r="AR59" s="803"/>
      <c r="AS59" s="803"/>
      <c r="AT59" s="803"/>
      <c r="AU59" s="810"/>
      <c r="AV59" s="690"/>
      <c r="AW59" s="811"/>
      <c r="AX59" s="811"/>
      <c r="AY59" s="811"/>
      <c r="AZ59" s="861"/>
      <c r="BA59" s="811"/>
      <c r="BB59" s="811"/>
      <c r="BC59" s="861"/>
      <c r="BD59" s="816" t="str">
        <f>IF(AND(Table1[[#This Row],[MGR   SPEC]]&lt;&gt;"",Table1[[#This Row],[UPK]]&lt;&gt;""),Table1[[#This Row],[MGR   SPEC]]/Table1[[#This Row],[UPK]],"")</f>
        <v/>
      </c>
      <c r="BE59" s="816" t="str">
        <f>IF(AND(Table1[[#This Row],[PWR  BUY]]&lt;&gt;"",Table1[[#This Row],[UPK]]&lt;&gt;""),Table1[[#This Row],[PWR  BUY]]/Table1[[#This Row],[UPK]],"")</f>
        <v/>
      </c>
      <c r="BF59" s="852" t="str">
        <f>IF(AND(Table1[[#This Row],[SH/PLT]]&lt;&gt;"",Table1[[#This Row],[UPK]]&lt;&gt;""),Table1[[#This Row],[SH/PLT]]/Table1[[#This Row],[UPK]],"")</f>
        <v/>
      </c>
      <c r="BG59" s="816"/>
      <c r="BH59" s="816"/>
      <c r="BI59" s="816"/>
      <c r="BJ59" s="852"/>
      <c r="BK59" s="816"/>
      <c r="BL59" s="816"/>
      <c r="BM59" s="852"/>
      <c r="BN59" s="853"/>
      <c r="BO59" s="850"/>
      <c r="BP59" s="864"/>
      <c r="BQ59" s="813"/>
      <c r="BR59" s="855"/>
      <c r="BS59" s="813"/>
      <c r="BT59" s="856"/>
      <c r="BU59" s="865"/>
      <c r="BV59" s="803"/>
      <c r="BW59" s="859"/>
      <c r="BX59" s="866"/>
      <c r="BY59" s="676">
        <f>IF(AND(OR($G$20="SH",$G$20="PL"),AND(NOT(Table1[[#This Row],[UI]]="SH"),NOT(Table1[[#This Row],[UI]]="PL")),AND(Table1[[#This Row],[REG COST DeCA]]&lt;&gt;"",Table1[[#This Row],[SH/PLT]]&lt;&gt;"")),(Table1[[#This Row],[REG COST DeCA]]-(Table1[[#This Row],[SH/PLT]]/Table1[[#This Row],[UPK]]))*Table1[[#This Row],[SH/PLT CONTAINS]],0)</f>
        <v>0</v>
      </c>
      <c r="CG59" s="517"/>
      <c r="CH59" s="517"/>
      <c r="CI59" s="517"/>
      <c r="CJ59" s="517">
        <f t="shared" si="1"/>
        <v>20.5</v>
      </c>
      <c r="CK59" s="517"/>
      <c r="CL59" s="517"/>
      <c r="CM59" s="517"/>
      <c r="CN59" s="845" t="s">
        <v>951</v>
      </c>
      <c r="CO59" s="845" t="s">
        <v>962</v>
      </c>
    </row>
    <row r="60" spans="1:93" x14ac:dyDescent="0.35">
      <c r="A60" s="515">
        <v>41</v>
      </c>
      <c r="B60" s="803"/>
      <c r="C60" s="803"/>
      <c r="D60" s="803"/>
      <c r="E60" s="803"/>
      <c r="F60" s="803"/>
      <c r="G60" s="803"/>
      <c r="H60" s="804"/>
      <c r="I60" s="803"/>
      <c r="J60" s="805"/>
      <c r="K60" s="661" t="str">
        <f>TEXT(Table1[[#This Row],[CASE GTIN]],"00000000000000")</f>
        <v>00000000000000</v>
      </c>
      <c r="L60" s="661">
        <f>MID(Table1[[#This Row],[LPAD CS GTIN TO 14]],1,1)*L$18</f>
        <v>0</v>
      </c>
      <c r="M60" s="661">
        <f>MID(Table1[[#This Row],[LPAD CS GTIN TO 14]],2,1)*M$18</f>
        <v>0</v>
      </c>
      <c r="N60" s="661">
        <f>MID(Table1[[#This Row],[LPAD CS GTIN TO 14]],3,1)*N$18</f>
        <v>0</v>
      </c>
      <c r="O60" s="661">
        <f>MID(Table1[[#This Row],[LPAD CS GTIN TO 14]],4,1)*O$18</f>
        <v>0</v>
      </c>
      <c r="P60" s="661">
        <f>MID(Table1[[#This Row],[LPAD CS GTIN TO 14]],5,1)*P$18</f>
        <v>0</v>
      </c>
      <c r="Q60" s="661">
        <f>MID(Table1[[#This Row],[LPAD CS GTIN TO 14]],6,1)*Q$18</f>
        <v>0</v>
      </c>
      <c r="R60" s="661">
        <f>MID(Table1[[#This Row],[LPAD CS GTIN TO 14]],7,1)*R$18</f>
        <v>0</v>
      </c>
      <c r="S60" s="661">
        <f>MID(Table1[[#This Row],[LPAD CS GTIN TO 14]],8,1)*S$18</f>
        <v>0</v>
      </c>
      <c r="T60" s="661">
        <f>MID(Table1[[#This Row],[LPAD CS GTIN TO 14]],9,1)*T$18</f>
        <v>0</v>
      </c>
      <c r="U60" s="661">
        <f>MID(Table1[[#This Row],[LPAD CS GTIN TO 14]],10,1)*U$18</f>
        <v>0</v>
      </c>
      <c r="V60" s="661">
        <f>MID(Table1[[#This Row],[LPAD CS GTIN TO 14]],11,1)*V$18</f>
        <v>0</v>
      </c>
      <c r="W60" s="661">
        <f>MID(Table1[[#This Row],[LPAD CS GTIN TO 14]],12,1)*W$18</f>
        <v>0</v>
      </c>
      <c r="X60" s="661">
        <f>MID(Table1[[#This Row],[LPAD CS GTIN TO 14]],13,1)*X$18</f>
        <v>0</v>
      </c>
      <c r="Y60" s="661">
        <f>MID(Table1[[#This Row],[LPAD CS GTIN TO 14]],14,1)*Y$18</f>
        <v>0</v>
      </c>
      <c r="Z60" s="661">
        <f>SUM(Table1[[#This Row],[CS GTIN POSITION 1]:[CS GTIN POSITION 14]])</f>
        <v>0</v>
      </c>
      <c r="AA60" s="661">
        <f>IFERROR(ROUNDUP(Table1[[#This Row],[SUM (COL L THUR Y)]],-1),"")</f>
        <v>0</v>
      </c>
      <c r="AB60" s="661">
        <f>Table1[[#This Row],[NEAREST MULT OF 10 (&gt;=SUM)]]-Table1[[#This Row],[SUM (COL L THUR Y)]]</f>
        <v>0</v>
      </c>
      <c r="AC60" s="673" t="str">
        <f>IF(Table1[[#This Row],[CASE GTIN]]&lt;&gt;"",IF(RIGHT(Table1[[#This Row],[CASE GTIN]],1)*1=Table1[[#This Row],[CHECK DIGIT]]*1,"VALID","INVALID"),"")</f>
        <v/>
      </c>
      <c r="AD60" s="805"/>
      <c r="AE60" s="806"/>
      <c r="AF60" s="807"/>
      <c r="AG60" s="808"/>
      <c r="AH60" s="809"/>
      <c r="AI60" s="809"/>
      <c r="AJ60" s="809"/>
      <c r="AK60" s="809"/>
      <c r="AL60" s="809"/>
      <c r="AM60" s="809"/>
      <c r="AN60" s="809"/>
      <c r="AO60" s="804"/>
      <c r="AP60" s="803"/>
      <c r="AQ60" s="803"/>
      <c r="AR60" s="803"/>
      <c r="AS60" s="803"/>
      <c r="AT60" s="803"/>
      <c r="AU60" s="810"/>
      <c r="AV60" s="690"/>
      <c r="AW60" s="811"/>
      <c r="AX60" s="811"/>
      <c r="AY60" s="811"/>
      <c r="AZ60" s="861"/>
      <c r="BA60" s="811"/>
      <c r="BB60" s="811"/>
      <c r="BC60" s="861"/>
      <c r="BD60" s="816" t="str">
        <f>IF(AND(Table1[[#This Row],[MGR   SPEC]]&lt;&gt;"",Table1[[#This Row],[UPK]]&lt;&gt;""),Table1[[#This Row],[MGR   SPEC]]/Table1[[#This Row],[UPK]],"")</f>
        <v/>
      </c>
      <c r="BE60" s="816" t="str">
        <f>IF(AND(Table1[[#This Row],[PWR  BUY]]&lt;&gt;"",Table1[[#This Row],[UPK]]&lt;&gt;""),Table1[[#This Row],[PWR  BUY]]/Table1[[#This Row],[UPK]],"")</f>
        <v/>
      </c>
      <c r="BF60" s="852" t="str">
        <f>IF(AND(Table1[[#This Row],[SH/PLT]]&lt;&gt;"",Table1[[#This Row],[UPK]]&lt;&gt;""),Table1[[#This Row],[SH/PLT]]/Table1[[#This Row],[UPK]],"")</f>
        <v/>
      </c>
      <c r="BG60" s="816"/>
      <c r="BH60" s="816"/>
      <c r="BI60" s="816"/>
      <c r="BJ60" s="852"/>
      <c r="BK60" s="816"/>
      <c r="BL60" s="816"/>
      <c r="BM60" s="852"/>
      <c r="BN60" s="853"/>
      <c r="BO60" s="850"/>
      <c r="BP60" s="864"/>
      <c r="BQ60" s="813"/>
      <c r="BR60" s="855"/>
      <c r="BS60" s="813"/>
      <c r="BT60" s="856"/>
      <c r="BU60" s="865"/>
      <c r="BV60" s="803"/>
      <c r="BW60" s="859"/>
      <c r="BX60" s="866"/>
      <c r="BY60" s="676">
        <f>IF(AND(OR($G$20="SH",$G$20="PL"),AND(NOT(Table1[[#This Row],[UI]]="SH"),NOT(Table1[[#This Row],[UI]]="PL")),AND(Table1[[#This Row],[REG COST DeCA]]&lt;&gt;"",Table1[[#This Row],[SH/PLT]]&lt;&gt;"")),(Table1[[#This Row],[REG COST DeCA]]-(Table1[[#This Row],[SH/PLT]]/Table1[[#This Row],[UPK]]))*Table1[[#This Row],[SH/PLT CONTAINS]],0)</f>
        <v>0</v>
      </c>
      <c r="CG60" s="517"/>
      <c r="CH60" s="517"/>
      <c r="CI60" s="517"/>
      <c r="CJ60" s="517">
        <f t="shared" si="1"/>
        <v>21</v>
      </c>
      <c r="CK60" s="517"/>
      <c r="CL60" s="517"/>
      <c r="CM60" s="517"/>
      <c r="CN60" s="845" t="s">
        <v>952</v>
      </c>
      <c r="CO60" s="845" t="s">
        <v>963</v>
      </c>
    </row>
    <row r="61" spans="1:93" x14ac:dyDescent="0.35">
      <c r="A61" s="515">
        <v>42</v>
      </c>
      <c r="B61" s="803"/>
      <c r="C61" s="803"/>
      <c r="D61" s="803"/>
      <c r="E61" s="803"/>
      <c r="F61" s="803"/>
      <c r="G61" s="803"/>
      <c r="H61" s="804"/>
      <c r="I61" s="803"/>
      <c r="J61" s="805"/>
      <c r="K61" s="661" t="str">
        <f>TEXT(Table1[[#This Row],[CASE GTIN]],"00000000000000")</f>
        <v>00000000000000</v>
      </c>
      <c r="L61" s="661">
        <f>MID(Table1[[#This Row],[LPAD CS GTIN TO 14]],1,1)*L$18</f>
        <v>0</v>
      </c>
      <c r="M61" s="661">
        <f>MID(Table1[[#This Row],[LPAD CS GTIN TO 14]],2,1)*M$18</f>
        <v>0</v>
      </c>
      <c r="N61" s="661">
        <f>MID(Table1[[#This Row],[LPAD CS GTIN TO 14]],3,1)*N$18</f>
        <v>0</v>
      </c>
      <c r="O61" s="661">
        <f>MID(Table1[[#This Row],[LPAD CS GTIN TO 14]],4,1)*O$18</f>
        <v>0</v>
      </c>
      <c r="P61" s="661">
        <f>MID(Table1[[#This Row],[LPAD CS GTIN TO 14]],5,1)*P$18</f>
        <v>0</v>
      </c>
      <c r="Q61" s="661">
        <f>MID(Table1[[#This Row],[LPAD CS GTIN TO 14]],6,1)*Q$18</f>
        <v>0</v>
      </c>
      <c r="R61" s="661">
        <f>MID(Table1[[#This Row],[LPAD CS GTIN TO 14]],7,1)*R$18</f>
        <v>0</v>
      </c>
      <c r="S61" s="661">
        <f>MID(Table1[[#This Row],[LPAD CS GTIN TO 14]],8,1)*S$18</f>
        <v>0</v>
      </c>
      <c r="T61" s="661">
        <f>MID(Table1[[#This Row],[LPAD CS GTIN TO 14]],9,1)*T$18</f>
        <v>0</v>
      </c>
      <c r="U61" s="661">
        <f>MID(Table1[[#This Row],[LPAD CS GTIN TO 14]],10,1)*U$18</f>
        <v>0</v>
      </c>
      <c r="V61" s="661">
        <f>MID(Table1[[#This Row],[LPAD CS GTIN TO 14]],11,1)*V$18</f>
        <v>0</v>
      </c>
      <c r="W61" s="661">
        <f>MID(Table1[[#This Row],[LPAD CS GTIN TO 14]],12,1)*W$18</f>
        <v>0</v>
      </c>
      <c r="X61" s="661">
        <f>MID(Table1[[#This Row],[LPAD CS GTIN TO 14]],13,1)*X$18</f>
        <v>0</v>
      </c>
      <c r="Y61" s="661">
        <f>MID(Table1[[#This Row],[LPAD CS GTIN TO 14]],14,1)*Y$18</f>
        <v>0</v>
      </c>
      <c r="Z61" s="661">
        <f>SUM(Table1[[#This Row],[CS GTIN POSITION 1]:[CS GTIN POSITION 14]])</f>
        <v>0</v>
      </c>
      <c r="AA61" s="661">
        <f>IFERROR(ROUNDUP(Table1[[#This Row],[SUM (COL L THUR Y)]],-1),"")</f>
        <v>0</v>
      </c>
      <c r="AB61" s="661">
        <f>Table1[[#This Row],[NEAREST MULT OF 10 (&gt;=SUM)]]-Table1[[#This Row],[SUM (COL L THUR Y)]]</f>
        <v>0</v>
      </c>
      <c r="AC61" s="673" t="str">
        <f>IF(Table1[[#This Row],[CASE GTIN]]&lt;&gt;"",IF(RIGHT(Table1[[#This Row],[CASE GTIN]],1)*1=Table1[[#This Row],[CHECK DIGIT]]*1,"VALID","INVALID"),"")</f>
        <v/>
      </c>
      <c r="AD61" s="805"/>
      <c r="AE61" s="806"/>
      <c r="AF61" s="807"/>
      <c r="AG61" s="808"/>
      <c r="AH61" s="809"/>
      <c r="AI61" s="809"/>
      <c r="AJ61" s="809"/>
      <c r="AK61" s="809"/>
      <c r="AL61" s="809"/>
      <c r="AM61" s="809"/>
      <c r="AN61" s="809"/>
      <c r="AO61" s="804"/>
      <c r="AP61" s="803"/>
      <c r="AQ61" s="803"/>
      <c r="AR61" s="803"/>
      <c r="AS61" s="803"/>
      <c r="AT61" s="803"/>
      <c r="AU61" s="810"/>
      <c r="AV61" s="690"/>
      <c r="AW61" s="811"/>
      <c r="AX61" s="811"/>
      <c r="AY61" s="811"/>
      <c r="AZ61" s="861"/>
      <c r="BA61" s="811"/>
      <c r="BB61" s="811"/>
      <c r="BC61" s="861"/>
      <c r="BD61" s="816" t="str">
        <f>IF(AND(Table1[[#This Row],[MGR   SPEC]]&lt;&gt;"",Table1[[#This Row],[UPK]]&lt;&gt;""),Table1[[#This Row],[MGR   SPEC]]/Table1[[#This Row],[UPK]],"")</f>
        <v/>
      </c>
      <c r="BE61" s="816" t="str">
        <f>IF(AND(Table1[[#This Row],[PWR  BUY]]&lt;&gt;"",Table1[[#This Row],[UPK]]&lt;&gt;""),Table1[[#This Row],[PWR  BUY]]/Table1[[#This Row],[UPK]],"")</f>
        <v/>
      </c>
      <c r="BF61" s="852" t="str">
        <f>IF(AND(Table1[[#This Row],[SH/PLT]]&lt;&gt;"",Table1[[#This Row],[UPK]]&lt;&gt;""),Table1[[#This Row],[SH/PLT]]/Table1[[#This Row],[UPK]],"")</f>
        <v/>
      </c>
      <c r="BG61" s="816"/>
      <c r="BH61" s="816"/>
      <c r="BI61" s="816"/>
      <c r="BJ61" s="852"/>
      <c r="BK61" s="816"/>
      <c r="BL61" s="816"/>
      <c r="BM61" s="852"/>
      <c r="BN61" s="853"/>
      <c r="BO61" s="850"/>
      <c r="BP61" s="864"/>
      <c r="BQ61" s="813"/>
      <c r="BR61" s="855"/>
      <c r="BS61" s="813"/>
      <c r="BT61" s="856"/>
      <c r="BU61" s="865"/>
      <c r="BV61" s="803"/>
      <c r="BW61" s="859"/>
      <c r="BX61" s="866"/>
      <c r="BY61" s="676">
        <f>IF(AND(OR($G$20="SH",$G$20="PL"),AND(NOT(Table1[[#This Row],[UI]]="SH"),NOT(Table1[[#This Row],[UI]]="PL")),AND(Table1[[#This Row],[REG COST DeCA]]&lt;&gt;"",Table1[[#This Row],[SH/PLT]]&lt;&gt;"")),(Table1[[#This Row],[REG COST DeCA]]-(Table1[[#This Row],[SH/PLT]]/Table1[[#This Row],[UPK]]))*Table1[[#This Row],[SH/PLT CONTAINS]],0)</f>
        <v>0</v>
      </c>
      <c r="CG61" s="517"/>
      <c r="CH61" s="517"/>
      <c r="CI61" s="517"/>
      <c r="CJ61" s="517">
        <f t="shared" si="1"/>
        <v>21.5</v>
      </c>
      <c r="CK61" s="517"/>
      <c r="CL61" s="517"/>
      <c r="CM61" s="517"/>
      <c r="CN61" s="845" t="s">
        <v>952</v>
      </c>
      <c r="CO61" s="845" t="s">
        <v>963</v>
      </c>
    </row>
    <row r="62" spans="1:93" x14ac:dyDescent="0.35">
      <c r="A62" s="515">
        <v>43</v>
      </c>
      <c r="B62" s="803"/>
      <c r="C62" s="803"/>
      <c r="D62" s="803"/>
      <c r="E62" s="803"/>
      <c r="F62" s="803"/>
      <c r="G62" s="803"/>
      <c r="H62" s="804"/>
      <c r="I62" s="803"/>
      <c r="J62" s="805"/>
      <c r="K62" s="661" t="str">
        <f>TEXT(Table1[[#This Row],[CASE GTIN]],"00000000000000")</f>
        <v>00000000000000</v>
      </c>
      <c r="L62" s="661">
        <f>MID(Table1[[#This Row],[LPAD CS GTIN TO 14]],1,1)*L$18</f>
        <v>0</v>
      </c>
      <c r="M62" s="661">
        <f>MID(Table1[[#This Row],[LPAD CS GTIN TO 14]],2,1)*M$18</f>
        <v>0</v>
      </c>
      <c r="N62" s="661">
        <f>MID(Table1[[#This Row],[LPAD CS GTIN TO 14]],3,1)*N$18</f>
        <v>0</v>
      </c>
      <c r="O62" s="661">
        <f>MID(Table1[[#This Row],[LPAD CS GTIN TO 14]],4,1)*O$18</f>
        <v>0</v>
      </c>
      <c r="P62" s="661">
        <f>MID(Table1[[#This Row],[LPAD CS GTIN TO 14]],5,1)*P$18</f>
        <v>0</v>
      </c>
      <c r="Q62" s="661">
        <f>MID(Table1[[#This Row],[LPAD CS GTIN TO 14]],6,1)*Q$18</f>
        <v>0</v>
      </c>
      <c r="R62" s="661">
        <f>MID(Table1[[#This Row],[LPAD CS GTIN TO 14]],7,1)*R$18</f>
        <v>0</v>
      </c>
      <c r="S62" s="661">
        <f>MID(Table1[[#This Row],[LPAD CS GTIN TO 14]],8,1)*S$18</f>
        <v>0</v>
      </c>
      <c r="T62" s="661">
        <f>MID(Table1[[#This Row],[LPAD CS GTIN TO 14]],9,1)*T$18</f>
        <v>0</v>
      </c>
      <c r="U62" s="661">
        <f>MID(Table1[[#This Row],[LPAD CS GTIN TO 14]],10,1)*U$18</f>
        <v>0</v>
      </c>
      <c r="V62" s="661">
        <f>MID(Table1[[#This Row],[LPAD CS GTIN TO 14]],11,1)*V$18</f>
        <v>0</v>
      </c>
      <c r="W62" s="661">
        <f>MID(Table1[[#This Row],[LPAD CS GTIN TO 14]],12,1)*W$18</f>
        <v>0</v>
      </c>
      <c r="X62" s="661">
        <f>MID(Table1[[#This Row],[LPAD CS GTIN TO 14]],13,1)*X$18</f>
        <v>0</v>
      </c>
      <c r="Y62" s="661">
        <f>MID(Table1[[#This Row],[LPAD CS GTIN TO 14]],14,1)*Y$18</f>
        <v>0</v>
      </c>
      <c r="Z62" s="661">
        <f>SUM(Table1[[#This Row],[CS GTIN POSITION 1]:[CS GTIN POSITION 14]])</f>
        <v>0</v>
      </c>
      <c r="AA62" s="661">
        <f>IFERROR(ROUNDUP(Table1[[#This Row],[SUM (COL L THUR Y)]],-1),"")</f>
        <v>0</v>
      </c>
      <c r="AB62" s="661">
        <f>Table1[[#This Row],[NEAREST MULT OF 10 (&gt;=SUM)]]-Table1[[#This Row],[SUM (COL L THUR Y)]]</f>
        <v>0</v>
      </c>
      <c r="AC62" s="673" t="str">
        <f>IF(Table1[[#This Row],[CASE GTIN]]&lt;&gt;"",IF(RIGHT(Table1[[#This Row],[CASE GTIN]],1)*1=Table1[[#This Row],[CHECK DIGIT]]*1,"VALID","INVALID"),"")</f>
        <v/>
      </c>
      <c r="AD62" s="805"/>
      <c r="AE62" s="806"/>
      <c r="AF62" s="807"/>
      <c r="AG62" s="808"/>
      <c r="AH62" s="809"/>
      <c r="AI62" s="809"/>
      <c r="AJ62" s="809"/>
      <c r="AK62" s="809"/>
      <c r="AL62" s="809"/>
      <c r="AM62" s="809"/>
      <c r="AN62" s="809"/>
      <c r="AO62" s="804"/>
      <c r="AP62" s="803"/>
      <c r="AQ62" s="803"/>
      <c r="AR62" s="803"/>
      <c r="AS62" s="803"/>
      <c r="AT62" s="803"/>
      <c r="AU62" s="810"/>
      <c r="AV62" s="690"/>
      <c r="AW62" s="811"/>
      <c r="AX62" s="811"/>
      <c r="AY62" s="811"/>
      <c r="AZ62" s="861"/>
      <c r="BA62" s="811"/>
      <c r="BB62" s="811"/>
      <c r="BC62" s="861"/>
      <c r="BD62" s="816" t="str">
        <f>IF(AND(Table1[[#This Row],[MGR   SPEC]]&lt;&gt;"",Table1[[#This Row],[UPK]]&lt;&gt;""),Table1[[#This Row],[MGR   SPEC]]/Table1[[#This Row],[UPK]],"")</f>
        <v/>
      </c>
      <c r="BE62" s="816" t="str">
        <f>IF(AND(Table1[[#This Row],[PWR  BUY]]&lt;&gt;"",Table1[[#This Row],[UPK]]&lt;&gt;""),Table1[[#This Row],[PWR  BUY]]/Table1[[#This Row],[UPK]],"")</f>
        <v/>
      </c>
      <c r="BF62" s="852" t="str">
        <f>IF(AND(Table1[[#This Row],[SH/PLT]]&lt;&gt;"",Table1[[#This Row],[UPK]]&lt;&gt;""),Table1[[#This Row],[SH/PLT]]/Table1[[#This Row],[UPK]],"")</f>
        <v/>
      </c>
      <c r="BG62" s="816"/>
      <c r="BH62" s="816"/>
      <c r="BI62" s="816"/>
      <c r="BJ62" s="852"/>
      <c r="BK62" s="816"/>
      <c r="BL62" s="816"/>
      <c r="BM62" s="852"/>
      <c r="BN62" s="853"/>
      <c r="BO62" s="850"/>
      <c r="BP62" s="864"/>
      <c r="BQ62" s="813"/>
      <c r="BR62" s="855"/>
      <c r="BS62" s="813"/>
      <c r="BT62" s="856"/>
      <c r="BU62" s="865"/>
      <c r="BV62" s="803"/>
      <c r="BW62" s="859"/>
      <c r="BX62" s="866"/>
      <c r="BY62" s="676">
        <f>IF(AND(OR($G$20="SH",$G$20="PL"),AND(NOT(Table1[[#This Row],[UI]]="SH"),NOT(Table1[[#This Row],[UI]]="PL")),AND(Table1[[#This Row],[REG COST DeCA]]&lt;&gt;"",Table1[[#This Row],[SH/PLT]]&lt;&gt;"")),(Table1[[#This Row],[REG COST DeCA]]-(Table1[[#This Row],[SH/PLT]]/Table1[[#This Row],[UPK]]))*Table1[[#This Row],[SH/PLT CONTAINS]],0)</f>
        <v>0</v>
      </c>
      <c r="CG62" s="517"/>
      <c r="CH62" s="517"/>
      <c r="CI62" s="517"/>
      <c r="CJ62" s="517">
        <f t="shared" si="1"/>
        <v>22</v>
      </c>
      <c r="CK62" s="517"/>
      <c r="CL62" s="517"/>
      <c r="CM62" s="517"/>
      <c r="CN62" s="845" t="s">
        <v>952</v>
      </c>
      <c r="CO62" s="845" t="s">
        <v>963</v>
      </c>
    </row>
    <row r="63" spans="1:93" x14ac:dyDescent="0.35">
      <c r="A63" s="515">
        <v>44</v>
      </c>
      <c r="B63" s="803"/>
      <c r="C63" s="803"/>
      <c r="D63" s="803"/>
      <c r="E63" s="803"/>
      <c r="F63" s="803"/>
      <c r="G63" s="803"/>
      <c r="H63" s="804"/>
      <c r="I63" s="803"/>
      <c r="J63" s="805"/>
      <c r="K63" s="661" t="str">
        <f>TEXT(Table1[[#This Row],[CASE GTIN]],"00000000000000")</f>
        <v>00000000000000</v>
      </c>
      <c r="L63" s="661">
        <f>MID(Table1[[#This Row],[LPAD CS GTIN TO 14]],1,1)*L$18</f>
        <v>0</v>
      </c>
      <c r="M63" s="661">
        <f>MID(Table1[[#This Row],[LPAD CS GTIN TO 14]],2,1)*M$18</f>
        <v>0</v>
      </c>
      <c r="N63" s="661">
        <f>MID(Table1[[#This Row],[LPAD CS GTIN TO 14]],3,1)*N$18</f>
        <v>0</v>
      </c>
      <c r="O63" s="661">
        <f>MID(Table1[[#This Row],[LPAD CS GTIN TO 14]],4,1)*O$18</f>
        <v>0</v>
      </c>
      <c r="P63" s="661">
        <f>MID(Table1[[#This Row],[LPAD CS GTIN TO 14]],5,1)*P$18</f>
        <v>0</v>
      </c>
      <c r="Q63" s="661">
        <f>MID(Table1[[#This Row],[LPAD CS GTIN TO 14]],6,1)*Q$18</f>
        <v>0</v>
      </c>
      <c r="R63" s="661">
        <f>MID(Table1[[#This Row],[LPAD CS GTIN TO 14]],7,1)*R$18</f>
        <v>0</v>
      </c>
      <c r="S63" s="661">
        <f>MID(Table1[[#This Row],[LPAD CS GTIN TO 14]],8,1)*S$18</f>
        <v>0</v>
      </c>
      <c r="T63" s="661">
        <f>MID(Table1[[#This Row],[LPAD CS GTIN TO 14]],9,1)*T$18</f>
        <v>0</v>
      </c>
      <c r="U63" s="661">
        <f>MID(Table1[[#This Row],[LPAD CS GTIN TO 14]],10,1)*U$18</f>
        <v>0</v>
      </c>
      <c r="V63" s="661">
        <f>MID(Table1[[#This Row],[LPAD CS GTIN TO 14]],11,1)*V$18</f>
        <v>0</v>
      </c>
      <c r="W63" s="661">
        <f>MID(Table1[[#This Row],[LPAD CS GTIN TO 14]],12,1)*W$18</f>
        <v>0</v>
      </c>
      <c r="X63" s="661">
        <f>MID(Table1[[#This Row],[LPAD CS GTIN TO 14]],13,1)*X$18</f>
        <v>0</v>
      </c>
      <c r="Y63" s="661">
        <f>MID(Table1[[#This Row],[LPAD CS GTIN TO 14]],14,1)*Y$18</f>
        <v>0</v>
      </c>
      <c r="Z63" s="661">
        <f>SUM(Table1[[#This Row],[CS GTIN POSITION 1]:[CS GTIN POSITION 14]])</f>
        <v>0</v>
      </c>
      <c r="AA63" s="661">
        <f>IFERROR(ROUNDUP(Table1[[#This Row],[SUM (COL L THUR Y)]],-1),"")</f>
        <v>0</v>
      </c>
      <c r="AB63" s="661">
        <f>Table1[[#This Row],[NEAREST MULT OF 10 (&gt;=SUM)]]-Table1[[#This Row],[SUM (COL L THUR Y)]]</f>
        <v>0</v>
      </c>
      <c r="AC63" s="673" t="str">
        <f>IF(Table1[[#This Row],[CASE GTIN]]&lt;&gt;"",IF(RIGHT(Table1[[#This Row],[CASE GTIN]],1)*1=Table1[[#This Row],[CHECK DIGIT]]*1,"VALID","INVALID"),"")</f>
        <v/>
      </c>
      <c r="AD63" s="805"/>
      <c r="AE63" s="806"/>
      <c r="AF63" s="807"/>
      <c r="AG63" s="808"/>
      <c r="AH63" s="809"/>
      <c r="AI63" s="809"/>
      <c r="AJ63" s="809"/>
      <c r="AK63" s="809"/>
      <c r="AL63" s="809"/>
      <c r="AM63" s="809"/>
      <c r="AN63" s="809"/>
      <c r="AO63" s="804"/>
      <c r="AP63" s="803"/>
      <c r="AQ63" s="803"/>
      <c r="AR63" s="803"/>
      <c r="AS63" s="803"/>
      <c r="AT63" s="803"/>
      <c r="AU63" s="810"/>
      <c r="AV63" s="690"/>
      <c r="AW63" s="811"/>
      <c r="AX63" s="811"/>
      <c r="AY63" s="811"/>
      <c r="AZ63" s="861"/>
      <c r="BA63" s="811"/>
      <c r="BB63" s="811"/>
      <c r="BC63" s="861"/>
      <c r="BD63" s="816" t="str">
        <f>IF(AND(Table1[[#This Row],[MGR   SPEC]]&lt;&gt;"",Table1[[#This Row],[UPK]]&lt;&gt;""),Table1[[#This Row],[MGR   SPEC]]/Table1[[#This Row],[UPK]],"")</f>
        <v/>
      </c>
      <c r="BE63" s="816" t="str">
        <f>IF(AND(Table1[[#This Row],[PWR  BUY]]&lt;&gt;"",Table1[[#This Row],[UPK]]&lt;&gt;""),Table1[[#This Row],[PWR  BUY]]/Table1[[#This Row],[UPK]],"")</f>
        <v/>
      </c>
      <c r="BF63" s="852" t="str">
        <f>IF(AND(Table1[[#This Row],[SH/PLT]]&lt;&gt;"",Table1[[#This Row],[UPK]]&lt;&gt;""),Table1[[#This Row],[SH/PLT]]/Table1[[#This Row],[UPK]],"")</f>
        <v/>
      </c>
      <c r="BG63" s="816"/>
      <c r="BH63" s="816"/>
      <c r="BI63" s="816"/>
      <c r="BJ63" s="852"/>
      <c r="BK63" s="816"/>
      <c r="BL63" s="816"/>
      <c r="BM63" s="852"/>
      <c r="BN63" s="853"/>
      <c r="BO63" s="850"/>
      <c r="BP63" s="864"/>
      <c r="BQ63" s="813"/>
      <c r="BR63" s="855"/>
      <c r="BS63" s="813"/>
      <c r="BT63" s="856"/>
      <c r="BU63" s="865"/>
      <c r="BV63" s="803"/>
      <c r="BW63" s="859"/>
      <c r="BX63" s="866"/>
      <c r="BY63" s="676">
        <f>IF(AND(OR($G$20="SH",$G$20="PL"),AND(NOT(Table1[[#This Row],[UI]]="SH"),NOT(Table1[[#This Row],[UI]]="PL")),AND(Table1[[#This Row],[REG COST DeCA]]&lt;&gt;"",Table1[[#This Row],[SH/PLT]]&lt;&gt;"")),(Table1[[#This Row],[REG COST DeCA]]-(Table1[[#This Row],[SH/PLT]]/Table1[[#This Row],[UPK]]))*Table1[[#This Row],[SH/PLT CONTAINS]],0)</f>
        <v>0</v>
      </c>
      <c r="CG63" s="517"/>
      <c r="CH63" s="517"/>
      <c r="CI63" s="517"/>
      <c r="CJ63" s="517">
        <f t="shared" si="1"/>
        <v>22.5</v>
      </c>
      <c r="CK63" s="517"/>
      <c r="CL63" s="517"/>
      <c r="CM63" s="517"/>
      <c r="CN63" s="845" t="s">
        <v>952</v>
      </c>
      <c r="CO63" s="845" t="s">
        <v>963</v>
      </c>
    </row>
    <row r="64" spans="1:93" x14ac:dyDescent="0.35">
      <c r="A64" s="515">
        <v>45</v>
      </c>
      <c r="B64" s="803"/>
      <c r="C64" s="803"/>
      <c r="D64" s="803"/>
      <c r="E64" s="803"/>
      <c r="F64" s="803"/>
      <c r="G64" s="803"/>
      <c r="H64" s="804"/>
      <c r="I64" s="803"/>
      <c r="J64" s="805"/>
      <c r="K64" s="661" t="str">
        <f>TEXT(Table1[[#This Row],[CASE GTIN]],"00000000000000")</f>
        <v>00000000000000</v>
      </c>
      <c r="L64" s="661">
        <f>MID(Table1[[#This Row],[LPAD CS GTIN TO 14]],1,1)*L$18</f>
        <v>0</v>
      </c>
      <c r="M64" s="661">
        <f>MID(Table1[[#This Row],[LPAD CS GTIN TO 14]],2,1)*M$18</f>
        <v>0</v>
      </c>
      <c r="N64" s="661">
        <f>MID(Table1[[#This Row],[LPAD CS GTIN TO 14]],3,1)*N$18</f>
        <v>0</v>
      </c>
      <c r="O64" s="661">
        <f>MID(Table1[[#This Row],[LPAD CS GTIN TO 14]],4,1)*O$18</f>
        <v>0</v>
      </c>
      <c r="P64" s="661">
        <f>MID(Table1[[#This Row],[LPAD CS GTIN TO 14]],5,1)*P$18</f>
        <v>0</v>
      </c>
      <c r="Q64" s="661">
        <f>MID(Table1[[#This Row],[LPAD CS GTIN TO 14]],6,1)*Q$18</f>
        <v>0</v>
      </c>
      <c r="R64" s="661">
        <f>MID(Table1[[#This Row],[LPAD CS GTIN TO 14]],7,1)*R$18</f>
        <v>0</v>
      </c>
      <c r="S64" s="661">
        <f>MID(Table1[[#This Row],[LPAD CS GTIN TO 14]],8,1)*S$18</f>
        <v>0</v>
      </c>
      <c r="T64" s="661">
        <f>MID(Table1[[#This Row],[LPAD CS GTIN TO 14]],9,1)*T$18</f>
        <v>0</v>
      </c>
      <c r="U64" s="661">
        <f>MID(Table1[[#This Row],[LPAD CS GTIN TO 14]],10,1)*U$18</f>
        <v>0</v>
      </c>
      <c r="V64" s="661">
        <f>MID(Table1[[#This Row],[LPAD CS GTIN TO 14]],11,1)*V$18</f>
        <v>0</v>
      </c>
      <c r="W64" s="661">
        <f>MID(Table1[[#This Row],[LPAD CS GTIN TO 14]],12,1)*W$18</f>
        <v>0</v>
      </c>
      <c r="X64" s="661">
        <f>MID(Table1[[#This Row],[LPAD CS GTIN TO 14]],13,1)*X$18</f>
        <v>0</v>
      </c>
      <c r="Y64" s="661">
        <f>MID(Table1[[#This Row],[LPAD CS GTIN TO 14]],14,1)*Y$18</f>
        <v>0</v>
      </c>
      <c r="Z64" s="661">
        <f>SUM(Table1[[#This Row],[CS GTIN POSITION 1]:[CS GTIN POSITION 14]])</f>
        <v>0</v>
      </c>
      <c r="AA64" s="661">
        <f>IFERROR(ROUNDUP(Table1[[#This Row],[SUM (COL L THUR Y)]],-1),"")</f>
        <v>0</v>
      </c>
      <c r="AB64" s="661">
        <f>Table1[[#This Row],[NEAREST MULT OF 10 (&gt;=SUM)]]-Table1[[#This Row],[SUM (COL L THUR Y)]]</f>
        <v>0</v>
      </c>
      <c r="AC64" s="673" t="str">
        <f>IF(Table1[[#This Row],[CASE GTIN]]&lt;&gt;"",IF(RIGHT(Table1[[#This Row],[CASE GTIN]],1)*1=Table1[[#This Row],[CHECK DIGIT]]*1,"VALID","INVALID"),"")</f>
        <v/>
      </c>
      <c r="AD64" s="805"/>
      <c r="AE64" s="806"/>
      <c r="AF64" s="807"/>
      <c r="AG64" s="808"/>
      <c r="AH64" s="809"/>
      <c r="AI64" s="809"/>
      <c r="AJ64" s="809"/>
      <c r="AK64" s="809"/>
      <c r="AL64" s="809"/>
      <c r="AM64" s="809"/>
      <c r="AN64" s="809"/>
      <c r="AO64" s="804"/>
      <c r="AP64" s="803"/>
      <c r="AQ64" s="803"/>
      <c r="AR64" s="803"/>
      <c r="AS64" s="803"/>
      <c r="AT64" s="803"/>
      <c r="AU64" s="810"/>
      <c r="AV64" s="690"/>
      <c r="AW64" s="811"/>
      <c r="AX64" s="811"/>
      <c r="AY64" s="811"/>
      <c r="AZ64" s="861"/>
      <c r="BA64" s="811"/>
      <c r="BB64" s="811"/>
      <c r="BC64" s="861"/>
      <c r="BD64" s="816" t="str">
        <f>IF(AND(Table1[[#This Row],[MGR   SPEC]]&lt;&gt;"",Table1[[#This Row],[UPK]]&lt;&gt;""),Table1[[#This Row],[MGR   SPEC]]/Table1[[#This Row],[UPK]],"")</f>
        <v/>
      </c>
      <c r="BE64" s="816" t="str">
        <f>IF(AND(Table1[[#This Row],[PWR  BUY]]&lt;&gt;"",Table1[[#This Row],[UPK]]&lt;&gt;""),Table1[[#This Row],[PWR  BUY]]/Table1[[#This Row],[UPK]],"")</f>
        <v/>
      </c>
      <c r="BF64" s="852" t="str">
        <f>IF(AND(Table1[[#This Row],[SH/PLT]]&lt;&gt;"",Table1[[#This Row],[UPK]]&lt;&gt;""),Table1[[#This Row],[SH/PLT]]/Table1[[#This Row],[UPK]],"")</f>
        <v/>
      </c>
      <c r="BG64" s="816"/>
      <c r="BH64" s="816"/>
      <c r="BI64" s="816"/>
      <c r="BJ64" s="852"/>
      <c r="BK64" s="816"/>
      <c r="BL64" s="816"/>
      <c r="BM64" s="852"/>
      <c r="BN64" s="853"/>
      <c r="BO64" s="850"/>
      <c r="BP64" s="864"/>
      <c r="BQ64" s="813"/>
      <c r="BR64" s="855"/>
      <c r="BS64" s="813"/>
      <c r="BT64" s="856"/>
      <c r="BU64" s="865"/>
      <c r="BV64" s="803"/>
      <c r="BW64" s="859"/>
      <c r="BX64" s="866"/>
      <c r="BY64" s="676">
        <f>IF(AND(OR($G$20="SH",$G$20="PL"),AND(NOT(Table1[[#This Row],[UI]]="SH"),NOT(Table1[[#This Row],[UI]]="PL")),AND(Table1[[#This Row],[REG COST DeCA]]&lt;&gt;"",Table1[[#This Row],[SH/PLT]]&lt;&gt;"")),(Table1[[#This Row],[REG COST DeCA]]-(Table1[[#This Row],[SH/PLT]]/Table1[[#This Row],[UPK]]))*Table1[[#This Row],[SH/PLT CONTAINS]],0)</f>
        <v>0</v>
      </c>
      <c r="CG64" s="517"/>
      <c r="CH64" s="517"/>
      <c r="CI64" s="517"/>
      <c r="CJ64" s="517">
        <f t="shared" si="1"/>
        <v>23</v>
      </c>
      <c r="CK64" s="517"/>
      <c r="CL64" s="517"/>
      <c r="CM64" s="517"/>
      <c r="CN64" s="845" t="s">
        <v>952</v>
      </c>
      <c r="CO64" s="845" t="s">
        <v>963</v>
      </c>
    </row>
    <row r="65" spans="1:93" x14ac:dyDescent="0.35">
      <c r="A65" s="515">
        <v>46</v>
      </c>
      <c r="B65" s="803"/>
      <c r="C65" s="803"/>
      <c r="D65" s="803"/>
      <c r="E65" s="803"/>
      <c r="F65" s="803"/>
      <c r="G65" s="803"/>
      <c r="H65" s="804"/>
      <c r="I65" s="803"/>
      <c r="J65" s="805"/>
      <c r="K65" s="661" t="str">
        <f>TEXT(Table1[[#This Row],[CASE GTIN]],"00000000000000")</f>
        <v>00000000000000</v>
      </c>
      <c r="L65" s="661">
        <f>MID(Table1[[#This Row],[LPAD CS GTIN TO 14]],1,1)*L$18</f>
        <v>0</v>
      </c>
      <c r="M65" s="661">
        <f>MID(Table1[[#This Row],[LPAD CS GTIN TO 14]],2,1)*M$18</f>
        <v>0</v>
      </c>
      <c r="N65" s="661">
        <f>MID(Table1[[#This Row],[LPAD CS GTIN TO 14]],3,1)*N$18</f>
        <v>0</v>
      </c>
      <c r="O65" s="661">
        <f>MID(Table1[[#This Row],[LPAD CS GTIN TO 14]],4,1)*O$18</f>
        <v>0</v>
      </c>
      <c r="P65" s="661">
        <f>MID(Table1[[#This Row],[LPAD CS GTIN TO 14]],5,1)*P$18</f>
        <v>0</v>
      </c>
      <c r="Q65" s="661">
        <f>MID(Table1[[#This Row],[LPAD CS GTIN TO 14]],6,1)*Q$18</f>
        <v>0</v>
      </c>
      <c r="R65" s="661">
        <f>MID(Table1[[#This Row],[LPAD CS GTIN TO 14]],7,1)*R$18</f>
        <v>0</v>
      </c>
      <c r="S65" s="661">
        <f>MID(Table1[[#This Row],[LPAD CS GTIN TO 14]],8,1)*S$18</f>
        <v>0</v>
      </c>
      <c r="T65" s="661">
        <f>MID(Table1[[#This Row],[LPAD CS GTIN TO 14]],9,1)*T$18</f>
        <v>0</v>
      </c>
      <c r="U65" s="661">
        <f>MID(Table1[[#This Row],[LPAD CS GTIN TO 14]],10,1)*U$18</f>
        <v>0</v>
      </c>
      <c r="V65" s="661">
        <f>MID(Table1[[#This Row],[LPAD CS GTIN TO 14]],11,1)*V$18</f>
        <v>0</v>
      </c>
      <c r="W65" s="661">
        <f>MID(Table1[[#This Row],[LPAD CS GTIN TO 14]],12,1)*W$18</f>
        <v>0</v>
      </c>
      <c r="X65" s="661">
        <f>MID(Table1[[#This Row],[LPAD CS GTIN TO 14]],13,1)*X$18</f>
        <v>0</v>
      </c>
      <c r="Y65" s="661">
        <f>MID(Table1[[#This Row],[LPAD CS GTIN TO 14]],14,1)*Y$18</f>
        <v>0</v>
      </c>
      <c r="Z65" s="661">
        <f>SUM(Table1[[#This Row],[CS GTIN POSITION 1]:[CS GTIN POSITION 14]])</f>
        <v>0</v>
      </c>
      <c r="AA65" s="661">
        <f>IFERROR(ROUNDUP(Table1[[#This Row],[SUM (COL L THUR Y)]],-1),"")</f>
        <v>0</v>
      </c>
      <c r="AB65" s="661">
        <f>Table1[[#This Row],[NEAREST MULT OF 10 (&gt;=SUM)]]-Table1[[#This Row],[SUM (COL L THUR Y)]]</f>
        <v>0</v>
      </c>
      <c r="AC65" s="673" t="str">
        <f>IF(Table1[[#This Row],[CASE GTIN]]&lt;&gt;"",IF(RIGHT(Table1[[#This Row],[CASE GTIN]],1)*1=Table1[[#This Row],[CHECK DIGIT]]*1,"VALID","INVALID"),"")</f>
        <v/>
      </c>
      <c r="AD65" s="805"/>
      <c r="AE65" s="806"/>
      <c r="AF65" s="807"/>
      <c r="AG65" s="808"/>
      <c r="AH65" s="809"/>
      <c r="AI65" s="809"/>
      <c r="AJ65" s="809"/>
      <c r="AK65" s="809"/>
      <c r="AL65" s="809"/>
      <c r="AM65" s="809"/>
      <c r="AN65" s="809"/>
      <c r="AO65" s="804"/>
      <c r="AP65" s="803"/>
      <c r="AQ65" s="803"/>
      <c r="AR65" s="803"/>
      <c r="AS65" s="803"/>
      <c r="AT65" s="803"/>
      <c r="AU65" s="810"/>
      <c r="AV65" s="690"/>
      <c r="AW65" s="811"/>
      <c r="AX65" s="811"/>
      <c r="AY65" s="811"/>
      <c r="AZ65" s="861"/>
      <c r="BA65" s="811"/>
      <c r="BB65" s="811"/>
      <c r="BC65" s="861"/>
      <c r="BD65" s="816" t="str">
        <f>IF(AND(Table1[[#This Row],[MGR   SPEC]]&lt;&gt;"",Table1[[#This Row],[UPK]]&lt;&gt;""),Table1[[#This Row],[MGR   SPEC]]/Table1[[#This Row],[UPK]],"")</f>
        <v/>
      </c>
      <c r="BE65" s="816" t="str">
        <f>IF(AND(Table1[[#This Row],[PWR  BUY]]&lt;&gt;"",Table1[[#This Row],[UPK]]&lt;&gt;""),Table1[[#This Row],[PWR  BUY]]/Table1[[#This Row],[UPK]],"")</f>
        <v/>
      </c>
      <c r="BF65" s="852" t="str">
        <f>IF(AND(Table1[[#This Row],[SH/PLT]]&lt;&gt;"",Table1[[#This Row],[UPK]]&lt;&gt;""),Table1[[#This Row],[SH/PLT]]/Table1[[#This Row],[UPK]],"")</f>
        <v/>
      </c>
      <c r="BG65" s="816"/>
      <c r="BH65" s="816"/>
      <c r="BI65" s="816"/>
      <c r="BJ65" s="852"/>
      <c r="BK65" s="816"/>
      <c r="BL65" s="816"/>
      <c r="BM65" s="852"/>
      <c r="BN65" s="853"/>
      <c r="BO65" s="850"/>
      <c r="BP65" s="864"/>
      <c r="BQ65" s="813"/>
      <c r="BR65" s="855"/>
      <c r="BS65" s="813"/>
      <c r="BT65" s="856"/>
      <c r="BU65" s="865"/>
      <c r="BV65" s="803"/>
      <c r="BW65" s="859"/>
      <c r="BX65" s="866"/>
      <c r="BY65" s="676">
        <f>IF(AND(OR($G$20="SH",$G$20="PL"),AND(NOT(Table1[[#This Row],[UI]]="SH"),NOT(Table1[[#This Row],[UI]]="PL")),AND(Table1[[#This Row],[REG COST DeCA]]&lt;&gt;"",Table1[[#This Row],[SH/PLT]]&lt;&gt;"")),(Table1[[#This Row],[REG COST DeCA]]-(Table1[[#This Row],[SH/PLT]]/Table1[[#This Row],[UPK]]))*Table1[[#This Row],[SH/PLT CONTAINS]],0)</f>
        <v>0</v>
      </c>
      <c r="CG65" s="517"/>
      <c r="CH65" s="517"/>
      <c r="CI65" s="517"/>
      <c r="CJ65" s="517">
        <f t="shared" si="1"/>
        <v>23.5</v>
      </c>
      <c r="CK65" s="517"/>
      <c r="CL65" s="517"/>
      <c r="CM65" s="517"/>
      <c r="CN65" s="845" t="s">
        <v>952</v>
      </c>
      <c r="CO65" s="845" t="s">
        <v>963</v>
      </c>
    </row>
    <row r="66" spans="1:93" x14ac:dyDescent="0.35">
      <c r="A66" s="515">
        <v>47</v>
      </c>
      <c r="B66" s="803"/>
      <c r="C66" s="803"/>
      <c r="D66" s="803"/>
      <c r="E66" s="803"/>
      <c r="F66" s="803"/>
      <c r="G66" s="803"/>
      <c r="H66" s="804"/>
      <c r="I66" s="803"/>
      <c r="J66" s="805"/>
      <c r="K66" s="661" t="str">
        <f>TEXT(Table1[[#This Row],[CASE GTIN]],"00000000000000")</f>
        <v>00000000000000</v>
      </c>
      <c r="L66" s="661">
        <f>MID(Table1[[#This Row],[LPAD CS GTIN TO 14]],1,1)*L$18</f>
        <v>0</v>
      </c>
      <c r="M66" s="661">
        <f>MID(Table1[[#This Row],[LPAD CS GTIN TO 14]],2,1)*M$18</f>
        <v>0</v>
      </c>
      <c r="N66" s="661">
        <f>MID(Table1[[#This Row],[LPAD CS GTIN TO 14]],3,1)*N$18</f>
        <v>0</v>
      </c>
      <c r="O66" s="661">
        <f>MID(Table1[[#This Row],[LPAD CS GTIN TO 14]],4,1)*O$18</f>
        <v>0</v>
      </c>
      <c r="P66" s="661">
        <f>MID(Table1[[#This Row],[LPAD CS GTIN TO 14]],5,1)*P$18</f>
        <v>0</v>
      </c>
      <c r="Q66" s="661">
        <f>MID(Table1[[#This Row],[LPAD CS GTIN TO 14]],6,1)*Q$18</f>
        <v>0</v>
      </c>
      <c r="R66" s="661">
        <f>MID(Table1[[#This Row],[LPAD CS GTIN TO 14]],7,1)*R$18</f>
        <v>0</v>
      </c>
      <c r="S66" s="661">
        <f>MID(Table1[[#This Row],[LPAD CS GTIN TO 14]],8,1)*S$18</f>
        <v>0</v>
      </c>
      <c r="T66" s="661">
        <f>MID(Table1[[#This Row],[LPAD CS GTIN TO 14]],9,1)*T$18</f>
        <v>0</v>
      </c>
      <c r="U66" s="661">
        <f>MID(Table1[[#This Row],[LPAD CS GTIN TO 14]],10,1)*U$18</f>
        <v>0</v>
      </c>
      <c r="V66" s="661">
        <f>MID(Table1[[#This Row],[LPAD CS GTIN TO 14]],11,1)*V$18</f>
        <v>0</v>
      </c>
      <c r="W66" s="661">
        <f>MID(Table1[[#This Row],[LPAD CS GTIN TO 14]],12,1)*W$18</f>
        <v>0</v>
      </c>
      <c r="X66" s="661">
        <f>MID(Table1[[#This Row],[LPAD CS GTIN TO 14]],13,1)*X$18</f>
        <v>0</v>
      </c>
      <c r="Y66" s="661">
        <f>MID(Table1[[#This Row],[LPAD CS GTIN TO 14]],14,1)*Y$18</f>
        <v>0</v>
      </c>
      <c r="Z66" s="661">
        <f>SUM(Table1[[#This Row],[CS GTIN POSITION 1]:[CS GTIN POSITION 14]])</f>
        <v>0</v>
      </c>
      <c r="AA66" s="661">
        <f>IFERROR(ROUNDUP(Table1[[#This Row],[SUM (COL L THUR Y)]],-1),"")</f>
        <v>0</v>
      </c>
      <c r="AB66" s="661">
        <f>Table1[[#This Row],[NEAREST MULT OF 10 (&gt;=SUM)]]-Table1[[#This Row],[SUM (COL L THUR Y)]]</f>
        <v>0</v>
      </c>
      <c r="AC66" s="673" t="str">
        <f>IF(Table1[[#This Row],[CASE GTIN]]&lt;&gt;"",IF(RIGHT(Table1[[#This Row],[CASE GTIN]],1)*1=Table1[[#This Row],[CHECK DIGIT]]*1,"VALID","INVALID"),"")</f>
        <v/>
      </c>
      <c r="AD66" s="805"/>
      <c r="AE66" s="806"/>
      <c r="AF66" s="807"/>
      <c r="AG66" s="808"/>
      <c r="AH66" s="809"/>
      <c r="AI66" s="809"/>
      <c r="AJ66" s="809"/>
      <c r="AK66" s="809"/>
      <c r="AL66" s="809"/>
      <c r="AM66" s="809"/>
      <c r="AN66" s="809"/>
      <c r="AO66" s="804"/>
      <c r="AP66" s="803"/>
      <c r="AQ66" s="803"/>
      <c r="AR66" s="803"/>
      <c r="AS66" s="803"/>
      <c r="AT66" s="803"/>
      <c r="AU66" s="810"/>
      <c r="AV66" s="690"/>
      <c r="AW66" s="811"/>
      <c r="AX66" s="811"/>
      <c r="AY66" s="811"/>
      <c r="AZ66" s="861"/>
      <c r="BA66" s="811"/>
      <c r="BB66" s="811"/>
      <c r="BC66" s="861"/>
      <c r="BD66" s="816" t="str">
        <f>IF(AND(Table1[[#This Row],[MGR   SPEC]]&lt;&gt;"",Table1[[#This Row],[UPK]]&lt;&gt;""),Table1[[#This Row],[MGR   SPEC]]/Table1[[#This Row],[UPK]],"")</f>
        <v/>
      </c>
      <c r="BE66" s="816" t="str">
        <f>IF(AND(Table1[[#This Row],[PWR  BUY]]&lt;&gt;"",Table1[[#This Row],[UPK]]&lt;&gt;""),Table1[[#This Row],[PWR  BUY]]/Table1[[#This Row],[UPK]],"")</f>
        <v/>
      </c>
      <c r="BF66" s="852" t="str">
        <f>IF(AND(Table1[[#This Row],[SH/PLT]]&lt;&gt;"",Table1[[#This Row],[UPK]]&lt;&gt;""),Table1[[#This Row],[SH/PLT]]/Table1[[#This Row],[UPK]],"")</f>
        <v/>
      </c>
      <c r="BG66" s="816"/>
      <c r="BH66" s="816"/>
      <c r="BI66" s="816"/>
      <c r="BJ66" s="852"/>
      <c r="BK66" s="816"/>
      <c r="BL66" s="816"/>
      <c r="BM66" s="852"/>
      <c r="BN66" s="853"/>
      <c r="BO66" s="850"/>
      <c r="BP66" s="864"/>
      <c r="BQ66" s="813"/>
      <c r="BR66" s="855"/>
      <c r="BS66" s="813"/>
      <c r="BT66" s="856"/>
      <c r="BU66" s="865"/>
      <c r="BV66" s="803"/>
      <c r="BW66" s="859"/>
      <c r="BX66" s="866"/>
      <c r="BY66" s="676">
        <f>IF(AND(OR($G$20="SH",$G$20="PL"),AND(NOT(Table1[[#This Row],[UI]]="SH"),NOT(Table1[[#This Row],[UI]]="PL")),AND(Table1[[#This Row],[REG COST DeCA]]&lt;&gt;"",Table1[[#This Row],[SH/PLT]]&lt;&gt;"")),(Table1[[#This Row],[REG COST DeCA]]-(Table1[[#This Row],[SH/PLT]]/Table1[[#This Row],[UPK]]))*Table1[[#This Row],[SH/PLT CONTAINS]],0)</f>
        <v>0</v>
      </c>
      <c r="CG66" s="517"/>
      <c r="CH66" s="517"/>
      <c r="CI66" s="517"/>
      <c r="CJ66" s="517">
        <f t="shared" si="1"/>
        <v>24</v>
      </c>
      <c r="CK66" s="517"/>
      <c r="CL66" s="517"/>
      <c r="CM66" s="517"/>
      <c r="CN66" s="845" t="s">
        <v>953</v>
      </c>
      <c r="CO66" s="845" t="s">
        <v>964</v>
      </c>
    </row>
    <row r="67" spans="1:93" x14ac:dyDescent="0.35">
      <c r="A67" s="515">
        <v>48</v>
      </c>
      <c r="B67" s="803"/>
      <c r="C67" s="803"/>
      <c r="D67" s="803"/>
      <c r="E67" s="803"/>
      <c r="F67" s="803"/>
      <c r="G67" s="803"/>
      <c r="H67" s="804"/>
      <c r="I67" s="803"/>
      <c r="J67" s="805"/>
      <c r="K67" s="661" t="str">
        <f>TEXT(Table1[[#This Row],[CASE GTIN]],"00000000000000")</f>
        <v>00000000000000</v>
      </c>
      <c r="L67" s="661">
        <f>MID(Table1[[#This Row],[LPAD CS GTIN TO 14]],1,1)*L$18</f>
        <v>0</v>
      </c>
      <c r="M67" s="661">
        <f>MID(Table1[[#This Row],[LPAD CS GTIN TO 14]],2,1)*M$18</f>
        <v>0</v>
      </c>
      <c r="N67" s="661">
        <f>MID(Table1[[#This Row],[LPAD CS GTIN TO 14]],3,1)*N$18</f>
        <v>0</v>
      </c>
      <c r="O67" s="661">
        <f>MID(Table1[[#This Row],[LPAD CS GTIN TO 14]],4,1)*O$18</f>
        <v>0</v>
      </c>
      <c r="P67" s="661">
        <f>MID(Table1[[#This Row],[LPAD CS GTIN TO 14]],5,1)*P$18</f>
        <v>0</v>
      </c>
      <c r="Q67" s="661">
        <f>MID(Table1[[#This Row],[LPAD CS GTIN TO 14]],6,1)*Q$18</f>
        <v>0</v>
      </c>
      <c r="R67" s="661">
        <f>MID(Table1[[#This Row],[LPAD CS GTIN TO 14]],7,1)*R$18</f>
        <v>0</v>
      </c>
      <c r="S67" s="661">
        <f>MID(Table1[[#This Row],[LPAD CS GTIN TO 14]],8,1)*S$18</f>
        <v>0</v>
      </c>
      <c r="T67" s="661">
        <f>MID(Table1[[#This Row],[LPAD CS GTIN TO 14]],9,1)*T$18</f>
        <v>0</v>
      </c>
      <c r="U67" s="661">
        <f>MID(Table1[[#This Row],[LPAD CS GTIN TO 14]],10,1)*U$18</f>
        <v>0</v>
      </c>
      <c r="V67" s="661">
        <f>MID(Table1[[#This Row],[LPAD CS GTIN TO 14]],11,1)*V$18</f>
        <v>0</v>
      </c>
      <c r="W67" s="661">
        <f>MID(Table1[[#This Row],[LPAD CS GTIN TO 14]],12,1)*W$18</f>
        <v>0</v>
      </c>
      <c r="X67" s="661">
        <f>MID(Table1[[#This Row],[LPAD CS GTIN TO 14]],13,1)*X$18</f>
        <v>0</v>
      </c>
      <c r="Y67" s="661">
        <f>MID(Table1[[#This Row],[LPAD CS GTIN TO 14]],14,1)*Y$18</f>
        <v>0</v>
      </c>
      <c r="Z67" s="661">
        <f>SUM(Table1[[#This Row],[CS GTIN POSITION 1]:[CS GTIN POSITION 14]])</f>
        <v>0</v>
      </c>
      <c r="AA67" s="661">
        <f>IFERROR(ROUNDUP(Table1[[#This Row],[SUM (COL L THUR Y)]],-1),"")</f>
        <v>0</v>
      </c>
      <c r="AB67" s="661">
        <f>Table1[[#This Row],[NEAREST MULT OF 10 (&gt;=SUM)]]-Table1[[#This Row],[SUM (COL L THUR Y)]]</f>
        <v>0</v>
      </c>
      <c r="AC67" s="673" t="str">
        <f>IF(Table1[[#This Row],[CASE GTIN]]&lt;&gt;"",IF(RIGHT(Table1[[#This Row],[CASE GTIN]],1)*1=Table1[[#This Row],[CHECK DIGIT]]*1,"VALID","INVALID"),"")</f>
        <v/>
      </c>
      <c r="AD67" s="805"/>
      <c r="AE67" s="806"/>
      <c r="AF67" s="807"/>
      <c r="AG67" s="808"/>
      <c r="AH67" s="809"/>
      <c r="AI67" s="809"/>
      <c r="AJ67" s="809"/>
      <c r="AK67" s="809"/>
      <c r="AL67" s="809"/>
      <c r="AM67" s="809"/>
      <c r="AN67" s="809"/>
      <c r="AO67" s="804"/>
      <c r="AP67" s="803"/>
      <c r="AQ67" s="803"/>
      <c r="AR67" s="803"/>
      <c r="AS67" s="803"/>
      <c r="AT67" s="803"/>
      <c r="AU67" s="810"/>
      <c r="AV67" s="690"/>
      <c r="AW67" s="811"/>
      <c r="AX67" s="811"/>
      <c r="AY67" s="811"/>
      <c r="AZ67" s="861"/>
      <c r="BA67" s="811"/>
      <c r="BB67" s="811"/>
      <c r="BC67" s="861"/>
      <c r="BD67" s="816" t="str">
        <f>IF(AND(Table1[[#This Row],[MGR   SPEC]]&lt;&gt;"",Table1[[#This Row],[UPK]]&lt;&gt;""),Table1[[#This Row],[MGR   SPEC]]/Table1[[#This Row],[UPK]],"")</f>
        <v/>
      </c>
      <c r="BE67" s="816" t="str">
        <f>IF(AND(Table1[[#This Row],[PWR  BUY]]&lt;&gt;"",Table1[[#This Row],[UPK]]&lt;&gt;""),Table1[[#This Row],[PWR  BUY]]/Table1[[#This Row],[UPK]],"")</f>
        <v/>
      </c>
      <c r="BF67" s="852" t="str">
        <f>IF(AND(Table1[[#This Row],[SH/PLT]]&lt;&gt;"",Table1[[#This Row],[UPK]]&lt;&gt;""),Table1[[#This Row],[SH/PLT]]/Table1[[#This Row],[UPK]],"")</f>
        <v/>
      </c>
      <c r="BG67" s="816"/>
      <c r="BH67" s="816"/>
      <c r="BI67" s="816"/>
      <c r="BJ67" s="852"/>
      <c r="BK67" s="816"/>
      <c r="BL67" s="816"/>
      <c r="BM67" s="852"/>
      <c r="BN67" s="853"/>
      <c r="BO67" s="850"/>
      <c r="BP67" s="864"/>
      <c r="BQ67" s="813"/>
      <c r="BR67" s="855"/>
      <c r="BS67" s="813"/>
      <c r="BT67" s="856"/>
      <c r="BU67" s="865"/>
      <c r="BV67" s="803"/>
      <c r="BW67" s="859"/>
      <c r="BX67" s="866"/>
      <c r="BY67" s="676">
        <f>IF(AND(OR($G$20="SH",$G$20="PL"),AND(NOT(Table1[[#This Row],[UI]]="SH"),NOT(Table1[[#This Row],[UI]]="PL")),AND(Table1[[#This Row],[REG COST DeCA]]&lt;&gt;"",Table1[[#This Row],[SH/PLT]]&lt;&gt;"")),(Table1[[#This Row],[REG COST DeCA]]-(Table1[[#This Row],[SH/PLT]]/Table1[[#This Row],[UPK]]))*Table1[[#This Row],[SH/PLT CONTAINS]],0)</f>
        <v>0</v>
      </c>
      <c r="CG67" s="517"/>
      <c r="CH67" s="517"/>
      <c r="CI67" s="517"/>
      <c r="CJ67" s="517">
        <f t="shared" si="1"/>
        <v>24.5</v>
      </c>
      <c r="CK67" s="517"/>
      <c r="CL67" s="517"/>
      <c r="CM67" s="517"/>
      <c r="CN67" s="845" t="s">
        <v>953</v>
      </c>
      <c r="CO67" s="845" t="s">
        <v>964</v>
      </c>
    </row>
    <row r="68" spans="1:93" x14ac:dyDescent="0.35">
      <c r="A68" s="515">
        <v>49</v>
      </c>
      <c r="B68" s="803"/>
      <c r="C68" s="803"/>
      <c r="D68" s="803"/>
      <c r="E68" s="803"/>
      <c r="F68" s="803"/>
      <c r="G68" s="803"/>
      <c r="H68" s="804"/>
      <c r="I68" s="803"/>
      <c r="J68" s="805"/>
      <c r="K68" s="661" t="str">
        <f>TEXT(Table1[[#This Row],[CASE GTIN]],"00000000000000")</f>
        <v>00000000000000</v>
      </c>
      <c r="L68" s="661">
        <f>MID(Table1[[#This Row],[LPAD CS GTIN TO 14]],1,1)*L$18</f>
        <v>0</v>
      </c>
      <c r="M68" s="661">
        <f>MID(Table1[[#This Row],[LPAD CS GTIN TO 14]],2,1)*M$18</f>
        <v>0</v>
      </c>
      <c r="N68" s="661">
        <f>MID(Table1[[#This Row],[LPAD CS GTIN TO 14]],3,1)*N$18</f>
        <v>0</v>
      </c>
      <c r="O68" s="661">
        <f>MID(Table1[[#This Row],[LPAD CS GTIN TO 14]],4,1)*O$18</f>
        <v>0</v>
      </c>
      <c r="P68" s="661">
        <f>MID(Table1[[#This Row],[LPAD CS GTIN TO 14]],5,1)*P$18</f>
        <v>0</v>
      </c>
      <c r="Q68" s="661">
        <f>MID(Table1[[#This Row],[LPAD CS GTIN TO 14]],6,1)*Q$18</f>
        <v>0</v>
      </c>
      <c r="R68" s="661">
        <f>MID(Table1[[#This Row],[LPAD CS GTIN TO 14]],7,1)*R$18</f>
        <v>0</v>
      </c>
      <c r="S68" s="661">
        <f>MID(Table1[[#This Row],[LPAD CS GTIN TO 14]],8,1)*S$18</f>
        <v>0</v>
      </c>
      <c r="T68" s="661">
        <f>MID(Table1[[#This Row],[LPAD CS GTIN TO 14]],9,1)*T$18</f>
        <v>0</v>
      </c>
      <c r="U68" s="661">
        <f>MID(Table1[[#This Row],[LPAD CS GTIN TO 14]],10,1)*U$18</f>
        <v>0</v>
      </c>
      <c r="V68" s="661">
        <f>MID(Table1[[#This Row],[LPAD CS GTIN TO 14]],11,1)*V$18</f>
        <v>0</v>
      </c>
      <c r="W68" s="661">
        <f>MID(Table1[[#This Row],[LPAD CS GTIN TO 14]],12,1)*W$18</f>
        <v>0</v>
      </c>
      <c r="X68" s="661">
        <f>MID(Table1[[#This Row],[LPAD CS GTIN TO 14]],13,1)*X$18</f>
        <v>0</v>
      </c>
      <c r="Y68" s="661">
        <f>MID(Table1[[#This Row],[LPAD CS GTIN TO 14]],14,1)*Y$18</f>
        <v>0</v>
      </c>
      <c r="Z68" s="661">
        <f>SUM(Table1[[#This Row],[CS GTIN POSITION 1]:[CS GTIN POSITION 14]])</f>
        <v>0</v>
      </c>
      <c r="AA68" s="661">
        <f>IFERROR(ROUNDUP(Table1[[#This Row],[SUM (COL L THUR Y)]],-1),"")</f>
        <v>0</v>
      </c>
      <c r="AB68" s="661">
        <f>Table1[[#This Row],[NEAREST MULT OF 10 (&gt;=SUM)]]-Table1[[#This Row],[SUM (COL L THUR Y)]]</f>
        <v>0</v>
      </c>
      <c r="AC68" s="673" t="str">
        <f>IF(Table1[[#This Row],[CASE GTIN]]&lt;&gt;"",IF(RIGHT(Table1[[#This Row],[CASE GTIN]],1)*1=Table1[[#This Row],[CHECK DIGIT]]*1,"VALID","INVALID"),"")</f>
        <v/>
      </c>
      <c r="AD68" s="805"/>
      <c r="AE68" s="806"/>
      <c r="AF68" s="807"/>
      <c r="AG68" s="808"/>
      <c r="AH68" s="809"/>
      <c r="AI68" s="809"/>
      <c r="AJ68" s="809"/>
      <c r="AK68" s="809"/>
      <c r="AL68" s="809"/>
      <c r="AM68" s="809"/>
      <c r="AN68" s="809"/>
      <c r="AO68" s="804"/>
      <c r="AP68" s="803"/>
      <c r="AQ68" s="803"/>
      <c r="AR68" s="803"/>
      <c r="AS68" s="803"/>
      <c r="AT68" s="803"/>
      <c r="AU68" s="810"/>
      <c r="AV68" s="690"/>
      <c r="AW68" s="811"/>
      <c r="AX68" s="811"/>
      <c r="AY68" s="811"/>
      <c r="AZ68" s="861"/>
      <c r="BA68" s="811"/>
      <c r="BB68" s="811"/>
      <c r="BC68" s="861"/>
      <c r="BD68" s="816" t="str">
        <f>IF(AND(Table1[[#This Row],[MGR   SPEC]]&lt;&gt;"",Table1[[#This Row],[UPK]]&lt;&gt;""),Table1[[#This Row],[MGR   SPEC]]/Table1[[#This Row],[UPK]],"")</f>
        <v/>
      </c>
      <c r="BE68" s="816" t="str">
        <f>IF(AND(Table1[[#This Row],[PWR  BUY]]&lt;&gt;"",Table1[[#This Row],[UPK]]&lt;&gt;""),Table1[[#This Row],[PWR  BUY]]/Table1[[#This Row],[UPK]],"")</f>
        <v/>
      </c>
      <c r="BF68" s="852" t="str">
        <f>IF(AND(Table1[[#This Row],[SH/PLT]]&lt;&gt;"",Table1[[#This Row],[UPK]]&lt;&gt;""),Table1[[#This Row],[SH/PLT]]/Table1[[#This Row],[UPK]],"")</f>
        <v/>
      </c>
      <c r="BG68" s="816"/>
      <c r="BH68" s="816"/>
      <c r="BI68" s="816"/>
      <c r="BJ68" s="852"/>
      <c r="BK68" s="816"/>
      <c r="BL68" s="816"/>
      <c r="BM68" s="852"/>
      <c r="BN68" s="853"/>
      <c r="BO68" s="850"/>
      <c r="BP68" s="864"/>
      <c r="BQ68" s="813"/>
      <c r="BR68" s="855"/>
      <c r="BS68" s="813"/>
      <c r="BT68" s="856"/>
      <c r="BU68" s="865"/>
      <c r="BV68" s="803"/>
      <c r="BW68" s="859"/>
      <c r="BX68" s="866"/>
      <c r="BY68" s="676">
        <f>IF(AND(OR($G$20="SH",$G$20="PL"),AND(NOT(Table1[[#This Row],[UI]]="SH"),NOT(Table1[[#This Row],[UI]]="PL")),AND(Table1[[#This Row],[REG COST DeCA]]&lt;&gt;"",Table1[[#This Row],[SH/PLT]]&lt;&gt;"")),(Table1[[#This Row],[REG COST DeCA]]-(Table1[[#This Row],[SH/PLT]]/Table1[[#This Row],[UPK]]))*Table1[[#This Row],[SH/PLT CONTAINS]],0)</f>
        <v>0</v>
      </c>
      <c r="CG68" s="517"/>
      <c r="CH68" s="517"/>
      <c r="CI68" s="517"/>
      <c r="CJ68" s="517">
        <f t="shared" si="1"/>
        <v>25</v>
      </c>
      <c r="CK68" s="517"/>
      <c r="CL68" s="517"/>
      <c r="CM68" s="517"/>
      <c r="CN68" s="845" t="s">
        <v>953</v>
      </c>
      <c r="CO68" s="845" t="s">
        <v>964</v>
      </c>
    </row>
    <row r="69" spans="1:93" x14ac:dyDescent="0.35">
      <c r="A69" s="515">
        <v>50</v>
      </c>
      <c r="B69" s="803"/>
      <c r="C69" s="803"/>
      <c r="D69" s="803"/>
      <c r="E69" s="803"/>
      <c r="F69" s="803"/>
      <c r="G69" s="803"/>
      <c r="H69" s="804"/>
      <c r="I69" s="803"/>
      <c r="J69" s="805"/>
      <c r="K69" s="661" t="str">
        <f>TEXT(Table1[[#This Row],[CASE GTIN]],"00000000000000")</f>
        <v>00000000000000</v>
      </c>
      <c r="L69" s="661">
        <f>MID(Table1[[#This Row],[LPAD CS GTIN TO 14]],1,1)*L$18</f>
        <v>0</v>
      </c>
      <c r="M69" s="661">
        <f>MID(Table1[[#This Row],[LPAD CS GTIN TO 14]],2,1)*M$18</f>
        <v>0</v>
      </c>
      <c r="N69" s="661">
        <f>MID(Table1[[#This Row],[LPAD CS GTIN TO 14]],3,1)*N$18</f>
        <v>0</v>
      </c>
      <c r="O69" s="661">
        <f>MID(Table1[[#This Row],[LPAD CS GTIN TO 14]],4,1)*O$18</f>
        <v>0</v>
      </c>
      <c r="P69" s="661">
        <f>MID(Table1[[#This Row],[LPAD CS GTIN TO 14]],5,1)*P$18</f>
        <v>0</v>
      </c>
      <c r="Q69" s="661">
        <f>MID(Table1[[#This Row],[LPAD CS GTIN TO 14]],6,1)*Q$18</f>
        <v>0</v>
      </c>
      <c r="R69" s="661">
        <f>MID(Table1[[#This Row],[LPAD CS GTIN TO 14]],7,1)*R$18</f>
        <v>0</v>
      </c>
      <c r="S69" s="661">
        <f>MID(Table1[[#This Row],[LPAD CS GTIN TO 14]],8,1)*S$18</f>
        <v>0</v>
      </c>
      <c r="T69" s="661">
        <f>MID(Table1[[#This Row],[LPAD CS GTIN TO 14]],9,1)*T$18</f>
        <v>0</v>
      </c>
      <c r="U69" s="661">
        <f>MID(Table1[[#This Row],[LPAD CS GTIN TO 14]],10,1)*U$18</f>
        <v>0</v>
      </c>
      <c r="V69" s="661">
        <f>MID(Table1[[#This Row],[LPAD CS GTIN TO 14]],11,1)*V$18</f>
        <v>0</v>
      </c>
      <c r="W69" s="661">
        <f>MID(Table1[[#This Row],[LPAD CS GTIN TO 14]],12,1)*W$18</f>
        <v>0</v>
      </c>
      <c r="X69" s="661">
        <f>MID(Table1[[#This Row],[LPAD CS GTIN TO 14]],13,1)*X$18</f>
        <v>0</v>
      </c>
      <c r="Y69" s="661">
        <f>MID(Table1[[#This Row],[LPAD CS GTIN TO 14]],14,1)*Y$18</f>
        <v>0</v>
      </c>
      <c r="Z69" s="661">
        <f>SUM(Table1[[#This Row],[CS GTIN POSITION 1]:[CS GTIN POSITION 14]])</f>
        <v>0</v>
      </c>
      <c r="AA69" s="661">
        <f>IFERROR(ROUNDUP(Table1[[#This Row],[SUM (COL L THUR Y)]],-1),"")</f>
        <v>0</v>
      </c>
      <c r="AB69" s="661">
        <f>Table1[[#This Row],[NEAREST MULT OF 10 (&gt;=SUM)]]-Table1[[#This Row],[SUM (COL L THUR Y)]]</f>
        <v>0</v>
      </c>
      <c r="AC69" s="673" t="str">
        <f>IF(Table1[[#This Row],[CASE GTIN]]&lt;&gt;"",IF(RIGHT(Table1[[#This Row],[CASE GTIN]],1)*1=Table1[[#This Row],[CHECK DIGIT]]*1,"VALID","INVALID"),"")</f>
        <v/>
      </c>
      <c r="AD69" s="805"/>
      <c r="AE69" s="806"/>
      <c r="AF69" s="807"/>
      <c r="AG69" s="808"/>
      <c r="AH69" s="809"/>
      <c r="AI69" s="809"/>
      <c r="AJ69" s="809"/>
      <c r="AK69" s="809"/>
      <c r="AL69" s="809"/>
      <c r="AM69" s="809"/>
      <c r="AN69" s="809"/>
      <c r="AO69" s="804"/>
      <c r="AP69" s="803"/>
      <c r="AQ69" s="803"/>
      <c r="AR69" s="803"/>
      <c r="AS69" s="803"/>
      <c r="AT69" s="803"/>
      <c r="AU69" s="810"/>
      <c r="AV69" s="690"/>
      <c r="AW69" s="811"/>
      <c r="AX69" s="811"/>
      <c r="AY69" s="811"/>
      <c r="AZ69" s="861"/>
      <c r="BA69" s="811"/>
      <c r="BB69" s="811"/>
      <c r="BC69" s="861"/>
      <c r="BD69" s="816" t="str">
        <f>IF(AND(Table1[[#This Row],[MGR   SPEC]]&lt;&gt;"",Table1[[#This Row],[UPK]]&lt;&gt;""),Table1[[#This Row],[MGR   SPEC]]/Table1[[#This Row],[UPK]],"")</f>
        <v/>
      </c>
      <c r="BE69" s="816" t="str">
        <f>IF(AND(Table1[[#This Row],[PWR  BUY]]&lt;&gt;"",Table1[[#This Row],[UPK]]&lt;&gt;""),Table1[[#This Row],[PWR  BUY]]/Table1[[#This Row],[UPK]],"")</f>
        <v/>
      </c>
      <c r="BF69" s="852" t="str">
        <f>IF(AND(Table1[[#This Row],[SH/PLT]]&lt;&gt;"",Table1[[#This Row],[UPK]]&lt;&gt;""),Table1[[#This Row],[SH/PLT]]/Table1[[#This Row],[UPK]],"")</f>
        <v/>
      </c>
      <c r="BG69" s="816"/>
      <c r="BH69" s="816"/>
      <c r="BI69" s="816"/>
      <c r="BJ69" s="852"/>
      <c r="BK69" s="816"/>
      <c r="BL69" s="816"/>
      <c r="BM69" s="852"/>
      <c r="BN69" s="853"/>
      <c r="BO69" s="850"/>
      <c r="BP69" s="864"/>
      <c r="BQ69" s="813"/>
      <c r="BR69" s="855"/>
      <c r="BS69" s="813"/>
      <c r="BT69" s="856"/>
      <c r="BU69" s="865"/>
      <c r="BV69" s="803"/>
      <c r="BW69" s="859"/>
      <c r="BX69" s="866"/>
      <c r="BY69" s="676">
        <f>IF(AND(OR($G$20="SH",$G$20="PL"),AND(NOT(Table1[[#This Row],[UI]]="SH"),NOT(Table1[[#This Row],[UI]]="PL")),AND(Table1[[#This Row],[REG COST DeCA]]&lt;&gt;"",Table1[[#This Row],[SH/PLT]]&lt;&gt;"")),(Table1[[#This Row],[REG COST DeCA]]-(Table1[[#This Row],[SH/PLT]]/Table1[[#This Row],[UPK]]))*Table1[[#This Row],[SH/PLT CONTAINS]],0)</f>
        <v>0</v>
      </c>
      <c r="CG69" s="517"/>
      <c r="CH69" s="517"/>
      <c r="CI69" s="517"/>
      <c r="CJ69" s="517">
        <f t="shared" si="1"/>
        <v>25.5</v>
      </c>
      <c r="CK69" s="517"/>
      <c r="CL69" s="517"/>
      <c r="CM69" s="517"/>
      <c r="CN69" s="845" t="s">
        <v>953</v>
      </c>
      <c r="CO69" s="845" t="s">
        <v>964</v>
      </c>
    </row>
    <row r="70" spans="1:93" x14ac:dyDescent="0.35">
      <c r="A70" s="515">
        <v>51</v>
      </c>
      <c r="B70" s="803"/>
      <c r="C70" s="803"/>
      <c r="D70" s="803"/>
      <c r="E70" s="803"/>
      <c r="F70" s="803"/>
      <c r="G70" s="803"/>
      <c r="H70" s="804"/>
      <c r="I70" s="803"/>
      <c r="J70" s="805"/>
      <c r="K70" s="661" t="str">
        <f>TEXT(Table1[[#This Row],[CASE GTIN]],"00000000000000")</f>
        <v>00000000000000</v>
      </c>
      <c r="L70" s="661">
        <f>MID(Table1[[#This Row],[LPAD CS GTIN TO 14]],1,1)*L$18</f>
        <v>0</v>
      </c>
      <c r="M70" s="661">
        <f>MID(Table1[[#This Row],[LPAD CS GTIN TO 14]],2,1)*M$18</f>
        <v>0</v>
      </c>
      <c r="N70" s="661">
        <f>MID(Table1[[#This Row],[LPAD CS GTIN TO 14]],3,1)*N$18</f>
        <v>0</v>
      </c>
      <c r="O70" s="661">
        <f>MID(Table1[[#This Row],[LPAD CS GTIN TO 14]],4,1)*O$18</f>
        <v>0</v>
      </c>
      <c r="P70" s="661">
        <f>MID(Table1[[#This Row],[LPAD CS GTIN TO 14]],5,1)*P$18</f>
        <v>0</v>
      </c>
      <c r="Q70" s="661">
        <f>MID(Table1[[#This Row],[LPAD CS GTIN TO 14]],6,1)*Q$18</f>
        <v>0</v>
      </c>
      <c r="R70" s="661">
        <f>MID(Table1[[#This Row],[LPAD CS GTIN TO 14]],7,1)*R$18</f>
        <v>0</v>
      </c>
      <c r="S70" s="661">
        <f>MID(Table1[[#This Row],[LPAD CS GTIN TO 14]],8,1)*S$18</f>
        <v>0</v>
      </c>
      <c r="T70" s="661">
        <f>MID(Table1[[#This Row],[LPAD CS GTIN TO 14]],9,1)*T$18</f>
        <v>0</v>
      </c>
      <c r="U70" s="661">
        <f>MID(Table1[[#This Row],[LPAD CS GTIN TO 14]],10,1)*U$18</f>
        <v>0</v>
      </c>
      <c r="V70" s="661">
        <f>MID(Table1[[#This Row],[LPAD CS GTIN TO 14]],11,1)*V$18</f>
        <v>0</v>
      </c>
      <c r="W70" s="661">
        <f>MID(Table1[[#This Row],[LPAD CS GTIN TO 14]],12,1)*W$18</f>
        <v>0</v>
      </c>
      <c r="X70" s="661">
        <f>MID(Table1[[#This Row],[LPAD CS GTIN TO 14]],13,1)*X$18</f>
        <v>0</v>
      </c>
      <c r="Y70" s="661">
        <f>MID(Table1[[#This Row],[LPAD CS GTIN TO 14]],14,1)*Y$18</f>
        <v>0</v>
      </c>
      <c r="Z70" s="661">
        <f>SUM(Table1[[#This Row],[CS GTIN POSITION 1]:[CS GTIN POSITION 14]])</f>
        <v>0</v>
      </c>
      <c r="AA70" s="661">
        <f>IFERROR(ROUNDUP(Table1[[#This Row],[SUM (COL L THUR Y)]],-1),"")</f>
        <v>0</v>
      </c>
      <c r="AB70" s="661">
        <f>Table1[[#This Row],[NEAREST MULT OF 10 (&gt;=SUM)]]-Table1[[#This Row],[SUM (COL L THUR Y)]]</f>
        <v>0</v>
      </c>
      <c r="AC70" s="673" t="str">
        <f>IF(Table1[[#This Row],[CASE GTIN]]&lt;&gt;"",IF(RIGHT(Table1[[#This Row],[CASE GTIN]],1)*1=Table1[[#This Row],[CHECK DIGIT]]*1,"VALID","INVALID"),"")</f>
        <v/>
      </c>
      <c r="AD70" s="805"/>
      <c r="AE70" s="806"/>
      <c r="AF70" s="807"/>
      <c r="AG70" s="808"/>
      <c r="AH70" s="809"/>
      <c r="AI70" s="809"/>
      <c r="AJ70" s="809"/>
      <c r="AK70" s="809"/>
      <c r="AL70" s="809"/>
      <c r="AM70" s="809"/>
      <c r="AN70" s="809"/>
      <c r="AO70" s="804"/>
      <c r="AP70" s="803"/>
      <c r="AQ70" s="803"/>
      <c r="AR70" s="803"/>
      <c r="AS70" s="803"/>
      <c r="AT70" s="803"/>
      <c r="AU70" s="810"/>
      <c r="AV70" s="690"/>
      <c r="AW70" s="811"/>
      <c r="AX70" s="811"/>
      <c r="AY70" s="811"/>
      <c r="AZ70" s="861"/>
      <c r="BA70" s="811"/>
      <c r="BB70" s="811"/>
      <c r="BC70" s="861"/>
      <c r="BD70" s="816" t="str">
        <f>IF(AND(Table1[[#This Row],[MGR   SPEC]]&lt;&gt;"",Table1[[#This Row],[UPK]]&lt;&gt;""),Table1[[#This Row],[MGR   SPEC]]/Table1[[#This Row],[UPK]],"")</f>
        <v/>
      </c>
      <c r="BE70" s="816" t="str">
        <f>IF(AND(Table1[[#This Row],[PWR  BUY]]&lt;&gt;"",Table1[[#This Row],[UPK]]&lt;&gt;""),Table1[[#This Row],[PWR  BUY]]/Table1[[#This Row],[UPK]],"")</f>
        <v/>
      </c>
      <c r="BF70" s="852" t="str">
        <f>IF(AND(Table1[[#This Row],[SH/PLT]]&lt;&gt;"",Table1[[#This Row],[UPK]]&lt;&gt;""),Table1[[#This Row],[SH/PLT]]/Table1[[#This Row],[UPK]],"")</f>
        <v/>
      </c>
      <c r="BG70" s="816"/>
      <c r="BH70" s="816"/>
      <c r="BI70" s="816"/>
      <c r="BJ70" s="852"/>
      <c r="BK70" s="816"/>
      <c r="BL70" s="816"/>
      <c r="BM70" s="852"/>
      <c r="BN70" s="853"/>
      <c r="BO70" s="850"/>
      <c r="BP70" s="864"/>
      <c r="BQ70" s="813"/>
      <c r="BR70" s="855"/>
      <c r="BS70" s="813"/>
      <c r="BT70" s="856"/>
      <c r="BU70" s="865"/>
      <c r="BV70" s="803"/>
      <c r="BW70" s="859"/>
      <c r="BX70" s="866"/>
      <c r="BY70" s="676">
        <f>IF(AND(OR($G$20="SH",$G$20="PL"),AND(NOT(Table1[[#This Row],[UI]]="SH"),NOT(Table1[[#This Row],[UI]]="PL")),AND(Table1[[#This Row],[REG COST DeCA]]&lt;&gt;"",Table1[[#This Row],[SH/PLT]]&lt;&gt;"")),(Table1[[#This Row],[REG COST DeCA]]-(Table1[[#This Row],[SH/PLT]]/Table1[[#This Row],[UPK]]))*Table1[[#This Row],[SH/PLT CONTAINS]],0)</f>
        <v>0</v>
      </c>
      <c r="CG70" s="517"/>
      <c r="CH70" s="517"/>
      <c r="CI70" s="517"/>
      <c r="CJ70" s="517">
        <f t="shared" si="1"/>
        <v>26</v>
      </c>
      <c r="CK70" s="517"/>
      <c r="CL70" s="517"/>
      <c r="CM70" s="517"/>
      <c r="CN70" s="845" t="s">
        <v>953</v>
      </c>
      <c r="CO70" s="845" t="s">
        <v>964</v>
      </c>
    </row>
    <row r="71" spans="1:93" x14ac:dyDescent="0.35">
      <c r="A71" s="515">
        <v>52</v>
      </c>
      <c r="B71" s="803"/>
      <c r="C71" s="803"/>
      <c r="D71" s="803"/>
      <c r="E71" s="803"/>
      <c r="F71" s="803"/>
      <c r="G71" s="803"/>
      <c r="H71" s="804"/>
      <c r="I71" s="803"/>
      <c r="J71" s="805"/>
      <c r="K71" s="661" t="str">
        <f>TEXT(Table1[[#This Row],[CASE GTIN]],"00000000000000")</f>
        <v>00000000000000</v>
      </c>
      <c r="L71" s="661">
        <f>MID(Table1[[#This Row],[LPAD CS GTIN TO 14]],1,1)*L$18</f>
        <v>0</v>
      </c>
      <c r="M71" s="661">
        <f>MID(Table1[[#This Row],[LPAD CS GTIN TO 14]],2,1)*M$18</f>
        <v>0</v>
      </c>
      <c r="N71" s="661">
        <f>MID(Table1[[#This Row],[LPAD CS GTIN TO 14]],3,1)*N$18</f>
        <v>0</v>
      </c>
      <c r="O71" s="661">
        <f>MID(Table1[[#This Row],[LPAD CS GTIN TO 14]],4,1)*O$18</f>
        <v>0</v>
      </c>
      <c r="P71" s="661">
        <f>MID(Table1[[#This Row],[LPAD CS GTIN TO 14]],5,1)*P$18</f>
        <v>0</v>
      </c>
      <c r="Q71" s="661">
        <f>MID(Table1[[#This Row],[LPAD CS GTIN TO 14]],6,1)*Q$18</f>
        <v>0</v>
      </c>
      <c r="R71" s="661">
        <f>MID(Table1[[#This Row],[LPAD CS GTIN TO 14]],7,1)*R$18</f>
        <v>0</v>
      </c>
      <c r="S71" s="661">
        <f>MID(Table1[[#This Row],[LPAD CS GTIN TO 14]],8,1)*S$18</f>
        <v>0</v>
      </c>
      <c r="T71" s="661">
        <f>MID(Table1[[#This Row],[LPAD CS GTIN TO 14]],9,1)*T$18</f>
        <v>0</v>
      </c>
      <c r="U71" s="661">
        <f>MID(Table1[[#This Row],[LPAD CS GTIN TO 14]],10,1)*U$18</f>
        <v>0</v>
      </c>
      <c r="V71" s="661">
        <f>MID(Table1[[#This Row],[LPAD CS GTIN TO 14]],11,1)*V$18</f>
        <v>0</v>
      </c>
      <c r="W71" s="661">
        <f>MID(Table1[[#This Row],[LPAD CS GTIN TO 14]],12,1)*W$18</f>
        <v>0</v>
      </c>
      <c r="X71" s="661">
        <f>MID(Table1[[#This Row],[LPAD CS GTIN TO 14]],13,1)*X$18</f>
        <v>0</v>
      </c>
      <c r="Y71" s="661">
        <f>MID(Table1[[#This Row],[LPAD CS GTIN TO 14]],14,1)*Y$18</f>
        <v>0</v>
      </c>
      <c r="Z71" s="661">
        <f>SUM(Table1[[#This Row],[CS GTIN POSITION 1]:[CS GTIN POSITION 14]])</f>
        <v>0</v>
      </c>
      <c r="AA71" s="661">
        <f>IFERROR(ROUNDUP(Table1[[#This Row],[SUM (COL L THUR Y)]],-1),"")</f>
        <v>0</v>
      </c>
      <c r="AB71" s="661">
        <f>Table1[[#This Row],[NEAREST MULT OF 10 (&gt;=SUM)]]-Table1[[#This Row],[SUM (COL L THUR Y)]]</f>
        <v>0</v>
      </c>
      <c r="AC71" s="673" t="str">
        <f>IF(Table1[[#This Row],[CASE GTIN]]&lt;&gt;"",IF(RIGHT(Table1[[#This Row],[CASE GTIN]],1)*1=Table1[[#This Row],[CHECK DIGIT]]*1,"VALID","INVALID"),"")</f>
        <v/>
      </c>
      <c r="AD71" s="805"/>
      <c r="AE71" s="806"/>
      <c r="AF71" s="807"/>
      <c r="AG71" s="808"/>
      <c r="AH71" s="809"/>
      <c r="AI71" s="809"/>
      <c r="AJ71" s="809"/>
      <c r="AK71" s="809"/>
      <c r="AL71" s="809"/>
      <c r="AM71" s="809"/>
      <c r="AN71" s="809"/>
      <c r="AO71" s="804"/>
      <c r="AP71" s="803"/>
      <c r="AQ71" s="803"/>
      <c r="AR71" s="803"/>
      <c r="AS71" s="803"/>
      <c r="AT71" s="803"/>
      <c r="AU71" s="810"/>
      <c r="AV71" s="690"/>
      <c r="AW71" s="811"/>
      <c r="AX71" s="811"/>
      <c r="AY71" s="811"/>
      <c r="AZ71" s="861"/>
      <c r="BA71" s="811"/>
      <c r="BB71" s="811"/>
      <c r="BC71" s="861"/>
      <c r="BD71" s="816" t="str">
        <f>IF(AND(Table1[[#This Row],[MGR   SPEC]]&lt;&gt;"",Table1[[#This Row],[UPK]]&lt;&gt;""),Table1[[#This Row],[MGR   SPEC]]/Table1[[#This Row],[UPK]],"")</f>
        <v/>
      </c>
      <c r="BE71" s="816" t="str">
        <f>IF(AND(Table1[[#This Row],[PWR  BUY]]&lt;&gt;"",Table1[[#This Row],[UPK]]&lt;&gt;""),Table1[[#This Row],[PWR  BUY]]/Table1[[#This Row],[UPK]],"")</f>
        <v/>
      </c>
      <c r="BF71" s="852" t="str">
        <f>IF(AND(Table1[[#This Row],[SH/PLT]]&lt;&gt;"",Table1[[#This Row],[UPK]]&lt;&gt;""),Table1[[#This Row],[SH/PLT]]/Table1[[#This Row],[UPK]],"")</f>
        <v/>
      </c>
      <c r="BG71" s="816"/>
      <c r="BH71" s="816"/>
      <c r="BI71" s="816"/>
      <c r="BJ71" s="852"/>
      <c r="BK71" s="816"/>
      <c r="BL71" s="816"/>
      <c r="BM71" s="852"/>
      <c r="BN71" s="853"/>
      <c r="BO71" s="850"/>
      <c r="BP71" s="864"/>
      <c r="BQ71" s="813"/>
      <c r="BR71" s="855"/>
      <c r="BS71" s="813"/>
      <c r="BT71" s="856"/>
      <c r="BU71" s="865"/>
      <c r="BV71" s="803"/>
      <c r="BW71" s="859"/>
      <c r="BX71" s="866"/>
      <c r="BY71" s="676">
        <f>IF(AND(OR($G$20="SH",$G$20="PL"),AND(NOT(Table1[[#This Row],[UI]]="SH"),NOT(Table1[[#This Row],[UI]]="PL")),AND(Table1[[#This Row],[REG COST DeCA]]&lt;&gt;"",Table1[[#This Row],[SH/PLT]]&lt;&gt;"")),(Table1[[#This Row],[REG COST DeCA]]-(Table1[[#This Row],[SH/PLT]]/Table1[[#This Row],[UPK]]))*Table1[[#This Row],[SH/PLT CONTAINS]],0)</f>
        <v>0</v>
      </c>
      <c r="CG71" s="517"/>
      <c r="CH71" s="517"/>
      <c r="CI71" s="517"/>
      <c r="CJ71" s="517">
        <f t="shared" si="1"/>
        <v>26.5</v>
      </c>
      <c r="CK71" s="517"/>
      <c r="CL71" s="517"/>
      <c r="CM71" s="517"/>
      <c r="CN71" s="845" t="s">
        <v>953</v>
      </c>
      <c r="CO71" s="845" t="s">
        <v>964</v>
      </c>
    </row>
    <row r="72" spans="1:93" x14ac:dyDescent="0.35">
      <c r="A72" s="515">
        <v>53</v>
      </c>
      <c r="B72" s="803"/>
      <c r="C72" s="803"/>
      <c r="D72" s="803"/>
      <c r="E72" s="803"/>
      <c r="F72" s="803"/>
      <c r="G72" s="803"/>
      <c r="H72" s="804"/>
      <c r="I72" s="803"/>
      <c r="J72" s="805"/>
      <c r="K72" s="661" t="str">
        <f>TEXT(Table1[[#This Row],[CASE GTIN]],"00000000000000")</f>
        <v>00000000000000</v>
      </c>
      <c r="L72" s="661">
        <f>MID(Table1[[#This Row],[LPAD CS GTIN TO 14]],1,1)*L$18</f>
        <v>0</v>
      </c>
      <c r="M72" s="661">
        <f>MID(Table1[[#This Row],[LPAD CS GTIN TO 14]],2,1)*M$18</f>
        <v>0</v>
      </c>
      <c r="N72" s="661">
        <f>MID(Table1[[#This Row],[LPAD CS GTIN TO 14]],3,1)*N$18</f>
        <v>0</v>
      </c>
      <c r="O72" s="661">
        <f>MID(Table1[[#This Row],[LPAD CS GTIN TO 14]],4,1)*O$18</f>
        <v>0</v>
      </c>
      <c r="P72" s="661">
        <f>MID(Table1[[#This Row],[LPAD CS GTIN TO 14]],5,1)*P$18</f>
        <v>0</v>
      </c>
      <c r="Q72" s="661">
        <f>MID(Table1[[#This Row],[LPAD CS GTIN TO 14]],6,1)*Q$18</f>
        <v>0</v>
      </c>
      <c r="R72" s="661">
        <f>MID(Table1[[#This Row],[LPAD CS GTIN TO 14]],7,1)*R$18</f>
        <v>0</v>
      </c>
      <c r="S72" s="661">
        <f>MID(Table1[[#This Row],[LPAD CS GTIN TO 14]],8,1)*S$18</f>
        <v>0</v>
      </c>
      <c r="T72" s="661">
        <f>MID(Table1[[#This Row],[LPAD CS GTIN TO 14]],9,1)*T$18</f>
        <v>0</v>
      </c>
      <c r="U72" s="661">
        <f>MID(Table1[[#This Row],[LPAD CS GTIN TO 14]],10,1)*U$18</f>
        <v>0</v>
      </c>
      <c r="V72" s="661">
        <f>MID(Table1[[#This Row],[LPAD CS GTIN TO 14]],11,1)*V$18</f>
        <v>0</v>
      </c>
      <c r="W72" s="661">
        <f>MID(Table1[[#This Row],[LPAD CS GTIN TO 14]],12,1)*W$18</f>
        <v>0</v>
      </c>
      <c r="X72" s="661">
        <f>MID(Table1[[#This Row],[LPAD CS GTIN TO 14]],13,1)*X$18</f>
        <v>0</v>
      </c>
      <c r="Y72" s="661">
        <f>MID(Table1[[#This Row],[LPAD CS GTIN TO 14]],14,1)*Y$18</f>
        <v>0</v>
      </c>
      <c r="Z72" s="661">
        <f>SUM(Table1[[#This Row],[CS GTIN POSITION 1]:[CS GTIN POSITION 14]])</f>
        <v>0</v>
      </c>
      <c r="AA72" s="661">
        <f>IFERROR(ROUNDUP(Table1[[#This Row],[SUM (COL L THUR Y)]],-1),"")</f>
        <v>0</v>
      </c>
      <c r="AB72" s="661">
        <f>Table1[[#This Row],[NEAREST MULT OF 10 (&gt;=SUM)]]-Table1[[#This Row],[SUM (COL L THUR Y)]]</f>
        <v>0</v>
      </c>
      <c r="AC72" s="673" t="str">
        <f>IF(Table1[[#This Row],[CASE GTIN]]&lt;&gt;"",IF(RIGHT(Table1[[#This Row],[CASE GTIN]],1)*1=Table1[[#This Row],[CHECK DIGIT]]*1,"VALID","INVALID"),"")</f>
        <v/>
      </c>
      <c r="AD72" s="805"/>
      <c r="AE72" s="806"/>
      <c r="AF72" s="807"/>
      <c r="AG72" s="808"/>
      <c r="AH72" s="809"/>
      <c r="AI72" s="809"/>
      <c r="AJ72" s="809"/>
      <c r="AK72" s="809"/>
      <c r="AL72" s="809"/>
      <c r="AM72" s="809"/>
      <c r="AN72" s="809"/>
      <c r="AO72" s="804"/>
      <c r="AP72" s="803"/>
      <c r="AQ72" s="803"/>
      <c r="AR72" s="803"/>
      <c r="AS72" s="803"/>
      <c r="AT72" s="803"/>
      <c r="AU72" s="810"/>
      <c r="AV72" s="690"/>
      <c r="AW72" s="811"/>
      <c r="AX72" s="811"/>
      <c r="AY72" s="811"/>
      <c r="AZ72" s="861"/>
      <c r="BA72" s="811"/>
      <c r="BB72" s="811"/>
      <c r="BC72" s="861"/>
      <c r="BD72" s="816" t="str">
        <f>IF(AND(Table1[[#This Row],[MGR   SPEC]]&lt;&gt;"",Table1[[#This Row],[UPK]]&lt;&gt;""),Table1[[#This Row],[MGR   SPEC]]/Table1[[#This Row],[UPK]],"")</f>
        <v/>
      </c>
      <c r="BE72" s="816" t="str">
        <f>IF(AND(Table1[[#This Row],[PWR  BUY]]&lt;&gt;"",Table1[[#This Row],[UPK]]&lt;&gt;""),Table1[[#This Row],[PWR  BUY]]/Table1[[#This Row],[UPK]],"")</f>
        <v/>
      </c>
      <c r="BF72" s="852" t="str">
        <f>IF(AND(Table1[[#This Row],[SH/PLT]]&lt;&gt;"",Table1[[#This Row],[UPK]]&lt;&gt;""),Table1[[#This Row],[SH/PLT]]/Table1[[#This Row],[UPK]],"")</f>
        <v/>
      </c>
      <c r="BG72" s="816"/>
      <c r="BH72" s="816"/>
      <c r="BI72" s="816"/>
      <c r="BJ72" s="852"/>
      <c r="BK72" s="816"/>
      <c r="BL72" s="816"/>
      <c r="BM72" s="852"/>
      <c r="BN72" s="853"/>
      <c r="BO72" s="850"/>
      <c r="BP72" s="864"/>
      <c r="BQ72" s="813"/>
      <c r="BR72" s="855"/>
      <c r="BS72" s="813"/>
      <c r="BT72" s="856"/>
      <c r="BU72" s="865"/>
      <c r="BV72" s="803"/>
      <c r="BW72" s="859"/>
      <c r="BX72" s="866"/>
      <c r="BY72" s="676">
        <f>IF(AND(OR($G$20="SH",$G$20="PL"),AND(NOT(Table1[[#This Row],[UI]]="SH"),NOT(Table1[[#This Row],[UI]]="PL")),AND(Table1[[#This Row],[REG COST DeCA]]&lt;&gt;"",Table1[[#This Row],[SH/PLT]]&lt;&gt;"")),(Table1[[#This Row],[REG COST DeCA]]-(Table1[[#This Row],[SH/PLT]]/Table1[[#This Row],[UPK]]))*Table1[[#This Row],[SH/PLT CONTAINS]],0)</f>
        <v>0</v>
      </c>
      <c r="CG72" s="517"/>
      <c r="CH72" s="517"/>
      <c r="CI72" s="517"/>
      <c r="CJ72" s="517">
        <f t="shared" si="1"/>
        <v>27</v>
      </c>
      <c r="CK72" s="517"/>
      <c r="CL72" s="517"/>
      <c r="CM72" s="517"/>
      <c r="CN72" s="845" t="s">
        <v>954</v>
      </c>
      <c r="CO72" s="845" t="s">
        <v>965</v>
      </c>
    </row>
    <row r="73" spans="1:93" x14ac:dyDescent="0.35">
      <c r="A73" s="515">
        <v>54</v>
      </c>
      <c r="B73" s="803"/>
      <c r="C73" s="803"/>
      <c r="D73" s="803"/>
      <c r="E73" s="803"/>
      <c r="F73" s="803"/>
      <c r="G73" s="803"/>
      <c r="H73" s="804"/>
      <c r="I73" s="803"/>
      <c r="J73" s="805"/>
      <c r="K73" s="661" t="str">
        <f>TEXT(Table1[[#This Row],[CASE GTIN]],"00000000000000")</f>
        <v>00000000000000</v>
      </c>
      <c r="L73" s="661">
        <f>MID(Table1[[#This Row],[LPAD CS GTIN TO 14]],1,1)*L$18</f>
        <v>0</v>
      </c>
      <c r="M73" s="661">
        <f>MID(Table1[[#This Row],[LPAD CS GTIN TO 14]],2,1)*M$18</f>
        <v>0</v>
      </c>
      <c r="N73" s="661">
        <f>MID(Table1[[#This Row],[LPAD CS GTIN TO 14]],3,1)*N$18</f>
        <v>0</v>
      </c>
      <c r="O73" s="661">
        <f>MID(Table1[[#This Row],[LPAD CS GTIN TO 14]],4,1)*O$18</f>
        <v>0</v>
      </c>
      <c r="P73" s="661">
        <f>MID(Table1[[#This Row],[LPAD CS GTIN TO 14]],5,1)*P$18</f>
        <v>0</v>
      </c>
      <c r="Q73" s="661">
        <f>MID(Table1[[#This Row],[LPAD CS GTIN TO 14]],6,1)*Q$18</f>
        <v>0</v>
      </c>
      <c r="R73" s="661">
        <f>MID(Table1[[#This Row],[LPAD CS GTIN TO 14]],7,1)*R$18</f>
        <v>0</v>
      </c>
      <c r="S73" s="661">
        <f>MID(Table1[[#This Row],[LPAD CS GTIN TO 14]],8,1)*S$18</f>
        <v>0</v>
      </c>
      <c r="T73" s="661">
        <f>MID(Table1[[#This Row],[LPAD CS GTIN TO 14]],9,1)*T$18</f>
        <v>0</v>
      </c>
      <c r="U73" s="661">
        <f>MID(Table1[[#This Row],[LPAD CS GTIN TO 14]],10,1)*U$18</f>
        <v>0</v>
      </c>
      <c r="V73" s="661">
        <f>MID(Table1[[#This Row],[LPAD CS GTIN TO 14]],11,1)*V$18</f>
        <v>0</v>
      </c>
      <c r="W73" s="661">
        <f>MID(Table1[[#This Row],[LPAD CS GTIN TO 14]],12,1)*W$18</f>
        <v>0</v>
      </c>
      <c r="X73" s="661">
        <f>MID(Table1[[#This Row],[LPAD CS GTIN TO 14]],13,1)*X$18</f>
        <v>0</v>
      </c>
      <c r="Y73" s="661">
        <f>MID(Table1[[#This Row],[LPAD CS GTIN TO 14]],14,1)*Y$18</f>
        <v>0</v>
      </c>
      <c r="Z73" s="661">
        <f>SUM(Table1[[#This Row],[CS GTIN POSITION 1]:[CS GTIN POSITION 14]])</f>
        <v>0</v>
      </c>
      <c r="AA73" s="661">
        <f>IFERROR(ROUNDUP(Table1[[#This Row],[SUM (COL L THUR Y)]],-1),"")</f>
        <v>0</v>
      </c>
      <c r="AB73" s="661">
        <f>Table1[[#This Row],[NEAREST MULT OF 10 (&gt;=SUM)]]-Table1[[#This Row],[SUM (COL L THUR Y)]]</f>
        <v>0</v>
      </c>
      <c r="AC73" s="673" t="str">
        <f>IF(Table1[[#This Row],[CASE GTIN]]&lt;&gt;"",IF(RIGHT(Table1[[#This Row],[CASE GTIN]],1)*1=Table1[[#This Row],[CHECK DIGIT]]*1,"VALID","INVALID"),"")</f>
        <v/>
      </c>
      <c r="AD73" s="805"/>
      <c r="AE73" s="806"/>
      <c r="AF73" s="807"/>
      <c r="AG73" s="808"/>
      <c r="AH73" s="809"/>
      <c r="AI73" s="809"/>
      <c r="AJ73" s="809"/>
      <c r="AK73" s="809"/>
      <c r="AL73" s="809"/>
      <c r="AM73" s="809"/>
      <c r="AN73" s="809"/>
      <c r="AO73" s="804"/>
      <c r="AP73" s="803"/>
      <c r="AQ73" s="803"/>
      <c r="AR73" s="803"/>
      <c r="AS73" s="803"/>
      <c r="AT73" s="803"/>
      <c r="AU73" s="810"/>
      <c r="AV73" s="690"/>
      <c r="AW73" s="811"/>
      <c r="AX73" s="811"/>
      <c r="AY73" s="811"/>
      <c r="AZ73" s="861"/>
      <c r="BA73" s="811"/>
      <c r="BB73" s="811"/>
      <c r="BC73" s="861"/>
      <c r="BD73" s="816" t="str">
        <f>IF(AND(Table1[[#This Row],[MGR   SPEC]]&lt;&gt;"",Table1[[#This Row],[UPK]]&lt;&gt;""),Table1[[#This Row],[MGR   SPEC]]/Table1[[#This Row],[UPK]],"")</f>
        <v/>
      </c>
      <c r="BE73" s="816" t="str">
        <f>IF(AND(Table1[[#This Row],[PWR  BUY]]&lt;&gt;"",Table1[[#This Row],[UPK]]&lt;&gt;""),Table1[[#This Row],[PWR  BUY]]/Table1[[#This Row],[UPK]],"")</f>
        <v/>
      </c>
      <c r="BF73" s="852" t="str">
        <f>IF(AND(Table1[[#This Row],[SH/PLT]]&lt;&gt;"",Table1[[#This Row],[UPK]]&lt;&gt;""),Table1[[#This Row],[SH/PLT]]/Table1[[#This Row],[UPK]],"")</f>
        <v/>
      </c>
      <c r="BG73" s="816"/>
      <c r="BH73" s="816"/>
      <c r="BI73" s="816"/>
      <c r="BJ73" s="852"/>
      <c r="BK73" s="816"/>
      <c r="BL73" s="816"/>
      <c r="BM73" s="852"/>
      <c r="BN73" s="853"/>
      <c r="BO73" s="850"/>
      <c r="BP73" s="864"/>
      <c r="BQ73" s="813"/>
      <c r="BR73" s="855"/>
      <c r="BS73" s="813"/>
      <c r="BT73" s="856"/>
      <c r="BU73" s="865"/>
      <c r="BV73" s="803"/>
      <c r="BW73" s="859"/>
      <c r="BX73" s="866"/>
      <c r="BY73" s="676">
        <f>IF(AND(OR($G$20="SH",$G$20="PL"),AND(NOT(Table1[[#This Row],[UI]]="SH"),NOT(Table1[[#This Row],[UI]]="PL")),AND(Table1[[#This Row],[REG COST DeCA]]&lt;&gt;"",Table1[[#This Row],[SH/PLT]]&lt;&gt;"")),(Table1[[#This Row],[REG COST DeCA]]-(Table1[[#This Row],[SH/PLT]]/Table1[[#This Row],[UPK]]))*Table1[[#This Row],[SH/PLT CONTAINS]],0)</f>
        <v>0</v>
      </c>
      <c r="CG73" s="517"/>
      <c r="CH73" s="517"/>
      <c r="CI73" s="517"/>
      <c r="CJ73" s="517">
        <f t="shared" si="1"/>
        <v>27.5</v>
      </c>
      <c r="CK73" s="517"/>
      <c r="CL73" s="517"/>
      <c r="CM73" s="517"/>
      <c r="CN73" s="845" t="s">
        <v>954</v>
      </c>
      <c r="CO73" s="845" t="s">
        <v>965</v>
      </c>
    </row>
    <row r="74" spans="1:93" x14ac:dyDescent="0.35">
      <c r="A74" s="515">
        <v>55</v>
      </c>
      <c r="B74" s="803"/>
      <c r="C74" s="803"/>
      <c r="D74" s="803"/>
      <c r="E74" s="803"/>
      <c r="F74" s="803"/>
      <c r="G74" s="803"/>
      <c r="H74" s="804"/>
      <c r="I74" s="803"/>
      <c r="J74" s="805"/>
      <c r="K74" s="661" t="str">
        <f>TEXT(Table1[[#This Row],[CASE GTIN]],"00000000000000")</f>
        <v>00000000000000</v>
      </c>
      <c r="L74" s="661">
        <f>MID(Table1[[#This Row],[LPAD CS GTIN TO 14]],1,1)*L$18</f>
        <v>0</v>
      </c>
      <c r="M74" s="661">
        <f>MID(Table1[[#This Row],[LPAD CS GTIN TO 14]],2,1)*M$18</f>
        <v>0</v>
      </c>
      <c r="N74" s="661">
        <f>MID(Table1[[#This Row],[LPAD CS GTIN TO 14]],3,1)*N$18</f>
        <v>0</v>
      </c>
      <c r="O74" s="661">
        <f>MID(Table1[[#This Row],[LPAD CS GTIN TO 14]],4,1)*O$18</f>
        <v>0</v>
      </c>
      <c r="P74" s="661">
        <f>MID(Table1[[#This Row],[LPAD CS GTIN TO 14]],5,1)*P$18</f>
        <v>0</v>
      </c>
      <c r="Q74" s="661">
        <f>MID(Table1[[#This Row],[LPAD CS GTIN TO 14]],6,1)*Q$18</f>
        <v>0</v>
      </c>
      <c r="R74" s="661">
        <f>MID(Table1[[#This Row],[LPAD CS GTIN TO 14]],7,1)*R$18</f>
        <v>0</v>
      </c>
      <c r="S74" s="661">
        <f>MID(Table1[[#This Row],[LPAD CS GTIN TO 14]],8,1)*S$18</f>
        <v>0</v>
      </c>
      <c r="T74" s="661">
        <f>MID(Table1[[#This Row],[LPAD CS GTIN TO 14]],9,1)*T$18</f>
        <v>0</v>
      </c>
      <c r="U74" s="661">
        <f>MID(Table1[[#This Row],[LPAD CS GTIN TO 14]],10,1)*U$18</f>
        <v>0</v>
      </c>
      <c r="V74" s="661">
        <f>MID(Table1[[#This Row],[LPAD CS GTIN TO 14]],11,1)*V$18</f>
        <v>0</v>
      </c>
      <c r="W74" s="661">
        <f>MID(Table1[[#This Row],[LPAD CS GTIN TO 14]],12,1)*W$18</f>
        <v>0</v>
      </c>
      <c r="X74" s="661">
        <f>MID(Table1[[#This Row],[LPAD CS GTIN TO 14]],13,1)*X$18</f>
        <v>0</v>
      </c>
      <c r="Y74" s="661">
        <f>MID(Table1[[#This Row],[LPAD CS GTIN TO 14]],14,1)*Y$18</f>
        <v>0</v>
      </c>
      <c r="Z74" s="661">
        <f>SUM(Table1[[#This Row],[CS GTIN POSITION 1]:[CS GTIN POSITION 14]])</f>
        <v>0</v>
      </c>
      <c r="AA74" s="661">
        <f>IFERROR(ROUNDUP(Table1[[#This Row],[SUM (COL L THUR Y)]],-1),"")</f>
        <v>0</v>
      </c>
      <c r="AB74" s="661">
        <f>Table1[[#This Row],[NEAREST MULT OF 10 (&gt;=SUM)]]-Table1[[#This Row],[SUM (COL L THUR Y)]]</f>
        <v>0</v>
      </c>
      <c r="AC74" s="673" t="str">
        <f>IF(Table1[[#This Row],[CASE GTIN]]&lt;&gt;"",IF(RIGHT(Table1[[#This Row],[CASE GTIN]],1)*1=Table1[[#This Row],[CHECK DIGIT]]*1,"VALID","INVALID"),"")</f>
        <v/>
      </c>
      <c r="AD74" s="805"/>
      <c r="AE74" s="806"/>
      <c r="AF74" s="807"/>
      <c r="AG74" s="808"/>
      <c r="AH74" s="809"/>
      <c r="AI74" s="809"/>
      <c r="AJ74" s="809"/>
      <c r="AK74" s="809"/>
      <c r="AL74" s="809"/>
      <c r="AM74" s="809"/>
      <c r="AN74" s="809"/>
      <c r="AO74" s="804"/>
      <c r="AP74" s="803"/>
      <c r="AQ74" s="803"/>
      <c r="AR74" s="803"/>
      <c r="AS74" s="803"/>
      <c r="AT74" s="803"/>
      <c r="AU74" s="810"/>
      <c r="AV74" s="690"/>
      <c r="AW74" s="811"/>
      <c r="AX74" s="811"/>
      <c r="AY74" s="811"/>
      <c r="AZ74" s="861"/>
      <c r="BA74" s="811"/>
      <c r="BB74" s="811"/>
      <c r="BC74" s="861"/>
      <c r="BD74" s="816" t="str">
        <f>IF(AND(Table1[[#This Row],[MGR   SPEC]]&lt;&gt;"",Table1[[#This Row],[UPK]]&lt;&gt;""),Table1[[#This Row],[MGR   SPEC]]/Table1[[#This Row],[UPK]],"")</f>
        <v/>
      </c>
      <c r="BE74" s="816" t="str">
        <f>IF(AND(Table1[[#This Row],[PWR  BUY]]&lt;&gt;"",Table1[[#This Row],[UPK]]&lt;&gt;""),Table1[[#This Row],[PWR  BUY]]/Table1[[#This Row],[UPK]],"")</f>
        <v/>
      </c>
      <c r="BF74" s="852" t="str">
        <f>IF(AND(Table1[[#This Row],[SH/PLT]]&lt;&gt;"",Table1[[#This Row],[UPK]]&lt;&gt;""),Table1[[#This Row],[SH/PLT]]/Table1[[#This Row],[UPK]],"")</f>
        <v/>
      </c>
      <c r="BG74" s="816"/>
      <c r="BH74" s="816"/>
      <c r="BI74" s="816"/>
      <c r="BJ74" s="852"/>
      <c r="BK74" s="816"/>
      <c r="BL74" s="816"/>
      <c r="BM74" s="852"/>
      <c r="BN74" s="853"/>
      <c r="BO74" s="850"/>
      <c r="BP74" s="864"/>
      <c r="BQ74" s="813"/>
      <c r="BR74" s="855"/>
      <c r="BS74" s="813"/>
      <c r="BT74" s="856"/>
      <c r="BU74" s="865"/>
      <c r="BV74" s="803"/>
      <c r="BW74" s="859"/>
      <c r="BX74" s="866"/>
      <c r="BY74" s="676">
        <f>IF(AND(OR($G$20="SH",$G$20="PL"),AND(NOT(Table1[[#This Row],[UI]]="SH"),NOT(Table1[[#This Row],[UI]]="PL")),AND(Table1[[#This Row],[REG COST DeCA]]&lt;&gt;"",Table1[[#This Row],[SH/PLT]]&lt;&gt;"")),(Table1[[#This Row],[REG COST DeCA]]-(Table1[[#This Row],[SH/PLT]]/Table1[[#This Row],[UPK]]))*Table1[[#This Row],[SH/PLT CONTAINS]],0)</f>
        <v>0</v>
      </c>
      <c r="CA74">
        <f>Table1[[#This Row],[CALCULATION:
EXTENDED SH/PL SAVINGS
(ITEM LEVEL)]]</f>
        <v>0</v>
      </c>
      <c r="CG74" s="517"/>
      <c r="CH74" s="517"/>
      <c r="CI74" s="517"/>
      <c r="CJ74" s="517">
        <f t="shared" si="1"/>
        <v>28</v>
      </c>
      <c r="CK74" s="517"/>
      <c r="CL74" s="517"/>
      <c r="CM74" s="517"/>
      <c r="CN74" s="845" t="s">
        <v>954</v>
      </c>
      <c r="CO74" s="845" t="s">
        <v>965</v>
      </c>
    </row>
    <row r="75" spans="1:93" x14ac:dyDescent="0.35">
      <c r="A75" s="515">
        <v>56</v>
      </c>
      <c r="B75" s="803"/>
      <c r="C75" s="803"/>
      <c r="D75" s="803"/>
      <c r="E75" s="803"/>
      <c r="F75" s="803"/>
      <c r="G75" s="803"/>
      <c r="H75" s="804"/>
      <c r="I75" s="803"/>
      <c r="J75" s="805"/>
      <c r="K75" s="661" t="str">
        <f>TEXT(Table1[[#This Row],[CASE GTIN]],"00000000000000")</f>
        <v>00000000000000</v>
      </c>
      <c r="L75" s="661">
        <f>MID(Table1[[#This Row],[LPAD CS GTIN TO 14]],1,1)*L$18</f>
        <v>0</v>
      </c>
      <c r="M75" s="661">
        <f>MID(Table1[[#This Row],[LPAD CS GTIN TO 14]],2,1)*M$18</f>
        <v>0</v>
      </c>
      <c r="N75" s="661">
        <f>MID(Table1[[#This Row],[LPAD CS GTIN TO 14]],3,1)*N$18</f>
        <v>0</v>
      </c>
      <c r="O75" s="661">
        <f>MID(Table1[[#This Row],[LPAD CS GTIN TO 14]],4,1)*O$18</f>
        <v>0</v>
      </c>
      <c r="P75" s="661">
        <f>MID(Table1[[#This Row],[LPAD CS GTIN TO 14]],5,1)*P$18</f>
        <v>0</v>
      </c>
      <c r="Q75" s="661">
        <f>MID(Table1[[#This Row],[LPAD CS GTIN TO 14]],6,1)*Q$18</f>
        <v>0</v>
      </c>
      <c r="R75" s="661">
        <f>MID(Table1[[#This Row],[LPAD CS GTIN TO 14]],7,1)*R$18</f>
        <v>0</v>
      </c>
      <c r="S75" s="661">
        <f>MID(Table1[[#This Row],[LPAD CS GTIN TO 14]],8,1)*S$18</f>
        <v>0</v>
      </c>
      <c r="T75" s="661">
        <f>MID(Table1[[#This Row],[LPAD CS GTIN TO 14]],9,1)*T$18</f>
        <v>0</v>
      </c>
      <c r="U75" s="661">
        <f>MID(Table1[[#This Row],[LPAD CS GTIN TO 14]],10,1)*U$18</f>
        <v>0</v>
      </c>
      <c r="V75" s="661">
        <f>MID(Table1[[#This Row],[LPAD CS GTIN TO 14]],11,1)*V$18</f>
        <v>0</v>
      </c>
      <c r="W75" s="661">
        <f>MID(Table1[[#This Row],[LPAD CS GTIN TO 14]],12,1)*W$18</f>
        <v>0</v>
      </c>
      <c r="X75" s="661">
        <f>MID(Table1[[#This Row],[LPAD CS GTIN TO 14]],13,1)*X$18</f>
        <v>0</v>
      </c>
      <c r="Y75" s="661">
        <f>MID(Table1[[#This Row],[LPAD CS GTIN TO 14]],14,1)*Y$18</f>
        <v>0</v>
      </c>
      <c r="Z75" s="661">
        <f>SUM(Table1[[#This Row],[CS GTIN POSITION 1]:[CS GTIN POSITION 14]])</f>
        <v>0</v>
      </c>
      <c r="AA75" s="661">
        <f>IFERROR(ROUNDUP(Table1[[#This Row],[SUM (COL L THUR Y)]],-1),"")</f>
        <v>0</v>
      </c>
      <c r="AB75" s="661">
        <f>Table1[[#This Row],[NEAREST MULT OF 10 (&gt;=SUM)]]-Table1[[#This Row],[SUM (COL L THUR Y)]]</f>
        <v>0</v>
      </c>
      <c r="AC75" s="673" t="str">
        <f>IF(Table1[[#This Row],[CASE GTIN]]&lt;&gt;"",IF(RIGHT(Table1[[#This Row],[CASE GTIN]],1)*1=Table1[[#This Row],[CHECK DIGIT]]*1,"VALID","INVALID"),"")</f>
        <v/>
      </c>
      <c r="AD75" s="805"/>
      <c r="AE75" s="806"/>
      <c r="AF75" s="807"/>
      <c r="AG75" s="808"/>
      <c r="AH75" s="809"/>
      <c r="AI75" s="809"/>
      <c r="AJ75" s="809"/>
      <c r="AK75" s="809"/>
      <c r="AL75" s="809"/>
      <c r="AM75" s="809"/>
      <c r="AN75" s="809"/>
      <c r="AO75" s="804"/>
      <c r="AP75" s="803"/>
      <c r="AQ75" s="803"/>
      <c r="AR75" s="803"/>
      <c r="AS75" s="803"/>
      <c r="AT75" s="803"/>
      <c r="AU75" s="810"/>
      <c r="AV75" s="690"/>
      <c r="AW75" s="811"/>
      <c r="AX75" s="811"/>
      <c r="AY75" s="811"/>
      <c r="AZ75" s="861"/>
      <c r="BA75" s="811"/>
      <c r="BB75" s="811"/>
      <c r="BC75" s="861"/>
      <c r="BD75" s="816" t="str">
        <f>IF(AND(Table1[[#This Row],[MGR   SPEC]]&lt;&gt;"",Table1[[#This Row],[UPK]]&lt;&gt;""),Table1[[#This Row],[MGR   SPEC]]/Table1[[#This Row],[UPK]],"")</f>
        <v/>
      </c>
      <c r="BE75" s="816" t="str">
        <f>IF(AND(Table1[[#This Row],[PWR  BUY]]&lt;&gt;"",Table1[[#This Row],[UPK]]&lt;&gt;""),Table1[[#This Row],[PWR  BUY]]/Table1[[#This Row],[UPK]],"")</f>
        <v/>
      </c>
      <c r="BF75" s="852" t="str">
        <f>IF(AND(Table1[[#This Row],[SH/PLT]]&lt;&gt;"",Table1[[#This Row],[UPK]]&lt;&gt;""),Table1[[#This Row],[SH/PLT]]/Table1[[#This Row],[UPK]],"")</f>
        <v/>
      </c>
      <c r="BG75" s="816"/>
      <c r="BH75" s="816"/>
      <c r="BI75" s="816"/>
      <c r="BJ75" s="852"/>
      <c r="BK75" s="816"/>
      <c r="BL75" s="816"/>
      <c r="BM75" s="852"/>
      <c r="BN75" s="853"/>
      <c r="BO75" s="850"/>
      <c r="BP75" s="864"/>
      <c r="BQ75" s="813"/>
      <c r="BR75" s="855"/>
      <c r="BS75" s="813"/>
      <c r="BT75" s="856"/>
      <c r="BU75" s="865"/>
      <c r="BV75" s="803"/>
      <c r="BW75" s="859"/>
      <c r="BX75" s="866"/>
      <c r="BY75" s="676">
        <f>IF(AND(OR($G$20="SH",$G$20="PL"),AND(NOT(Table1[[#This Row],[UI]]="SH"),NOT(Table1[[#This Row],[UI]]="PL")),AND(Table1[[#This Row],[REG COST DeCA]]&lt;&gt;"",Table1[[#This Row],[SH/PLT]]&lt;&gt;"")),(Table1[[#This Row],[REG COST DeCA]]-(Table1[[#This Row],[SH/PLT]]/Table1[[#This Row],[UPK]]))*Table1[[#This Row],[SH/PLT CONTAINS]],0)</f>
        <v>0</v>
      </c>
      <c r="CG75" s="517"/>
      <c r="CH75" s="517"/>
      <c r="CI75" s="517"/>
      <c r="CJ75" s="517">
        <f t="shared" si="1"/>
        <v>28.5</v>
      </c>
      <c r="CK75" s="517"/>
      <c r="CL75" s="517"/>
      <c r="CM75" s="517"/>
      <c r="CN75" s="845" t="s">
        <v>954</v>
      </c>
      <c r="CO75" s="845" t="s">
        <v>965</v>
      </c>
    </row>
    <row r="76" spans="1:93" x14ac:dyDescent="0.35">
      <c r="A76" s="515">
        <v>57</v>
      </c>
      <c r="B76" s="803"/>
      <c r="C76" s="803"/>
      <c r="D76" s="803"/>
      <c r="E76" s="803"/>
      <c r="F76" s="803"/>
      <c r="G76" s="803"/>
      <c r="H76" s="804"/>
      <c r="I76" s="803"/>
      <c r="J76" s="805"/>
      <c r="K76" s="661" t="str">
        <f>TEXT(Table1[[#This Row],[CASE GTIN]],"00000000000000")</f>
        <v>00000000000000</v>
      </c>
      <c r="L76" s="661">
        <f>MID(Table1[[#This Row],[LPAD CS GTIN TO 14]],1,1)*L$18</f>
        <v>0</v>
      </c>
      <c r="M76" s="661">
        <f>MID(Table1[[#This Row],[LPAD CS GTIN TO 14]],2,1)*M$18</f>
        <v>0</v>
      </c>
      <c r="N76" s="661">
        <f>MID(Table1[[#This Row],[LPAD CS GTIN TO 14]],3,1)*N$18</f>
        <v>0</v>
      </c>
      <c r="O76" s="661">
        <f>MID(Table1[[#This Row],[LPAD CS GTIN TO 14]],4,1)*O$18</f>
        <v>0</v>
      </c>
      <c r="P76" s="661">
        <f>MID(Table1[[#This Row],[LPAD CS GTIN TO 14]],5,1)*P$18</f>
        <v>0</v>
      </c>
      <c r="Q76" s="661">
        <f>MID(Table1[[#This Row],[LPAD CS GTIN TO 14]],6,1)*Q$18</f>
        <v>0</v>
      </c>
      <c r="R76" s="661">
        <f>MID(Table1[[#This Row],[LPAD CS GTIN TO 14]],7,1)*R$18</f>
        <v>0</v>
      </c>
      <c r="S76" s="661">
        <f>MID(Table1[[#This Row],[LPAD CS GTIN TO 14]],8,1)*S$18</f>
        <v>0</v>
      </c>
      <c r="T76" s="661">
        <f>MID(Table1[[#This Row],[LPAD CS GTIN TO 14]],9,1)*T$18</f>
        <v>0</v>
      </c>
      <c r="U76" s="661">
        <f>MID(Table1[[#This Row],[LPAD CS GTIN TO 14]],10,1)*U$18</f>
        <v>0</v>
      </c>
      <c r="V76" s="661">
        <f>MID(Table1[[#This Row],[LPAD CS GTIN TO 14]],11,1)*V$18</f>
        <v>0</v>
      </c>
      <c r="W76" s="661">
        <f>MID(Table1[[#This Row],[LPAD CS GTIN TO 14]],12,1)*W$18</f>
        <v>0</v>
      </c>
      <c r="X76" s="661">
        <f>MID(Table1[[#This Row],[LPAD CS GTIN TO 14]],13,1)*X$18</f>
        <v>0</v>
      </c>
      <c r="Y76" s="661">
        <f>MID(Table1[[#This Row],[LPAD CS GTIN TO 14]],14,1)*Y$18</f>
        <v>0</v>
      </c>
      <c r="Z76" s="661">
        <f>SUM(Table1[[#This Row],[CS GTIN POSITION 1]:[CS GTIN POSITION 14]])</f>
        <v>0</v>
      </c>
      <c r="AA76" s="661">
        <f>IFERROR(ROUNDUP(Table1[[#This Row],[SUM (COL L THUR Y)]],-1),"")</f>
        <v>0</v>
      </c>
      <c r="AB76" s="661">
        <f>Table1[[#This Row],[NEAREST MULT OF 10 (&gt;=SUM)]]-Table1[[#This Row],[SUM (COL L THUR Y)]]</f>
        <v>0</v>
      </c>
      <c r="AC76" s="673" t="str">
        <f>IF(Table1[[#This Row],[CASE GTIN]]&lt;&gt;"",IF(RIGHT(Table1[[#This Row],[CASE GTIN]],1)*1=Table1[[#This Row],[CHECK DIGIT]]*1,"VALID","INVALID"),"")</f>
        <v/>
      </c>
      <c r="AD76" s="805"/>
      <c r="AE76" s="806"/>
      <c r="AF76" s="807"/>
      <c r="AG76" s="808"/>
      <c r="AH76" s="809"/>
      <c r="AI76" s="809"/>
      <c r="AJ76" s="809"/>
      <c r="AK76" s="809"/>
      <c r="AL76" s="809"/>
      <c r="AM76" s="809"/>
      <c r="AN76" s="809"/>
      <c r="AO76" s="804"/>
      <c r="AP76" s="803"/>
      <c r="AQ76" s="803"/>
      <c r="AR76" s="803"/>
      <c r="AS76" s="803"/>
      <c r="AT76" s="803"/>
      <c r="AU76" s="810"/>
      <c r="AV76" s="690"/>
      <c r="AW76" s="811"/>
      <c r="AX76" s="811"/>
      <c r="AY76" s="811"/>
      <c r="AZ76" s="861"/>
      <c r="BA76" s="811"/>
      <c r="BB76" s="811"/>
      <c r="BC76" s="861"/>
      <c r="BD76" s="816" t="str">
        <f>IF(AND(Table1[[#This Row],[MGR   SPEC]]&lt;&gt;"",Table1[[#This Row],[UPK]]&lt;&gt;""),Table1[[#This Row],[MGR   SPEC]]/Table1[[#This Row],[UPK]],"")</f>
        <v/>
      </c>
      <c r="BE76" s="816" t="str">
        <f>IF(AND(Table1[[#This Row],[PWR  BUY]]&lt;&gt;"",Table1[[#This Row],[UPK]]&lt;&gt;""),Table1[[#This Row],[PWR  BUY]]/Table1[[#This Row],[UPK]],"")</f>
        <v/>
      </c>
      <c r="BF76" s="852" t="str">
        <f>IF(AND(Table1[[#This Row],[SH/PLT]]&lt;&gt;"",Table1[[#This Row],[UPK]]&lt;&gt;""),Table1[[#This Row],[SH/PLT]]/Table1[[#This Row],[UPK]],"")</f>
        <v/>
      </c>
      <c r="BG76" s="816"/>
      <c r="BH76" s="816"/>
      <c r="BI76" s="816"/>
      <c r="BJ76" s="852"/>
      <c r="BK76" s="816"/>
      <c r="BL76" s="816"/>
      <c r="BM76" s="852"/>
      <c r="BN76" s="853"/>
      <c r="BO76" s="850"/>
      <c r="BP76" s="864"/>
      <c r="BQ76" s="813"/>
      <c r="BR76" s="855"/>
      <c r="BS76" s="813"/>
      <c r="BT76" s="856"/>
      <c r="BU76" s="865"/>
      <c r="BV76" s="803"/>
      <c r="BW76" s="859"/>
      <c r="BX76" s="866"/>
      <c r="BY76" s="676">
        <f>IF(AND(OR($G$20="SH",$G$20="PL"),AND(NOT(Table1[[#This Row],[UI]]="SH"),NOT(Table1[[#This Row],[UI]]="PL")),AND(Table1[[#This Row],[REG COST DeCA]]&lt;&gt;"",Table1[[#This Row],[SH/PLT]]&lt;&gt;"")),(Table1[[#This Row],[REG COST DeCA]]-(Table1[[#This Row],[SH/PLT]]/Table1[[#This Row],[UPK]]))*Table1[[#This Row],[SH/PLT CONTAINS]],0)</f>
        <v>0</v>
      </c>
      <c r="CG76" s="517"/>
      <c r="CH76" s="517"/>
      <c r="CI76" s="517"/>
      <c r="CJ76" s="517">
        <f t="shared" si="1"/>
        <v>29</v>
      </c>
      <c r="CK76" s="517"/>
      <c r="CL76" s="517"/>
      <c r="CM76" s="517"/>
      <c r="CN76" s="845" t="s">
        <v>954</v>
      </c>
      <c r="CO76" s="845" t="s">
        <v>965</v>
      </c>
    </row>
    <row r="77" spans="1:93" x14ac:dyDescent="0.35">
      <c r="A77" s="515">
        <v>58</v>
      </c>
      <c r="B77" s="803"/>
      <c r="C77" s="803"/>
      <c r="D77" s="803"/>
      <c r="E77" s="803"/>
      <c r="F77" s="803"/>
      <c r="G77" s="803"/>
      <c r="H77" s="804"/>
      <c r="I77" s="803"/>
      <c r="J77" s="805"/>
      <c r="K77" s="661" t="str">
        <f>TEXT(Table1[[#This Row],[CASE GTIN]],"00000000000000")</f>
        <v>00000000000000</v>
      </c>
      <c r="L77" s="661">
        <f>MID(Table1[[#This Row],[LPAD CS GTIN TO 14]],1,1)*L$18</f>
        <v>0</v>
      </c>
      <c r="M77" s="661">
        <f>MID(Table1[[#This Row],[LPAD CS GTIN TO 14]],2,1)*M$18</f>
        <v>0</v>
      </c>
      <c r="N77" s="661">
        <f>MID(Table1[[#This Row],[LPAD CS GTIN TO 14]],3,1)*N$18</f>
        <v>0</v>
      </c>
      <c r="O77" s="661">
        <f>MID(Table1[[#This Row],[LPAD CS GTIN TO 14]],4,1)*O$18</f>
        <v>0</v>
      </c>
      <c r="P77" s="661">
        <f>MID(Table1[[#This Row],[LPAD CS GTIN TO 14]],5,1)*P$18</f>
        <v>0</v>
      </c>
      <c r="Q77" s="661">
        <f>MID(Table1[[#This Row],[LPAD CS GTIN TO 14]],6,1)*Q$18</f>
        <v>0</v>
      </c>
      <c r="R77" s="661">
        <f>MID(Table1[[#This Row],[LPAD CS GTIN TO 14]],7,1)*R$18</f>
        <v>0</v>
      </c>
      <c r="S77" s="661">
        <f>MID(Table1[[#This Row],[LPAD CS GTIN TO 14]],8,1)*S$18</f>
        <v>0</v>
      </c>
      <c r="T77" s="661">
        <f>MID(Table1[[#This Row],[LPAD CS GTIN TO 14]],9,1)*T$18</f>
        <v>0</v>
      </c>
      <c r="U77" s="661">
        <f>MID(Table1[[#This Row],[LPAD CS GTIN TO 14]],10,1)*U$18</f>
        <v>0</v>
      </c>
      <c r="V77" s="661">
        <f>MID(Table1[[#This Row],[LPAD CS GTIN TO 14]],11,1)*V$18</f>
        <v>0</v>
      </c>
      <c r="W77" s="661">
        <f>MID(Table1[[#This Row],[LPAD CS GTIN TO 14]],12,1)*W$18</f>
        <v>0</v>
      </c>
      <c r="X77" s="661">
        <f>MID(Table1[[#This Row],[LPAD CS GTIN TO 14]],13,1)*X$18</f>
        <v>0</v>
      </c>
      <c r="Y77" s="661">
        <f>MID(Table1[[#This Row],[LPAD CS GTIN TO 14]],14,1)*Y$18</f>
        <v>0</v>
      </c>
      <c r="Z77" s="661">
        <f>SUM(Table1[[#This Row],[CS GTIN POSITION 1]:[CS GTIN POSITION 14]])</f>
        <v>0</v>
      </c>
      <c r="AA77" s="661">
        <f>IFERROR(ROUNDUP(Table1[[#This Row],[SUM (COL L THUR Y)]],-1),"")</f>
        <v>0</v>
      </c>
      <c r="AB77" s="661">
        <f>Table1[[#This Row],[NEAREST MULT OF 10 (&gt;=SUM)]]-Table1[[#This Row],[SUM (COL L THUR Y)]]</f>
        <v>0</v>
      </c>
      <c r="AC77" s="673" t="str">
        <f>IF(Table1[[#This Row],[CASE GTIN]]&lt;&gt;"",IF(RIGHT(Table1[[#This Row],[CASE GTIN]],1)*1=Table1[[#This Row],[CHECK DIGIT]]*1,"VALID","INVALID"),"")</f>
        <v/>
      </c>
      <c r="AD77" s="805"/>
      <c r="AE77" s="806"/>
      <c r="AF77" s="807"/>
      <c r="AG77" s="808"/>
      <c r="AH77" s="809"/>
      <c r="AI77" s="809"/>
      <c r="AJ77" s="809"/>
      <c r="AK77" s="809"/>
      <c r="AL77" s="809"/>
      <c r="AM77" s="809"/>
      <c r="AN77" s="809"/>
      <c r="AO77" s="804"/>
      <c r="AP77" s="803"/>
      <c r="AQ77" s="803"/>
      <c r="AR77" s="803"/>
      <c r="AS77" s="803"/>
      <c r="AT77" s="803"/>
      <c r="AU77" s="810"/>
      <c r="AV77" s="690"/>
      <c r="AW77" s="811"/>
      <c r="AX77" s="811"/>
      <c r="AY77" s="811"/>
      <c r="AZ77" s="861"/>
      <c r="BA77" s="811"/>
      <c r="BB77" s="811"/>
      <c r="BC77" s="861"/>
      <c r="BD77" s="816" t="str">
        <f>IF(AND(Table1[[#This Row],[MGR   SPEC]]&lt;&gt;"",Table1[[#This Row],[UPK]]&lt;&gt;""),Table1[[#This Row],[MGR   SPEC]]/Table1[[#This Row],[UPK]],"")</f>
        <v/>
      </c>
      <c r="BE77" s="816" t="str">
        <f>IF(AND(Table1[[#This Row],[PWR  BUY]]&lt;&gt;"",Table1[[#This Row],[UPK]]&lt;&gt;""),Table1[[#This Row],[PWR  BUY]]/Table1[[#This Row],[UPK]],"")</f>
        <v/>
      </c>
      <c r="BF77" s="852" t="str">
        <f>IF(AND(Table1[[#This Row],[SH/PLT]]&lt;&gt;"",Table1[[#This Row],[UPK]]&lt;&gt;""),Table1[[#This Row],[SH/PLT]]/Table1[[#This Row],[UPK]],"")</f>
        <v/>
      </c>
      <c r="BG77" s="816"/>
      <c r="BH77" s="816"/>
      <c r="BI77" s="816"/>
      <c r="BJ77" s="852"/>
      <c r="BK77" s="816"/>
      <c r="BL77" s="816"/>
      <c r="BM77" s="852"/>
      <c r="BN77" s="853"/>
      <c r="BO77" s="850"/>
      <c r="BP77" s="864"/>
      <c r="BQ77" s="813"/>
      <c r="BR77" s="855"/>
      <c r="BS77" s="813"/>
      <c r="BT77" s="856"/>
      <c r="BU77" s="865"/>
      <c r="BV77" s="803"/>
      <c r="BW77" s="859"/>
      <c r="BX77" s="866"/>
      <c r="BY77" s="676">
        <f>IF(AND(OR($G$20="SH",$G$20="PL"),AND(NOT(Table1[[#This Row],[UI]]="SH"),NOT(Table1[[#This Row],[UI]]="PL")),AND(Table1[[#This Row],[REG COST DeCA]]&lt;&gt;"",Table1[[#This Row],[SH/PLT]]&lt;&gt;"")),(Table1[[#This Row],[REG COST DeCA]]-(Table1[[#This Row],[SH/PLT]]/Table1[[#This Row],[UPK]]))*Table1[[#This Row],[SH/PLT CONTAINS]],0)</f>
        <v>0</v>
      </c>
      <c r="CG77" s="517"/>
      <c r="CH77" s="517"/>
      <c r="CI77" s="517"/>
      <c r="CJ77" s="517">
        <f t="shared" si="1"/>
        <v>29.5</v>
      </c>
      <c r="CK77" s="517"/>
      <c r="CL77" s="517"/>
      <c r="CM77" s="517"/>
      <c r="CN77" s="845" t="s">
        <v>954</v>
      </c>
      <c r="CO77" s="845" t="s">
        <v>965</v>
      </c>
    </row>
    <row r="78" spans="1:93" x14ac:dyDescent="0.35">
      <c r="A78" s="515">
        <v>59</v>
      </c>
      <c r="B78" s="803"/>
      <c r="C78" s="803"/>
      <c r="D78" s="803"/>
      <c r="E78" s="803"/>
      <c r="F78" s="803"/>
      <c r="G78" s="803"/>
      <c r="H78" s="804"/>
      <c r="I78" s="803"/>
      <c r="J78" s="805"/>
      <c r="K78" s="661" t="str">
        <f>TEXT(Table1[[#This Row],[CASE GTIN]],"00000000000000")</f>
        <v>00000000000000</v>
      </c>
      <c r="L78" s="661">
        <f>MID(Table1[[#This Row],[LPAD CS GTIN TO 14]],1,1)*L$18</f>
        <v>0</v>
      </c>
      <c r="M78" s="661">
        <f>MID(Table1[[#This Row],[LPAD CS GTIN TO 14]],2,1)*M$18</f>
        <v>0</v>
      </c>
      <c r="N78" s="661">
        <f>MID(Table1[[#This Row],[LPAD CS GTIN TO 14]],3,1)*N$18</f>
        <v>0</v>
      </c>
      <c r="O78" s="661">
        <f>MID(Table1[[#This Row],[LPAD CS GTIN TO 14]],4,1)*O$18</f>
        <v>0</v>
      </c>
      <c r="P78" s="661">
        <f>MID(Table1[[#This Row],[LPAD CS GTIN TO 14]],5,1)*P$18</f>
        <v>0</v>
      </c>
      <c r="Q78" s="661">
        <f>MID(Table1[[#This Row],[LPAD CS GTIN TO 14]],6,1)*Q$18</f>
        <v>0</v>
      </c>
      <c r="R78" s="661">
        <f>MID(Table1[[#This Row],[LPAD CS GTIN TO 14]],7,1)*R$18</f>
        <v>0</v>
      </c>
      <c r="S78" s="661">
        <f>MID(Table1[[#This Row],[LPAD CS GTIN TO 14]],8,1)*S$18</f>
        <v>0</v>
      </c>
      <c r="T78" s="661">
        <f>MID(Table1[[#This Row],[LPAD CS GTIN TO 14]],9,1)*T$18</f>
        <v>0</v>
      </c>
      <c r="U78" s="661">
        <f>MID(Table1[[#This Row],[LPAD CS GTIN TO 14]],10,1)*U$18</f>
        <v>0</v>
      </c>
      <c r="V78" s="661">
        <f>MID(Table1[[#This Row],[LPAD CS GTIN TO 14]],11,1)*V$18</f>
        <v>0</v>
      </c>
      <c r="W78" s="661">
        <f>MID(Table1[[#This Row],[LPAD CS GTIN TO 14]],12,1)*W$18</f>
        <v>0</v>
      </c>
      <c r="X78" s="661">
        <f>MID(Table1[[#This Row],[LPAD CS GTIN TO 14]],13,1)*X$18</f>
        <v>0</v>
      </c>
      <c r="Y78" s="661">
        <f>MID(Table1[[#This Row],[LPAD CS GTIN TO 14]],14,1)*Y$18</f>
        <v>0</v>
      </c>
      <c r="Z78" s="661">
        <f>SUM(Table1[[#This Row],[CS GTIN POSITION 1]:[CS GTIN POSITION 14]])</f>
        <v>0</v>
      </c>
      <c r="AA78" s="661">
        <f>IFERROR(ROUNDUP(Table1[[#This Row],[SUM (COL L THUR Y)]],-1),"")</f>
        <v>0</v>
      </c>
      <c r="AB78" s="661">
        <f>Table1[[#This Row],[NEAREST MULT OF 10 (&gt;=SUM)]]-Table1[[#This Row],[SUM (COL L THUR Y)]]</f>
        <v>0</v>
      </c>
      <c r="AC78" s="673" t="str">
        <f>IF(Table1[[#This Row],[CASE GTIN]]&lt;&gt;"",IF(RIGHT(Table1[[#This Row],[CASE GTIN]],1)*1=Table1[[#This Row],[CHECK DIGIT]]*1,"VALID","INVALID"),"")</f>
        <v/>
      </c>
      <c r="AD78" s="805"/>
      <c r="AE78" s="806"/>
      <c r="AF78" s="807"/>
      <c r="AG78" s="808"/>
      <c r="AH78" s="809"/>
      <c r="AI78" s="809"/>
      <c r="AJ78" s="809"/>
      <c r="AK78" s="809"/>
      <c r="AL78" s="809"/>
      <c r="AM78" s="809"/>
      <c r="AN78" s="809"/>
      <c r="AO78" s="804"/>
      <c r="AP78" s="803"/>
      <c r="AQ78" s="803"/>
      <c r="AR78" s="803"/>
      <c r="AS78" s="803"/>
      <c r="AT78" s="803"/>
      <c r="AU78" s="810"/>
      <c r="AV78" s="690"/>
      <c r="AW78" s="811"/>
      <c r="AX78" s="811"/>
      <c r="AY78" s="811"/>
      <c r="AZ78" s="861"/>
      <c r="BA78" s="811"/>
      <c r="BB78" s="811"/>
      <c r="BC78" s="861"/>
      <c r="BD78" s="816" t="str">
        <f>IF(AND(Table1[[#This Row],[MGR   SPEC]]&lt;&gt;"",Table1[[#This Row],[UPK]]&lt;&gt;""),Table1[[#This Row],[MGR   SPEC]]/Table1[[#This Row],[UPK]],"")</f>
        <v/>
      </c>
      <c r="BE78" s="816" t="str">
        <f>IF(AND(Table1[[#This Row],[PWR  BUY]]&lt;&gt;"",Table1[[#This Row],[UPK]]&lt;&gt;""),Table1[[#This Row],[PWR  BUY]]/Table1[[#This Row],[UPK]],"")</f>
        <v/>
      </c>
      <c r="BF78" s="852" t="str">
        <f>IF(AND(Table1[[#This Row],[SH/PLT]]&lt;&gt;"",Table1[[#This Row],[UPK]]&lt;&gt;""),Table1[[#This Row],[SH/PLT]]/Table1[[#This Row],[UPK]],"")</f>
        <v/>
      </c>
      <c r="BG78" s="816"/>
      <c r="BH78" s="816"/>
      <c r="BI78" s="816"/>
      <c r="BJ78" s="852"/>
      <c r="BK78" s="816"/>
      <c r="BL78" s="816"/>
      <c r="BM78" s="852"/>
      <c r="BN78" s="853"/>
      <c r="BO78" s="850"/>
      <c r="BP78" s="864"/>
      <c r="BQ78" s="813"/>
      <c r="BR78" s="855"/>
      <c r="BS78" s="813"/>
      <c r="BT78" s="856"/>
      <c r="BU78" s="865"/>
      <c r="BV78" s="803"/>
      <c r="BW78" s="859"/>
      <c r="BX78" s="866"/>
      <c r="BY78" s="676">
        <f>IF(AND(OR($G$20="SH",$G$20="PL"),AND(NOT(Table1[[#This Row],[UI]]="SH"),NOT(Table1[[#This Row],[UI]]="PL")),AND(Table1[[#This Row],[REG COST DeCA]]&lt;&gt;"",Table1[[#This Row],[SH/PLT]]&lt;&gt;"")),(Table1[[#This Row],[REG COST DeCA]]-(Table1[[#This Row],[SH/PLT]]/Table1[[#This Row],[UPK]]))*Table1[[#This Row],[SH/PLT CONTAINS]],0)</f>
        <v>0</v>
      </c>
      <c r="CG78" s="517" t="s">
        <v>916</v>
      </c>
      <c r="CH78" s="517"/>
      <c r="CI78" s="517"/>
      <c r="CJ78" s="517">
        <f t="shared" si="1"/>
        <v>30</v>
      </c>
      <c r="CK78" s="517"/>
      <c r="CL78" s="517"/>
      <c r="CM78" s="517"/>
      <c r="CN78" s="845" t="s">
        <v>955</v>
      </c>
      <c r="CO78" s="845" t="s">
        <v>966</v>
      </c>
    </row>
    <row r="79" spans="1:93" x14ac:dyDescent="0.35">
      <c r="A79" s="515">
        <v>60</v>
      </c>
      <c r="B79" s="803"/>
      <c r="C79" s="803"/>
      <c r="D79" s="803"/>
      <c r="E79" s="803"/>
      <c r="F79" s="803"/>
      <c r="G79" s="803"/>
      <c r="H79" s="804"/>
      <c r="I79" s="803"/>
      <c r="J79" s="805"/>
      <c r="K79" s="661" t="str">
        <f>TEXT(Table1[[#This Row],[CASE GTIN]],"00000000000000")</f>
        <v>00000000000000</v>
      </c>
      <c r="L79" s="661">
        <f>MID(Table1[[#This Row],[LPAD CS GTIN TO 14]],1,1)*L$18</f>
        <v>0</v>
      </c>
      <c r="M79" s="661">
        <f>MID(Table1[[#This Row],[LPAD CS GTIN TO 14]],2,1)*M$18</f>
        <v>0</v>
      </c>
      <c r="N79" s="661">
        <f>MID(Table1[[#This Row],[LPAD CS GTIN TO 14]],3,1)*N$18</f>
        <v>0</v>
      </c>
      <c r="O79" s="661">
        <f>MID(Table1[[#This Row],[LPAD CS GTIN TO 14]],4,1)*O$18</f>
        <v>0</v>
      </c>
      <c r="P79" s="661">
        <f>MID(Table1[[#This Row],[LPAD CS GTIN TO 14]],5,1)*P$18</f>
        <v>0</v>
      </c>
      <c r="Q79" s="661">
        <f>MID(Table1[[#This Row],[LPAD CS GTIN TO 14]],6,1)*Q$18</f>
        <v>0</v>
      </c>
      <c r="R79" s="661">
        <f>MID(Table1[[#This Row],[LPAD CS GTIN TO 14]],7,1)*R$18</f>
        <v>0</v>
      </c>
      <c r="S79" s="661">
        <f>MID(Table1[[#This Row],[LPAD CS GTIN TO 14]],8,1)*S$18</f>
        <v>0</v>
      </c>
      <c r="T79" s="661">
        <f>MID(Table1[[#This Row],[LPAD CS GTIN TO 14]],9,1)*T$18</f>
        <v>0</v>
      </c>
      <c r="U79" s="661">
        <f>MID(Table1[[#This Row],[LPAD CS GTIN TO 14]],10,1)*U$18</f>
        <v>0</v>
      </c>
      <c r="V79" s="661">
        <f>MID(Table1[[#This Row],[LPAD CS GTIN TO 14]],11,1)*V$18</f>
        <v>0</v>
      </c>
      <c r="W79" s="661">
        <f>MID(Table1[[#This Row],[LPAD CS GTIN TO 14]],12,1)*W$18</f>
        <v>0</v>
      </c>
      <c r="X79" s="661">
        <f>MID(Table1[[#This Row],[LPAD CS GTIN TO 14]],13,1)*X$18</f>
        <v>0</v>
      </c>
      <c r="Y79" s="661">
        <f>MID(Table1[[#This Row],[LPAD CS GTIN TO 14]],14,1)*Y$18</f>
        <v>0</v>
      </c>
      <c r="Z79" s="661">
        <f>SUM(Table1[[#This Row],[CS GTIN POSITION 1]:[CS GTIN POSITION 14]])</f>
        <v>0</v>
      </c>
      <c r="AA79" s="661">
        <f>IFERROR(ROUNDUP(Table1[[#This Row],[SUM (COL L THUR Y)]],-1),"")</f>
        <v>0</v>
      </c>
      <c r="AB79" s="661">
        <f>Table1[[#This Row],[NEAREST MULT OF 10 (&gt;=SUM)]]-Table1[[#This Row],[SUM (COL L THUR Y)]]</f>
        <v>0</v>
      </c>
      <c r="AC79" s="673" t="str">
        <f>IF(Table1[[#This Row],[CASE GTIN]]&lt;&gt;"",IF(RIGHT(Table1[[#This Row],[CASE GTIN]],1)*1=Table1[[#This Row],[CHECK DIGIT]]*1,"VALID","INVALID"),"")</f>
        <v/>
      </c>
      <c r="AD79" s="805"/>
      <c r="AE79" s="806"/>
      <c r="AF79" s="807"/>
      <c r="AG79" s="808"/>
      <c r="AH79" s="809"/>
      <c r="AI79" s="809"/>
      <c r="AJ79" s="809"/>
      <c r="AK79" s="809"/>
      <c r="AL79" s="809"/>
      <c r="AM79" s="809"/>
      <c r="AN79" s="809"/>
      <c r="AO79" s="804"/>
      <c r="AP79" s="803"/>
      <c r="AQ79" s="803"/>
      <c r="AR79" s="803"/>
      <c r="AS79" s="803"/>
      <c r="AT79" s="803"/>
      <c r="AU79" s="810"/>
      <c r="AV79" s="690"/>
      <c r="AW79" s="811"/>
      <c r="AX79" s="811"/>
      <c r="AY79" s="811"/>
      <c r="AZ79" s="861"/>
      <c r="BA79" s="811"/>
      <c r="BB79" s="811"/>
      <c r="BC79" s="861"/>
      <c r="BD79" s="816" t="str">
        <f>IF(AND(Table1[[#This Row],[MGR   SPEC]]&lt;&gt;"",Table1[[#This Row],[UPK]]&lt;&gt;""),Table1[[#This Row],[MGR   SPEC]]/Table1[[#This Row],[UPK]],"")</f>
        <v/>
      </c>
      <c r="BE79" s="816" t="str">
        <f>IF(AND(Table1[[#This Row],[PWR  BUY]]&lt;&gt;"",Table1[[#This Row],[UPK]]&lt;&gt;""),Table1[[#This Row],[PWR  BUY]]/Table1[[#This Row],[UPK]],"")</f>
        <v/>
      </c>
      <c r="BF79" s="852" t="str">
        <f>IF(AND(Table1[[#This Row],[SH/PLT]]&lt;&gt;"",Table1[[#This Row],[UPK]]&lt;&gt;""),Table1[[#This Row],[SH/PLT]]/Table1[[#This Row],[UPK]],"")</f>
        <v/>
      </c>
      <c r="BG79" s="816"/>
      <c r="BH79" s="816"/>
      <c r="BI79" s="816"/>
      <c r="BJ79" s="852"/>
      <c r="BK79" s="816"/>
      <c r="BL79" s="816"/>
      <c r="BM79" s="852"/>
      <c r="BN79" s="853"/>
      <c r="BO79" s="850"/>
      <c r="BP79" s="864"/>
      <c r="BQ79" s="813"/>
      <c r="BR79" s="855"/>
      <c r="BS79" s="813"/>
      <c r="BT79" s="856"/>
      <c r="BU79" s="865"/>
      <c r="BV79" s="803"/>
      <c r="BW79" s="859"/>
      <c r="BX79" s="866"/>
      <c r="BY79" s="676">
        <f>IF(AND(OR($G$20="SH",$G$20="PL"),AND(NOT(Table1[[#This Row],[UI]]="SH"),NOT(Table1[[#This Row],[UI]]="PL")),AND(Table1[[#This Row],[REG COST DeCA]]&lt;&gt;"",Table1[[#This Row],[SH/PLT]]&lt;&gt;"")),(Table1[[#This Row],[REG COST DeCA]]-(Table1[[#This Row],[SH/PLT]]/Table1[[#This Row],[UPK]]))*Table1[[#This Row],[SH/PLT CONTAINS]],0)</f>
        <v>0</v>
      </c>
      <c r="CG79" s="517" t="s">
        <v>917</v>
      </c>
      <c r="CH79" s="517"/>
      <c r="CI79" s="517"/>
      <c r="CJ79" s="517">
        <f t="shared" si="1"/>
        <v>30.5</v>
      </c>
      <c r="CK79" s="517"/>
      <c r="CL79" s="517"/>
      <c r="CM79" s="517"/>
      <c r="CN79" s="845" t="s">
        <v>955</v>
      </c>
      <c r="CO79" s="845" t="s">
        <v>966</v>
      </c>
    </row>
    <row r="80" spans="1:93" x14ac:dyDescent="0.35">
      <c r="A80" s="515">
        <v>61</v>
      </c>
      <c r="B80" s="803"/>
      <c r="C80" s="803"/>
      <c r="D80" s="803"/>
      <c r="E80" s="803"/>
      <c r="F80" s="803"/>
      <c r="G80" s="803"/>
      <c r="H80" s="804"/>
      <c r="I80" s="803"/>
      <c r="J80" s="805"/>
      <c r="K80" s="661" t="str">
        <f>TEXT(Table1[[#This Row],[CASE GTIN]],"00000000000000")</f>
        <v>00000000000000</v>
      </c>
      <c r="L80" s="661">
        <f>MID(Table1[[#This Row],[LPAD CS GTIN TO 14]],1,1)*L$18</f>
        <v>0</v>
      </c>
      <c r="M80" s="661">
        <f>MID(Table1[[#This Row],[LPAD CS GTIN TO 14]],2,1)*M$18</f>
        <v>0</v>
      </c>
      <c r="N80" s="661">
        <f>MID(Table1[[#This Row],[LPAD CS GTIN TO 14]],3,1)*N$18</f>
        <v>0</v>
      </c>
      <c r="O80" s="661">
        <f>MID(Table1[[#This Row],[LPAD CS GTIN TO 14]],4,1)*O$18</f>
        <v>0</v>
      </c>
      <c r="P80" s="661">
        <f>MID(Table1[[#This Row],[LPAD CS GTIN TO 14]],5,1)*P$18</f>
        <v>0</v>
      </c>
      <c r="Q80" s="661">
        <f>MID(Table1[[#This Row],[LPAD CS GTIN TO 14]],6,1)*Q$18</f>
        <v>0</v>
      </c>
      <c r="R80" s="661">
        <f>MID(Table1[[#This Row],[LPAD CS GTIN TO 14]],7,1)*R$18</f>
        <v>0</v>
      </c>
      <c r="S80" s="661">
        <f>MID(Table1[[#This Row],[LPAD CS GTIN TO 14]],8,1)*S$18</f>
        <v>0</v>
      </c>
      <c r="T80" s="661">
        <f>MID(Table1[[#This Row],[LPAD CS GTIN TO 14]],9,1)*T$18</f>
        <v>0</v>
      </c>
      <c r="U80" s="661">
        <f>MID(Table1[[#This Row],[LPAD CS GTIN TO 14]],10,1)*U$18</f>
        <v>0</v>
      </c>
      <c r="V80" s="661">
        <f>MID(Table1[[#This Row],[LPAD CS GTIN TO 14]],11,1)*V$18</f>
        <v>0</v>
      </c>
      <c r="W80" s="661">
        <f>MID(Table1[[#This Row],[LPAD CS GTIN TO 14]],12,1)*W$18</f>
        <v>0</v>
      </c>
      <c r="X80" s="661">
        <f>MID(Table1[[#This Row],[LPAD CS GTIN TO 14]],13,1)*X$18</f>
        <v>0</v>
      </c>
      <c r="Y80" s="661">
        <f>MID(Table1[[#This Row],[LPAD CS GTIN TO 14]],14,1)*Y$18</f>
        <v>0</v>
      </c>
      <c r="Z80" s="661">
        <f>SUM(Table1[[#This Row],[CS GTIN POSITION 1]:[CS GTIN POSITION 14]])</f>
        <v>0</v>
      </c>
      <c r="AA80" s="661">
        <f>IFERROR(ROUNDUP(Table1[[#This Row],[SUM (COL L THUR Y)]],-1),"")</f>
        <v>0</v>
      </c>
      <c r="AB80" s="661">
        <f>Table1[[#This Row],[NEAREST MULT OF 10 (&gt;=SUM)]]-Table1[[#This Row],[SUM (COL L THUR Y)]]</f>
        <v>0</v>
      </c>
      <c r="AC80" s="673" t="str">
        <f>IF(Table1[[#This Row],[CASE GTIN]]&lt;&gt;"",IF(RIGHT(Table1[[#This Row],[CASE GTIN]],1)*1=Table1[[#This Row],[CHECK DIGIT]]*1,"VALID","INVALID"),"")</f>
        <v/>
      </c>
      <c r="AD80" s="805"/>
      <c r="AE80" s="806"/>
      <c r="AF80" s="807"/>
      <c r="AG80" s="808"/>
      <c r="AH80" s="809"/>
      <c r="AI80" s="809"/>
      <c r="AJ80" s="809"/>
      <c r="AK80" s="809"/>
      <c r="AL80" s="809"/>
      <c r="AM80" s="809"/>
      <c r="AN80" s="809"/>
      <c r="AO80" s="804"/>
      <c r="AP80" s="803"/>
      <c r="AQ80" s="803"/>
      <c r="AR80" s="803"/>
      <c r="AS80" s="803"/>
      <c r="AT80" s="803"/>
      <c r="AU80" s="810"/>
      <c r="AV80" s="690"/>
      <c r="AW80" s="811"/>
      <c r="AX80" s="811"/>
      <c r="AY80" s="811"/>
      <c r="AZ80" s="861"/>
      <c r="BA80" s="811"/>
      <c r="BB80" s="811"/>
      <c r="BC80" s="861"/>
      <c r="BD80" s="816" t="str">
        <f>IF(AND(Table1[[#This Row],[MGR   SPEC]]&lt;&gt;"",Table1[[#This Row],[UPK]]&lt;&gt;""),Table1[[#This Row],[MGR   SPEC]]/Table1[[#This Row],[UPK]],"")</f>
        <v/>
      </c>
      <c r="BE80" s="816" t="str">
        <f>IF(AND(Table1[[#This Row],[PWR  BUY]]&lt;&gt;"",Table1[[#This Row],[UPK]]&lt;&gt;""),Table1[[#This Row],[PWR  BUY]]/Table1[[#This Row],[UPK]],"")</f>
        <v/>
      </c>
      <c r="BF80" s="852" t="str">
        <f>IF(AND(Table1[[#This Row],[SH/PLT]]&lt;&gt;"",Table1[[#This Row],[UPK]]&lt;&gt;""),Table1[[#This Row],[SH/PLT]]/Table1[[#This Row],[UPK]],"")</f>
        <v/>
      </c>
      <c r="BG80" s="816"/>
      <c r="BH80" s="816"/>
      <c r="BI80" s="816"/>
      <c r="BJ80" s="852"/>
      <c r="BK80" s="816"/>
      <c r="BL80" s="816"/>
      <c r="BM80" s="852"/>
      <c r="BN80" s="853"/>
      <c r="BO80" s="850"/>
      <c r="BP80" s="864"/>
      <c r="BQ80" s="813"/>
      <c r="BR80" s="855"/>
      <c r="BS80" s="813"/>
      <c r="BT80" s="856"/>
      <c r="BU80" s="865"/>
      <c r="BV80" s="803"/>
      <c r="BW80" s="859"/>
      <c r="BX80" s="866"/>
      <c r="BY80" s="676">
        <f>IF(AND(OR($G$20="SH",$G$20="PL"),AND(NOT(Table1[[#This Row],[UI]]="SH"),NOT(Table1[[#This Row],[UI]]="PL")),AND(Table1[[#This Row],[REG COST DeCA]]&lt;&gt;"",Table1[[#This Row],[SH/PLT]]&lt;&gt;"")),(Table1[[#This Row],[REG COST DeCA]]-(Table1[[#This Row],[SH/PLT]]/Table1[[#This Row],[UPK]]))*Table1[[#This Row],[SH/PLT CONTAINS]],0)</f>
        <v>0</v>
      </c>
      <c r="CG80" s="517" t="s">
        <v>918</v>
      </c>
      <c r="CH80" s="517"/>
      <c r="CI80" s="517"/>
      <c r="CJ80" s="517">
        <f t="shared" si="1"/>
        <v>31</v>
      </c>
      <c r="CK80" s="517"/>
      <c r="CL80" s="517"/>
      <c r="CM80" s="517"/>
      <c r="CN80" s="845" t="s">
        <v>955</v>
      </c>
      <c r="CO80" s="845" t="s">
        <v>966</v>
      </c>
    </row>
    <row r="81" spans="1:93" x14ac:dyDescent="0.35">
      <c r="A81" s="515">
        <v>62</v>
      </c>
      <c r="B81" s="803"/>
      <c r="C81" s="803"/>
      <c r="D81" s="803"/>
      <c r="E81" s="803"/>
      <c r="F81" s="803"/>
      <c r="G81" s="803"/>
      <c r="H81" s="804"/>
      <c r="I81" s="803"/>
      <c r="J81" s="805"/>
      <c r="K81" s="661" t="str">
        <f>TEXT(Table1[[#This Row],[CASE GTIN]],"00000000000000")</f>
        <v>00000000000000</v>
      </c>
      <c r="L81" s="661">
        <f>MID(Table1[[#This Row],[LPAD CS GTIN TO 14]],1,1)*L$18</f>
        <v>0</v>
      </c>
      <c r="M81" s="661">
        <f>MID(Table1[[#This Row],[LPAD CS GTIN TO 14]],2,1)*M$18</f>
        <v>0</v>
      </c>
      <c r="N81" s="661">
        <f>MID(Table1[[#This Row],[LPAD CS GTIN TO 14]],3,1)*N$18</f>
        <v>0</v>
      </c>
      <c r="O81" s="661">
        <f>MID(Table1[[#This Row],[LPAD CS GTIN TO 14]],4,1)*O$18</f>
        <v>0</v>
      </c>
      <c r="P81" s="661">
        <f>MID(Table1[[#This Row],[LPAD CS GTIN TO 14]],5,1)*P$18</f>
        <v>0</v>
      </c>
      <c r="Q81" s="661">
        <f>MID(Table1[[#This Row],[LPAD CS GTIN TO 14]],6,1)*Q$18</f>
        <v>0</v>
      </c>
      <c r="R81" s="661">
        <f>MID(Table1[[#This Row],[LPAD CS GTIN TO 14]],7,1)*R$18</f>
        <v>0</v>
      </c>
      <c r="S81" s="661">
        <f>MID(Table1[[#This Row],[LPAD CS GTIN TO 14]],8,1)*S$18</f>
        <v>0</v>
      </c>
      <c r="T81" s="661">
        <f>MID(Table1[[#This Row],[LPAD CS GTIN TO 14]],9,1)*T$18</f>
        <v>0</v>
      </c>
      <c r="U81" s="661">
        <f>MID(Table1[[#This Row],[LPAD CS GTIN TO 14]],10,1)*U$18</f>
        <v>0</v>
      </c>
      <c r="V81" s="661">
        <f>MID(Table1[[#This Row],[LPAD CS GTIN TO 14]],11,1)*V$18</f>
        <v>0</v>
      </c>
      <c r="W81" s="661">
        <f>MID(Table1[[#This Row],[LPAD CS GTIN TO 14]],12,1)*W$18</f>
        <v>0</v>
      </c>
      <c r="X81" s="661">
        <f>MID(Table1[[#This Row],[LPAD CS GTIN TO 14]],13,1)*X$18</f>
        <v>0</v>
      </c>
      <c r="Y81" s="661">
        <f>MID(Table1[[#This Row],[LPAD CS GTIN TO 14]],14,1)*Y$18</f>
        <v>0</v>
      </c>
      <c r="Z81" s="661">
        <f>SUM(Table1[[#This Row],[CS GTIN POSITION 1]:[CS GTIN POSITION 14]])</f>
        <v>0</v>
      </c>
      <c r="AA81" s="661">
        <f>IFERROR(ROUNDUP(Table1[[#This Row],[SUM (COL L THUR Y)]],-1),"")</f>
        <v>0</v>
      </c>
      <c r="AB81" s="661">
        <f>Table1[[#This Row],[NEAREST MULT OF 10 (&gt;=SUM)]]-Table1[[#This Row],[SUM (COL L THUR Y)]]</f>
        <v>0</v>
      </c>
      <c r="AC81" s="673" t="str">
        <f>IF(Table1[[#This Row],[CASE GTIN]]&lt;&gt;"",IF(RIGHT(Table1[[#This Row],[CASE GTIN]],1)*1=Table1[[#This Row],[CHECK DIGIT]]*1,"VALID","INVALID"),"")</f>
        <v/>
      </c>
      <c r="AD81" s="805"/>
      <c r="AE81" s="806"/>
      <c r="AF81" s="807"/>
      <c r="AG81" s="808"/>
      <c r="AH81" s="809"/>
      <c r="AI81" s="809"/>
      <c r="AJ81" s="809"/>
      <c r="AK81" s="809"/>
      <c r="AL81" s="809"/>
      <c r="AM81" s="809"/>
      <c r="AN81" s="809"/>
      <c r="AO81" s="804"/>
      <c r="AP81" s="803"/>
      <c r="AQ81" s="803"/>
      <c r="AR81" s="803"/>
      <c r="AS81" s="803"/>
      <c r="AT81" s="803"/>
      <c r="AU81" s="810"/>
      <c r="AV81" s="690"/>
      <c r="AW81" s="811"/>
      <c r="AX81" s="811"/>
      <c r="AY81" s="811"/>
      <c r="AZ81" s="861"/>
      <c r="BA81" s="811"/>
      <c r="BB81" s="811"/>
      <c r="BC81" s="861"/>
      <c r="BD81" s="816" t="str">
        <f>IF(AND(Table1[[#This Row],[MGR   SPEC]]&lt;&gt;"",Table1[[#This Row],[UPK]]&lt;&gt;""),Table1[[#This Row],[MGR   SPEC]]/Table1[[#This Row],[UPK]],"")</f>
        <v/>
      </c>
      <c r="BE81" s="816" t="str">
        <f>IF(AND(Table1[[#This Row],[PWR  BUY]]&lt;&gt;"",Table1[[#This Row],[UPK]]&lt;&gt;""),Table1[[#This Row],[PWR  BUY]]/Table1[[#This Row],[UPK]],"")</f>
        <v/>
      </c>
      <c r="BF81" s="852" t="str">
        <f>IF(AND(Table1[[#This Row],[SH/PLT]]&lt;&gt;"",Table1[[#This Row],[UPK]]&lt;&gt;""),Table1[[#This Row],[SH/PLT]]/Table1[[#This Row],[UPK]],"")</f>
        <v/>
      </c>
      <c r="BG81" s="816"/>
      <c r="BH81" s="816"/>
      <c r="BI81" s="816"/>
      <c r="BJ81" s="852"/>
      <c r="BK81" s="816"/>
      <c r="BL81" s="816"/>
      <c r="BM81" s="852"/>
      <c r="BN81" s="853"/>
      <c r="BO81" s="850"/>
      <c r="BP81" s="864"/>
      <c r="BQ81" s="813"/>
      <c r="BR81" s="855"/>
      <c r="BS81" s="813"/>
      <c r="BT81" s="856"/>
      <c r="BU81" s="865"/>
      <c r="BV81" s="803"/>
      <c r="BW81" s="859"/>
      <c r="BX81" s="866"/>
      <c r="BY81" s="676">
        <f>IF(AND(OR($G$20="SH",$G$20="PL"),AND(NOT(Table1[[#This Row],[UI]]="SH"),NOT(Table1[[#This Row],[UI]]="PL")),AND(Table1[[#This Row],[REG COST DeCA]]&lt;&gt;"",Table1[[#This Row],[SH/PLT]]&lt;&gt;"")),(Table1[[#This Row],[REG COST DeCA]]-(Table1[[#This Row],[SH/PLT]]/Table1[[#This Row],[UPK]]))*Table1[[#This Row],[SH/PLT CONTAINS]],0)</f>
        <v>0</v>
      </c>
      <c r="CG81" s="517" t="s">
        <v>919</v>
      </c>
      <c r="CH81" s="517"/>
      <c r="CI81" s="517"/>
      <c r="CJ81" s="517">
        <f t="shared" si="1"/>
        <v>31.5</v>
      </c>
      <c r="CK81" s="517"/>
      <c r="CL81" s="517"/>
      <c r="CM81" s="517"/>
      <c r="CN81" s="845" t="s">
        <v>955</v>
      </c>
      <c r="CO81" s="845" t="s">
        <v>966</v>
      </c>
    </row>
    <row r="82" spans="1:93" x14ac:dyDescent="0.35">
      <c r="A82" s="515">
        <v>63</v>
      </c>
      <c r="B82" s="803"/>
      <c r="C82" s="803"/>
      <c r="D82" s="803"/>
      <c r="E82" s="803"/>
      <c r="F82" s="803"/>
      <c r="G82" s="803"/>
      <c r="H82" s="804"/>
      <c r="I82" s="803"/>
      <c r="J82" s="805"/>
      <c r="K82" s="661" t="str">
        <f>TEXT(Table1[[#This Row],[CASE GTIN]],"00000000000000")</f>
        <v>00000000000000</v>
      </c>
      <c r="L82" s="661">
        <f>MID(Table1[[#This Row],[LPAD CS GTIN TO 14]],1,1)*L$18</f>
        <v>0</v>
      </c>
      <c r="M82" s="661">
        <f>MID(Table1[[#This Row],[LPAD CS GTIN TO 14]],2,1)*M$18</f>
        <v>0</v>
      </c>
      <c r="N82" s="661">
        <f>MID(Table1[[#This Row],[LPAD CS GTIN TO 14]],3,1)*N$18</f>
        <v>0</v>
      </c>
      <c r="O82" s="661">
        <f>MID(Table1[[#This Row],[LPAD CS GTIN TO 14]],4,1)*O$18</f>
        <v>0</v>
      </c>
      <c r="P82" s="661">
        <f>MID(Table1[[#This Row],[LPAD CS GTIN TO 14]],5,1)*P$18</f>
        <v>0</v>
      </c>
      <c r="Q82" s="661">
        <f>MID(Table1[[#This Row],[LPAD CS GTIN TO 14]],6,1)*Q$18</f>
        <v>0</v>
      </c>
      <c r="R82" s="661">
        <f>MID(Table1[[#This Row],[LPAD CS GTIN TO 14]],7,1)*R$18</f>
        <v>0</v>
      </c>
      <c r="S82" s="661">
        <f>MID(Table1[[#This Row],[LPAD CS GTIN TO 14]],8,1)*S$18</f>
        <v>0</v>
      </c>
      <c r="T82" s="661">
        <f>MID(Table1[[#This Row],[LPAD CS GTIN TO 14]],9,1)*T$18</f>
        <v>0</v>
      </c>
      <c r="U82" s="661">
        <f>MID(Table1[[#This Row],[LPAD CS GTIN TO 14]],10,1)*U$18</f>
        <v>0</v>
      </c>
      <c r="V82" s="661">
        <f>MID(Table1[[#This Row],[LPAD CS GTIN TO 14]],11,1)*V$18</f>
        <v>0</v>
      </c>
      <c r="W82" s="661">
        <f>MID(Table1[[#This Row],[LPAD CS GTIN TO 14]],12,1)*W$18</f>
        <v>0</v>
      </c>
      <c r="X82" s="661">
        <f>MID(Table1[[#This Row],[LPAD CS GTIN TO 14]],13,1)*X$18</f>
        <v>0</v>
      </c>
      <c r="Y82" s="661">
        <f>MID(Table1[[#This Row],[LPAD CS GTIN TO 14]],14,1)*Y$18</f>
        <v>0</v>
      </c>
      <c r="Z82" s="661">
        <f>SUM(Table1[[#This Row],[CS GTIN POSITION 1]:[CS GTIN POSITION 14]])</f>
        <v>0</v>
      </c>
      <c r="AA82" s="661">
        <f>IFERROR(ROUNDUP(Table1[[#This Row],[SUM (COL L THUR Y)]],-1),"")</f>
        <v>0</v>
      </c>
      <c r="AB82" s="661">
        <f>Table1[[#This Row],[NEAREST MULT OF 10 (&gt;=SUM)]]-Table1[[#This Row],[SUM (COL L THUR Y)]]</f>
        <v>0</v>
      </c>
      <c r="AC82" s="673" t="str">
        <f>IF(Table1[[#This Row],[CASE GTIN]]&lt;&gt;"",IF(RIGHT(Table1[[#This Row],[CASE GTIN]],1)*1=Table1[[#This Row],[CHECK DIGIT]]*1,"VALID","INVALID"),"")</f>
        <v/>
      </c>
      <c r="AD82" s="805"/>
      <c r="AE82" s="806"/>
      <c r="AF82" s="807"/>
      <c r="AG82" s="808"/>
      <c r="AH82" s="809"/>
      <c r="AI82" s="809"/>
      <c r="AJ82" s="809"/>
      <c r="AK82" s="809"/>
      <c r="AL82" s="809"/>
      <c r="AM82" s="809"/>
      <c r="AN82" s="809"/>
      <c r="AO82" s="804"/>
      <c r="AP82" s="803"/>
      <c r="AQ82" s="803"/>
      <c r="AR82" s="803"/>
      <c r="AS82" s="803"/>
      <c r="AT82" s="803"/>
      <c r="AU82" s="810"/>
      <c r="AV82" s="690"/>
      <c r="AW82" s="811"/>
      <c r="AX82" s="811"/>
      <c r="AY82" s="811"/>
      <c r="AZ82" s="861"/>
      <c r="BA82" s="811"/>
      <c r="BB82" s="811"/>
      <c r="BC82" s="861"/>
      <c r="BD82" s="816" t="str">
        <f>IF(AND(Table1[[#This Row],[MGR   SPEC]]&lt;&gt;"",Table1[[#This Row],[UPK]]&lt;&gt;""),Table1[[#This Row],[MGR   SPEC]]/Table1[[#This Row],[UPK]],"")</f>
        <v/>
      </c>
      <c r="BE82" s="816" t="str">
        <f>IF(AND(Table1[[#This Row],[PWR  BUY]]&lt;&gt;"",Table1[[#This Row],[UPK]]&lt;&gt;""),Table1[[#This Row],[PWR  BUY]]/Table1[[#This Row],[UPK]],"")</f>
        <v/>
      </c>
      <c r="BF82" s="852" t="str">
        <f>IF(AND(Table1[[#This Row],[SH/PLT]]&lt;&gt;"",Table1[[#This Row],[UPK]]&lt;&gt;""),Table1[[#This Row],[SH/PLT]]/Table1[[#This Row],[UPK]],"")</f>
        <v/>
      </c>
      <c r="BG82" s="816"/>
      <c r="BH82" s="816"/>
      <c r="BI82" s="816"/>
      <c r="BJ82" s="852"/>
      <c r="BK82" s="816"/>
      <c r="BL82" s="816"/>
      <c r="BM82" s="852"/>
      <c r="BN82" s="853"/>
      <c r="BO82" s="850"/>
      <c r="BP82" s="864"/>
      <c r="BQ82" s="813"/>
      <c r="BR82" s="855"/>
      <c r="BS82" s="813"/>
      <c r="BT82" s="856"/>
      <c r="BU82" s="865"/>
      <c r="BV82" s="803"/>
      <c r="BW82" s="859"/>
      <c r="BX82" s="866"/>
      <c r="BY82" s="676">
        <f>IF(AND(OR($G$20="SH",$G$20="PL"),AND(NOT(Table1[[#This Row],[UI]]="SH"),NOT(Table1[[#This Row],[UI]]="PL")),AND(Table1[[#This Row],[REG COST DeCA]]&lt;&gt;"",Table1[[#This Row],[SH/PLT]]&lt;&gt;"")),(Table1[[#This Row],[REG COST DeCA]]-(Table1[[#This Row],[SH/PLT]]/Table1[[#This Row],[UPK]]))*Table1[[#This Row],[SH/PLT CONTAINS]],0)</f>
        <v>0</v>
      </c>
      <c r="CG82" s="517" t="s">
        <v>920</v>
      </c>
      <c r="CH82" s="517"/>
      <c r="CI82" s="517"/>
      <c r="CJ82" s="517"/>
      <c r="CK82" s="517"/>
      <c r="CL82" s="517"/>
      <c r="CM82" s="517"/>
      <c r="CN82" s="845" t="s">
        <v>955</v>
      </c>
      <c r="CO82" s="845" t="s">
        <v>966</v>
      </c>
    </row>
    <row r="83" spans="1:93" x14ac:dyDescent="0.35">
      <c r="A83" s="372">
        <v>64</v>
      </c>
      <c r="B83" s="803"/>
      <c r="C83" s="803"/>
      <c r="D83" s="803"/>
      <c r="E83" s="803"/>
      <c r="F83" s="803"/>
      <c r="G83" s="803"/>
      <c r="H83" s="804"/>
      <c r="I83" s="803"/>
      <c r="J83" s="805"/>
      <c r="K83" s="661" t="str">
        <f>TEXT(Table1[[#This Row],[CASE GTIN]],"00000000000000")</f>
        <v>00000000000000</v>
      </c>
      <c r="L83" s="661">
        <f>MID(Table1[[#This Row],[LPAD CS GTIN TO 14]],1,1)*L$18</f>
        <v>0</v>
      </c>
      <c r="M83" s="661">
        <f>MID(Table1[[#This Row],[LPAD CS GTIN TO 14]],2,1)*M$18</f>
        <v>0</v>
      </c>
      <c r="N83" s="661">
        <f>MID(Table1[[#This Row],[LPAD CS GTIN TO 14]],3,1)*N$18</f>
        <v>0</v>
      </c>
      <c r="O83" s="661">
        <f>MID(Table1[[#This Row],[LPAD CS GTIN TO 14]],4,1)*O$18</f>
        <v>0</v>
      </c>
      <c r="P83" s="661">
        <f>MID(Table1[[#This Row],[LPAD CS GTIN TO 14]],5,1)*P$18</f>
        <v>0</v>
      </c>
      <c r="Q83" s="661">
        <f>MID(Table1[[#This Row],[LPAD CS GTIN TO 14]],6,1)*Q$18</f>
        <v>0</v>
      </c>
      <c r="R83" s="661">
        <f>MID(Table1[[#This Row],[LPAD CS GTIN TO 14]],7,1)*R$18</f>
        <v>0</v>
      </c>
      <c r="S83" s="661">
        <f>MID(Table1[[#This Row],[LPAD CS GTIN TO 14]],8,1)*S$18</f>
        <v>0</v>
      </c>
      <c r="T83" s="661">
        <f>MID(Table1[[#This Row],[LPAD CS GTIN TO 14]],9,1)*T$18</f>
        <v>0</v>
      </c>
      <c r="U83" s="661">
        <f>MID(Table1[[#This Row],[LPAD CS GTIN TO 14]],10,1)*U$18</f>
        <v>0</v>
      </c>
      <c r="V83" s="661">
        <f>MID(Table1[[#This Row],[LPAD CS GTIN TO 14]],11,1)*V$18</f>
        <v>0</v>
      </c>
      <c r="W83" s="661">
        <f>MID(Table1[[#This Row],[LPAD CS GTIN TO 14]],12,1)*W$18</f>
        <v>0</v>
      </c>
      <c r="X83" s="661">
        <f>MID(Table1[[#This Row],[LPAD CS GTIN TO 14]],13,1)*X$18</f>
        <v>0</v>
      </c>
      <c r="Y83" s="661">
        <f>MID(Table1[[#This Row],[LPAD CS GTIN TO 14]],14,1)*Y$18</f>
        <v>0</v>
      </c>
      <c r="Z83" s="661">
        <f>SUM(Table1[[#This Row],[CS GTIN POSITION 1]:[CS GTIN POSITION 14]])</f>
        <v>0</v>
      </c>
      <c r="AA83" s="661">
        <f>IFERROR(ROUNDUP(Table1[[#This Row],[SUM (COL L THUR Y)]],-1),"")</f>
        <v>0</v>
      </c>
      <c r="AB83" s="661">
        <f>Table1[[#This Row],[NEAREST MULT OF 10 (&gt;=SUM)]]-Table1[[#This Row],[SUM (COL L THUR Y)]]</f>
        <v>0</v>
      </c>
      <c r="AC83" s="673" t="str">
        <f>IF(Table1[[#This Row],[CASE GTIN]]&lt;&gt;"",IF(RIGHT(Table1[[#This Row],[CASE GTIN]],1)*1=Table1[[#This Row],[CHECK DIGIT]]*1,"VALID","INVALID"),"")</f>
        <v/>
      </c>
      <c r="AD83" s="805"/>
      <c r="AE83" s="806"/>
      <c r="AF83" s="807"/>
      <c r="AG83" s="808"/>
      <c r="AH83" s="809"/>
      <c r="AI83" s="809"/>
      <c r="AJ83" s="809"/>
      <c r="AK83" s="809"/>
      <c r="AL83" s="809"/>
      <c r="AM83" s="809"/>
      <c r="AN83" s="809"/>
      <c r="AO83" s="804"/>
      <c r="AP83" s="803"/>
      <c r="AQ83" s="803"/>
      <c r="AR83" s="803"/>
      <c r="AS83" s="803"/>
      <c r="AT83" s="803"/>
      <c r="AU83" s="810"/>
      <c r="AV83" s="690"/>
      <c r="AW83" s="811"/>
      <c r="AX83" s="811"/>
      <c r="AY83" s="811"/>
      <c r="AZ83" s="861"/>
      <c r="BA83" s="811"/>
      <c r="BB83" s="811"/>
      <c r="BC83" s="861"/>
      <c r="BD83" s="816" t="str">
        <f>IF(AND(Table1[[#This Row],[MGR   SPEC]]&lt;&gt;"",Table1[[#This Row],[UPK]]&lt;&gt;""),Table1[[#This Row],[MGR   SPEC]]/Table1[[#This Row],[UPK]],"")</f>
        <v/>
      </c>
      <c r="BE83" s="816" t="str">
        <f>IF(AND(Table1[[#This Row],[PWR  BUY]]&lt;&gt;"",Table1[[#This Row],[UPK]]&lt;&gt;""),Table1[[#This Row],[PWR  BUY]]/Table1[[#This Row],[UPK]],"")</f>
        <v/>
      </c>
      <c r="BF83" s="852" t="str">
        <f>IF(AND(Table1[[#This Row],[SH/PLT]]&lt;&gt;"",Table1[[#This Row],[UPK]]&lt;&gt;""),Table1[[#This Row],[SH/PLT]]/Table1[[#This Row],[UPK]],"")</f>
        <v/>
      </c>
      <c r="BG83" s="816"/>
      <c r="BH83" s="816"/>
      <c r="BI83" s="816"/>
      <c r="BJ83" s="852"/>
      <c r="BK83" s="816"/>
      <c r="BL83" s="816"/>
      <c r="BM83" s="852"/>
      <c r="BN83" s="853"/>
      <c r="BO83" s="850"/>
      <c r="BP83" s="864"/>
      <c r="BQ83" s="813"/>
      <c r="BR83" s="855"/>
      <c r="BS83" s="813"/>
      <c r="BT83" s="856"/>
      <c r="BU83" s="865"/>
      <c r="BV83" s="803"/>
      <c r="BW83" s="859"/>
      <c r="BX83" s="866"/>
      <c r="BY83" s="676">
        <f>IF(AND(OR($G$20="SH",$G$20="PL"),AND(NOT(Table1[[#This Row],[UI]]="SH"),NOT(Table1[[#This Row],[UI]]="PL")),AND(Table1[[#This Row],[REG COST DeCA]]&lt;&gt;"",Table1[[#This Row],[SH/PLT]]&lt;&gt;"")),(Table1[[#This Row],[REG COST DeCA]]-(Table1[[#This Row],[SH/PLT]]/Table1[[#This Row],[UPK]]))*Table1[[#This Row],[SH/PLT CONTAINS]],0)</f>
        <v>0</v>
      </c>
      <c r="CG83" s="517" t="s">
        <v>921</v>
      </c>
      <c r="CH83" s="517"/>
      <c r="CI83" s="517"/>
      <c r="CJ83" s="517"/>
      <c r="CK83" s="517"/>
      <c r="CL83" s="517"/>
      <c r="CM83" s="517"/>
      <c r="CN83" s="845" t="s">
        <v>955</v>
      </c>
      <c r="CO83" s="845" t="s">
        <v>966</v>
      </c>
    </row>
    <row r="84" spans="1:93" x14ac:dyDescent="0.35">
      <c r="A84" s="738"/>
      <c r="B84" s="738"/>
      <c r="C84" s="738"/>
      <c r="D84" s="738"/>
      <c r="E84" s="738"/>
      <c r="F84" s="835"/>
      <c r="G84" s="836"/>
      <c r="H84" s="835"/>
      <c r="I84" s="836"/>
      <c r="J84" s="837"/>
      <c r="K84" s="837"/>
      <c r="L84" s="837"/>
      <c r="M84" s="837"/>
      <c r="N84" s="837"/>
      <c r="O84" s="837"/>
      <c r="P84" s="837"/>
      <c r="Q84" s="837"/>
      <c r="R84" s="837"/>
      <c r="S84" s="837"/>
      <c r="T84" s="837"/>
      <c r="U84" s="837"/>
      <c r="V84" s="837"/>
      <c r="W84" s="837"/>
      <c r="X84" s="837"/>
      <c r="Y84" s="837"/>
      <c r="Z84" s="837"/>
      <c r="AA84" s="837"/>
      <c r="AB84" s="837"/>
      <c r="AC84" s="837"/>
      <c r="AD84" s="837"/>
      <c r="AE84" s="837"/>
      <c r="AF84" s="835"/>
      <c r="AG84" s="835"/>
      <c r="AH84" s="835"/>
      <c r="AI84" s="835"/>
      <c r="AJ84" s="835"/>
      <c r="AK84" s="835"/>
      <c r="AL84" s="835"/>
      <c r="AM84" s="835"/>
      <c r="AN84" s="835"/>
      <c r="AO84" s="835"/>
      <c r="AP84" s="835"/>
      <c r="AQ84" s="835"/>
      <c r="AR84" s="838"/>
      <c r="AS84" s="838"/>
      <c r="AT84" s="838"/>
      <c r="AU84" s="835"/>
      <c r="AV84" s="835"/>
      <c r="AW84" s="835"/>
      <c r="AX84" s="835"/>
      <c r="AY84" s="839"/>
      <c r="AZ84" s="839"/>
      <c r="BA84" s="839"/>
      <c r="BB84" s="839"/>
      <c r="BC84" s="839"/>
      <c r="BD84" s="839"/>
      <c r="BE84" s="839"/>
      <c r="BF84" s="839"/>
      <c r="BG84" s="839"/>
      <c r="BH84" s="839"/>
      <c r="BI84" s="840"/>
      <c r="BJ84" s="840"/>
      <c r="BK84" s="840"/>
      <c r="BL84" s="841"/>
      <c r="BM84" s="841"/>
      <c r="BN84" s="841"/>
      <c r="BO84" s="841"/>
      <c r="BP84" s="842"/>
      <c r="BQ84" s="842"/>
      <c r="BR84" s="842"/>
      <c r="BS84" s="843"/>
      <c r="BT84" s="844"/>
      <c r="BU84" s="842"/>
      <c r="BV84" s="842"/>
      <c r="BW84" s="842"/>
      <c r="BX84" s="842"/>
      <c r="BY84" s="842"/>
      <c r="BZ84" s="842"/>
      <c r="CA84" s="842"/>
      <c r="CB84" s="842"/>
      <c r="CC84" s="842"/>
      <c r="CD84" s="842"/>
      <c r="CE84" s="842"/>
      <c r="CF84" s="842"/>
      <c r="CG84" s="842"/>
      <c r="CH84" s="842"/>
      <c r="CI84" s="842"/>
      <c r="CJ84" s="842"/>
      <c r="CK84" s="842"/>
      <c r="CL84" s="842"/>
      <c r="CM84" s="842"/>
      <c r="CN84" s="738"/>
      <c r="CO84" s="738"/>
    </row>
    <row r="85" spans="1:93" s="693" customFormat="1" x14ac:dyDescent="0.35">
      <c r="A85" s="738"/>
      <c r="B85" s="738"/>
      <c r="C85" s="738"/>
      <c r="D85" s="738"/>
      <c r="E85" s="738"/>
      <c r="F85" s="835"/>
      <c r="G85" s="836"/>
      <c r="H85" s="835"/>
      <c r="I85" s="836"/>
      <c r="J85" s="837"/>
      <c r="K85" s="837"/>
      <c r="L85" s="837"/>
      <c r="M85" s="837"/>
      <c r="N85" s="837"/>
      <c r="O85" s="837"/>
      <c r="P85" s="837"/>
      <c r="Q85" s="837"/>
      <c r="R85" s="837"/>
      <c r="S85" s="837"/>
      <c r="T85" s="837"/>
      <c r="U85" s="837"/>
      <c r="V85" s="837"/>
      <c r="W85" s="837"/>
      <c r="X85" s="837"/>
      <c r="Y85" s="837"/>
      <c r="Z85" s="837"/>
      <c r="AA85" s="837"/>
      <c r="AB85" s="837"/>
      <c r="AC85" s="837"/>
      <c r="AD85" s="837"/>
      <c r="AE85" s="837"/>
      <c r="AF85" s="835"/>
      <c r="AG85" s="835"/>
      <c r="AH85" s="835"/>
      <c r="AI85" s="835"/>
      <c r="AJ85" s="835"/>
      <c r="AK85" s="835"/>
      <c r="AL85" s="835"/>
      <c r="AM85" s="835"/>
      <c r="AN85" s="835"/>
      <c r="AO85" s="835"/>
      <c r="AP85" s="835"/>
      <c r="AQ85" s="835"/>
      <c r="AR85" s="838"/>
      <c r="AS85" s="838"/>
      <c r="AT85" s="838"/>
      <c r="AU85" s="835"/>
      <c r="AV85" s="835"/>
      <c r="AW85" s="835"/>
      <c r="AX85" s="835"/>
      <c r="AY85" s="839"/>
      <c r="AZ85" s="839"/>
      <c r="BA85" s="839"/>
      <c r="BB85" s="839"/>
      <c r="BC85" s="839"/>
      <c r="BD85" s="839"/>
      <c r="BE85" s="839"/>
      <c r="BF85" s="839"/>
      <c r="BG85" s="839"/>
      <c r="BH85" s="839"/>
      <c r="BI85" s="840"/>
      <c r="BJ85" s="840"/>
      <c r="BK85" s="840"/>
      <c r="BL85" s="841"/>
      <c r="BM85" s="841"/>
      <c r="BN85" s="841"/>
      <c r="BO85" s="841"/>
      <c r="BP85" s="842"/>
      <c r="BQ85" s="842"/>
      <c r="BR85" s="842"/>
      <c r="BS85" s="843"/>
      <c r="BT85" s="844"/>
      <c r="BU85" s="842"/>
      <c r="BV85" s="842"/>
      <c r="BW85" s="842"/>
      <c r="BX85" s="842"/>
      <c r="BY85" s="842"/>
      <c r="BZ85" s="842"/>
      <c r="CA85" s="842"/>
      <c r="CB85" s="842"/>
      <c r="CC85" s="842"/>
      <c r="CD85" s="842"/>
      <c r="CE85" s="842"/>
      <c r="CF85" s="842"/>
      <c r="CG85" s="842"/>
      <c r="CH85" s="842"/>
      <c r="CI85" s="842"/>
      <c r="CJ85" s="842"/>
      <c r="CK85" s="842"/>
      <c r="CL85" s="842"/>
      <c r="CM85" s="842"/>
      <c r="CN85" s="845" t="s">
        <v>1077</v>
      </c>
      <c r="CO85" s="738"/>
    </row>
    <row r="86" spans="1:93" s="720" customFormat="1" x14ac:dyDescent="0.35">
      <c r="A86" s="738"/>
      <c r="B86" s="738"/>
      <c r="C86" s="738"/>
      <c r="D86" s="738"/>
      <c r="E86" s="738"/>
      <c r="F86" s="835"/>
      <c r="G86" s="836"/>
      <c r="H86" s="835"/>
      <c r="I86" s="836"/>
      <c r="J86" s="837"/>
      <c r="K86" s="837"/>
      <c r="L86" s="837"/>
      <c r="M86" s="837"/>
      <c r="N86" s="837"/>
      <c r="O86" s="837"/>
      <c r="P86" s="837"/>
      <c r="Q86" s="837"/>
      <c r="R86" s="837"/>
      <c r="S86" s="837"/>
      <c r="T86" s="837"/>
      <c r="U86" s="837"/>
      <c r="V86" s="837"/>
      <c r="W86" s="837"/>
      <c r="X86" s="837"/>
      <c r="Y86" s="837"/>
      <c r="Z86" s="837"/>
      <c r="AA86" s="837"/>
      <c r="AB86" s="837"/>
      <c r="AC86" s="837"/>
      <c r="AD86" s="837"/>
      <c r="AE86" s="837"/>
      <c r="AF86" s="835"/>
      <c r="AG86" s="835"/>
      <c r="AH86" s="835"/>
      <c r="AI86" s="835"/>
      <c r="AJ86" s="835"/>
      <c r="AK86" s="835"/>
      <c r="AL86" s="835"/>
      <c r="AM86" s="835"/>
      <c r="AN86" s="835"/>
      <c r="AO86" s="835"/>
      <c r="AP86" s="835"/>
      <c r="AQ86" s="835"/>
      <c r="AR86" s="838"/>
      <c r="AS86" s="838"/>
      <c r="AT86" s="838"/>
      <c r="AU86" s="835"/>
      <c r="AV86" s="835"/>
      <c r="AW86" s="835"/>
      <c r="AX86" s="835"/>
      <c r="AY86" s="839"/>
      <c r="AZ86" s="839"/>
      <c r="BA86" s="839"/>
      <c r="BB86" s="839"/>
      <c r="BC86" s="839"/>
      <c r="BD86" s="839"/>
      <c r="BE86" s="839"/>
      <c r="BF86" s="839"/>
      <c r="BG86" s="839"/>
      <c r="BH86" s="839"/>
      <c r="BI86" s="840"/>
      <c r="BJ86" s="840"/>
      <c r="BK86" s="840"/>
      <c r="BL86" s="841"/>
      <c r="BM86" s="841"/>
      <c r="BN86" s="841"/>
      <c r="BO86" s="841"/>
      <c r="BP86" s="842"/>
      <c r="BQ86" s="842"/>
      <c r="BR86" s="842"/>
      <c r="BS86" s="843"/>
      <c r="BT86" s="844"/>
      <c r="BU86" s="842"/>
      <c r="BV86" s="842"/>
      <c r="BW86" s="842"/>
      <c r="BX86" s="842"/>
      <c r="BY86" s="842"/>
      <c r="BZ86" s="842"/>
      <c r="CA86" s="842"/>
      <c r="CB86" s="842"/>
      <c r="CC86" s="842"/>
      <c r="CD86" s="842"/>
      <c r="CE86" s="842"/>
      <c r="CF86" s="842"/>
      <c r="CG86" s="842"/>
      <c r="CH86" s="842"/>
      <c r="CI86" s="842"/>
      <c r="CJ86" s="842"/>
      <c r="CK86" s="842"/>
      <c r="CL86" s="842"/>
      <c r="CM86" s="842"/>
      <c r="CN86" s="845" t="s">
        <v>1092</v>
      </c>
      <c r="CO86" s="738"/>
    </row>
    <row r="87" spans="1:93" s="720" customFormat="1" x14ac:dyDescent="0.35">
      <c r="A87" s="738"/>
      <c r="B87" s="738"/>
      <c r="C87" s="738"/>
      <c r="D87" s="738"/>
      <c r="E87" s="738"/>
      <c r="F87" s="835"/>
      <c r="G87" s="836"/>
      <c r="H87" s="835"/>
      <c r="I87" s="836"/>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5"/>
      <c r="AG87" s="835"/>
      <c r="AH87" s="835"/>
      <c r="AI87" s="835"/>
      <c r="AJ87" s="835"/>
      <c r="AK87" s="835"/>
      <c r="AL87" s="835"/>
      <c r="AM87" s="835"/>
      <c r="AN87" s="835"/>
      <c r="AO87" s="835"/>
      <c r="AP87" s="835"/>
      <c r="AQ87" s="835"/>
      <c r="AR87" s="838"/>
      <c r="AS87" s="838"/>
      <c r="AT87" s="838"/>
      <c r="AU87" s="835"/>
      <c r="AV87" s="835"/>
      <c r="AW87" s="835"/>
      <c r="AX87" s="835"/>
      <c r="AY87" s="839"/>
      <c r="AZ87" s="839"/>
      <c r="BA87" s="839"/>
      <c r="BB87" s="839"/>
      <c r="BC87" s="839"/>
      <c r="BD87" s="839"/>
      <c r="BE87" s="839"/>
      <c r="BF87" s="839"/>
      <c r="BG87" s="839"/>
      <c r="BH87" s="839"/>
      <c r="BI87" s="840"/>
      <c r="BJ87" s="840"/>
      <c r="BK87" s="840"/>
      <c r="BL87" s="841"/>
      <c r="BM87" s="841"/>
      <c r="BN87" s="841"/>
      <c r="BO87" s="841"/>
      <c r="BP87" s="842"/>
      <c r="BQ87" s="842"/>
      <c r="BR87" s="842"/>
      <c r="BS87" s="843"/>
      <c r="BT87" s="844"/>
      <c r="BU87" s="842"/>
      <c r="BV87" s="842"/>
      <c r="BW87" s="842"/>
      <c r="BX87" s="842"/>
      <c r="BY87" s="842"/>
      <c r="BZ87" s="842"/>
      <c r="CA87" s="842"/>
      <c r="CB87" s="842"/>
      <c r="CC87" s="842"/>
      <c r="CD87" s="842"/>
      <c r="CE87" s="842"/>
      <c r="CF87" s="842"/>
      <c r="CG87" s="842"/>
      <c r="CH87" s="842"/>
      <c r="CI87" s="842"/>
      <c r="CJ87" s="842"/>
      <c r="CK87" s="842"/>
      <c r="CL87" s="842"/>
      <c r="CM87" s="842"/>
      <c r="CN87" s="845" t="s">
        <v>1093</v>
      </c>
      <c r="CO87" s="738"/>
    </row>
    <row r="88" spans="1:93" s="799" customFormat="1" x14ac:dyDescent="0.35">
      <c r="A88" s="738"/>
      <c r="B88" s="738"/>
      <c r="C88" s="738"/>
      <c r="D88" s="738"/>
      <c r="E88" s="738"/>
      <c r="F88" s="835"/>
      <c r="G88" s="836"/>
      <c r="H88" s="835"/>
      <c r="I88" s="836"/>
      <c r="J88" s="837"/>
      <c r="K88" s="837"/>
      <c r="L88" s="837"/>
      <c r="M88" s="837"/>
      <c r="N88" s="837"/>
      <c r="O88" s="837"/>
      <c r="P88" s="837"/>
      <c r="Q88" s="837"/>
      <c r="R88" s="837"/>
      <c r="S88" s="837"/>
      <c r="T88" s="837"/>
      <c r="U88" s="837"/>
      <c r="V88" s="837"/>
      <c r="W88" s="837"/>
      <c r="X88" s="837"/>
      <c r="Y88" s="837"/>
      <c r="Z88" s="837"/>
      <c r="AA88" s="837"/>
      <c r="AB88" s="837"/>
      <c r="AC88" s="837"/>
      <c r="AD88" s="837"/>
      <c r="AE88" s="837"/>
      <c r="AF88" s="835"/>
      <c r="AG88" s="835"/>
      <c r="AH88" s="835"/>
      <c r="AI88" s="835"/>
      <c r="AJ88" s="835"/>
      <c r="AK88" s="835"/>
      <c r="AL88" s="835"/>
      <c r="AM88" s="835"/>
      <c r="AN88" s="835"/>
      <c r="AO88" s="835"/>
      <c r="AP88" s="835"/>
      <c r="AQ88" s="835"/>
      <c r="AR88" s="838"/>
      <c r="AS88" s="838"/>
      <c r="AT88" s="838"/>
      <c r="AU88" s="835"/>
      <c r="AV88" s="835"/>
      <c r="AW88" s="835"/>
      <c r="AX88" s="835"/>
      <c r="AY88" s="839"/>
      <c r="AZ88" s="839"/>
      <c r="BA88" s="839"/>
      <c r="BB88" s="839"/>
      <c r="BC88" s="839"/>
      <c r="BD88" s="839"/>
      <c r="BE88" s="839"/>
      <c r="BF88" s="839"/>
      <c r="BG88" s="839"/>
      <c r="BH88" s="839"/>
      <c r="BI88" s="840"/>
      <c r="BJ88" s="840"/>
      <c r="BK88" s="840"/>
      <c r="BL88" s="841"/>
      <c r="BM88" s="841"/>
      <c r="BN88" s="841"/>
      <c r="BO88" s="841"/>
      <c r="BP88" s="842"/>
      <c r="BQ88" s="842"/>
      <c r="BR88" s="842"/>
      <c r="BS88" s="843"/>
      <c r="BT88" s="844"/>
      <c r="BU88" s="842"/>
      <c r="BV88" s="842"/>
      <c r="BW88" s="842"/>
      <c r="BX88" s="842"/>
      <c r="BY88" s="842"/>
      <c r="BZ88" s="842"/>
      <c r="CA88" s="842"/>
      <c r="CB88" s="842"/>
      <c r="CC88" s="842"/>
      <c r="CD88" s="842"/>
      <c r="CE88" s="842"/>
      <c r="CF88" s="842"/>
      <c r="CG88" s="842"/>
      <c r="CH88" s="842"/>
      <c r="CI88" s="842"/>
      <c r="CJ88" s="842"/>
      <c r="CK88" s="842"/>
      <c r="CL88" s="842"/>
      <c r="CM88" s="842"/>
      <c r="CN88" s="845" t="s">
        <v>1112</v>
      </c>
      <c r="CO88" s="738"/>
    </row>
    <row r="89" spans="1:93" s="693" customFormat="1" x14ac:dyDescent="0.35">
      <c r="A89" s="738"/>
      <c r="B89" s="738"/>
      <c r="C89" s="738"/>
      <c r="D89" s="738"/>
      <c r="E89" s="738"/>
      <c r="F89" s="835"/>
      <c r="G89" s="836"/>
      <c r="H89" s="835"/>
      <c r="I89" s="836"/>
      <c r="J89" s="837"/>
      <c r="K89" s="837"/>
      <c r="L89" s="837"/>
      <c r="M89" s="837"/>
      <c r="N89" s="837"/>
      <c r="O89" s="837"/>
      <c r="P89" s="837"/>
      <c r="Q89" s="837"/>
      <c r="R89" s="837"/>
      <c r="S89" s="837"/>
      <c r="T89" s="837"/>
      <c r="U89" s="837"/>
      <c r="V89" s="837"/>
      <c r="W89" s="837"/>
      <c r="X89" s="837"/>
      <c r="Y89" s="837"/>
      <c r="Z89" s="837"/>
      <c r="AA89" s="837"/>
      <c r="AB89" s="837"/>
      <c r="AC89" s="837"/>
      <c r="AD89" s="837"/>
      <c r="AE89" s="837"/>
      <c r="AF89" s="835"/>
      <c r="AG89" s="835"/>
      <c r="AH89" s="835"/>
      <c r="AI89" s="835"/>
      <c r="AJ89" s="835"/>
      <c r="AK89" s="835"/>
      <c r="AL89" s="835"/>
      <c r="AM89" s="835"/>
      <c r="AN89" s="835"/>
      <c r="AO89" s="835"/>
      <c r="AP89" s="835"/>
      <c r="AQ89" s="835"/>
      <c r="AR89" s="838"/>
      <c r="AS89" s="838"/>
      <c r="AT89" s="838"/>
      <c r="AU89" s="835"/>
      <c r="AV89" s="835"/>
      <c r="AW89" s="835"/>
      <c r="AX89" s="835"/>
      <c r="AY89" s="839"/>
      <c r="AZ89" s="839"/>
      <c r="BA89" s="839"/>
      <c r="BB89" s="839"/>
      <c r="BC89" s="839"/>
      <c r="BD89" s="839"/>
      <c r="BE89" s="839"/>
      <c r="BF89" s="839"/>
      <c r="BG89" s="839"/>
      <c r="BH89" s="839"/>
      <c r="BI89" s="840"/>
      <c r="BJ89" s="840"/>
      <c r="BK89" s="840"/>
      <c r="BL89" s="841"/>
      <c r="BM89" s="841"/>
      <c r="BN89" s="841"/>
      <c r="BO89" s="841"/>
      <c r="BP89" s="842"/>
      <c r="BQ89" s="842"/>
      <c r="BR89" s="842"/>
      <c r="BS89" s="843"/>
      <c r="BT89" s="844"/>
      <c r="BU89" s="842"/>
      <c r="BV89" s="842"/>
      <c r="BW89" s="842"/>
      <c r="BX89" s="842"/>
      <c r="BY89" s="842"/>
      <c r="BZ89" s="842"/>
      <c r="CA89" s="842"/>
      <c r="CB89" s="842"/>
      <c r="CC89" s="842"/>
      <c r="CD89" s="842"/>
      <c r="CE89" s="842"/>
      <c r="CF89" s="842"/>
      <c r="CG89" s="842"/>
      <c r="CH89" s="842"/>
      <c r="CI89" s="842"/>
      <c r="CJ89" s="842"/>
      <c r="CK89" s="842"/>
      <c r="CL89" s="842"/>
      <c r="CM89" s="842"/>
      <c r="CN89" s="845" t="s">
        <v>1079</v>
      </c>
      <c r="CO89" s="738"/>
    </row>
    <row r="90" spans="1:93" s="693" customFormat="1" x14ac:dyDescent="0.35">
      <c r="A90" s="738"/>
      <c r="B90" s="738"/>
      <c r="C90" s="738"/>
      <c r="D90" s="738"/>
      <c r="E90" s="738"/>
      <c r="F90" s="835"/>
      <c r="G90" s="836"/>
      <c r="H90" s="835"/>
      <c r="I90" s="836"/>
      <c r="J90" s="837"/>
      <c r="K90" s="837"/>
      <c r="L90" s="837"/>
      <c r="M90" s="837"/>
      <c r="N90" s="837"/>
      <c r="O90" s="837"/>
      <c r="P90" s="837"/>
      <c r="Q90" s="837"/>
      <c r="R90" s="837"/>
      <c r="S90" s="837"/>
      <c r="T90" s="837"/>
      <c r="U90" s="837"/>
      <c r="V90" s="837"/>
      <c r="W90" s="837"/>
      <c r="X90" s="837"/>
      <c r="Y90" s="837"/>
      <c r="Z90" s="837"/>
      <c r="AA90" s="837"/>
      <c r="AB90" s="837"/>
      <c r="AC90" s="837"/>
      <c r="AD90" s="837"/>
      <c r="AE90" s="837"/>
      <c r="AF90" s="835"/>
      <c r="AG90" s="835"/>
      <c r="AH90" s="835"/>
      <c r="AI90" s="835"/>
      <c r="AJ90" s="835"/>
      <c r="AK90" s="835"/>
      <c r="AL90" s="835"/>
      <c r="AM90" s="835"/>
      <c r="AN90" s="835"/>
      <c r="AO90" s="835"/>
      <c r="AP90" s="835"/>
      <c r="AQ90" s="835"/>
      <c r="AR90" s="838"/>
      <c r="AS90" s="838"/>
      <c r="AT90" s="838"/>
      <c r="AU90" s="835"/>
      <c r="AV90" s="835"/>
      <c r="AW90" s="835"/>
      <c r="AX90" s="835"/>
      <c r="AY90" s="839"/>
      <c r="AZ90" s="839"/>
      <c r="BA90" s="839"/>
      <c r="BB90" s="839"/>
      <c r="BC90" s="839"/>
      <c r="BD90" s="839"/>
      <c r="BE90" s="839"/>
      <c r="BF90" s="839"/>
      <c r="BG90" s="839"/>
      <c r="BH90" s="839"/>
      <c r="BI90" s="840"/>
      <c r="BJ90" s="840"/>
      <c r="BK90" s="840"/>
      <c r="BL90" s="841"/>
      <c r="BM90" s="841"/>
      <c r="BN90" s="841"/>
      <c r="BO90" s="841"/>
      <c r="BP90" s="842"/>
      <c r="BQ90" s="842"/>
      <c r="BR90" s="842"/>
      <c r="BS90" s="843"/>
      <c r="BT90" s="844"/>
      <c r="BU90" s="842"/>
      <c r="BV90" s="842"/>
      <c r="BW90" s="842"/>
      <c r="BX90" s="842"/>
      <c r="BY90" s="842"/>
      <c r="BZ90" s="842"/>
      <c r="CA90" s="842"/>
      <c r="CB90" s="842"/>
      <c r="CC90" s="842"/>
      <c r="CD90" s="842"/>
      <c r="CE90" s="842"/>
      <c r="CF90" s="842"/>
      <c r="CG90" s="842"/>
      <c r="CH90" s="842"/>
      <c r="CI90" s="842"/>
      <c r="CJ90" s="842"/>
      <c r="CK90" s="842"/>
      <c r="CL90" s="842"/>
      <c r="CM90" s="842"/>
      <c r="CN90" s="845" t="s">
        <v>1080</v>
      </c>
      <c r="CO90" s="738"/>
    </row>
    <row r="91" spans="1:93" s="693" customFormat="1" x14ac:dyDescent="0.35">
      <c r="A91" s="738"/>
      <c r="B91" s="738"/>
      <c r="C91" s="738"/>
      <c r="D91" s="738"/>
      <c r="E91" s="738"/>
      <c r="F91" s="835"/>
      <c r="G91" s="836"/>
      <c r="H91" s="835"/>
      <c r="I91" s="836"/>
      <c r="J91" s="837"/>
      <c r="K91" s="837"/>
      <c r="L91" s="837"/>
      <c r="M91" s="837"/>
      <c r="N91" s="837"/>
      <c r="O91" s="837"/>
      <c r="P91" s="837"/>
      <c r="Q91" s="837"/>
      <c r="R91" s="837"/>
      <c r="S91" s="837"/>
      <c r="T91" s="837"/>
      <c r="U91" s="837"/>
      <c r="V91" s="837"/>
      <c r="W91" s="837"/>
      <c r="X91" s="837"/>
      <c r="Y91" s="837"/>
      <c r="Z91" s="837"/>
      <c r="AA91" s="837"/>
      <c r="AB91" s="837"/>
      <c r="AC91" s="837"/>
      <c r="AD91" s="837"/>
      <c r="AE91" s="837"/>
      <c r="AF91" s="835"/>
      <c r="AG91" s="835"/>
      <c r="AH91" s="835"/>
      <c r="AI91" s="835"/>
      <c r="AJ91" s="835"/>
      <c r="AK91" s="835"/>
      <c r="AL91" s="835"/>
      <c r="AM91" s="835"/>
      <c r="AN91" s="835"/>
      <c r="AO91" s="835"/>
      <c r="AP91" s="835"/>
      <c r="AQ91" s="835"/>
      <c r="AR91" s="838"/>
      <c r="AS91" s="838"/>
      <c r="AT91" s="838"/>
      <c r="AU91" s="835"/>
      <c r="AV91" s="835"/>
      <c r="AW91" s="835"/>
      <c r="AX91" s="835"/>
      <c r="AY91" s="839"/>
      <c r="AZ91" s="839"/>
      <c r="BA91" s="839"/>
      <c r="BB91" s="839"/>
      <c r="BC91" s="839"/>
      <c r="BD91" s="839"/>
      <c r="BE91" s="839"/>
      <c r="BF91" s="839"/>
      <c r="BG91" s="839"/>
      <c r="BH91" s="839"/>
      <c r="BI91" s="840"/>
      <c r="BJ91" s="840"/>
      <c r="BK91" s="840"/>
      <c r="BL91" s="841"/>
      <c r="BM91" s="841"/>
      <c r="BN91" s="841"/>
      <c r="BO91" s="841"/>
      <c r="BP91" s="842"/>
      <c r="BQ91" s="842"/>
      <c r="BR91" s="842"/>
      <c r="BS91" s="843"/>
      <c r="BT91" s="844"/>
      <c r="BU91" s="842"/>
      <c r="BV91" s="842"/>
      <c r="BW91" s="842"/>
      <c r="BX91" s="842"/>
      <c r="BY91" s="842"/>
      <c r="BZ91" s="842"/>
      <c r="CA91" s="842"/>
      <c r="CB91" s="842"/>
      <c r="CC91" s="842"/>
      <c r="CD91" s="842"/>
      <c r="CE91" s="842"/>
      <c r="CF91" s="842"/>
      <c r="CG91" s="842"/>
      <c r="CH91" s="842"/>
      <c r="CI91" s="842"/>
      <c r="CJ91" s="842"/>
      <c r="CK91" s="842"/>
      <c r="CL91" s="842"/>
      <c r="CM91" s="842"/>
      <c r="CN91" s="845" t="s">
        <v>1081</v>
      </c>
      <c r="CO91" s="738"/>
    </row>
    <row r="92" spans="1:93" s="693" customFormat="1" x14ac:dyDescent="0.35">
      <c r="A92" s="738"/>
      <c r="B92" s="738"/>
      <c r="C92" s="738"/>
      <c r="D92" s="738"/>
      <c r="E92" s="738"/>
      <c r="F92" s="835"/>
      <c r="G92" s="836"/>
      <c r="H92" s="835"/>
      <c r="I92" s="836"/>
      <c r="J92" s="837"/>
      <c r="K92" s="837"/>
      <c r="L92" s="837"/>
      <c r="M92" s="837"/>
      <c r="N92" s="837"/>
      <c r="O92" s="837"/>
      <c r="P92" s="837"/>
      <c r="Q92" s="837"/>
      <c r="R92" s="837"/>
      <c r="S92" s="837"/>
      <c r="T92" s="837"/>
      <c r="U92" s="837"/>
      <c r="V92" s="837"/>
      <c r="W92" s="837"/>
      <c r="X92" s="837"/>
      <c r="Y92" s="837"/>
      <c r="Z92" s="837"/>
      <c r="AA92" s="837"/>
      <c r="AB92" s="837"/>
      <c r="AC92" s="837"/>
      <c r="AD92" s="837"/>
      <c r="AE92" s="837"/>
      <c r="AF92" s="835"/>
      <c r="AG92" s="835"/>
      <c r="AH92" s="835"/>
      <c r="AI92" s="835"/>
      <c r="AJ92" s="835"/>
      <c r="AK92" s="835"/>
      <c r="AL92" s="835"/>
      <c r="AM92" s="835"/>
      <c r="AN92" s="835"/>
      <c r="AO92" s="835"/>
      <c r="AP92" s="835"/>
      <c r="AQ92" s="835"/>
      <c r="AR92" s="838"/>
      <c r="AS92" s="838"/>
      <c r="AT92" s="838"/>
      <c r="AU92" s="835"/>
      <c r="AV92" s="835"/>
      <c r="AW92" s="835"/>
      <c r="AX92" s="835"/>
      <c r="AY92" s="839"/>
      <c r="AZ92" s="839"/>
      <c r="BA92" s="839"/>
      <c r="BB92" s="839"/>
      <c r="BC92" s="839"/>
      <c r="BD92" s="839"/>
      <c r="BE92" s="839"/>
      <c r="BF92" s="839"/>
      <c r="BG92" s="839"/>
      <c r="BH92" s="839"/>
      <c r="BI92" s="840"/>
      <c r="BJ92" s="840"/>
      <c r="BK92" s="840"/>
      <c r="BL92" s="841"/>
      <c r="BM92" s="841"/>
      <c r="BN92" s="841"/>
      <c r="BO92" s="841"/>
      <c r="BP92" s="842"/>
      <c r="BQ92" s="842"/>
      <c r="BR92" s="842"/>
      <c r="BS92" s="843"/>
      <c r="BT92" s="844"/>
      <c r="BU92" s="842"/>
      <c r="BV92" s="842"/>
      <c r="BW92" s="842"/>
      <c r="BX92" s="842"/>
      <c r="BY92" s="842"/>
      <c r="BZ92" s="842"/>
      <c r="CA92" s="842"/>
      <c r="CB92" s="842"/>
      <c r="CC92" s="842"/>
      <c r="CD92" s="842"/>
      <c r="CE92" s="842"/>
      <c r="CF92" s="842"/>
      <c r="CG92" s="842"/>
      <c r="CH92" s="842"/>
      <c r="CI92" s="842"/>
      <c r="CJ92" s="842"/>
      <c r="CK92" s="842"/>
      <c r="CL92" s="842"/>
      <c r="CM92" s="842"/>
      <c r="CN92" s="845" t="s">
        <v>1082</v>
      </c>
      <c r="CO92" s="738"/>
    </row>
    <row r="93" spans="1:93" s="693" customFormat="1" x14ac:dyDescent="0.35">
      <c r="A93" s="738"/>
      <c r="B93" s="738"/>
      <c r="C93" s="738"/>
      <c r="D93" s="738"/>
      <c r="E93" s="738"/>
      <c r="F93" s="835"/>
      <c r="G93" s="836"/>
      <c r="H93" s="835"/>
      <c r="I93" s="836"/>
      <c r="J93" s="837"/>
      <c r="K93" s="837"/>
      <c r="L93" s="837"/>
      <c r="M93" s="837"/>
      <c r="N93" s="837"/>
      <c r="O93" s="837"/>
      <c r="P93" s="837"/>
      <c r="Q93" s="837"/>
      <c r="R93" s="837"/>
      <c r="S93" s="837"/>
      <c r="T93" s="837"/>
      <c r="U93" s="837"/>
      <c r="V93" s="837"/>
      <c r="W93" s="837"/>
      <c r="X93" s="837"/>
      <c r="Y93" s="837"/>
      <c r="Z93" s="837"/>
      <c r="AA93" s="837"/>
      <c r="AB93" s="837"/>
      <c r="AC93" s="837"/>
      <c r="AD93" s="837"/>
      <c r="AE93" s="837"/>
      <c r="AF93" s="835"/>
      <c r="AG93" s="835"/>
      <c r="AH93" s="835"/>
      <c r="AI93" s="835"/>
      <c r="AJ93" s="835"/>
      <c r="AK93" s="835"/>
      <c r="AL93" s="835"/>
      <c r="AM93" s="835"/>
      <c r="AN93" s="835"/>
      <c r="AO93" s="835"/>
      <c r="AP93" s="835"/>
      <c r="AQ93" s="835"/>
      <c r="AR93" s="838"/>
      <c r="AS93" s="838"/>
      <c r="AT93" s="838"/>
      <c r="AU93" s="835"/>
      <c r="AV93" s="835"/>
      <c r="AW93" s="835"/>
      <c r="AX93" s="835"/>
      <c r="AY93" s="839"/>
      <c r="AZ93" s="839"/>
      <c r="BA93" s="839"/>
      <c r="BB93" s="839"/>
      <c r="BC93" s="839"/>
      <c r="BD93" s="839"/>
      <c r="BE93" s="839"/>
      <c r="BF93" s="839"/>
      <c r="BG93" s="839"/>
      <c r="BH93" s="839"/>
      <c r="BI93" s="840"/>
      <c r="BJ93" s="840"/>
      <c r="BK93" s="840"/>
      <c r="BL93" s="841"/>
      <c r="BM93" s="841"/>
      <c r="BN93" s="841"/>
      <c r="BO93" s="841"/>
      <c r="BP93" s="842"/>
      <c r="BQ93" s="842"/>
      <c r="BR93" s="842"/>
      <c r="BS93" s="843"/>
      <c r="BT93" s="844"/>
      <c r="BU93" s="842"/>
      <c r="BV93" s="842"/>
      <c r="BW93" s="842"/>
      <c r="BX93" s="842"/>
      <c r="BY93" s="842"/>
      <c r="BZ93" s="842"/>
      <c r="CA93" s="842"/>
      <c r="CB93" s="842"/>
      <c r="CC93" s="842"/>
      <c r="CD93" s="842"/>
      <c r="CE93" s="842"/>
      <c r="CF93" s="842"/>
      <c r="CG93" s="842"/>
      <c r="CH93" s="842"/>
      <c r="CI93" s="842"/>
      <c r="CJ93" s="842"/>
      <c r="CK93" s="842"/>
      <c r="CL93" s="842"/>
      <c r="CM93" s="842"/>
      <c r="CN93" s="845" t="s">
        <v>1083</v>
      </c>
      <c r="CO93" s="738"/>
    </row>
    <row r="94" spans="1:93" s="693" customFormat="1" x14ac:dyDescent="0.35">
      <c r="A94" s="738"/>
      <c r="B94" s="738"/>
      <c r="C94" s="738"/>
      <c r="D94" s="738"/>
      <c r="E94" s="738"/>
      <c r="F94" s="835"/>
      <c r="G94" s="836"/>
      <c r="H94" s="835"/>
      <c r="I94" s="836"/>
      <c r="J94" s="837"/>
      <c r="K94" s="837"/>
      <c r="L94" s="837"/>
      <c r="M94" s="837"/>
      <c r="N94" s="837"/>
      <c r="O94" s="837"/>
      <c r="P94" s="837"/>
      <c r="Q94" s="837"/>
      <c r="R94" s="837"/>
      <c r="S94" s="837"/>
      <c r="T94" s="837"/>
      <c r="U94" s="837"/>
      <c r="V94" s="837"/>
      <c r="W94" s="837"/>
      <c r="X94" s="837"/>
      <c r="Y94" s="837"/>
      <c r="Z94" s="837"/>
      <c r="AA94" s="837"/>
      <c r="AB94" s="837"/>
      <c r="AC94" s="837"/>
      <c r="AD94" s="837"/>
      <c r="AE94" s="837"/>
      <c r="AF94" s="835"/>
      <c r="AG94" s="835"/>
      <c r="AH94" s="835"/>
      <c r="AI94" s="835"/>
      <c r="AJ94" s="835"/>
      <c r="AK94" s="835"/>
      <c r="AL94" s="835"/>
      <c r="AM94" s="835"/>
      <c r="AN94" s="835"/>
      <c r="AO94" s="835"/>
      <c r="AP94" s="835"/>
      <c r="AQ94" s="835"/>
      <c r="AR94" s="838"/>
      <c r="AS94" s="838"/>
      <c r="AT94" s="838"/>
      <c r="AU94" s="835"/>
      <c r="AV94" s="835"/>
      <c r="AW94" s="835"/>
      <c r="AX94" s="835"/>
      <c r="AY94" s="839"/>
      <c r="AZ94" s="839"/>
      <c r="BA94" s="839"/>
      <c r="BB94" s="839"/>
      <c r="BC94" s="839"/>
      <c r="BD94" s="839"/>
      <c r="BE94" s="839"/>
      <c r="BF94" s="839"/>
      <c r="BG94" s="839"/>
      <c r="BH94" s="839"/>
      <c r="BI94" s="840"/>
      <c r="BJ94" s="840"/>
      <c r="BK94" s="840"/>
      <c r="BL94" s="841"/>
      <c r="BM94" s="841"/>
      <c r="BN94" s="841"/>
      <c r="BO94" s="841"/>
      <c r="BP94" s="842"/>
      <c r="BQ94" s="842"/>
      <c r="BR94" s="842"/>
      <c r="BS94" s="843"/>
      <c r="BT94" s="844"/>
      <c r="BU94" s="842"/>
      <c r="BV94" s="842"/>
      <c r="BW94" s="842"/>
      <c r="BX94" s="842"/>
      <c r="BY94" s="842"/>
      <c r="BZ94" s="842"/>
      <c r="CA94" s="842"/>
      <c r="CB94" s="842"/>
      <c r="CC94" s="842"/>
      <c r="CD94" s="842"/>
      <c r="CE94" s="842"/>
      <c r="CF94" s="842"/>
      <c r="CG94" s="842"/>
      <c r="CH94" s="842"/>
      <c r="CI94" s="842"/>
      <c r="CJ94" s="842"/>
      <c r="CK94" s="842"/>
      <c r="CL94" s="842"/>
      <c r="CM94" s="842"/>
      <c r="CN94" s="845" t="s">
        <v>1085</v>
      </c>
      <c r="CO94" s="738"/>
    </row>
    <row r="95" spans="1:93" s="693" customFormat="1" x14ac:dyDescent="0.35">
      <c r="A95" s="738"/>
      <c r="B95" s="738"/>
      <c r="C95" s="738"/>
      <c r="D95" s="738"/>
      <c r="E95" s="738"/>
      <c r="F95" s="835"/>
      <c r="G95" s="836"/>
      <c r="H95" s="835"/>
      <c r="I95" s="836"/>
      <c r="J95" s="837"/>
      <c r="K95" s="837"/>
      <c r="L95" s="837"/>
      <c r="M95" s="837"/>
      <c r="N95" s="837"/>
      <c r="O95" s="837"/>
      <c r="P95" s="837"/>
      <c r="Q95" s="837"/>
      <c r="R95" s="837"/>
      <c r="S95" s="837"/>
      <c r="T95" s="837"/>
      <c r="U95" s="837"/>
      <c r="V95" s="837"/>
      <c r="W95" s="837"/>
      <c r="X95" s="837"/>
      <c r="Y95" s="837"/>
      <c r="Z95" s="837"/>
      <c r="AA95" s="837"/>
      <c r="AB95" s="837"/>
      <c r="AC95" s="837"/>
      <c r="AD95" s="837"/>
      <c r="AE95" s="837"/>
      <c r="AF95" s="835"/>
      <c r="AG95" s="835"/>
      <c r="AH95" s="835"/>
      <c r="AI95" s="835"/>
      <c r="AJ95" s="835"/>
      <c r="AK95" s="835"/>
      <c r="AL95" s="835"/>
      <c r="AM95" s="835"/>
      <c r="AN95" s="835"/>
      <c r="AO95" s="835"/>
      <c r="AP95" s="835"/>
      <c r="AQ95" s="835"/>
      <c r="AR95" s="838"/>
      <c r="AS95" s="838"/>
      <c r="AT95" s="838"/>
      <c r="AU95" s="835"/>
      <c r="AV95" s="835"/>
      <c r="AW95" s="835"/>
      <c r="AX95" s="835"/>
      <c r="AY95" s="839"/>
      <c r="AZ95" s="839"/>
      <c r="BA95" s="839"/>
      <c r="BB95" s="839"/>
      <c r="BC95" s="839"/>
      <c r="BD95" s="839"/>
      <c r="BE95" s="839"/>
      <c r="BF95" s="839"/>
      <c r="BG95" s="839"/>
      <c r="BH95" s="839"/>
      <c r="BI95" s="840"/>
      <c r="BJ95" s="840"/>
      <c r="BK95" s="840"/>
      <c r="BL95" s="841"/>
      <c r="BM95" s="841"/>
      <c r="BN95" s="841"/>
      <c r="BO95" s="841"/>
      <c r="BP95" s="842"/>
      <c r="BQ95" s="842"/>
      <c r="BR95" s="842"/>
      <c r="BS95" s="843"/>
      <c r="BT95" s="844"/>
      <c r="BU95" s="842"/>
      <c r="BV95" s="842"/>
      <c r="BW95" s="842"/>
      <c r="BX95" s="842"/>
      <c r="BY95" s="842"/>
      <c r="BZ95" s="842"/>
      <c r="CA95" s="842"/>
      <c r="CB95" s="842"/>
      <c r="CC95" s="842"/>
      <c r="CD95" s="842"/>
      <c r="CE95" s="842"/>
      <c r="CF95" s="842"/>
      <c r="CG95" s="842"/>
      <c r="CH95" s="842"/>
      <c r="CI95" s="842"/>
      <c r="CJ95" s="842"/>
      <c r="CK95" s="842"/>
      <c r="CL95" s="842"/>
      <c r="CM95" s="842"/>
      <c r="CN95" s="845" t="s">
        <v>1086</v>
      </c>
      <c r="CO95" s="738"/>
    </row>
    <row r="96" spans="1:93" s="693" customFormat="1" x14ac:dyDescent="0.35">
      <c r="A96" s="738"/>
      <c r="B96" s="738"/>
      <c r="C96" s="738"/>
      <c r="D96" s="738"/>
      <c r="E96" s="738"/>
      <c r="F96" s="835"/>
      <c r="G96" s="836"/>
      <c r="H96" s="835"/>
      <c r="I96" s="836"/>
      <c r="J96" s="837"/>
      <c r="K96" s="837"/>
      <c r="L96" s="837"/>
      <c r="M96" s="837"/>
      <c r="N96" s="837"/>
      <c r="O96" s="837"/>
      <c r="P96" s="837"/>
      <c r="Q96" s="837"/>
      <c r="R96" s="837"/>
      <c r="S96" s="837"/>
      <c r="T96" s="837"/>
      <c r="U96" s="837"/>
      <c r="V96" s="837"/>
      <c r="W96" s="837"/>
      <c r="X96" s="837"/>
      <c r="Y96" s="837"/>
      <c r="Z96" s="837"/>
      <c r="AA96" s="837"/>
      <c r="AB96" s="837"/>
      <c r="AC96" s="837"/>
      <c r="AD96" s="837"/>
      <c r="AE96" s="837"/>
      <c r="AF96" s="835"/>
      <c r="AG96" s="835"/>
      <c r="AH96" s="835"/>
      <c r="AI96" s="835"/>
      <c r="AJ96" s="835"/>
      <c r="AK96" s="835"/>
      <c r="AL96" s="835"/>
      <c r="AM96" s="835"/>
      <c r="AN96" s="835"/>
      <c r="AO96" s="835"/>
      <c r="AP96" s="835"/>
      <c r="AQ96" s="835"/>
      <c r="AR96" s="838"/>
      <c r="AS96" s="838"/>
      <c r="AT96" s="838"/>
      <c r="AU96" s="835"/>
      <c r="AV96" s="835"/>
      <c r="AW96" s="835"/>
      <c r="AX96" s="835"/>
      <c r="AY96" s="839"/>
      <c r="AZ96" s="839"/>
      <c r="BA96" s="839"/>
      <c r="BB96" s="839"/>
      <c r="BC96" s="839"/>
      <c r="BD96" s="839"/>
      <c r="BE96" s="839"/>
      <c r="BF96" s="839"/>
      <c r="BG96" s="839"/>
      <c r="BH96" s="839"/>
      <c r="BI96" s="840"/>
      <c r="BJ96" s="840"/>
      <c r="BK96" s="840"/>
      <c r="BL96" s="841"/>
      <c r="BM96" s="841"/>
      <c r="BN96" s="841"/>
      <c r="BO96" s="841"/>
      <c r="BP96" s="842"/>
      <c r="BQ96" s="842"/>
      <c r="BR96" s="842"/>
      <c r="BS96" s="843"/>
      <c r="BT96" s="844"/>
      <c r="BU96" s="842"/>
      <c r="BV96" s="842"/>
      <c r="BW96" s="842"/>
      <c r="BX96" s="842"/>
      <c r="BY96" s="842"/>
      <c r="BZ96" s="842"/>
      <c r="CA96" s="842"/>
      <c r="CB96" s="842"/>
      <c r="CC96" s="842"/>
      <c r="CD96" s="842"/>
      <c r="CE96" s="842"/>
      <c r="CF96" s="842"/>
      <c r="CG96" s="842"/>
      <c r="CH96" s="842"/>
      <c r="CI96" s="842"/>
      <c r="CJ96" s="842"/>
      <c r="CK96" s="842"/>
      <c r="CL96" s="842"/>
      <c r="CM96" s="842"/>
      <c r="CN96" s="845" t="s">
        <v>1090</v>
      </c>
      <c r="CO96" s="738"/>
    </row>
    <row r="97" spans="1:93" s="720" customFormat="1" x14ac:dyDescent="0.35">
      <c r="A97" s="738"/>
      <c r="B97" s="738"/>
      <c r="C97" s="738"/>
      <c r="D97" s="738"/>
      <c r="E97" s="738"/>
      <c r="F97" s="835"/>
      <c r="G97" s="836"/>
      <c r="H97" s="835"/>
      <c r="I97" s="836"/>
      <c r="J97" s="837"/>
      <c r="K97" s="837"/>
      <c r="L97" s="837"/>
      <c r="M97" s="837"/>
      <c r="N97" s="837"/>
      <c r="O97" s="837"/>
      <c r="P97" s="837"/>
      <c r="Q97" s="837"/>
      <c r="R97" s="837"/>
      <c r="S97" s="837"/>
      <c r="T97" s="837"/>
      <c r="U97" s="837"/>
      <c r="V97" s="837"/>
      <c r="W97" s="837"/>
      <c r="X97" s="837"/>
      <c r="Y97" s="837"/>
      <c r="Z97" s="837"/>
      <c r="AA97" s="837"/>
      <c r="AB97" s="837"/>
      <c r="AC97" s="837"/>
      <c r="AD97" s="837"/>
      <c r="AE97" s="837"/>
      <c r="AF97" s="835"/>
      <c r="AG97" s="835"/>
      <c r="AH97" s="835"/>
      <c r="AI97" s="835"/>
      <c r="AJ97" s="835"/>
      <c r="AK97" s="835"/>
      <c r="AL97" s="835"/>
      <c r="AM97" s="835"/>
      <c r="AN97" s="835"/>
      <c r="AO97" s="835"/>
      <c r="AP97" s="835"/>
      <c r="AQ97" s="835"/>
      <c r="AR97" s="838"/>
      <c r="AS97" s="838"/>
      <c r="AT97" s="838"/>
      <c r="AU97" s="835"/>
      <c r="AV97" s="835"/>
      <c r="AW97" s="835"/>
      <c r="AX97" s="835"/>
      <c r="AY97" s="839"/>
      <c r="AZ97" s="839"/>
      <c r="BA97" s="839"/>
      <c r="BB97" s="839"/>
      <c r="BC97" s="839"/>
      <c r="BD97" s="839"/>
      <c r="BE97" s="839"/>
      <c r="BF97" s="839"/>
      <c r="BG97" s="839"/>
      <c r="BH97" s="839"/>
      <c r="BI97" s="840"/>
      <c r="BJ97" s="840"/>
      <c r="BK97" s="840"/>
      <c r="BL97" s="841"/>
      <c r="BM97" s="841"/>
      <c r="BN97" s="841"/>
      <c r="BO97" s="841"/>
      <c r="BP97" s="842"/>
      <c r="BQ97" s="842"/>
      <c r="BR97" s="842"/>
      <c r="BS97" s="843"/>
      <c r="BT97" s="844"/>
      <c r="BU97" s="842"/>
      <c r="BV97" s="842"/>
      <c r="BW97" s="842"/>
      <c r="BX97" s="842"/>
      <c r="BY97" s="842"/>
      <c r="BZ97" s="842"/>
      <c r="CA97" s="842"/>
      <c r="CB97" s="842"/>
      <c r="CC97" s="842"/>
      <c r="CD97" s="842"/>
      <c r="CE97" s="842"/>
      <c r="CF97" s="842"/>
      <c r="CG97" s="842"/>
      <c r="CH97" s="842"/>
      <c r="CI97" s="842"/>
      <c r="CJ97" s="842"/>
      <c r="CK97" s="842"/>
      <c r="CL97" s="842"/>
      <c r="CM97" s="842"/>
      <c r="CN97" s="845" t="s">
        <v>1089</v>
      </c>
      <c r="CO97" s="738"/>
    </row>
    <row r="98" spans="1:93" s="720" customFormat="1" x14ac:dyDescent="0.35">
      <c r="A98" s="738"/>
      <c r="B98" s="738"/>
      <c r="C98" s="738"/>
      <c r="D98" s="738"/>
      <c r="E98" s="738"/>
      <c r="F98" s="835"/>
      <c r="G98" s="836"/>
      <c r="H98" s="835"/>
      <c r="I98" s="836"/>
      <c r="J98" s="837"/>
      <c r="K98" s="837"/>
      <c r="L98" s="837"/>
      <c r="M98" s="837"/>
      <c r="N98" s="837"/>
      <c r="O98" s="837"/>
      <c r="P98" s="837"/>
      <c r="Q98" s="837"/>
      <c r="R98" s="837"/>
      <c r="S98" s="837"/>
      <c r="T98" s="837"/>
      <c r="U98" s="837"/>
      <c r="V98" s="837"/>
      <c r="W98" s="837"/>
      <c r="X98" s="837"/>
      <c r="Y98" s="837"/>
      <c r="Z98" s="837"/>
      <c r="AA98" s="837"/>
      <c r="AB98" s="837"/>
      <c r="AC98" s="837"/>
      <c r="AD98" s="837"/>
      <c r="AE98" s="837"/>
      <c r="AF98" s="835"/>
      <c r="AG98" s="835"/>
      <c r="AH98" s="835"/>
      <c r="AI98" s="835"/>
      <c r="AJ98" s="835"/>
      <c r="AK98" s="835"/>
      <c r="AL98" s="835"/>
      <c r="AM98" s="835"/>
      <c r="AN98" s="835"/>
      <c r="AO98" s="835"/>
      <c r="AP98" s="835"/>
      <c r="AQ98" s="835"/>
      <c r="AR98" s="838"/>
      <c r="AS98" s="838"/>
      <c r="AT98" s="838"/>
      <c r="AU98" s="835"/>
      <c r="AV98" s="835"/>
      <c r="AW98" s="835"/>
      <c r="AX98" s="835"/>
      <c r="AY98" s="839"/>
      <c r="AZ98" s="839"/>
      <c r="BA98" s="839"/>
      <c r="BB98" s="839"/>
      <c r="BC98" s="839"/>
      <c r="BD98" s="839"/>
      <c r="BE98" s="839"/>
      <c r="BF98" s="839"/>
      <c r="BG98" s="839"/>
      <c r="BH98" s="839"/>
      <c r="BI98" s="840"/>
      <c r="BJ98" s="840"/>
      <c r="BK98" s="840"/>
      <c r="BL98" s="841"/>
      <c r="BM98" s="841"/>
      <c r="BN98" s="841"/>
      <c r="BO98" s="841"/>
      <c r="BP98" s="842"/>
      <c r="BQ98" s="842"/>
      <c r="BR98" s="842"/>
      <c r="BS98" s="843"/>
      <c r="BT98" s="844"/>
      <c r="BU98" s="842"/>
      <c r="BV98" s="842"/>
      <c r="BW98" s="842"/>
      <c r="BX98" s="842"/>
      <c r="BY98" s="842"/>
      <c r="BZ98" s="842"/>
      <c r="CA98" s="842"/>
      <c r="CB98" s="842"/>
      <c r="CC98" s="842"/>
      <c r="CD98" s="842"/>
      <c r="CE98" s="842"/>
      <c r="CF98" s="842"/>
      <c r="CG98" s="842"/>
      <c r="CH98" s="842"/>
      <c r="CI98" s="842"/>
      <c r="CJ98" s="842"/>
      <c r="CK98" s="842"/>
      <c r="CL98" s="842"/>
      <c r="CM98" s="842"/>
      <c r="CN98" s="845" t="s">
        <v>1088</v>
      </c>
      <c r="CO98" s="738"/>
    </row>
    <row r="99" spans="1:93" s="693" customFormat="1" x14ac:dyDescent="0.35">
      <c r="A99" s="738"/>
      <c r="B99" s="738"/>
      <c r="C99" s="738"/>
      <c r="D99" s="738"/>
      <c r="E99" s="738"/>
      <c r="F99" s="835"/>
      <c r="G99" s="836"/>
      <c r="H99" s="835"/>
      <c r="I99" s="836"/>
      <c r="J99" s="837"/>
      <c r="K99" s="837"/>
      <c r="L99" s="837"/>
      <c r="M99" s="837"/>
      <c r="N99" s="837"/>
      <c r="O99" s="837"/>
      <c r="P99" s="837"/>
      <c r="Q99" s="837"/>
      <c r="R99" s="837"/>
      <c r="S99" s="837"/>
      <c r="T99" s="837"/>
      <c r="U99" s="837"/>
      <c r="V99" s="837"/>
      <c r="W99" s="837"/>
      <c r="X99" s="837"/>
      <c r="Y99" s="837"/>
      <c r="Z99" s="837"/>
      <c r="AA99" s="837"/>
      <c r="AB99" s="837"/>
      <c r="AC99" s="837"/>
      <c r="AD99" s="837"/>
      <c r="AE99" s="837"/>
      <c r="AF99" s="835"/>
      <c r="AG99" s="835"/>
      <c r="AH99" s="835"/>
      <c r="AI99" s="835"/>
      <c r="AJ99" s="835"/>
      <c r="AK99" s="835"/>
      <c r="AL99" s="835"/>
      <c r="AM99" s="835"/>
      <c r="AN99" s="835"/>
      <c r="AO99" s="835"/>
      <c r="AP99" s="835"/>
      <c r="AQ99" s="835"/>
      <c r="AR99" s="838"/>
      <c r="AS99" s="838"/>
      <c r="AT99" s="838"/>
      <c r="AU99" s="835"/>
      <c r="AV99" s="835"/>
      <c r="AW99" s="835"/>
      <c r="AX99" s="835"/>
      <c r="AY99" s="839"/>
      <c r="AZ99" s="839"/>
      <c r="BA99" s="839"/>
      <c r="BB99" s="839"/>
      <c r="BC99" s="839"/>
      <c r="BD99" s="839"/>
      <c r="BE99" s="839"/>
      <c r="BF99" s="839"/>
      <c r="BG99" s="839"/>
      <c r="BH99" s="839"/>
      <c r="BI99" s="840"/>
      <c r="BJ99" s="840"/>
      <c r="BK99" s="840"/>
      <c r="BL99" s="841"/>
      <c r="BM99" s="841"/>
      <c r="BN99" s="841"/>
      <c r="BO99" s="841"/>
      <c r="BP99" s="842"/>
      <c r="BQ99" s="842"/>
      <c r="BR99" s="842"/>
      <c r="BS99" s="843"/>
      <c r="BT99" s="844"/>
      <c r="BU99" s="842"/>
      <c r="BV99" s="842"/>
      <c r="BW99" s="842"/>
      <c r="BX99" s="842"/>
      <c r="BY99" s="842"/>
      <c r="BZ99" s="842"/>
      <c r="CA99" s="842"/>
      <c r="CB99" s="842"/>
      <c r="CC99" s="842"/>
      <c r="CD99" s="842"/>
      <c r="CE99" s="842"/>
      <c r="CF99" s="842"/>
      <c r="CG99" s="842"/>
      <c r="CH99" s="842"/>
      <c r="CI99" s="842"/>
      <c r="CJ99" s="842"/>
      <c r="CK99" s="842"/>
      <c r="CL99" s="842"/>
      <c r="CM99" s="842"/>
      <c r="CN99" s="845" t="s">
        <v>1084</v>
      </c>
      <c r="CO99" s="738"/>
    </row>
    <row r="100" spans="1:93" s="720" customFormat="1" x14ac:dyDescent="0.35">
      <c r="A100" s="738"/>
      <c r="B100" s="738"/>
      <c r="C100" s="738"/>
      <c r="D100" s="738"/>
      <c r="E100" s="738"/>
      <c r="F100" s="835"/>
      <c r="G100" s="836"/>
      <c r="H100" s="835"/>
      <c r="I100" s="836"/>
      <c r="J100" s="837"/>
      <c r="K100" s="837"/>
      <c r="L100" s="837"/>
      <c r="M100" s="837"/>
      <c r="N100" s="837"/>
      <c r="O100" s="837"/>
      <c r="P100" s="837"/>
      <c r="Q100" s="837"/>
      <c r="R100" s="837"/>
      <c r="S100" s="837"/>
      <c r="T100" s="837"/>
      <c r="U100" s="837"/>
      <c r="V100" s="837"/>
      <c r="W100" s="837"/>
      <c r="X100" s="837"/>
      <c r="Y100" s="837"/>
      <c r="Z100" s="837"/>
      <c r="AA100" s="837"/>
      <c r="AB100" s="837"/>
      <c r="AC100" s="837"/>
      <c r="AD100" s="837"/>
      <c r="AE100" s="837"/>
      <c r="AF100" s="835"/>
      <c r="AG100" s="835"/>
      <c r="AH100" s="835"/>
      <c r="AI100" s="835"/>
      <c r="AJ100" s="835"/>
      <c r="AK100" s="835"/>
      <c r="AL100" s="835"/>
      <c r="AM100" s="835"/>
      <c r="AN100" s="835"/>
      <c r="AO100" s="835"/>
      <c r="AP100" s="835"/>
      <c r="AQ100" s="835"/>
      <c r="AR100" s="838"/>
      <c r="AS100" s="838"/>
      <c r="AT100" s="838"/>
      <c r="AU100" s="835"/>
      <c r="AV100" s="835"/>
      <c r="AW100" s="835"/>
      <c r="AX100" s="835"/>
      <c r="AY100" s="839"/>
      <c r="AZ100" s="839"/>
      <c r="BA100" s="839"/>
      <c r="BB100" s="839"/>
      <c r="BC100" s="839"/>
      <c r="BD100" s="839"/>
      <c r="BE100" s="839"/>
      <c r="BF100" s="839"/>
      <c r="BG100" s="839"/>
      <c r="BH100" s="839"/>
      <c r="BI100" s="840"/>
      <c r="BJ100" s="840"/>
      <c r="BK100" s="840"/>
      <c r="BL100" s="841"/>
      <c r="BM100" s="841"/>
      <c r="BN100" s="841"/>
      <c r="BO100" s="841"/>
      <c r="BP100" s="842"/>
      <c r="BQ100" s="842"/>
      <c r="BR100" s="842"/>
      <c r="BS100" s="843"/>
      <c r="BT100" s="844"/>
      <c r="BU100" s="842"/>
      <c r="BV100" s="842"/>
      <c r="BW100" s="842"/>
      <c r="BX100" s="842"/>
      <c r="BY100" s="842"/>
      <c r="BZ100" s="842"/>
      <c r="CA100" s="842"/>
      <c r="CB100" s="842"/>
      <c r="CC100" s="842"/>
      <c r="CD100" s="842"/>
      <c r="CE100" s="842"/>
      <c r="CF100" s="842"/>
      <c r="CG100" s="842"/>
      <c r="CH100" s="842"/>
      <c r="CI100" s="842"/>
      <c r="CJ100" s="842"/>
      <c r="CK100" s="842"/>
      <c r="CL100" s="842"/>
      <c r="CM100" s="842"/>
      <c r="CN100" s="845" t="s">
        <v>1087</v>
      </c>
      <c r="CO100" s="738"/>
    </row>
    <row r="101" spans="1:93" x14ac:dyDescent="0.35">
      <c r="A101" s="914" t="s">
        <v>1118</v>
      </c>
      <c r="B101" s="914"/>
      <c r="C101" s="914"/>
      <c r="D101" s="914"/>
      <c r="E101" s="914"/>
      <c r="F101" s="914"/>
      <c r="G101" s="914"/>
      <c r="H101" s="914"/>
      <c r="I101" s="836"/>
      <c r="J101" s="837"/>
      <c r="K101" s="837"/>
      <c r="L101" s="837"/>
      <c r="M101" s="837"/>
      <c r="N101" s="837"/>
      <c r="O101" s="837"/>
      <c r="P101" s="837"/>
      <c r="Q101" s="837"/>
      <c r="R101" s="837"/>
      <c r="S101" s="837"/>
      <c r="T101" s="837"/>
      <c r="U101" s="837"/>
      <c r="V101" s="837"/>
      <c r="W101" s="837"/>
      <c r="X101" s="837"/>
      <c r="Y101" s="837"/>
      <c r="Z101" s="837"/>
      <c r="AA101" s="837"/>
      <c r="AB101" s="837"/>
      <c r="AC101" s="837"/>
      <c r="AD101" s="837"/>
      <c r="AE101" s="837"/>
      <c r="AF101" s="835"/>
      <c r="AG101" s="835"/>
      <c r="AH101" s="835"/>
      <c r="AI101" s="835"/>
      <c r="AJ101" s="835"/>
      <c r="AK101" s="835"/>
      <c r="AL101" s="835"/>
      <c r="AM101" s="835"/>
      <c r="AN101" s="835"/>
      <c r="AO101" s="835"/>
      <c r="AP101" s="835"/>
      <c r="AQ101" s="835"/>
      <c r="AR101" s="838"/>
      <c r="AS101" s="838"/>
      <c r="AT101" s="838"/>
      <c r="AU101" s="835"/>
      <c r="AV101" s="835"/>
      <c r="AW101" s="835"/>
      <c r="AX101" s="835"/>
      <c r="AY101" s="839"/>
      <c r="AZ101" s="839"/>
      <c r="BA101" s="839"/>
      <c r="BB101" s="839"/>
      <c r="BC101" s="839"/>
      <c r="BD101" s="839"/>
      <c r="BE101" s="839"/>
      <c r="BF101" s="839"/>
      <c r="BG101" s="839"/>
      <c r="BH101" s="839"/>
      <c r="BI101" s="840"/>
      <c r="BJ101" s="840"/>
      <c r="BK101" s="840"/>
      <c r="BL101" s="841"/>
      <c r="BM101" s="841"/>
      <c r="BN101" s="841"/>
      <c r="BO101" s="841"/>
      <c r="BP101" s="842"/>
      <c r="BQ101" s="842"/>
      <c r="BR101" s="842"/>
      <c r="BS101" s="843"/>
      <c r="BT101" s="844"/>
      <c r="BU101" s="842"/>
      <c r="BV101" s="842"/>
      <c r="BW101" s="842"/>
      <c r="BX101" s="842"/>
      <c r="BY101" s="842"/>
      <c r="BZ101" s="842"/>
      <c r="CA101" s="842"/>
      <c r="CB101" s="842"/>
      <c r="CC101" s="842"/>
      <c r="CD101" s="842"/>
      <c r="CE101" s="842"/>
      <c r="CF101" s="842"/>
      <c r="CG101" s="842"/>
      <c r="CH101" s="842"/>
      <c r="CI101" s="842"/>
      <c r="CJ101" s="842"/>
      <c r="CK101" s="842"/>
      <c r="CL101" s="842"/>
      <c r="CM101" s="842"/>
      <c r="CN101" s="845" t="s">
        <v>968</v>
      </c>
      <c r="CO101" s="738"/>
    </row>
    <row r="102" spans="1:93" x14ac:dyDescent="0.35">
      <c r="A102" s="738"/>
      <c r="B102" s="738"/>
      <c r="C102" s="738"/>
      <c r="D102" s="738"/>
      <c r="E102" s="738"/>
      <c r="F102" s="738"/>
      <c r="G102" s="738"/>
      <c r="H102" s="738"/>
      <c r="I102" s="738"/>
      <c r="J102" s="755"/>
      <c r="K102" s="755"/>
      <c r="L102" s="755"/>
      <c r="M102" s="755"/>
      <c r="N102" s="755"/>
      <c r="O102" s="755"/>
      <c r="P102" s="755"/>
      <c r="Q102" s="755"/>
      <c r="R102" s="755"/>
      <c r="S102" s="755"/>
      <c r="T102" s="755"/>
      <c r="U102" s="755"/>
      <c r="V102" s="755"/>
      <c r="W102" s="755"/>
      <c r="X102" s="755"/>
      <c r="Y102" s="755"/>
      <c r="Z102" s="755"/>
      <c r="AA102" s="755"/>
      <c r="AB102" s="755"/>
      <c r="AC102" s="738"/>
      <c r="AD102" s="738"/>
      <c r="AE102" s="738"/>
      <c r="AF102" s="738"/>
      <c r="AG102" s="738"/>
      <c r="AH102" s="738"/>
      <c r="AI102" s="738"/>
      <c r="AJ102" s="738"/>
      <c r="AK102" s="738"/>
      <c r="AL102" s="738"/>
      <c r="AM102" s="738"/>
      <c r="AN102" s="738"/>
      <c r="AO102" s="738"/>
      <c r="AP102" s="738"/>
      <c r="AQ102" s="738"/>
      <c r="AR102" s="738"/>
      <c r="AS102" s="738"/>
      <c r="AT102" s="738"/>
      <c r="AU102" s="738"/>
      <c r="AV102" s="738"/>
      <c r="AW102" s="738"/>
      <c r="AX102" s="738"/>
      <c r="AY102" s="738"/>
      <c r="AZ102" s="738"/>
      <c r="BA102" s="738"/>
      <c r="BB102" s="738"/>
      <c r="BC102" s="738"/>
      <c r="BD102" s="738"/>
      <c r="BE102" s="738"/>
      <c r="BF102" s="738"/>
      <c r="BG102" s="738"/>
      <c r="BH102" s="738"/>
      <c r="BI102" s="738"/>
      <c r="BJ102" s="738"/>
      <c r="BK102" s="738"/>
      <c r="BL102" s="738"/>
      <c r="BM102" s="738"/>
      <c r="BN102" s="738"/>
      <c r="BO102" s="738"/>
      <c r="BP102" s="738"/>
      <c r="BQ102" s="738"/>
      <c r="BR102" s="738"/>
      <c r="BS102" s="738"/>
      <c r="BT102" s="738"/>
      <c r="BU102" s="833"/>
      <c r="BV102" s="738"/>
      <c r="BW102" s="738"/>
      <c r="BX102" s="738"/>
      <c r="BY102" s="738"/>
      <c r="BZ102" s="738"/>
      <c r="CA102" s="738"/>
      <c r="CB102" s="738"/>
      <c r="CC102" s="738"/>
      <c r="CD102" s="738"/>
      <c r="CE102" s="846" t="s">
        <v>922</v>
      </c>
      <c r="CF102" s="846"/>
      <c r="CG102" s="846"/>
      <c r="CH102" s="846"/>
      <c r="CI102" s="846"/>
      <c r="CJ102" s="846"/>
      <c r="CK102" s="846"/>
      <c r="CL102" s="846">
        <v>212</v>
      </c>
      <c r="CM102" s="738"/>
      <c r="CN102" s="738"/>
      <c r="CO102" s="738"/>
    </row>
    <row r="103" spans="1:93" x14ac:dyDescent="0.35">
      <c r="CE103" s="517" t="s">
        <v>923</v>
      </c>
      <c r="CF103" s="517"/>
      <c r="CG103" s="517"/>
      <c r="CH103" s="517"/>
      <c r="CI103" s="517"/>
      <c r="CJ103" s="517"/>
      <c r="CK103" s="517"/>
      <c r="CL103" s="517">
        <v>809</v>
      </c>
    </row>
    <row r="104" spans="1:93" x14ac:dyDescent="0.35">
      <c r="CE104" s="517" t="s">
        <v>924</v>
      </c>
      <c r="CF104" s="517"/>
      <c r="CG104" s="517"/>
      <c r="CH104" s="517"/>
      <c r="CI104" s="517"/>
      <c r="CJ104" s="517"/>
      <c r="CK104" s="517"/>
      <c r="CL104" s="517">
        <v>2906</v>
      </c>
    </row>
    <row r="105" spans="1:93" x14ac:dyDescent="0.35">
      <c r="CE105" s="517" t="s">
        <v>925</v>
      </c>
      <c r="CF105" s="517"/>
      <c r="CG105" s="517"/>
      <c r="CH105" s="517"/>
      <c r="CI105" s="517"/>
      <c r="CJ105" s="517"/>
      <c r="CK105" s="517"/>
      <c r="CL105" s="517">
        <v>2929</v>
      </c>
    </row>
    <row r="106" spans="1:93" x14ac:dyDescent="0.35">
      <c r="CE106" s="517" t="s">
        <v>926</v>
      </c>
      <c r="CF106" s="517"/>
      <c r="CG106" s="517"/>
      <c r="CH106" s="517"/>
      <c r="CI106" s="517"/>
      <c r="CJ106" s="517"/>
      <c r="CK106" s="517"/>
      <c r="CL106" s="517">
        <v>413</v>
      </c>
    </row>
    <row r="107" spans="1:93" x14ac:dyDescent="0.35">
      <c r="CE107" s="517" t="s">
        <v>927</v>
      </c>
      <c r="CF107" s="517"/>
      <c r="CG107" s="517"/>
      <c r="CH107" s="517"/>
      <c r="CI107" s="517"/>
      <c r="CJ107" s="517"/>
      <c r="CK107" s="517"/>
      <c r="CL107" s="517">
        <v>2707</v>
      </c>
    </row>
    <row r="108" spans="1:93" x14ac:dyDescent="0.35">
      <c r="CE108" s="517" t="s">
        <v>928</v>
      </c>
      <c r="CF108" s="517"/>
      <c r="CG108" s="517"/>
      <c r="CH108" s="517"/>
      <c r="CI108" s="517"/>
      <c r="CJ108" s="517"/>
      <c r="CK108" s="517"/>
      <c r="CL108" s="517">
        <v>910</v>
      </c>
    </row>
    <row r="109" spans="1:93" x14ac:dyDescent="0.35">
      <c r="CE109" s="517" t="s">
        <v>929</v>
      </c>
      <c r="CF109" s="517"/>
      <c r="CG109" s="517"/>
      <c r="CH109" s="517"/>
      <c r="CI109" s="517"/>
      <c r="CJ109" s="517"/>
      <c r="CK109" s="517"/>
      <c r="CL109" s="517">
        <v>2514</v>
      </c>
    </row>
    <row r="110" spans="1:93" x14ac:dyDescent="0.35">
      <c r="CE110" s="517" t="s">
        <v>930</v>
      </c>
      <c r="CF110" s="517"/>
      <c r="CG110" s="517"/>
      <c r="CH110" s="517"/>
      <c r="CI110" s="517"/>
      <c r="CJ110" s="517"/>
      <c r="CK110" s="517"/>
      <c r="CL110" s="517">
        <v>2115</v>
      </c>
    </row>
    <row r="111" spans="1:93" x14ac:dyDescent="0.35">
      <c r="CE111" s="517" t="s">
        <v>931</v>
      </c>
      <c r="CF111" s="517"/>
      <c r="CG111" s="517"/>
      <c r="CH111" s="517"/>
      <c r="CI111" s="517"/>
      <c r="CJ111" s="517"/>
      <c r="CK111" s="517"/>
      <c r="CL111" s="517">
        <v>2808</v>
      </c>
    </row>
    <row r="112" spans="1:93" x14ac:dyDescent="0.35">
      <c r="CE112" s="517" t="s">
        <v>932</v>
      </c>
      <c r="CF112" s="517"/>
      <c r="CG112" s="517"/>
      <c r="CH112" s="517"/>
      <c r="CI112" s="517"/>
      <c r="CJ112" s="517"/>
      <c r="CK112" s="517"/>
      <c r="CL112" s="517">
        <v>315</v>
      </c>
    </row>
    <row r="113" spans="83:90" x14ac:dyDescent="0.35">
      <c r="CE113" s="517" t="s">
        <v>933</v>
      </c>
      <c r="CF113" s="517"/>
      <c r="CG113" s="517"/>
      <c r="CH113" s="517"/>
      <c r="CI113" s="517"/>
      <c r="CJ113" s="517"/>
      <c r="CK113" s="517"/>
      <c r="CL113" s="517">
        <v>1121</v>
      </c>
    </row>
    <row r="114" spans="83:90" x14ac:dyDescent="0.35">
      <c r="CE114" s="517" t="s">
        <v>934</v>
      </c>
      <c r="CF114" s="517"/>
      <c r="CG114" s="517"/>
      <c r="CH114" s="517"/>
      <c r="CI114" s="517"/>
      <c r="CJ114" s="517"/>
      <c r="CK114" s="517"/>
      <c r="CL114" s="517">
        <v>2216</v>
      </c>
    </row>
    <row r="115" spans="83:90" x14ac:dyDescent="0.35">
      <c r="CE115" s="517" t="s">
        <v>935</v>
      </c>
      <c r="CF115" s="517"/>
      <c r="CG115" s="517"/>
      <c r="CH115" s="517"/>
      <c r="CI115" s="517"/>
      <c r="CJ115" s="517"/>
      <c r="CK115" s="517"/>
      <c r="CL115" s="517">
        <v>711</v>
      </c>
    </row>
    <row r="116" spans="83:90" x14ac:dyDescent="0.35">
      <c r="CE116" s="517" t="s">
        <v>936</v>
      </c>
      <c r="CF116" s="517"/>
      <c r="CG116" s="517"/>
      <c r="CH116" s="517"/>
      <c r="CI116" s="517"/>
      <c r="CJ116" s="517"/>
      <c r="CK116" s="517"/>
      <c r="CL116" s="517">
        <v>712</v>
      </c>
    </row>
    <row r="117" spans="83:90" x14ac:dyDescent="0.35">
      <c r="CE117" s="517" t="s">
        <v>937</v>
      </c>
      <c r="CF117" s="517"/>
      <c r="CG117" s="517"/>
      <c r="CH117" s="517"/>
      <c r="CI117" s="517"/>
      <c r="CJ117" s="517"/>
      <c r="CK117" s="517"/>
      <c r="CL117" s="517">
        <v>1910</v>
      </c>
    </row>
    <row r="118" spans="83:90" x14ac:dyDescent="0.35">
      <c r="CE118" s="517" t="s">
        <v>938</v>
      </c>
      <c r="CF118" s="517"/>
      <c r="CG118" s="517"/>
      <c r="CH118" s="517"/>
      <c r="CI118" s="517"/>
      <c r="CJ118" s="517"/>
      <c r="CK118" s="517"/>
      <c r="CL118" s="517">
        <v>1511</v>
      </c>
    </row>
    <row r="119" spans="83:90" x14ac:dyDescent="0.35">
      <c r="CE119" s="517" t="s">
        <v>939</v>
      </c>
      <c r="CF119" s="517"/>
      <c r="CG119" s="517"/>
      <c r="CH119" s="517"/>
      <c r="CI119" s="517"/>
      <c r="CJ119" s="517"/>
      <c r="CK119" s="517"/>
      <c r="CL119" s="517">
        <v>1812</v>
      </c>
    </row>
    <row r="120" spans="83:90" x14ac:dyDescent="0.35">
      <c r="CE120" s="517"/>
      <c r="CF120" s="517"/>
      <c r="CG120" s="517"/>
      <c r="CH120" s="517"/>
      <c r="CI120" s="517"/>
      <c r="CJ120" s="517"/>
      <c r="CK120" s="517"/>
      <c r="CL120" s="517">
        <v>316</v>
      </c>
    </row>
    <row r="121" spans="83:90" x14ac:dyDescent="0.35">
      <c r="CE121" s="517"/>
      <c r="CF121" s="517"/>
      <c r="CG121" s="517"/>
      <c r="CH121" s="517"/>
      <c r="CI121" s="517"/>
      <c r="CJ121" s="517"/>
      <c r="CK121" s="517"/>
      <c r="CL121" s="517">
        <v>2709</v>
      </c>
    </row>
    <row r="122" spans="83:90" x14ac:dyDescent="0.35">
      <c r="CE122" s="517"/>
      <c r="CF122" s="517"/>
      <c r="CG122" s="517"/>
      <c r="CH122" s="517"/>
      <c r="CI122" s="517"/>
      <c r="CJ122" s="517"/>
      <c r="CK122" s="517"/>
      <c r="CL122" s="517">
        <v>2610</v>
      </c>
    </row>
    <row r="123" spans="83:90" x14ac:dyDescent="0.35">
      <c r="CE123" s="517"/>
      <c r="CF123" s="517"/>
      <c r="CG123" s="517"/>
      <c r="CH123" s="517"/>
      <c r="CI123" s="517"/>
      <c r="CJ123" s="517"/>
      <c r="CK123" s="517"/>
      <c r="CL123" s="517">
        <v>2811</v>
      </c>
    </row>
    <row r="124" spans="83:90" x14ac:dyDescent="0.35">
      <c r="CE124" s="517"/>
      <c r="CF124" s="517"/>
      <c r="CG124" s="517"/>
      <c r="CH124" s="517"/>
      <c r="CI124" s="517"/>
      <c r="CJ124" s="517"/>
      <c r="CK124" s="517"/>
      <c r="CL124" s="517">
        <v>2612</v>
      </c>
    </row>
    <row r="125" spans="83:90" x14ac:dyDescent="0.35">
      <c r="CE125" s="517"/>
      <c r="CF125" s="517"/>
      <c r="CG125" s="517"/>
      <c r="CH125" s="517"/>
      <c r="CI125" s="517"/>
      <c r="CJ125" s="517"/>
      <c r="CK125" s="517"/>
      <c r="CL125" s="517">
        <v>1222</v>
      </c>
    </row>
    <row r="126" spans="83:90" x14ac:dyDescent="0.35">
      <c r="CE126" s="517"/>
      <c r="CF126" s="517"/>
      <c r="CG126" s="517"/>
      <c r="CH126" s="517"/>
      <c r="CI126" s="517"/>
      <c r="CJ126" s="517"/>
      <c r="CK126" s="517"/>
      <c r="CL126" s="517">
        <v>2713</v>
      </c>
    </row>
    <row r="127" spans="83:90" x14ac:dyDescent="0.35">
      <c r="CE127" s="517"/>
      <c r="CF127" s="517"/>
      <c r="CG127" s="517"/>
      <c r="CH127" s="517"/>
      <c r="CI127" s="517"/>
      <c r="CJ127" s="517"/>
      <c r="CK127" s="517"/>
      <c r="CL127" s="517">
        <v>2517</v>
      </c>
    </row>
    <row r="128" spans="83:90" x14ac:dyDescent="0.35">
      <c r="CE128" s="517"/>
      <c r="CF128" s="517"/>
      <c r="CG128" s="517"/>
      <c r="CH128" s="517"/>
      <c r="CI128" s="517"/>
      <c r="CJ128" s="517"/>
      <c r="CK128" s="517"/>
      <c r="CL128" s="517">
        <v>2518</v>
      </c>
    </row>
    <row r="129" spans="83:90" x14ac:dyDescent="0.35">
      <c r="CE129" s="517"/>
      <c r="CF129" s="517"/>
      <c r="CG129" s="517"/>
      <c r="CH129" s="517"/>
      <c r="CI129" s="517"/>
      <c r="CJ129" s="517"/>
      <c r="CK129" s="517"/>
      <c r="CL129" s="517">
        <v>119</v>
      </c>
    </row>
    <row r="130" spans="83:90" x14ac:dyDescent="0.35">
      <c r="CE130" s="517"/>
      <c r="CF130" s="517"/>
      <c r="CG130" s="517"/>
      <c r="CH130" s="517"/>
      <c r="CI130" s="517"/>
      <c r="CJ130" s="517"/>
      <c r="CK130" s="517"/>
      <c r="CL130" s="517">
        <v>1013</v>
      </c>
    </row>
    <row r="131" spans="83:90" x14ac:dyDescent="0.35">
      <c r="CE131" s="517"/>
      <c r="CF131" s="517"/>
      <c r="CG131" s="517"/>
      <c r="CH131" s="517"/>
      <c r="CI131" s="517"/>
      <c r="CJ131" s="517"/>
      <c r="CK131" s="517"/>
      <c r="CL131" s="517">
        <v>520</v>
      </c>
    </row>
    <row r="132" spans="83:90" x14ac:dyDescent="0.35">
      <c r="CE132" s="517"/>
      <c r="CF132" s="517"/>
      <c r="CG132" s="517"/>
      <c r="CH132" s="517"/>
      <c r="CI132" s="517"/>
      <c r="CJ132" s="517"/>
      <c r="CK132" s="517"/>
      <c r="CL132" s="517">
        <v>614</v>
      </c>
    </row>
    <row r="133" spans="83:90" x14ac:dyDescent="0.35">
      <c r="CE133" s="517"/>
      <c r="CF133" s="517"/>
      <c r="CG133" s="517"/>
      <c r="CH133" s="517"/>
      <c r="CI133" s="517"/>
      <c r="CJ133" s="517"/>
      <c r="CK133" s="517"/>
      <c r="CL133" s="517">
        <v>715</v>
      </c>
    </row>
    <row r="134" spans="83:90" x14ac:dyDescent="0.35">
      <c r="CE134" s="517"/>
      <c r="CF134" s="517"/>
      <c r="CG134" s="517"/>
      <c r="CH134" s="517"/>
      <c r="CI134" s="517"/>
      <c r="CJ134" s="517"/>
      <c r="CK134" s="517"/>
      <c r="CL134" s="517">
        <v>321</v>
      </c>
    </row>
    <row r="135" spans="83:90" x14ac:dyDescent="0.35">
      <c r="CE135" s="517"/>
      <c r="CF135" s="517"/>
      <c r="CG135" s="517"/>
      <c r="CH135" s="517"/>
      <c r="CI135" s="517"/>
      <c r="CJ135" s="517"/>
      <c r="CK135" s="517"/>
      <c r="CL135" s="517">
        <v>1125</v>
      </c>
    </row>
    <row r="136" spans="83:90" x14ac:dyDescent="0.35">
      <c r="CE136" s="517"/>
      <c r="CF136" s="517"/>
      <c r="CG136" s="517"/>
      <c r="CH136" s="517"/>
      <c r="CI136" s="517"/>
      <c r="CJ136" s="517"/>
      <c r="CK136" s="517"/>
      <c r="CL136" s="517">
        <v>630</v>
      </c>
    </row>
    <row r="137" spans="83:90" x14ac:dyDescent="0.35">
      <c r="CE137" s="517"/>
      <c r="CF137" s="517"/>
      <c r="CG137" s="517"/>
      <c r="CH137" s="517"/>
      <c r="CI137" s="517"/>
      <c r="CJ137" s="517"/>
      <c r="CK137" s="517"/>
      <c r="CL137" s="517">
        <v>3820</v>
      </c>
    </row>
    <row r="138" spans="83:90" x14ac:dyDescent="0.35">
      <c r="CE138" s="517"/>
      <c r="CF138" s="517"/>
      <c r="CG138" s="517"/>
      <c r="CH138" s="517"/>
      <c r="CI138" s="517"/>
      <c r="CJ138" s="517"/>
      <c r="CK138" s="517"/>
      <c r="CL138" s="517">
        <v>716</v>
      </c>
    </row>
    <row r="139" spans="83:90" x14ac:dyDescent="0.35">
      <c r="CE139" s="517"/>
      <c r="CF139" s="517"/>
      <c r="CG139" s="517"/>
      <c r="CH139" s="517"/>
      <c r="CI139" s="517"/>
      <c r="CJ139" s="517"/>
      <c r="CK139" s="517"/>
      <c r="CL139" s="517">
        <v>3824</v>
      </c>
    </row>
    <row r="140" spans="83:90" x14ac:dyDescent="0.35">
      <c r="CE140" s="517"/>
      <c r="CF140" s="517"/>
      <c r="CG140" s="517"/>
      <c r="CH140" s="517"/>
      <c r="CI140" s="517"/>
      <c r="CJ140" s="517"/>
      <c r="CK140" s="517"/>
      <c r="CL140" s="517">
        <v>1017</v>
      </c>
    </row>
    <row r="141" spans="83:90" x14ac:dyDescent="0.35">
      <c r="CE141" s="517"/>
      <c r="CF141" s="517"/>
      <c r="CG141" s="517"/>
      <c r="CH141" s="517"/>
      <c r="CI141" s="517"/>
      <c r="CJ141" s="517"/>
      <c r="CK141" s="517"/>
      <c r="CL141" s="517">
        <v>2715</v>
      </c>
    </row>
    <row r="142" spans="83:90" x14ac:dyDescent="0.35">
      <c r="CE142" s="517"/>
      <c r="CF142" s="517"/>
      <c r="CG142" s="517"/>
      <c r="CH142" s="517"/>
      <c r="CI142" s="517"/>
      <c r="CJ142" s="517"/>
      <c r="CK142" s="517"/>
      <c r="CL142" s="517">
        <v>122</v>
      </c>
    </row>
    <row r="143" spans="83:90" x14ac:dyDescent="0.35">
      <c r="CE143" s="517"/>
      <c r="CF143" s="517"/>
      <c r="CG143" s="517"/>
      <c r="CH143" s="517"/>
      <c r="CI143" s="517"/>
      <c r="CJ143" s="517"/>
      <c r="CK143" s="517"/>
      <c r="CL143" s="517">
        <v>223</v>
      </c>
    </row>
    <row r="144" spans="83:90" x14ac:dyDescent="0.35">
      <c r="CE144" s="517"/>
      <c r="CF144" s="517"/>
      <c r="CG144" s="517"/>
      <c r="CH144" s="517"/>
      <c r="CI144" s="517"/>
      <c r="CJ144" s="517"/>
      <c r="CK144" s="517"/>
      <c r="CL144" s="517">
        <v>2020</v>
      </c>
    </row>
    <row r="145" spans="83:90" x14ac:dyDescent="0.35">
      <c r="CE145" s="517"/>
      <c r="CF145" s="517"/>
      <c r="CG145" s="517"/>
      <c r="CH145" s="517"/>
      <c r="CI145" s="517"/>
      <c r="CJ145" s="517"/>
      <c r="CK145" s="517"/>
      <c r="CL145" s="517">
        <v>3527</v>
      </c>
    </row>
    <row r="146" spans="83:90" x14ac:dyDescent="0.35">
      <c r="CE146" s="517"/>
      <c r="CF146" s="517"/>
      <c r="CG146" s="517"/>
      <c r="CH146" s="517"/>
      <c r="CI146" s="517"/>
      <c r="CJ146" s="517"/>
      <c r="CK146" s="517"/>
      <c r="CL146" s="517">
        <v>2728</v>
      </c>
    </row>
    <row r="147" spans="83:90" x14ac:dyDescent="0.35">
      <c r="CE147" s="517"/>
      <c r="CF147" s="517"/>
      <c r="CG147" s="517"/>
      <c r="CH147" s="517"/>
      <c r="CI147" s="517"/>
      <c r="CJ147" s="517"/>
      <c r="CK147" s="517"/>
      <c r="CL147" s="517">
        <v>1328</v>
      </c>
    </row>
    <row r="148" spans="83:90" x14ac:dyDescent="0.35">
      <c r="CE148" s="517"/>
      <c r="CF148" s="517"/>
      <c r="CG148" s="517"/>
      <c r="CH148" s="517"/>
      <c r="CI148" s="517"/>
      <c r="CJ148" s="517"/>
      <c r="CK148" s="517"/>
      <c r="CL148" s="517">
        <v>1415</v>
      </c>
    </row>
    <row r="149" spans="83:90" x14ac:dyDescent="0.35">
      <c r="CE149" s="517"/>
      <c r="CF149" s="517"/>
      <c r="CG149" s="517"/>
      <c r="CH149" s="517"/>
      <c r="CI149" s="517"/>
      <c r="CJ149" s="517"/>
      <c r="CK149" s="517"/>
      <c r="CL149" s="517">
        <v>3827</v>
      </c>
    </row>
    <row r="150" spans="83:90" x14ac:dyDescent="0.35">
      <c r="CE150" s="517"/>
      <c r="CF150" s="517"/>
      <c r="CG150" s="517"/>
      <c r="CH150" s="517"/>
      <c r="CI150" s="517"/>
      <c r="CJ150" s="517"/>
      <c r="CK150" s="517"/>
      <c r="CL150" s="517">
        <v>818</v>
      </c>
    </row>
    <row r="151" spans="83:90" x14ac:dyDescent="0.35">
      <c r="CE151" s="517"/>
      <c r="CF151" s="517"/>
      <c r="CG151" s="517"/>
      <c r="CH151" s="517"/>
      <c r="CI151" s="517"/>
      <c r="CJ151" s="517"/>
      <c r="CK151" s="517"/>
      <c r="CL151" s="517">
        <v>325</v>
      </c>
    </row>
    <row r="152" spans="83:90" x14ac:dyDescent="0.35">
      <c r="CE152" s="517"/>
      <c r="CF152" s="517"/>
      <c r="CG152" s="517"/>
      <c r="CH152" s="517"/>
      <c r="CI152" s="517"/>
      <c r="CJ152" s="517"/>
      <c r="CK152" s="517"/>
      <c r="CL152" s="517">
        <v>526</v>
      </c>
    </row>
    <row r="153" spans="83:90" x14ac:dyDescent="0.35">
      <c r="CE153" s="517"/>
      <c r="CF153" s="517"/>
      <c r="CG153" s="517"/>
      <c r="CH153" s="517"/>
      <c r="CI153" s="517"/>
      <c r="CJ153" s="517"/>
      <c r="CK153" s="517"/>
      <c r="CL153" s="517">
        <v>1616</v>
      </c>
    </row>
    <row r="154" spans="83:90" x14ac:dyDescent="0.35">
      <c r="CE154" s="517"/>
      <c r="CF154" s="517"/>
      <c r="CG154" s="517"/>
      <c r="CH154" s="517"/>
      <c r="CI154" s="517"/>
      <c r="CJ154" s="517"/>
      <c r="CK154" s="517"/>
      <c r="CL154" s="517">
        <v>3730</v>
      </c>
    </row>
    <row r="155" spans="83:90" x14ac:dyDescent="0.35">
      <c r="CE155" s="517"/>
      <c r="CF155" s="517"/>
      <c r="CG155" s="517"/>
      <c r="CH155" s="517"/>
      <c r="CI155" s="517"/>
      <c r="CJ155" s="517"/>
      <c r="CK155" s="517"/>
      <c r="CL155" s="517">
        <v>3529</v>
      </c>
    </row>
    <row r="156" spans="83:90" x14ac:dyDescent="0.35">
      <c r="CE156" s="517"/>
      <c r="CF156" s="517"/>
      <c r="CG156" s="517"/>
      <c r="CH156" s="517"/>
      <c r="CI156" s="517"/>
      <c r="CJ156" s="517"/>
      <c r="CK156" s="517"/>
      <c r="CL156" s="517">
        <v>3731</v>
      </c>
    </row>
    <row r="157" spans="83:90" x14ac:dyDescent="0.35">
      <c r="CE157" s="517"/>
      <c r="CF157" s="517"/>
      <c r="CG157" s="517"/>
      <c r="CH157" s="517"/>
      <c r="CI157" s="517"/>
      <c r="CJ157" s="517"/>
      <c r="CK157" s="517"/>
      <c r="CL157" s="517">
        <v>427</v>
      </c>
    </row>
    <row r="158" spans="83:90" x14ac:dyDescent="0.35">
      <c r="CE158" s="517"/>
      <c r="CF158" s="517"/>
      <c r="CG158" s="517"/>
      <c r="CH158" s="517"/>
      <c r="CI158" s="517"/>
      <c r="CJ158" s="517"/>
      <c r="CK158" s="517"/>
      <c r="CL158" s="517">
        <v>3632</v>
      </c>
    </row>
    <row r="159" spans="83:90" x14ac:dyDescent="0.35">
      <c r="CE159" s="517"/>
      <c r="CF159" s="517"/>
      <c r="CG159" s="517"/>
      <c r="CH159" s="517"/>
      <c r="CI159" s="517"/>
      <c r="CJ159" s="517"/>
      <c r="CK159" s="517"/>
      <c r="CL159" s="517">
        <v>3430</v>
      </c>
    </row>
    <row r="160" spans="83:90" x14ac:dyDescent="0.35">
      <c r="CE160" s="517"/>
      <c r="CF160" s="517"/>
      <c r="CG160" s="517"/>
      <c r="CH160" s="517"/>
      <c r="CI160" s="517"/>
      <c r="CJ160" s="517"/>
      <c r="CK160" s="517"/>
      <c r="CL160" s="517">
        <v>1331</v>
      </c>
    </row>
    <row r="161" spans="83:90" x14ac:dyDescent="0.35">
      <c r="CE161" s="517"/>
      <c r="CF161" s="517"/>
      <c r="CG161" s="517"/>
      <c r="CH161" s="517"/>
      <c r="CI161" s="517"/>
      <c r="CJ161" s="517"/>
      <c r="CK161" s="517"/>
      <c r="CL161" s="517">
        <v>128</v>
      </c>
    </row>
    <row r="162" spans="83:90" x14ac:dyDescent="0.35">
      <c r="CE162" s="517"/>
      <c r="CF162" s="517"/>
      <c r="CG162" s="517"/>
      <c r="CH162" s="517"/>
      <c r="CI162" s="517"/>
      <c r="CJ162" s="517"/>
      <c r="CK162" s="517"/>
      <c r="CL162" s="517">
        <v>3832</v>
      </c>
    </row>
    <row r="163" spans="83:90" x14ac:dyDescent="0.35">
      <c r="CE163" s="517"/>
      <c r="CF163" s="517"/>
      <c r="CG163" s="517"/>
      <c r="CH163" s="517"/>
      <c r="CI163" s="517"/>
      <c r="CJ163" s="517"/>
      <c r="CK163" s="517"/>
      <c r="CL163" s="517">
        <v>429</v>
      </c>
    </row>
    <row r="164" spans="83:90" x14ac:dyDescent="0.35">
      <c r="CE164" s="517"/>
      <c r="CF164" s="517"/>
      <c r="CG164" s="517"/>
      <c r="CH164" s="517"/>
      <c r="CI164" s="517"/>
      <c r="CJ164" s="517"/>
      <c r="CK164" s="517"/>
      <c r="CL164" s="517">
        <v>430</v>
      </c>
    </row>
    <row r="165" spans="83:90" x14ac:dyDescent="0.35">
      <c r="CE165" s="517"/>
      <c r="CF165" s="517"/>
      <c r="CG165" s="517"/>
      <c r="CH165" s="517"/>
      <c r="CI165" s="517"/>
      <c r="CJ165" s="517"/>
      <c r="CK165" s="517"/>
      <c r="CL165" s="517">
        <v>620</v>
      </c>
    </row>
    <row r="166" spans="83:90" x14ac:dyDescent="0.35">
      <c r="CE166" s="517"/>
      <c r="CF166" s="517"/>
      <c r="CG166" s="517"/>
      <c r="CH166" s="517"/>
      <c r="CI166" s="517"/>
      <c r="CJ166" s="517"/>
      <c r="CK166" s="517"/>
      <c r="CL166" s="517">
        <v>821</v>
      </c>
    </row>
    <row r="167" spans="83:90" x14ac:dyDescent="0.35">
      <c r="CE167" s="517"/>
      <c r="CF167" s="517"/>
      <c r="CG167" s="517"/>
      <c r="CH167" s="517"/>
      <c r="CI167" s="517"/>
      <c r="CJ167" s="517"/>
      <c r="CK167" s="517"/>
      <c r="CL167" s="517">
        <v>1132</v>
      </c>
    </row>
    <row r="168" spans="83:90" x14ac:dyDescent="0.35">
      <c r="CE168" s="517"/>
      <c r="CF168" s="517"/>
      <c r="CG168" s="517"/>
      <c r="CH168" s="517"/>
      <c r="CI168" s="517"/>
      <c r="CJ168" s="517"/>
      <c r="CK168" s="517"/>
      <c r="CL168" s="517">
        <v>3633</v>
      </c>
    </row>
    <row r="169" spans="83:90" x14ac:dyDescent="0.35">
      <c r="CE169" s="517"/>
      <c r="CF169" s="517"/>
      <c r="CG169" s="517"/>
      <c r="CH169" s="517"/>
      <c r="CI169" s="517"/>
      <c r="CJ169" s="517"/>
      <c r="CK169" s="517"/>
      <c r="CL169" s="517">
        <v>622</v>
      </c>
    </row>
    <row r="170" spans="83:90" x14ac:dyDescent="0.35">
      <c r="CE170" s="517"/>
      <c r="CF170" s="517"/>
      <c r="CG170" s="517"/>
      <c r="CH170" s="517"/>
      <c r="CI170" s="517"/>
      <c r="CJ170" s="517"/>
      <c r="CK170" s="517"/>
      <c r="CL170" s="517">
        <v>3035</v>
      </c>
    </row>
    <row r="171" spans="83:90" x14ac:dyDescent="0.35">
      <c r="CE171" s="517"/>
      <c r="CF171" s="517"/>
      <c r="CG171" s="517"/>
      <c r="CH171" s="517"/>
      <c r="CI171" s="517"/>
      <c r="CJ171" s="517"/>
      <c r="CK171" s="517"/>
      <c r="CL171" s="517">
        <v>2322</v>
      </c>
    </row>
    <row r="172" spans="83:90" x14ac:dyDescent="0.35">
      <c r="CE172" s="517"/>
      <c r="CF172" s="517"/>
      <c r="CG172" s="517"/>
      <c r="CH172" s="517"/>
      <c r="CI172" s="517"/>
      <c r="CJ172" s="517"/>
      <c r="CK172" s="517"/>
      <c r="CL172" s="517">
        <v>3047</v>
      </c>
    </row>
    <row r="173" spans="83:90" x14ac:dyDescent="0.35">
      <c r="CE173" s="517"/>
      <c r="CF173" s="517"/>
      <c r="CG173" s="517"/>
      <c r="CH173" s="517"/>
      <c r="CI173" s="517"/>
      <c r="CJ173" s="517"/>
      <c r="CK173" s="517"/>
      <c r="CL173" s="517">
        <v>2816</v>
      </c>
    </row>
    <row r="174" spans="83:90" x14ac:dyDescent="0.35">
      <c r="CE174" s="517"/>
      <c r="CF174" s="517"/>
      <c r="CG174" s="517"/>
      <c r="CH174" s="517"/>
      <c r="CI174" s="517"/>
      <c r="CJ174" s="517"/>
      <c r="CK174" s="517"/>
      <c r="CL174" s="517">
        <v>623</v>
      </c>
    </row>
    <row r="175" spans="83:90" x14ac:dyDescent="0.35">
      <c r="CE175" s="517"/>
      <c r="CF175" s="517"/>
      <c r="CG175" s="517"/>
      <c r="CH175" s="517"/>
      <c r="CI175" s="517"/>
      <c r="CJ175" s="517"/>
      <c r="CK175" s="517"/>
      <c r="CL175" s="517">
        <v>1517</v>
      </c>
    </row>
    <row r="176" spans="83:90" x14ac:dyDescent="0.35">
      <c r="CE176" s="517"/>
      <c r="CF176" s="517"/>
      <c r="CG176" s="517"/>
      <c r="CH176" s="517"/>
      <c r="CI176" s="517"/>
      <c r="CJ176" s="517"/>
      <c r="CK176" s="517"/>
      <c r="CL176" s="517">
        <v>2817</v>
      </c>
    </row>
    <row r="177" spans="83:90" x14ac:dyDescent="0.35">
      <c r="CE177" s="517"/>
      <c r="CF177" s="517"/>
      <c r="CG177" s="517"/>
      <c r="CH177" s="517"/>
      <c r="CI177" s="517"/>
      <c r="CJ177" s="517"/>
      <c r="CK177" s="517"/>
      <c r="CL177" s="517">
        <v>2618</v>
      </c>
    </row>
    <row r="178" spans="83:90" x14ac:dyDescent="0.35">
      <c r="CE178" s="517"/>
      <c r="CF178" s="517"/>
      <c r="CG178" s="517"/>
      <c r="CH178" s="517"/>
      <c r="CI178" s="517"/>
      <c r="CJ178" s="517"/>
      <c r="CK178" s="517"/>
      <c r="CL178" s="517">
        <v>3736</v>
      </c>
    </row>
    <row r="179" spans="83:90" x14ac:dyDescent="0.35">
      <c r="CE179" s="517"/>
      <c r="CF179" s="517"/>
      <c r="CG179" s="517"/>
      <c r="CH179" s="517"/>
      <c r="CI179" s="517"/>
      <c r="CJ179" s="517"/>
      <c r="CK179" s="517"/>
      <c r="CL179" s="517">
        <v>1719</v>
      </c>
    </row>
    <row r="180" spans="83:90" x14ac:dyDescent="0.35">
      <c r="CE180" s="517"/>
      <c r="CF180" s="517"/>
      <c r="CG180" s="517"/>
      <c r="CH180" s="517"/>
      <c r="CI180" s="517"/>
      <c r="CJ180" s="517"/>
      <c r="CK180" s="517"/>
      <c r="CL180" s="517">
        <v>1920</v>
      </c>
    </row>
    <row r="181" spans="83:90" x14ac:dyDescent="0.35">
      <c r="CE181" s="517"/>
      <c r="CF181" s="517"/>
      <c r="CG181" s="517"/>
      <c r="CH181" s="517"/>
      <c r="CI181" s="517"/>
      <c r="CJ181" s="517"/>
      <c r="CK181" s="517"/>
      <c r="CL181" s="517">
        <v>431</v>
      </c>
    </row>
    <row r="182" spans="83:90" x14ac:dyDescent="0.35">
      <c r="CE182" s="517"/>
      <c r="CF182" s="517"/>
      <c r="CG182" s="517"/>
      <c r="CH182" s="517"/>
      <c r="CI182" s="517"/>
      <c r="CJ182" s="517"/>
      <c r="CK182" s="517"/>
      <c r="CL182" s="517">
        <v>1234</v>
      </c>
    </row>
    <row r="183" spans="83:90" x14ac:dyDescent="0.35">
      <c r="CE183" s="517"/>
      <c r="CF183" s="517"/>
      <c r="CG183" s="517"/>
      <c r="CH183" s="517"/>
      <c r="CI183" s="517"/>
      <c r="CJ183" s="517"/>
      <c r="CK183" s="517"/>
      <c r="CL183" s="517">
        <v>1834</v>
      </c>
    </row>
    <row r="184" spans="83:90" x14ac:dyDescent="0.35">
      <c r="CE184" s="517"/>
      <c r="CF184" s="517"/>
      <c r="CG184" s="517"/>
      <c r="CH184" s="517"/>
      <c r="CI184" s="517"/>
      <c r="CJ184" s="517"/>
      <c r="CK184" s="517"/>
      <c r="CL184" s="517">
        <v>232</v>
      </c>
    </row>
    <row r="185" spans="83:90" x14ac:dyDescent="0.35">
      <c r="CE185" s="517"/>
      <c r="CF185" s="517"/>
      <c r="CG185" s="517"/>
      <c r="CH185" s="517"/>
      <c r="CI185" s="517"/>
      <c r="CJ185" s="517"/>
      <c r="CK185" s="517"/>
      <c r="CL185" s="517">
        <v>433</v>
      </c>
    </row>
    <row r="186" spans="83:90" x14ac:dyDescent="0.35">
      <c r="CE186" s="517"/>
      <c r="CF186" s="517"/>
      <c r="CG186" s="517"/>
      <c r="CH186" s="517"/>
      <c r="CI186" s="517"/>
      <c r="CJ186" s="517"/>
      <c r="CK186" s="517"/>
      <c r="CL186" s="517">
        <v>1235</v>
      </c>
    </row>
    <row r="187" spans="83:90" x14ac:dyDescent="0.35">
      <c r="CE187" s="517"/>
      <c r="CF187" s="517"/>
      <c r="CG187" s="517"/>
      <c r="CH187" s="517"/>
      <c r="CI187" s="517"/>
      <c r="CJ187" s="517"/>
      <c r="CK187" s="517"/>
      <c r="CL187" s="517">
        <v>1421</v>
      </c>
    </row>
    <row r="188" spans="83:90" x14ac:dyDescent="0.35">
      <c r="CE188" s="517"/>
      <c r="CF188" s="517"/>
      <c r="CG188" s="517"/>
      <c r="CH188" s="517"/>
      <c r="CI188" s="517"/>
      <c r="CJ188" s="517"/>
      <c r="CK188" s="517"/>
      <c r="CL188" s="517">
        <v>1024</v>
      </c>
    </row>
    <row r="189" spans="83:90" x14ac:dyDescent="0.35">
      <c r="CE189" s="517"/>
      <c r="CF189" s="517"/>
      <c r="CG189" s="517"/>
      <c r="CH189" s="517"/>
      <c r="CI189" s="517"/>
      <c r="CJ189" s="517"/>
      <c r="CK189" s="517"/>
      <c r="CL189" s="517">
        <v>2323</v>
      </c>
    </row>
    <row r="190" spans="83:90" x14ac:dyDescent="0.35">
      <c r="CE190" s="517"/>
      <c r="CF190" s="517"/>
      <c r="CG190" s="517"/>
      <c r="CH190" s="517"/>
      <c r="CI190" s="517"/>
      <c r="CJ190" s="517"/>
      <c r="CK190" s="517"/>
      <c r="CL190" s="517">
        <v>234</v>
      </c>
    </row>
    <row r="191" spans="83:90" x14ac:dyDescent="0.35">
      <c r="CE191" s="517"/>
      <c r="CF191" s="517"/>
      <c r="CG191" s="517"/>
      <c r="CH191" s="517"/>
      <c r="CI191" s="517"/>
      <c r="CJ191" s="517"/>
      <c r="CK191" s="517"/>
      <c r="CL191" s="517">
        <v>3048</v>
      </c>
    </row>
    <row r="192" spans="83:90" x14ac:dyDescent="0.35">
      <c r="CE192" s="517"/>
      <c r="CF192" s="517"/>
      <c r="CG192" s="517"/>
      <c r="CH192" s="517"/>
      <c r="CI192" s="517"/>
      <c r="CJ192" s="517"/>
      <c r="CK192" s="517"/>
      <c r="CL192" s="517">
        <v>135</v>
      </c>
    </row>
    <row r="193" spans="83:90" x14ac:dyDescent="0.35">
      <c r="CE193" s="517"/>
      <c r="CF193" s="517"/>
      <c r="CG193" s="517"/>
      <c r="CH193" s="517"/>
      <c r="CI193" s="517"/>
      <c r="CJ193" s="517"/>
      <c r="CK193" s="517"/>
      <c r="CL193" s="517">
        <v>3049</v>
      </c>
    </row>
    <row r="194" spans="83:90" x14ac:dyDescent="0.35">
      <c r="CE194" s="517"/>
      <c r="CF194" s="517"/>
      <c r="CG194" s="517"/>
      <c r="CH194" s="517"/>
      <c r="CI194" s="517"/>
      <c r="CJ194" s="517"/>
      <c r="CK194" s="517"/>
      <c r="CL194" s="517">
        <v>1025</v>
      </c>
    </row>
    <row r="195" spans="83:90" x14ac:dyDescent="0.35">
      <c r="CE195" s="517"/>
      <c r="CF195" s="517"/>
      <c r="CG195" s="517"/>
      <c r="CH195" s="517"/>
      <c r="CI195" s="517"/>
      <c r="CJ195" s="517"/>
      <c r="CK195" s="517"/>
      <c r="CL195" s="517">
        <v>1622</v>
      </c>
    </row>
    <row r="196" spans="83:90" x14ac:dyDescent="0.35">
      <c r="CE196" s="517"/>
      <c r="CF196" s="517"/>
      <c r="CG196" s="517"/>
      <c r="CH196" s="517"/>
      <c r="CI196" s="517"/>
      <c r="CJ196" s="517"/>
      <c r="CK196" s="517"/>
      <c r="CL196" s="517">
        <v>3536</v>
      </c>
    </row>
    <row r="197" spans="83:90" x14ac:dyDescent="0.35">
      <c r="CE197" s="517"/>
      <c r="CF197" s="517"/>
      <c r="CG197" s="517"/>
      <c r="CH197" s="517"/>
      <c r="CI197" s="517"/>
      <c r="CJ197" s="517"/>
      <c r="CK197" s="517"/>
      <c r="CL197" s="517">
        <v>2224</v>
      </c>
    </row>
    <row r="198" spans="83:90" x14ac:dyDescent="0.35">
      <c r="CE198" s="517"/>
      <c r="CF198" s="517"/>
      <c r="CG198" s="517"/>
      <c r="CH198" s="517"/>
      <c r="CI198" s="517"/>
      <c r="CJ198" s="517"/>
      <c r="CK198" s="517"/>
      <c r="CL198" s="517">
        <v>1533</v>
      </c>
    </row>
    <row r="199" spans="83:90" x14ac:dyDescent="0.35">
      <c r="CE199" s="517"/>
      <c r="CF199" s="517"/>
      <c r="CG199" s="517"/>
      <c r="CH199" s="517"/>
      <c r="CI199" s="517"/>
      <c r="CJ199" s="517"/>
      <c r="CK199" s="517"/>
      <c r="CL199" s="517">
        <v>536</v>
      </c>
    </row>
    <row r="200" spans="83:90" x14ac:dyDescent="0.35">
      <c r="CE200" s="517"/>
      <c r="CF200" s="517"/>
      <c r="CG200" s="517"/>
      <c r="CH200" s="517"/>
      <c r="CI200" s="517"/>
      <c r="CJ200" s="517"/>
      <c r="CK200" s="517"/>
      <c r="CL200" s="517">
        <v>1237</v>
      </c>
    </row>
    <row r="201" spans="83:90" x14ac:dyDescent="0.35">
      <c r="CE201" s="517"/>
      <c r="CF201" s="517"/>
      <c r="CG201" s="517"/>
      <c r="CH201" s="517"/>
      <c r="CI201" s="517"/>
      <c r="CJ201" s="517"/>
      <c r="CK201" s="517"/>
      <c r="CL201" s="517">
        <v>3739</v>
      </c>
    </row>
    <row r="202" spans="83:90" x14ac:dyDescent="0.35">
      <c r="CE202" s="517"/>
      <c r="CF202" s="517"/>
      <c r="CG202" s="517"/>
      <c r="CH202" s="517"/>
      <c r="CI202" s="517"/>
      <c r="CJ202" s="517"/>
      <c r="CK202" s="517"/>
      <c r="CL202" s="517">
        <v>1923</v>
      </c>
    </row>
    <row r="203" spans="83:90" x14ac:dyDescent="0.35">
      <c r="CE203" s="517"/>
      <c r="CF203" s="517"/>
      <c r="CG203" s="517"/>
      <c r="CH203" s="517"/>
      <c r="CI203" s="517"/>
      <c r="CJ203" s="517"/>
      <c r="CK203" s="517"/>
      <c r="CL203" s="517">
        <v>2226</v>
      </c>
    </row>
    <row r="204" spans="83:90" x14ac:dyDescent="0.35">
      <c r="CE204" s="517"/>
      <c r="CF204" s="517"/>
      <c r="CG204" s="517"/>
      <c r="CH204" s="517"/>
      <c r="CI204" s="517"/>
      <c r="CJ204" s="517"/>
      <c r="CK204" s="517"/>
      <c r="CL204" s="517">
        <v>137</v>
      </c>
    </row>
    <row r="205" spans="83:90" x14ac:dyDescent="0.35">
      <c r="CE205" s="517"/>
      <c r="CF205" s="517"/>
      <c r="CG205" s="517"/>
      <c r="CH205" s="517"/>
      <c r="CI205" s="517"/>
      <c r="CJ205" s="517"/>
      <c r="CK205" s="517"/>
      <c r="CL205" s="517">
        <v>2920</v>
      </c>
    </row>
    <row r="206" spans="83:90" x14ac:dyDescent="0.35">
      <c r="CE206" s="517"/>
      <c r="CF206" s="517"/>
      <c r="CG206" s="517"/>
      <c r="CH206" s="517"/>
      <c r="CI206" s="517"/>
      <c r="CJ206" s="517"/>
      <c r="CK206" s="517"/>
      <c r="CL206" s="517">
        <v>2227</v>
      </c>
    </row>
    <row r="207" spans="83:90" x14ac:dyDescent="0.35">
      <c r="CE207" s="517"/>
      <c r="CF207" s="517"/>
      <c r="CG207" s="517"/>
      <c r="CH207" s="517"/>
      <c r="CI207" s="517"/>
      <c r="CJ207" s="517"/>
      <c r="CK207" s="517"/>
      <c r="CL207" s="517">
        <v>2821</v>
      </c>
    </row>
    <row r="208" spans="83:90" x14ac:dyDescent="0.35">
      <c r="CE208" s="517"/>
      <c r="CF208" s="517"/>
      <c r="CG208" s="517"/>
      <c r="CH208" s="517"/>
      <c r="CI208" s="517"/>
      <c r="CJ208" s="517"/>
      <c r="CK208" s="517"/>
      <c r="CL208" s="517">
        <v>1624</v>
      </c>
    </row>
    <row r="209" spans="83:90" x14ac:dyDescent="0.35">
      <c r="CE209" s="517"/>
      <c r="CF209" s="517"/>
      <c r="CG209" s="517"/>
      <c r="CH209" s="517"/>
      <c r="CI209" s="517"/>
      <c r="CJ209" s="517"/>
      <c r="CK209" s="517"/>
      <c r="CL209" s="517">
        <v>2822</v>
      </c>
    </row>
    <row r="210" spans="83:90" x14ac:dyDescent="0.35">
      <c r="CE210" s="517"/>
      <c r="CF210" s="517"/>
      <c r="CG210" s="517"/>
      <c r="CH210" s="517"/>
      <c r="CI210" s="517"/>
      <c r="CJ210" s="517"/>
      <c r="CK210" s="517"/>
      <c r="CL210" s="517">
        <v>1026</v>
      </c>
    </row>
    <row r="211" spans="83:90" x14ac:dyDescent="0.35">
      <c r="CE211" s="517"/>
      <c r="CF211" s="517"/>
      <c r="CG211" s="517"/>
      <c r="CH211" s="517"/>
      <c r="CI211" s="517"/>
      <c r="CJ211" s="517"/>
      <c r="CK211" s="517"/>
      <c r="CL211" s="517">
        <v>1513</v>
      </c>
    </row>
    <row r="212" spans="83:90" x14ac:dyDescent="0.35">
      <c r="CE212" s="517"/>
      <c r="CF212" s="517"/>
      <c r="CG212" s="517"/>
      <c r="CH212" s="517"/>
      <c r="CI212" s="517"/>
      <c r="CJ212" s="517"/>
      <c r="CK212" s="517"/>
      <c r="CL212" s="517">
        <v>3338</v>
      </c>
    </row>
    <row r="213" spans="83:90" x14ac:dyDescent="0.35">
      <c r="CE213" s="517"/>
      <c r="CF213" s="517"/>
      <c r="CG213" s="517"/>
      <c r="CH213" s="517"/>
      <c r="CI213" s="517"/>
      <c r="CJ213" s="517"/>
      <c r="CK213" s="517"/>
      <c r="CL213" s="517">
        <v>3639</v>
      </c>
    </row>
    <row r="214" spans="83:90" x14ac:dyDescent="0.35">
      <c r="CE214" s="517"/>
      <c r="CF214" s="517"/>
      <c r="CG214" s="517"/>
      <c r="CH214" s="517"/>
      <c r="CI214" s="517"/>
      <c r="CJ214" s="517"/>
      <c r="CK214" s="517"/>
      <c r="CL214" s="517">
        <v>3841</v>
      </c>
    </row>
    <row r="215" spans="83:90" x14ac:dyDescent="0.35">
      <c r="CE215" s="517"/>
      <c r="CF215" s="517"/>
      <c r="CG215" s="517"/>
      <c r="CH215" s="517"/>
      <c r="CI215" s="517"/>
      <c r="CJ215" s="517"/>
      <c r="CK215" s="517"/>
      <c r="CL215" s="517">
        <v>339</v>
      </c>
    </row>
    <row r="216" spans="83:90" x14ac:dyDescent="0.35">
      <c r="CE216" s="517"/>
      <c r="CF216" s="517"/>
      <c r="CG216" s="517"/>
      <c r="CH216" s="517"/>
      <c r="CI216" s="517"/>
      <c r="CJ216" s="517"/>
      <c r="CK216" s="517"/>
      <c r="CL216" s="517">
        <v>3842</v>
      </c>
    </row>
    <row r="217" spans="83:90" x14ac:dyDescent="0.35">
      <c r="CE217" s="517"/>
      <c r="CF217" s="517"/>
      <c r="CG217" s="517"/>
      <c r="CH217" s="517"/>
      <c r="CI217" s="517"/>
      <c r="CJ217" s="517"/>
      <c r="CK217" s="517"/>
      <c r="CL217" s="517">
        <v>440</v>
      </c>
    </row>
    <row r="218" spans="83:90" x14ac:dyDescent="0.35">
      <c r="CE218" s="517"/>
      <c r="CF218" s="517"/>
      <c r="CG218" s="517"/>
      <c r="CH218" s="517"/>
      <c r="CI218" s="517"/>
      <c r="CJ218" s="517"/>
      <c r="CK218" s="517"/>
      <c r="CL218" s="517">
        <v>2428</v>
      </c>
    </row>
    <row r="219" spans="83:90" x14ac:dyDescent="0.35">
      <c r="CE219" s="517"/>
      <c r="CF219" s="517"/>
      <c r="CG219" s="517"/>
      <c r="CH219" s="517"/>
      <c r="CI219" s="517"/>
      <c r="CJ219" s="517"/>
      <c r="CK219" s="517"/>
      <c r="CL219" s="517">
        <v>1340</v>
      </c>
    </row>
    <row r="220" spans="83:90" x14ac:dyDescent="0.35">
      <c r="CE220" s="517"/>
      <c r="CF220" s="517"/>
      <c r="CG220" s="517"/>
      <c r="CH220" s="517"/>
      <c r="CI220" s="517"/>
      <c r="CJ220" s="517"/>
      <c r="CK220" s="517"/>
      <c r="CL220" s="517">
        <v>541</v>
      </c>
    </row>
    <row r="221" spans="83:90" x14ac:dyDescent="0.35">
      <c r="CE221" s="517"/>
      <c r="CF221" s="517"/>
      <c r="CG221" s="517"/>
      <c r="CH221" s="517"/>
      <c r="CI221" s="517"/>
      <c r="CJ221" s="517"/>
      <c r="CK221" s="517"/>
      <c r="CL221" s="517">
        <v>927</v>
      </c>
    </row>
    <row r="222" spans="83:90" x14ac:dyDescent="0.35">
      <c r="CE222" s="517"/>
      <c r="CF222" s="517"/>
      <c r="CG222" s="517"/>
      <c r="CH222" s="517"/>
      <c r="CI222" s="517"/>
      <c r="CJ222" s="517"/>
      <c r="CK222" s="517"/>
      <c r="CL222" s="517">
        <v>2104</v>
      </c>
    </row>
    <row r="223" spans="83:90" x14ac:dyDescent="0.35">
      <c r="CE223" s="517"/>
      <c r="CF223" s="517"/>
      <c r="CG223" s="517"/>
      <c r="CH223" s="517"/>
      <c r="CI223" s="517"/>
      <c r="CJ223" s="517"/>
      <c r="CK223" s="517"/>
      <c r="CL223" s="517">
        <v>2309</v>
      </c>
    </row>
    <row r="224" spans="83:90" x14ac:dyDescent="0.35">
      <c r="CE224" s="517"/>
      <c r="CF224" s="517"/>
      <c r="CG224" s="517"/>
      <c r="CH224" s="517"/>
      <c r="CI224" s="517"/>
      <c r="CJ224" s="517"/>
      <c r="CK224" s="517"/>
      <c r="CL224" s="517">
        <v>1726</v>
      </c>
    </row>
    <row r="225" spans="83:90" x14ac:dyDescent="0.35">
      <c r="CE225" s="517"/>
      <c r="CF225" s="517"/>
      <c r="CG225" s="517"/>
      <c r="CH225" s="517"/>
      <c r="CI225" s="517"/>
      <c r="CJ225" s="517"/>
      <c r="CK225" s="517"/>
      <c r="CL225" s="517">
        <v>2824</v>
      </c>
    </row>
    <row r="226" spans="83:90" x14ac:dyDescent="0.35">
      <c r="CE226" s="517"/>
      <c r="CF226" s="517"/>
      <c r="CG226" s="517"/>
      <c r="CH226" s="517"/>
      <c r="CI226" s="517"/>
      <c r="CJ226" s="517"/>
      <c r="CK226" s="517"/>
      <c r="CL226" s="517">
        <v>2035</v>
      </c>
    </row>
    <row r="227" spans="83:90" x14ac:dyDescent="0.35">
      <c r="CE227" s="517"/>
      <c r="CF227" s="517"/>
      <c r="CG227" s="517"/>
      <c r="CH227" s="517"/>
      <c r="CI227" s="517"/>
      <c r="CJ227" s="517"/>
      <c r="CK227" s="517"/>
      <c r="CL227" s="517">
        <v>2429</v>
      </c>
    </row>
    <row r="228" spans="83:90" x14ac:dyDescent="0.35">
      <c r="CE228" s="517"/>
      <c r="CF228" s="517"/>
      <c r="CG228" s="517"/>
      <c r="CH228" s="517"/>
      <c r="CI228" s="517"/>
      <c r="CJ228" s="517"/>
      <c r="CK228" s="517"/>
      <c r="CL228" s="517">
        <v>3250</v>
      </c>
    </row>
    <row r="229" spans="83:90" x14ac:dyDescent="0.35">
      <c r="CE229" s="517"/>
      <c r="CF229" s="517"/>
      <c r="CG229" s="517"/>
      <c r="CH229" s="517"/>
      <c r="CI229" s="517"/>
      <c r="CJ229" s="517"/>
      <c r="CK229" s="517"/>
      <c r="CL229" s="517">
        <v>628</v>
      </c>
    </row>
    <row r="230" spans="83:90" x14ac:dyDescent="0.35">
      <c r="CE230" s="517"/>
      <c r="CF230" s="517"/>
      <c r="CG230" s="517"/>
      <c r="CH230" s="517"/>
      <c r="CI230" s="517"/>
      <c r="CJ230" s="517"/>
      <c r="CK230" s="517"/>
      <c r="CL230" s="517">
        <v>242</v>
      </c>
    </row>
    <row r="231" spans="83:90" x14ac:dyDescent="0.35">
      <c r="CE231" s="517"/>
      <c r="CF231" s="517"/>
      <c r="CG231" s="517"/>
      <c r="CH231" s="517"/>
      <c r="CI231" s="517"/>
      <c r="CJ231" s="517"/>
      <c r="CK231" s="517"/>
      <c r="CL231" s="517">
        <v>2627</v>
      </c>
    </row>
    <row r="232" spans="83:90" x14ac:dyDescent="0.35">
      <c r="CE232" s="517"/>
      <c r="CF232" s="517"/>
      <c r="CG232" s="517"/>
      <c r="CH232" s="517"/>
      <c r="CI232" s="517"/>
      <c r="CJ232" s="517"/>
      <c r="CK232" s="517"/>
      <c r="CL232" s="517">
        <v>3752</v>
      </c>
    </row>
    <row r="233" spans="83:90" x14ac:dyDescent="0.35">
      <c r="CE233" s="517"/>
      <c r="CF233" s="517"/>
      <c r="CG233" s="517"/>
      <c r="CH233" s="517"/>
      <c r="CI233" s="517"/>
      <c r="CJ233" s="517"/>
      <c r="CK233" s="517"/>
      <c r="CL233" s="517">
        <v>343</v>
      </c>
    </row>
    <row r="234" spans="83:90" x14ac:dyDescent="0.35">
      <c r="CE234" s="517"/>
      <c r="CF234" s="517"/>
      <c r="CG234" s="517"/>
      <c r="CH234" s="517"/>
      <c r="CI234" s="517"/>
      <c r="CJ234" s="517"/>
      <c r="CK234" s="517"/>
      <c r="CL234" s="517">
        <v>3843</v>
      </c>
    </row>
    <row r="235" spans="83:90" x14ac:dyDescent="0.35">
      <c r="CE235" s="517"/>
      <c r="CF235" s="517"/>
      <c r="CG235" s="517"/>
      <c r="CH235" s="517"/>
      <c r="CI235" s="517"/>
      <c r="CJ235" s="517"/>
      <c r="CK235" s="517"/>
      <c r="CL235" s="517">
        <v>2625</v>
      </c>
    </row>
    <row r="236" spans="83:90" x14ac:dyDescent="0.35">
      <c r="CE236" s="517"/>
      <c r="CF236" s="517"/>
      <c r="CG236" s="517"/>
      <c r="CH236" s="517"/>
      <c r="CI236" s="517"/>
      <c r="CJ236" s="517"/>
      <c r="CK236" s="517"/>
      <c r="CL236" s="517">
        <v>3753</v>
      </c>
    </row>
    <row r="237" spans="83:90" x14ac:dyDescent="0.35">
      <c r="CE237" s="517"/>
      <c r="CF237" s="517"/>
      <c r="CG237" s="517"/>
      <c r="CH237" s="517"/>
      <c r="CI237" s="517"/>
      <c r="CJ237" s="517"/>
      <c r="CK237" s="517"/>
      <c r="CL237" s="517">
        <v>3543</v>
      </c>
    </row>
    <row r="238" spans="83:90" x14ac:dyDescent="0.35">
      <c r="CE238" s="517"/>
      <c r="CF238" s="517"/>
      <c r="CG238" s="517"/>
      <c r="CH238" s="517"/>
      <c r="CI238" s="517"/>
      <c r="CJ238" s="517"/>
      <c r="CK238" s="517"/>
      <c r="CL238" s="517">
        <v>1627</v>
      </c>
    </row>
    <row r="239" spans="83:90" x14ac:dyDescent="0.35">
      <c r="CE239" s="517"/>
      <c r="CF239" s="517"/>
      <c r="CG239" s="517"/>
      <c r="CH239" s="517"/>
      <c r="CI239" s="517"/>
      <c r="CJ239" s="517"/>
      <c r="CK239" s="517"/>
      <c r="CL239" s="517">
        <v>1628</v>
      </c>
    </row>
    <row r="240" spans="83:90" x14ac:dyDescent="0.35">
      <c r="CE240" s="517"/>
      <c r="CF240" s="517"/>
      <c r="CG240" s="517"/>
      <c r="CH240" s="517"/>
      <c r="CI240" s="517"/>
      <c r="CJ240" s="517"/>
      <c r="CK240" s="517"/>
      <c r="CL240" s="517">
        <v>2130</v>
      </c>
    </row>
    <row r="241" spans="83:90" x14ac:dyDescent="0.35">
      <c r="CE241" s="517"/>
      <c r="CF241" s="517"/>
      <c r="CG241" s="517"/>
      <c r="CH241" s="517"/>
      <c r="CI241" s="517"/>
      <c r="CJ241" s="517"/>
      <c r="CK241" s="517"/>
      <c r="CL241" s="517">
        <v>3544</v>
      </c>
    </row>
    <row r="242" spans="83:90" x14ac:dyDescent="0.35">
      <c r="CE242" s="517"/>
      <c r="CF242" s="517"/>
      <c r="CG242" s="517"/>
      <c r="CH242" s="517"/>
      <c r="CI242" s="517"/>
      <c r="CJ242" s="517"/>
      <c r="CK242" s="517"/>
      <c r="CL242" s="517">
        <v>1345</v>
      </c>
    </row>
    <row r="243" spans="83:90" x14ac:dyDescent="0.35">
      <c r="CE243" s="517"/>
      <c r="CF243" s="517"/>
      <c r="CG243" s="517"/>
      <c r="CH243" s="517"/>
      <c r="CI243" s="517"/>
      <c r="CJ243" s="517"/>
      <c r="CK243" s="517"/>
      <c r="CL243" s="517">
        <v>2626</v>
      </c>
    </row>
    <row r="244" spans="83:90" x14ac:dyDescent="0.35">
      <c r="CE244" s="517"/>
      <c r="CF244" s="517"/>
      <c r="CG244" s="517"/>
      <c r="CH244" s="517"/>
      <c r="CI244" s="517"/>
      <c r="CJ244" s="517"/>
      <c r="CK244" s="517"/>
      <c r="CL244" s="517">
        <v>2727</v>
      </c>
    </row>
    <row r="245" spans="83:90" x14ac:dyDescent="0.35">
      <c r="CE245" s="517"/>
      <c r="CF245" s="517"/>
      <c r="CG245" s="517"/>
      <c r="CH245" s="517"/>
      <c r="CI245" s="517"/>
      <c r="CJ245" s="517"/>
      <c r="CK245" s="517"/>
      <c r="CL245" s="517">
        <v>2928</v>
      </c>
    </row>
    <row r="246" spans="83:90" x14ac:dyDescent="0.35">
      <c r="CE246" s="517"/>
      <c r="CF246" s="517"/>
      <c r="CG246" s="517"/>
      <c r="CH246" s="517"/>
      <c r="CI246" s="517"/>
      <c r="CJ246" s="517"/>
      <c r="CK246" s="517"/>
      <c r="CL246" s="517">
        <v>345</v>
      </c>
    </row>
    <row r="247" spans="83:90" x14ac:dyDescent="0.35">
      <c r="CE247" s="517"/>
      <c r="CF247" s="517"/>
      <c r="CG247" s="517"/>
      <c r="CH247" s="517"/>
      <c r="CI247" s="517"/>
      <c r="CJ247" s="517"/>
      <c r="CK247" s="517"/>
      <c r="CL247" s="517">
        <v>830</v>
      </c>
    </row>
    <row r="248" spans="83:90" x14ac:dyDescent="0.35">
      <c r="CE248" s="517"/>
      <c r="CF248" s="517"/>
      <c r="CG248" s="517"/>
      <c r="CH248" s="517"/>
      <c r="CI248" s="517"/>
      <c r="CJ248" s="517"/>
      <c r="CK248" s="517"/>
      <c r="CL248" s="517">
        <v>3757</v>
      </c>
    </row>
    <row r="249" spans="83:90" x14ac:dyDescent="0.35">
      <c r="CE249" s="517"/>
      <c r="CF249" s="517"/>
      <c r="CG249" s="517"/>
      <c r="CH249" s="517"/>
      <c r="CI249" s="517"/>
      <c r="CJ249" s="517"/>
      <c r="CK249" s="517"/>
      <c r="CL249" s="517">
        <v>1246</v>
      </c>
    </row>
    <row r="250" spans="83:90" x14ac:dyDescent="0.35">
      <c r="CE250" s="517"/>
      <c r="CF250" s="517"/>
      <c r="CG250" s="517"/>
      <c r="CH250" s="517"/>
      <c r="CI250" s="517"/>
      <c r="CJ250" s="517"/>
      <c r="CK250" s="517"/>
      <c r="CL250" s="517">
        <v>3258</v>
      </c>
    </row>
    <row r="251" spans="83:90" x14ac:dyDescent="0.35">
      <c r="CE251" s="517"/>
      <c r="CF251" s="517"/>
      <c r="CG251" s="517"/>
      <c r="CH251" s="517"/>
      <c r="CI251" s="517"/>
      <c r="CJ251" s="517"/>
      <c r="CK251" s="517"/>
      <c r="CL251" s="517">
        <v>731</v>
      </c>
    </row>
    <row r="252" spans="83:90" x14ac:dyDescent="0.35">
      <c r="CE252" s="517"/>
      <c r="CF252" s="517"/>
      <c r="CG252" s="517"/>
      <c r="CH252" s="517"/>
      <c r="CI252" s="517"/>
      <c r="CJ252" s="517"/>
      <c r="CK252" s="517"/>
      <c r="CL252" s="517">
        <v>2131</v>
      </c>
    </row>
    <row r="253" spans="83:90" x14ac:dyDescent="0.35">
      <c r="CE253" s="517"/>
      <c r="CF253" s="517"/>
      <c r="CG253" s="517"/>
      <c r="CH253" s="517"/>
      <c r="CI253" s="517"/>
      <c r="CJ253" s="517"/>
      <c r="CK253" s="517"/>
      <c r="CL253" s="517">
        <v>1531</v>
      </c>
    </row>
    <row r="254" spans="83:90" x14ac:dyDescent="0.35">
      <c r="CE254" s="517"/>
      <c r="CF254" s="517"/>
      <c r="CG254" s="517"/>
      <c r="CH254" s="517"/>
      <c r="CI254" s="517"/>
      <c r="CJ254" s="517"/>
      <c r="CK254" s="517"/>
      <c r="CL254" s="517">
        <v>1833</v>
      </c>
    </row>
    <row r="255" spans="83:90" x14ac:dyDescent="0.35">
      <c r="CE255" s="517"/>
      <c r="CF255" s="517"/>
      <c r="CG255" s="517"/>
      <c r="CH255" s="517"/>
      <c r="CI255" s="517"/>
      <c r="CJ255" s="517"/>
      <c r="CK255" s="517"/>
      <c r="CL255" s="517">
        <v>546</v>
      </c>
    </row>
    <row r="256" spans="83:90" x14ac:dyDescent="0.35">
      <c r="CE256" s="517"/>
      <c r="CF256" s="517"/>
      <c r="CG256" s="517"/>
      <c r="CH256" s="517"/>
      <c r="CI256" s="517"/>
      <c r="CJ256" s="517"/>
      <c r="CK256" s="517"/>
      <c r="CL256" s="517">
        <v>733</v>
      </c>
    </row>
    <row r="257" spans="83:90" x14ac:dyDescent="0.35">
      <c r="CE257" s="517"/>
      <c r="CF257" s="517"/>
      <c r="CG257" s="517"/>
      <c r="CH257" s="517"/>
      <c r="CI257" s="517"/>
      <c r="CJ257" s="517"/>
      <c r="CK257" s="517"/>
      <c r="CL257" s="517">
        <v>1734</v>
      </c>
    </row>
    <row r="258" spans="83:90" x14ac:dyDescent="0.35">
      <c r="CE258" s="517"/>
      <c r="CF258" s="517"/>
      <c r="CG258" s="517"/>
      <c r="CH258" s="517"/>
      <c r="CI258" s="517"/>
      <c r="CJ258" s="517"/>
      <c r="CK258" s="517"/>
      <c r="CL258" s="517">
        <v>3759</v>
      </c>
    </row>
    <row r="259" spans="83:90" x14ac:dyDescent="0.35">
      <c r="CE259" s="517"/>
      <c r="CF259" s="517"/>
      <c r="CG259" s="517"/>
      <c r="CH259" s="517"/>
      <c r="CI259" s="517"/>
      <c r="CJ259" s="517"/>
      <c r="CK259" s="517"/>
      <c r="CL259" s="517">
        <v>3860</v>
      </c>
    </row>
    <row r="260" spans="83:90" x14ac:dyDescent="0.35">
      <c r="CE260" s="517"/>
      <c r="CF260" s="517"/>
      <c r="CG260" s="517"/>
      <c r="CH260" s="517"/>
      <c r="CI260" s="517"/>
      <c r="CJ260" s="517"/>
      <c r="CK260" s="517"/>
      <c r="CL260" s="517">
        <v>3261</v>
      </c>
    </row>
    <row r="261" spans="83:90" x14ac:dyDescent="0.35">
      <c r="CE261" s="517"/>
      <c r="CF261" s="517"/>
      <c r="CG261" s="517"/>
      <c r="CH261" s="517"/>
      <c r="CI261" s="517"/>
      <c r="CJ261" s="517"/>
      <c r="CK261" s="517"/>
      <c r="CL261" s="517">
        <v>2133</v>
      </c>
    </row>
    <row r="262" spans="83:90" x14ac:dyDescent="0.35">
      <c r="CE262" s="517"/>
      <c r="CF262" s="517"/>
      <c r="CG262" s="517"/>
      <c r="CH262" s="517"/>
      <c r="CI262" s="517"/>
      <c r="CJ262" s="517"/>
      <c r="CK262" s="517"/>
      <c r="CL262" s="517">
        <v>1248</v>
      </c>
    </row>
    <row r="263" spans="83:90" x14ac:dyDescent="0.35">
      <c r="CE263" s="517"/>
      <c r="CF263" s="517"/>
      <c r="CG263" s="517"/>
      <c r="CH263" s="517"/>
      <c r="CI263" s="517"/>
      <c r="CJ263" s="517"/>
      <c r="CK263" s="517"/>
      <c r="CL263" s="517">
        <v>834</v>
      </c>
    </row>
    <row r="264" spans="83:90" x14ac:dyDescent="0.35">
      <c r="CE264" s="517"/>
      <c r="CF264" s="517"/>
      <c r="CG264" s="517"/>
      <c r="CH264" s="517"/>
      <c r="CI264" s="517"/>
      <c r="CJ264" s="517"/>
      <c r="CK264" s="517"/>
      <c r="CL264" s="517">
        <v>2629</v>
      </c>
    </row>
    <row r="265" spans="83:90" x14ac:dyDescent="0.35">
      <c r="CE265" s="517"/>
      <c r="CF265" s="517"/>
      <c r="CG265" s="517"/>
      <c r="CH265" s="517"/>
      <c r="CI265" s="517"/>
      <c r="CJ265" s="517"/>
      <c r="CK265" s="517"/>
      <c r="CL265" s="517">
        <v>547</v>
      </c>
    </row>
    <row r="266" spans="83:90" x14ac:dyDescent="0.35">
      <c r="CE266" s="517"/>
      <c r="CF266" s="517"/>
      <c r="CG266" s="517"/>
      <c r="CH266" s="517"/>
      <c r="CI266" s="517"/>
      <c r="CJ266" s="517"/>
      <c r="CK266" s="517"/>
      <c r="CL266" s="517">
        <v>3162</v>
      </c>
    </row>
    <row r="267" spans="83:90" x14ac:dyDescent="0.35">
      <c r="CE267" s="517"/>
      <c r="CF267" s="517"/>
      <c r="CG267" s="517"/>
      <c r="CH267" s="517"/>
      <c r="CI267" s="517"/>
      <c r="CJ267" s="517"/>
      <c r="CK267" s="517"/>
      <c r="CL267" s="517">
        <v>2730</v>
      </c>
    </row>
    <row r="268" spans="83:90" x14ac:dyDescent="0.35">
      <c r="CE268" s="517"/>
      <c r="CF268" s="517"/>
      <c r="CG268" s="517"/>
      <c r="CH268" s="517"/>
      <c r="CI268" s="517"/>
      <c r="CJ268" s="517"/>
      <c r="CK268" s="517"/>
      <c r="CL268" s="517">
        <v>3549</v>
      </c>
    </row>
    <row r="269" spans="83:90" x14ac:dyDescent="0.35">
      <c r="CE269" s="517"/>
      <c r="CF269" s="517"/>
      <c r="CG269" s="517"/>
      <c r="CH269" s="517"/>
      <c r="CI269" s="517"/>
      <c r="CJ269" s="517"/>
      <c r="CK269" s="517"/>
      <c r="CL269" s="517">
        <v>3550</v>
      </c>
    </row>
    <row r="270" spans="83:90" x14ac:dyDescent="0.35">
      <c r="CE270" s="517"/>
      <c r="CF270" s="517"/>
      <c r="CG270" s="517"/>
      <c r="CH270" s="517"/>
      <c r="CI270" s="517"/>
      <c r="CJ270" s="517"/>
      <c r="CK270" s="517"/>
      <c r="CL270" s="517">
        <v>3651</v>
      </c>
    </row>
    <row r="271" spans="83:90" x14ac:dyDescent="0.35">
      <c r="CE271" s="517"/>
      <c r="CF271" s="517"/>
      <c r="CG271" s="517"/>
      <c r="CH271" s="517"/>
      <c r="CI271" s="517"/>
      <c r="CJ271" s="517"/>
      <c r="CK271" s="517"/>
      <c r="CL271" s="517">
        <v>1935</v>
      </c>
    </row>
    <row r="272" spans="83:90" x14ac:dyDescent="0.35">
      <c r="CE272" s="517"/>
      <c r="CF272" s="517"/>
      <c r="CG272" s="517"/>
      <c r="CH272" s="517"/>
      <c r="CI272" s="517"/>
      <c r="CJ272" s="517"/>
      <c r="CK272" s="517"/>
      <c r="CL272" s="517">
        <v>1936</v>
      </c>
    </row>
    <row r="273" spans="83:90" x14ac:dyDescent="0.35">
      <c r="CE273" s="517"/>
      <c r="CF273" s="517"/>
      <c r="CG273" s="517"/>
      <c r="CH273" s="517"/>
      <c r="CI273" s="517"/>
      <c r="CJ273" s="517"/>
      <c r="CK273" s="517"/>
      <c r="CL273" s="517"/>
    </row>
    <row r="274" spans="83:90" x14ac:dyDescent="0.35">
      <c r="CE274" s="517"/>
      <c r="CF274" s="517"/>
      <c r="CG274" s="517"/>
      <c r="CH274" s="517"/>
      <c r="CI274" s="517"/>
      <c r="CJ274" s="517"/>
      <c r="CK274" s="517"/>
      <c r="CL274" s="517"/>
    </row>
    <row r="275" spans="83:90" x14ac:dyDescent="0.35">
      <c r="CE275" s="517"/>
      <c r="CF275" s="517"/>
      <c r="CG275" s="517"/>
      <c r="CH275" s="517"/>
      <c r="CI275" s="517"/>
      <c r="CJ275" s="517"/>
      <c r="CK275" s="517"/>
      <c r="CL275" s="517"/>
    </row>
    <row r="276" spans="83:90" x14ac:dyDescent="0.35">
      <c r="CE276" s="517"/>
      <c r="CF276" s="517"/>
      <c r="CG276" s="517"/>
      <c r="CH276" s="517"/>
      <c r="CI276" s="517"/>
      <c r="CJ276" s="517"/>
      <c r="CK276" s="517"/>
      <c r="CL276" s="517"/>
    </row>
    <row r="277" spans="83:90" x14ac:dyDescent="0.35">
      <c r="CE277" s="517"/>
      <c r="CF277" s="517"/>
      <c r="CG277" s="517"/>
      <c r="CH277" s="517"/>
      <c r="CI277" s="517"/>
      <c r="CJ277" s="517"/>
      <c r="CK277" s="517"/>
      <c r="CL277" s="517"/>
    </row>
    <row r="278" spans="83:90" x14ac:dyDescent="0.35">
      <c r="CE278" s="517"/>
      <c r="CF278" s="517"/>
      <c r="CG278" s="517"/>
      <c r="CH278" s="517"/>
      <c r="CI278" s="517"/>
      <c r="CJ278" s="517"/>
      <c r="CK278" s="517"/>
      <c r="CL278" s="517"/>
    </row>
    <row r="279" spans="83:90" x14ac:dyDescent="0.35">
      <c r="CE279" s="517"/>
      <c r="CF279" s="517"/>
      <c r="CG279" s="517"/>
      <c r="CH279" s="517"/>
      <c r="CI279" s="517"/>
      <c r="CJ279" s="517"/>
      <c r="CK279" s="517"/>
      <c r="CL279" s="517"/>
    </row>
    <row r="280" spans="83:90" x14ac:dyDescent="0.35">
      <c r="CE280" s="517"/>
      <c r="CF280" s="517"/>
      <c r="CG280" s="517"/>
      <c r="CH280" s="517"/>
      <c r="CI280" s="517"/>
      <c r="CJ280" s="517"/>
      <c r="CK280" s="517"/>
      <c r="CL280" s="517"/>
    </row>
    <row r="281" spans="83:90" x14ac:dyDescent="0.35">
      <c r="CE281" s="517"/>
      <c r="CF281" s="517"/>
      <c r="CG281" s="517"/>
      <c r="CH281" s="517"/>
      <c r="CI281" s="517"/>
      <c r="CJ281" s="517"/>
      <c r="CK281" s="517"/>
      <c r="CL281" s="517"/>
    </row>
    <row r="282" spans="83:90" x14ac:dyDescent="0.35">
      <c r="CE282" s="517"/>
      <c r="CF282" s="517"/>
      <c r="CG282" s="517"/>
      <c r="CH282" s="517"/>
      <c r="CI282" s="517"/>
      <c r="CJ282" s="517"/>
      <c r="CK282" s="517"/>
      <c r="CL282" s="517"/>
    </row>
    <row r="283" spans="83:90" x14ac:dyDescent="0.35">
      <c r="CE283" s="517"/>
      <c r="CF283" s="517"/>
      <c r="CG283" s="517"/>
      <c r="CH283" s="517"/>
      <c r="CI283" s="517"/>
      <c r="CJ283" s="517"/>
      <c r="CK283" s="517"/>
      <c r="CL283" s="517"/>
    </row>
    <row r="284" spans="83:90" x14ac:dyDescent="0.35">
      <c r="CE284" s="517"/>
      <c r="CF284" s="517"/>
      <c r="CG284" s="517"/>
      <c r="CH284" s="517"/>
      <c r="CI284" s="517"/>
      <c r="CJ284" s="517"/>
      <c r="CK284" s="517"/>
      <c r="CL284" s="517"/>
    </row>
    <row r="285" spans="83:90" x14ac:dyDescent="0.35">
      <c r="CE285" s="517"/>
      <c r="CF285" s="517"/>
      <c r="CG285" s="517"/>
      <c r="CH285" s="517"/>
      <c r="CI285" s="517"/>
      <c r="CJ285" s="517"/>
      <c r="CK285" s="517"/>
      <c r="CL285" s="517"/>
    </row>
    <row r="286" spans="83:90" x14ac:dyDescent="0.35">
      <c r="CE286" s="517"/>
      <c r="CF286" s="517"/>
      <c r="CG286" s="517"/>
      <c r="CH286" s="517"/>
      <c r="CI286" s="517"/>
      <c r="CJ286" s="517"/>
      <c r="CK286" s="517"/>
      <c r="CL286" s="517"/>
    </row>
    <row r="287" spans="83:90" x14ac:dyDescent="0.35">
      <c r="CE287" s="517"/>
      <c r="CF287" s="517"/>
      <c r="CG287" s="517"/>
      <c r="CH287" s="517"/>
      <c r="CI287" s="517"/>
      <c r="CJ287" s="517"/>
      <c r="CK287" s="517"/>
      <c r="CL287" s="517"/>
    </row>
    <row r="288" spans="83:90" x14ac:dyDescent="0.35">
      <c r="CE288" s="517"/>
      <c r="CF288" s="517"/>
      <c r="CG288" s="517"/>
      <c r="CH288" s="517"/>
      <c r="CI288" s="517"/>
      <c r="CJ288" s="517"/>
      <c r="CK288" s="517"/>
      <c r="CL288" s="517"/>
    </row>
    <row r="289" spans="83:90" x14ac:dyDescent="0.35">
      <c r="CE289" s="517"/>
      <c r="CF289" s="517"/>
      <c r="CG289" s="517"/>
      <c r="CH289" s="517"/>
      <c r="CI289" s="517"/>
      <c r="CJ289" s="517"/>
      <c r="CK289" s="517"/>
      <c r="CL289" s="517"/>
    </row>
    <row r="290" spans="83:90" x14ac:dyDescent="0.35">
      <c r="CE290" s="517"/>
      <c r="CF290" s="517"/>
      <c r="CG290" s="517"/>
      <c r="CH290" s="517"/>
      <c r="CI290" s="517"/>
      <c r="CJ290" s="517"/>
      <c r="CK290" s="517"/>
      <c r="CL290" s="517"/>
    </row>
    <row r="291" spans="83:90" x14ac:dyDescent="0.35">
      <c r="CE291" s="517"/>
      <c r="CF291" s="517"/>
      <c r="CG291" s="517"/>
      <c r="CH291" s="517"/>
      <c r="CI291" s="517"/>
      <c r="CJ291" s="517"/>
      <c r="CK291" s="517"/>
      <c r="CL291" s="517"/>
    </row>
    <row r="292" spans="83:90" x14ac:dyDescent="0.35">
      <c r="CE292" s="517"/>
      <c r="CF292" s="517"/>
      <c r="CG292" s="517"/>
      <c r="CH292" s="517"/>
      <c r="CI292" s="517"/>
      <c r="CJ292" s="517"/>
      <c r="CK292" s="517"/>
      <c r="CL292" s="517"/>
    </row>
    <row r="293" spans="83:90" x14ac:dyDescent="0.35">
      <c r="CE293" s="517"/>
      <c r="CF293" s="517"/>
      <c r="CG293" s="517"/>
      <c r="CH293" s="517"/>
      <c r="CI293" s="517"/>
      <c r="CJ293" s="517"/>
      <c r="CK293" s="517"/>
      <c r="CL293" s="517"/>
    </row>
    <row r="294" spans="83:90" x14ac:dyDescent="0.35">
      <c r="CE294" s="517"/>
      <c r="CF294" s="517"/>
      <c r="CG294" s="517"/>
      <c r="CH294" s="517"/>
      <c r="CI294" s="517"/>
      <c r="CJ294" s="517"/>
      <c r="CK294" s="517"/>
      <c r="CL294" s="517"/>
    </row>
    <row r="295" spans="83:90" x14ac:dyDescent="0.35">
      <c r="CE295" s="517"/>
      <c r="CF295" s="517"/>
      <c r="CG295" s="517"/>
      <c r="CH295" s="517"/>
      <c r="CI295" s="517"/>
      <c r="CJ295" s="517"/>
      <c r="CK295" s="517"/>
      <c r="CL295" s="517"/>
    </row>
    <row r="296" spans="83:90" x14ac:dyDescent="0.35">
      <c r="CE296" s="517"/>
      <c r="CF296" s="517"/>
      <c r="CG296" s="517"/>
      <c r="CH296" s="517"/>
      <c r="CI296" s="517"/>
      <c r="CJ296" s="517"/>
      <c r="CK296" s="517"/>
      <c r="CL296" s="517"/>
    </row>
    <row r="297" spans="83:90" x14ac:dyDescent="0.35">
      <c r="CE297" s="517"/>
      <c r="CF297" s="517"/>
      <c r="CG297" s="517"/>
      <c r="CH297" s="517"/>
      <c r="CI297" s="517"/>
      <c r="CJ297" s="517"/>
      <c r="CK297" s="517"/>
      <c r="CL297" s="517"/>
    </row>
    <row r="298" spans="83:90" x14ac:dyDescent="0.35">
      <c r="CE298" s="517"/>
      <c r="CF298" s="517"/>
      <c r="CG298" s="517"/>
      <c r="CH298" s="517"/>
      <c r="CI298" s="517"/>
      <c r="CJ298" s="517"/>
      <c r="CK298" s="517"/>
      <c r="CL298" s="517"/>
    </row>
    <row r="299" spans="83:90" x14ac:dyDescent="0.35">
      <c r="CE299" s="517"/>
      <c r="CF299" s="517"/>
      <c r="CG299" s="517"/>
      <c r="CH299" s="517"/>
      <c r="CI299" s="517"/>
      <c r="CJ299" s="517"/>
      <c r="CK299" s="517"/>
      <c r="CL299" s="517"/>
    </row>
    <row r="300" spans="83:90" x14ac:dyDescent="0.35">
      <c r="CE300" s="517"/>
      <c r="CF300" s="517"/>
      <c r="CG300" s="517"/>
      <c r="CH300" s="517"/>
      <c r="CI300" s="517"/>
      <c r="CJ300" s="517"/>
      <c r="CK300" s="517"/>
      <c r="CL300" s="517"/>
    </row>
    <row r="301" spans="83:90" x14ac:dyDescent="0.35">
      <c r="CE301" s="517"/>
      <c r="CF301" s="517"/>
      <c r="CG301" s="517"/>
      <c r="CH301" s="517"/>
      <c r="CI301" s="517"/>
      <c r="CJ301" s="517"/>
      <c r="CK301" s="517"/>
      <c r="CL301" s="517"/>
    </row>
    <row r="302" spans="83:90" x14ac:dyDescent="0.35">
      <c r="CE302" s="517"/>
      <c r="CF302" s="517"/>
      <c r="CG302" s="517"/>
      <c r="CH302" s="517"/>
      <c r="CI302" s="517"/>
      <c r="CJ302" s="517"/>
      <c r="CK302" s="517"/>
      <c r="CL302" s="517"/>
    </row>
    <row r="303" spans="83:90" x14ac:dyDescent="0.35">
      <c r="CE303" s="517"/>
      <c r="CF303" s="517"/>
      <c r="CG303" s="517"/>
      <c r="CH303" s="517"/>
      <c r="CI303" s="517"/>
      <c r="CJ303" s="517"/>
      <c r="CK303" s="517"/>
      <c r="CL303" s="517"/>
    </row>
    <row r="304" spans="83:90" x14ac:dyDescent="0.35">
      <c r="CE304" s="517"/>
      <c r="CF304" s="517"/>
      <c r="CG304" s="517"/>
      <c r="CH304" s="517"/>
      <c r="CI304" s="517"/>
      <c r="CJ304" s="517"/>
      <c r="CK304" s="517"/>
      <c r="CL304" s="517"/>
    </row>
    <row r="305" spans="83:90" x14ac:dyDescent="0.35">
      <c r="CE305" s="517"/>
      <c r="CF305" s="517"/>
      <c r="CG305" s="517"/>
      <c r="CH305" s="517"/>
      <c r="CI305" s="517"/>
      <c r="CJ305" s="517"/>
      <c r="CK305" s="517"/>
      <c r="CL305" s="517"/>
    </row>
    <row r="306" spans="83:90" x14ac:dyDescent="0.35">
      <c r="CE306" s="517"/>
      <c r="CF306" s="517"/>
      <c r="CG306" s="517"/>
      <c r="CH306" s="517"/>
      <c r="CI306" s="517"/>
      <c r="CJ306" s="517"/>
      <c r="CK306" s="517"/>
      <c r="CL306" s="517"/>
    </row>
    <row r="307" spans="83:90" x14ac:dyDescent="0.35">
      <c r="CE307" s="517"/>
      <c r="CF307" s="517"/>
      <c r="CG307" s="517"/>
      <c r="CH307" s="517"/>
      <c r="CI307" s="517"/>
      <c r="CJ307" s="517"/>
      <c r="CK307" s="517"/>
      <c r="CL307" s="517"/>
    </row>
    <row r="308" spans="83:90" x14ac:dyDescent="0.35">
      <c r="CE308" s="517"/>
      <c r="CF308" s="517"/>
      <c r="CG308" s="517"/>
      <c r="CH308" s="517"/>
      <c r="CI308" s="517"/>
      <c r="CJ308" s="517"/>
      <c r="CK308" s="517"/>
      <c r="CL308" s="517"/>
    </row>
    <row r="309" spans="83:90" x14ac:dyDescent="0.35">
      <c r="CE309" s="517"/>
      <c r="CF309" s="517"/>
      <c r="CG309" s="517"/>
      <c r="CH309" s="517"/>
      <c r="CI309" s="517"/>
      <c r="CJ309" s="517"/>
      <c r="CK309" s="517"/>
      <c r="CL309" s="517"/>
    </row>
    <row r="310" spans="83:90" x14ac:dyDescent="0.35">
      <c r="CE310" s="517"/>
      <c r="CF310" s="517"/>
      <c r="CG310" s="517"/>
      <c r="CH310" s="517"/>
      <c r="CI310" s="517"/>
      <c r="CJ310" s="517"/>
      <c r="CK310" s="517"/>
      <c r="CL310" s="517"/>
    </row>
    <row r="311" spans="83:90" x14ac:dyDescent="0.35">
      <c r="CE311" s="517"/>
      <c r="CF311" s="517"/>
      <c r="CG311" s="517"/>
      <c r="CH311" s="517"/>
      <c r="CI311" s="517"/>
      <c r="CJ311" s="517"/>
      <c r="CK311" s="517"/>
      <c r="CL311" s="517"/>
    </row>
    <row r="312" spans="83:90" x14ac:dyDescent="0.35">
      <c r="CE312" s="517"/>
      <c r="CF312" s="517"/>
      <c r="CG312" s="517"/>
      <c r="CH312" s="517"/>
      <c r="CI312" s="517"/>
      <c r="CJ312" s="517"/>
      <c r="CK312" s="517"/>
      <c r="CL312" s="517"/>
    </row>
    <row r="313" spans="83:90" x14ac:dyDescent="0.35">
      <c r="CE313" s="517"/>
      <c r="CF313" s="517"/>
      <c r="CG313" s="517"/>
      <c r="CH313" s="517"/>
      <c r="CI313" s="517"/>
      <c r="CJ313" s="517"/>
      <c r="CK313" s="517"/>
      <c r="CL313" s="517"/>
    </row>
    <row r="314" spans="83:90" x14ac:dyDescent="0.35">
      <c r="CE314" s="517"/>
      <c r="CF314" s="517"/>
      <c r="CG314" s="517"/>
      <c r="CH314" s="517"/>
      <c r="CI314" s="517"/>
      <c r="CJ314" s="517"/>
      <c r="CK314" s="517"/>
      <c r="CL314" s="517"/>
    </row>
    <row r="315" spans="83:90" x14ac:dyDescent="0.35">
      <c r="CE315" s="517"/>
      <c r="CF315" s="517"/>
      <c r="CG315" s="517"/>
      <c r="CH315" s="517"/>
      <c r="CI315" s="517"/>
      <c r="CJ315" s="517"/>
      <c r="CK315" s="517"/>
      <c r="CL315" s="517"/>
    </row>
    <row r="316" spans="83:90" x14ac:dyDescent="0.35">
      <c r="CE316" s="517"/>
      <c r="CF316" s="517"/>
      <c r="CG316" s="517"/>
      <c r="CH316" s="517"/>
      <c r="CI316" s="517"/>
      <c r="CJ316" s="517"/>
      <c r="CK316" s="517"/>
      <c r="CL316" s="517"/>
    </row>
    <row r="317" spans="83:90" x14ac:dyDescent="0.35">
      <c r="CE317" s="517"/>
      <c r="CF317" s="517"/>
      <c r="CG317" s="517"/>
      <c r="CH317" s="517"/>
      <c r="CI317" s="517"/>
      <c r="CJ317" s="517"/>
      <c r="CK317" s="517"/>
      <c r="CL317" s="517"/>
    </row>
    <row r="318" spans="83:90" x14ac:dyDescent="0.35">
      <c r="CE318" s="517"/>
      <c r="CF318" s="517"/>
      <c r="CG318" s="517"/>
      <c r="CH318" s="517"/>
      <c r="CI318" s="517"/>
      <c r="CJ318" s="517"/>
      <c r="CK318" s="517"/>
      <c r="CL318" s="517"/>
    </row>
    <row r="319" spans="83:90" x14ac:dyDescent="0.35">
      <c r="CE319" s="517"/>
      <c r="CF319" s="517"/>
      <c r="CG319" s="517"/>
      <c r="CH319" s="517"/>
      <c r="CI319" s="517"/>
      <c r="CJ319" s="517"/>
      <c r="CK319" s="517"/>
      <c r="CL319" s="517"/>
    </row>
    <row r="320" spans="83:90" x14ac:dyDescent="0.35">
      <c r="CE320" s="517"/>
      <c r="CF320" s="517"/>
      <c r="CG320" s="517"/>
      <c r="CH320" s="517"/>
      <c r="CI320" s="517"/>
      <c r="CJ320" s="517"/>
      <c r="CK320" s="517"/>
      <c r="CL320" s="517"/>
    </row>
    <row r="321" spans="83:90" x14ac:dyDescent="0.35">
      <c r="CE321" s="517"/>
      <c r="CF321" s="517"/>
      <c r="CG321" s="517"/>
      <c r="CH321" s="517"/>
      <c r="CI321" s="517"/>
      <c r="CJ321" s="517"/>
      <c r="CK321" s="517"/>
      <c r="CL321" s="517"/>
    </row>
    <row r="322" spans="83:90" x14ac:dyDescent="0.35">
      <c r="CE322" s="517"/>
      <c r="CF322" s="517"/>
      <c r="CG322" s="517"/>
      <c r="CH322" s="517"/>
      <c r="CI322" s="517"/>
      <c r="CJ322" s="517"/>
      <c r="CK322" s="517"/>
      <c r="CL322" s="517"/>
    </row>
    <row r="323" spans="83:90" x14ac:dyDescent="0.35">
      <c r="CE323" s="517"/>
      <c r="CF323" s="517"/>
      <c r="CG323" s="517"/>
      <c r="CH323" s="517"/>
      <c r="CI323" s="517"/>
      <c r="CJ323" s="517"/>
      <c r="CK323" s="517"/>
      <c r="CL323" s="517"/>
    </row>
    <row r="324" spans="83:90" x14ac:dyDescent="0.35">
      <c r="CE324" s="517"/>
      <c r="CF324" s="517"/>
      <c r="CG324" s="517"/>
      <c r="CH324" s="517"/>
      <c r="CI324" s="517"/>
      <c r="CJ324" s="517"/>
      <c r="CK324" s="517"/>
      <c r="CL324" s="517"/>
    </row>
    <row r="325" spans="83:90" x14ac:dyDescent="0.35">
      <c r="CE325" s="517"/>
      <c r="CF325" s="517"/>
      <c r="CG325" s="517"/>
      <c r="CH325" s="517"/>
      <c r="CI325" s="517"/>
      <c r="CJ325" s="517"/>
      <c r="CK325" s="517"/>
      <c r="CL325" s="517"/>
    </row>
    <row r="326" spans="83:90" x14ac:dyDescent="0.35">
      <c r="CE326" s="517"/>
      <c r="CF326" s="517"/>
      <c r="CG326" s="517"/>
      <c r="CH326" s="517"/>
      <c r="CI326" s="517"/>
      <c r="CJ326" s="517"/>
      <c r="CK326" s="517"/>
      <c r="CL326" s="517"/>
    </row>
    <row r="327" spans="83:90" x14ac:dyDescent="0.35">
      <c r="CE327" s="517"/>
      <c r="CF327" s="517"/>
      <c r="CG327" s="517"/>
      <c r="CH327" s="517"/>
      <c r="CI327" s="517"/>
      <c r="CJ327" s="517"/>
      <c r="CK327" s="517"/>
      <c r="CL327" s="517"/>
    </row>
    <row r="328" spans="83:90" x14ac:dyDescent="0.35">
      <c r="CE328" s="517"/>
      <c r="CF328" s="517"/>
      <c r="CG328" s="517"/>
      <c r="CH328" s="517"/>
      <c r="CI328" s="517"/>
      <c r="CJ328" s="517"/>
      <c r="CK328" s="517"/>
      <c r="CL328" s="517"/>
    </row>
    <row r="329" spans="83:90" x14ac:dyDescent="0.35">
      <c r="CE329" s="517"/>
      <c r="CF329" s="517"/>
      <c r="CG329" s="517"/>
      <c r="CH329" s="517"/>
      <c r="CI329" s="517"/>
      <c r="CJ329" s="517"/>
      <c r="CK329" s="517"/>
      <c r="CL329" s="517"/>
    </row>
    <row r="330" spans="83:90" x14ac:dyDescent="0.35">
      <c r="CE330" s="517"/>
      <c r="CF330" s="517"/>
      <c r="CG330" s="517"/>
      <c r="CH330" s="517"/>
      <c r="CI330" s="517"/>
      <c r="CJ330" s="517"/>
      <c r="CK330" s="517"/>
      <c r="CL330" s="517"/>
    </row>
    <row r="331" spans="83:90" x14ac:dyDescent="0.35">
      <c r="CE331" s="517"/>
      <c r="CF331" s="517"/>
      <c r="CG331" s="517"/>
      <c r="CH331" s="517"/>
      <c r="CI331" s="517"/>
      <c r="CJ331" s="517"/>
      <c r="CK331" s="517"/>
      <c r="CL331" s="517"/>
    </row>
    <row r="332" spans="83:90" x14ac:dyDescent="0.35">
      <c r="CE332" s="517"/>
      <c r="CF332" s="517"/>
      <c r="CG332" s="517"/>
      <c r="CH332" s="517"/>
      <c r="CI332" s="517"/>
      <c r="CJ332" s="517"/>
      <c r="CK332" s="517"/>
      <c r="CL332" s="517"/>
    </row>
    <row r="333" spans="83:90" x14ac:dyDescent="0.35">
      <c r="CE333" s="517"/>
      <c r="CF333" s="517"/>
      <c r="CG333" s="517"/>
      <c r="CH333" s="517"/>
      <c r="CI333" s="517"/>
      <c r="CJ333" s="517"/>
      <c r="CK333" s="517"/>
      <c r="CL333" s="517"/>
    </row>
    <row r="334" spans="83:90" x14ac:dyDescent="0.35">
      <c r="CE334" s="517"/>
      <c r="CF334" s="517"/>
      <c r="CG334" s="517"/>
      <c r="CH334" s="517"/>
      <c r="CI334" s="517"/>
      <c r="CJ334" s="517"/>
      <c r="CK334" s="517"/>
      <c r="CL334" s="517"/>
    </row>
    <row r="335" spans="83:90" x14ac:dyDescent="0.35">
      <c r="CE335" s="517"/>
      <c r="CF335" s="517"/>
      <c r="CG335" s="517"/>
      <c r="CH335" s="517"/>
      <c r="CI335" s="517"/>
      <c r="CJ335" s="517"/>
      <c r="CK335" s="517"/>
      <c r="CL335" s="517"/>
    </row>
    <row r="336" spans="83:90" x14ac:dyDescent="0.35">
      <c r="CE336" s="517"/>
      <c r="CF336" s="517"/>
      <c r="CG336" s="517"/>
      <c r="CH336" s="517"/>
      <c r="CI336" s="517"/>
      <c r="CJ336" s="517"/>
      <c r="CK336" s="517"/>
      <c r="CL336" s="517"/>
    </row>
    <row r="337" spans="83:90" x14ac:dyDescent="0.35">
      <c r="CE337" s="517"/>
      <c r="CF337" s="517"/>
      <c r="CG337" s="517"/>
      <c r="CH337" s="517"/>
      <c r="CI337" s="517"/>
      <c r="CJ337" s="517"/>
      <c r="CK337" s="517"/>
      <c r="CL337" s="517"/>
    </row>
    <row r="338" spans="83:90" x14ac:dyDescent="0.35">
      <c r="CE338" s="517"/>
      <c r="CF338" s="517"/>
      <c r="CG338" s="517"/>
      <c r="CH338" s="517"/>
      <c r="CI338" s="517"/>
      <c r="CJ338" s="517"/>
      <c r="CK338" s="517"/>
      <c r="CL338" s="517"/>
    </row>
    <row r="339" spans="83:90" x14ac:dyDescent="0.35">
      <c r="CE339" s="517"/>
      <c r="CF339" s="517"/>
      <c r="CG339" s="517"/>
      <c r="CH339" s="517"/>
      <c r="CI339" s="517"/>
      <c r="CJ339" s="517"/>
      <c r="CK339" s="517"/>
      <c r="CL339" s="517"/>
    </row>
    <row r="340" spans="83:90" x14ac:dyDescent="0.35">
      <c r="CE340" s="517"/>
      <c r="CF340" s="517"/>
      <c r="CG340" s="517"/>
      <c r="CH340" s="517"/>
      <c r="CI340" s="517"/>
      <c r="CJ340" s="517"/>
      <c r="CK340" s="517"/>
      <c r="CL340" s="517"/>
    </row>
    <row r="341" spans="83:90" x14ac:dyDescent="0.35">
      <c r="CE341" s="517"/>
      <c r="CF341" s="517"/>
      <c r="CG341" s="517"/>
      <c r="CH341" s="517"/>
      <c r="CI341" s="517"/>
      <c r="CJ341" s="517"/>
      <c r="CK341" s="517"/>
      <c r="CL341" s="517"/>
    </row>
    <row r="342" spans="83:90" x14ac:dyDescent="0.35">
      <c r="CE342" s="517"/>
      <c r="CF342" s="517"/>
      <c r="CG342" s="517"/>
      <c r="CH342" s="517"/>
      <c r="CI342" s="517"/>
      <c r="CJ342" s="517"/>
      <c r="CK342" s="517"/>
      <c r="CL342" s="517"/>
    </row>
    <row r="343" spans="83:90" x14ac:dyDescent="0.35">
      <c r="CE343" s="517"/>
      <c r="CF343" s="517"/>
      <c r="CG343" s="517"/>
      <c r="CH343" s="517"/>
      <c r="CI343" s="517"/>
      <c r="CJ343" s="517"/>
      <c r="CK343" s="517"/>
      <c r="CL343" s="517"/>
    </row>
    <row r="344" spans="83:90" x14ac:dyDescent="0.35">
      <c r="CE344" s="517"/>
      <c r="CF344" s="517"/>
      <c r="CG344" s="517"/>
      <c r="CH344" s="517"/>
      <c r="CI344" s="517"/>
      <c r="CJ344" s="517"/>
      <c r="CK344" s="517"/>
      <c r="CL344" s="517"/>
    </row>
    <row r="345" spans="83:90" x14ac:dyDescent="0.35">
      <c r="CE345" s="517"/>
      <c r="CF345" s="517"/>
      <c r="CG345" s="517"/>
      <c r="CH345" s="517"/>
      <c r="CI345" s="517"/>
      <c r="CJ345" s="517"/>
      <c r="CK345" s="517"/>
      <c r="CL345" s="517"/>
    </row>
    <row r="346" spans="83:90" x14ac:dyDescent="0.35">
      <c r="CE346" s="517"/>
      <c r="CF346" s="517"/>
      <c r="CG346" s="517"/>
      <c r="CH346" s="517"/>
      <c r="CI346" s="517"/>
      <c r="CJ346" s="517"/>
      <c r="CK346" s="517"/>
      <c r="CL346" s="517"/>
    </row>
    <row r="347" spans="83:90" x14ac:dyDescent="0.35">
      <c r="CE347" s="517"/>
      <c r="CF347" s="517"/>
      <c r="CG347" s="517"/>
      <c r="CH347" s="517"/>
      <c r="CI347" s="517"/>
      <c r="CJ347" s="517"/>
      <c r="CK347" s="517"/>
      <c r="CL347" s="517"/>
    </row>
    <row r="348" spans="83:90" x14ac:dyDescent="0.35">
      <c r="CE348" s="517"/>
      <c r="CF348" s="517"/>
      <c r="CG348" s="517"/>
      <c r="CH348" s="517"/>
      <c r="CI348" s="517"/>
      <c r="CJ348" s="517"/>
      <c r="CK348" s="517"/>
      <c r="CL348" s="517"/>
    </row>
    <row r="349" spans="83:90" x14ac:dyDescent="0.35">
      <c r="CE349" s="517"/>
      <c r="CF349" s="517"/>
      <c r="CG349" s="517"/>
      <c r="CH349" s="517"/>
      <c r="CI349" s="517"/>
      <c r="CJ349" s="517"/>
      <c r="CK349" s="517"/>
      <c r="CL349" s="517"/>
    </row>
    <row r="350" spans="83:90" x14ac:dyDescent="0.35">
      <c r="CE350" s="517"/>
      <c r="CF350" s="517"/>
      <c r="CG350" s="517"/>
      <c r="CH350" s="517"/>
      <c r="CI350" s="517"/>
      <c r="CJ350" s="517"/>
      <c r="CK350" s="517"/>
      <c r="CL350" s="517"/>
    </row>
    <row r="351" spans="83:90" x14ac:dyDescent="0.35">
      <c r="CE351" s="517"/>
      <c r="CF351" s="517"/>
      <c r="CG351" s="517"/>
      <c r="CH351" s="517"/>
      <c r="CI351" s="517"/>
      <c r="CJ351" s="517"/>
      <c r="CK351" s="517"/>
      <c r="CL351" s="517"/>
    </row>
    <row r="352" spans="83:90" x14ac:dyDescent="0.35">
      <c r="CE352" s="517"/>
      <c r="CF352" s="517"/>
      <c r="CG352" s="517"/>
      <c r="CH352" s="517"/>
      <c r="CI352" s="517"/>
      <c r="CJ352" s="517"/>
      <c r="CK352" s="517"/>
      <c r="CL352" s="517"/>
    </row>
    <row r="353" spans="83:90" x14ac:dyDescent="0.35">
      <c r="CE353" s="517"/>
      <c r="CF353" s="517"/>
      <c r="CG353" s="517"/>
      <c r="CH353" s="517"/>
      <c r="CI353" s="517"/>
      <c r="CJ353" s="517"/>
      <c r="CK353" s="517"/>
      <c r="CL353" s="517"/>
    </row>
    <row r="354" spans="83:90" x14ac:dyDescent="0.35">
      <c r="CE354" s="517"/>
      <c r="CF354" s="517"/>
      <c r="CG354" s="517"/>
      <c r="CH354" s="517"/>
      <c r="CI354" s="517"/>
      <c r="CJ354" s="517"/>
      <c r="CK354" s="517"/>
      <c r="CL354" s="517"/>
    </row>
    <row r="355" spans="83:90" x14ac:dyDescent="0.35">
      <c r="CE355" s="517"/>
      <c r="CF355" s="517"/>
      <c r="CG355" s="517"/>
      <c r="CH355" s="517"/>
      <c r="CI355" s="517"/>
      <c r="CJ355" s="517"/>
      <c r="CK355" s="517"/>
      <c r="CL355" s="517"/>
    </row>
    <row r="356" spans="83:90" x14ac:dyDescent="0.35">
      <c r="CE356" s="517"/>
      <c r="CF356" s="517"/>
      <c r="CG356" s="517"/>
      <c r="CH356" s="517"/>
      <c r="CI356" s="517"/>
      <c r="CJ356" s="517"/>
      <c r="CK356" s="517"/>
      <c r="CL356" s="517"/>
    </row>
    <row r="357" spans="83:90" x14ac:dyDescent="0.35">
      <c r="CE357" s="517"/>
      <c r="CF357" s="517"/>
      <c r="CG357" s="517"/>
      <c r="CH357" s="517"/>
      <c r="CI357" s="517"/>
      <c r="CJ357" s="517"/>
      <c r="CK357" s="517"/>
      <c r="CL357" s="517"/>
    </row>
    <row r="358" spans="83:90" x14ac:dyDescent="0.35">
      <c r="CE358" s="517"/>
      <c r="CF358" s="517"/>
      <c r="CG358" s="517"/>
      <c r="CH358" s="517"/>
      <c r="CI358" s="517"/>
      <c r="CJ358" s="517"/>
      <c r="CK358" s="517"/>
      <c r="CL358" s="517"/>
    </row>
    <row r="359" spans="83:90" x14ac:dyDescent="0.35">
      <c r="CE359" s="517"/>
      <c r="CF359" s="517"/>
      <c r="CG359" s="517"/>
      <c r="CH359" s="517"/>
      <c r="CI359" s="517"/>
      <c r="CJ359" s="517"/>
      <c r="CK359" s="517"/>
      <c r="CL359" s="517"/>
    </row>
    <row r="360" spans="83:90" x14ac:dyDescent="0.35">
      <c r="CE360" s="517"/>
      <c r="CF360" s="517"/>
      <c r="CG360" s="517"/>
      <c r="CH360" s="517"/>
      <c r="CI360" s="517"/>
      <c r="CJ360" s="517"/>
      <c r="CK360" s="517"/>
      <c r="CL360" s="517"/>
    </row>
    <row r="361" spans="83:90" x14ac:dyDescent="0.35">
      <c r="CE361" s="517"/>
      <c r="CF361" s="517"/>
      <c r="CG361" s="517"/>
      <c r="CH361" s="517"/>
      <c r="CI361" s="517"/>
      <c r="CJ361" s="517"/>
      <c r="CK361" s="517"/>
      <c r="CL361" s="517"/>
    </row>
    <row r="362" spans="83:90" x14ac:dyDescent="0.35">
      <c r="CE362" s="517"/>
      <c r="CF362" s="517"/>
      <c r="CG362" s="517"/>
      <c r="CH362" s="517"/>
      <c r="CI362" s="517"/>
      <c r="CJ362" s="517"/>
      <c r="CK362" s="517"/>
      <c r="CL362" s="517"/>
    </row>
    <row r="363" spans="83:90" x14ac:dyDescent="0.35">
      <c r="CE363" s="517"/>
      <c r="CF363" s="517"/>
      <c r="CG363" s="517"/>
      <c r="CH363" s="517"/>
      <c r="CI363" s="517"/>
      <c r="CJ363" s="517"/>
      <c r="CK363" s="517"/>
      <c r="CL363" s="517"/>
    </row>
    <row r="364" spans="83:90" x14ac:dyDescent="0.35">
      <c r="CE364" s="517"/>
      <c r="CF364" s="517"/>
      <c r="CG364" s="517"/>
      <c r="CH364" s="517"/>
      <c r="CI364" s="517"/>
      <c r="CJ364" s="517"/>
      <c r="CK364" s="517"/>
      <c r="CL364" s="517"/>
    </row>
    <row r="365" spans="83:90" x14ac:dyDescent="0.35">
      <c r="CE365" s="517"/>
      <c r="CF365" s="517"/>
      <c r="CG365" s="517"/>
      <c r="CH365" s="517"/>
      <c r="CI365" s="517"/>
      <c r="CJ365" s="517"/>
      <c r="CK365" s="517"/>
      <c r="CL365" s="517"/>
    </row>
    <row r="366" spans="83:90" x14ac:dyDescent="0.35">
      <c r="CE366" s="517"/>
      <c r="CF366" s="517"/>
      <c r="CG366" s="517"/>
      <c r="CH366" s="517"/>
      <c r="CI366" s="517"/>
      <c r="CJ366" s="517"/>
      <c r="CK366" s="517"/>
      <c r="CL366" s="517"/>
    </row>
    <row r="367" spans="83:90" x14ac:dyDescent="0.35">
      <c r="CE367" s="517"/>
      <c r="CF367" s="517"/>
      <c r="CG367" s="517"/>
      <c r="CH367" s="517"/>
      <c r="CI367" s="517"/>
      <c r="CJ367" s="517"/>
      <c r="CK367" s="517"/>
      <c r="CL367" s="517"/>
    </row>
    <row r="368" spans="83:90" x14ac:dyDescent="0.35">
      <c r="CE368" s="517"/>
      <c r="CF368" s="517"/>
      <c r="CG368" s="517"/>
      <c r="CH368" s="517"/>
      <c r="CI368" s="517"/>
      <c r="CJ368" s="517"/>
      <c r="CK368" s="517"/>
      <c r="CL368" s="517"/>
    </row>
    <row r="369" spans="83:90" x14ac:dyDescent="0.35">
      <c r="CE369" s="517"/>
      <c r="CF369" s="517"/>
      <c r="CG369" s="517"/>
      <c r="CH369" s="517"/>
      <c r="CI369" s="517"/>
      <c r="CJ369" s="517"/>
      <c r="CK369" s="517"/>
      <c r="CL369" s="517"/>
    </row>
    <row r="370" spans="83:90" x14ac:dyDescent="0.35">
      <c r="CE370" s="517"/>
      <c r="CF370" s="517"/>
      <c r="CG370" s="517"/>
      <c r="CH370" s="517"/>
      <c r="CI370" s="517"/>
      <c r="CJ370" s="517"/>
      <c r="CK370" s="517"/>
      <c r="CL370" s="517"/>
    </row>
    <row r="371" spans="83:90" x14ac:dyDescent="0.35">
      <c r="CE371" s="517"/>
      <c r="CF371" s="517"/>
      <c r="CG371" s="517"/>
      <c r="CH371" s="517"/>
      <c r="CI371" s="517"/>
      <c r="CJ371" s="517"/>
      <c r="CK371" s="517"/>
      <c r="CL371" s="517"/>
    </row>
    <row r="372" spans="83:90" x14ac:dyDescent="0.35">
      <c r="CE372" s="517"/>
      <c r="CF372" s="517"/>
      <c r="CG372" s="517"/>
      <c r="CH372" s="517"/>
      <c r="CI372" s="517"/>
      <c r="CJ372" s="517"/>
      <c r="CK372" s="517"/>
      <c r="CL372" s="517"/>
    </row>
    <row r="373" spans="83:90" x14ac:dyDescent="0.35">
      <c r="CE373" s="517"/>
      <c r="CF373" s="517"/>
      <c r="CG373" s="517"/>
      <c r="CH373" s="517"/>
      <c r="CI373" s="517"/>
      <c r="CJ373" s="517"/>
      <c r="CK373" s="517"/>
      <c r="CL373" s="517"/>
    </row>
    <row r="374" spans="83:90" x14ac:dyDescent="0.35">
      <c r="CE374" s="517"/>
      <c r="CF374" s="517"/>
      <c r="CG374" s="517"/>
      <c r="CH374" s="517"/>
      <c r="CI374" s="517"/>
      <c r="CJ374" s="517"/>
      <c r="CK374" s="517"/>
      <c r="CL374" s="517"/>
    </row>
    <row r="375" spans="83:90" x14ac:dyDescent="0.35">
      <c r="CE375" s="517"/>
      <c r="CF375" s="517"/>
      <c r="CG375" s="517"/>
      <c r="CH375" s="517"/>
      <c r="CI375" s="517"/>
      <c r="CJ375" s="517"/>
      <c r="CK375" s="517"/>
      <c r="CL375" s="517"/>
    </row>
    <row r="376" spans="83:90" x14ac:dyDescent="0.35">
      <c r="CE376" s="517"/>
      <c r="CF376" s="517"/>
      <c r="CG376" s="517"/>
      <c r="CH376" s="517"/>
      <c r="CI376" s="517"/>
      <c r="CJ376" s="517"/>
      <c r="CK376" s="517"/>
      <c r="CL376" s="517"/>
    </row>
    <row r="377" spans="83:90" x14ac:dyDescent="0.35">
      <c r="CE377" s="517"/>
      <c r="CF377" s="517"/>
      <c r="CG377" s="517"/>
      <c r="CH377" s="517"/>
      <c r="CI377" s="517"/>
      <c r="CJ377" s="517"/>
      <c r="CK377" s="517"/>
      <c r="CL377" s="517"/>
    </row>
    <row r="378" spans="83:90" x14ac:dyDescent="0.35">
      <c r="CE378" s="517"/>
      <c r="CF378" s="517"/>
      <c r="CG378" s="517"/>
      <c r="CH378" s="517"/>
      <c r="CI378" s="517"/>
      <c r="CJ378" s="517"/>
      <c r="CK378" s="517"/>
      <c r="CL378" s="517"/>
    </row>
    <row r="379" spans="83:90" x14ac:dyDescent="0.35">
      <c r="CE379" s="517"/>
      <c r="CF379" s="517"/>
      <c r="CG379" s="517"/>
      <c r="CH379" s="517"/>
      <c r="CI379" s="517"/>
      <c r="CJ379" s="517"/>
      <c r="CK379" s="517"/>
      <c r="CL379" s="517"/>
    </row>
    <row r="380" spans="83:90" x14ac:dyDescent="0.35">
      <c r="CE380" s="517"/>
      <c r="CF380" s="517"/>
      <c r="CG380" s="517"/>
      <c r="CH380" s="517"/>
      <c r="CI380" s="517"/>
      <c r="CJ380" s="517"/>
      <c r="CK380" s="517"/>
      <c r="CL380" s="517"/>
    </row>
    <row r="381" spans="83:90" x14ac:dyDescent="0.35">
      <c r="CE381" s="517"/>
      <c r="CF381" s="517"/>
      <c r="CG381" s="517"/>
      <c r="CH381" s="517"/>
      <c r="CI381" s="517"/>
      <c r="CJ381" s="517"/>
      <c r="CK381" s="517"/>
      <c r="CL381" s="517"/>
    </row>
    <row r="382" spans="83:90" x14ac:dyDescent="0.35">
      <c r="CE382" s="517"/>
      <c r="CF382" s="517"/>
      <c r="CG382" s="517"/>
      <c r="CH382" s="517"/>
      <c r="CI382" s="517"/>
      <c r="CJ382" s="517"/>
      <c r="CK382" s="517"/>
      <c r="CL382" s="517"/>
    </row>
    <row r="383" spans="83:90" x14ac:dyDescent="0.35">
      <c r="CE383" s="517"/>
      <c r="CF383" s="517"/>
      <c r="CG383" s="517"/>
      <c r="CH383" s="517"/>
      <c r="CI383" s="517"/>
      <c r="CJ383" s="517"/>
      <c r="CK383" s="517"/>
      <c r="CL383" s="517"/>
    </row>
    <row r="384" spans="83:90" x14ac:dyDescent="0.35">
      <c r="CE384" s="517"/>
      <c r="CF384" s="517"/>
      <c r="CG384" s="517"/>
      <c r="CH384" s="517"/>
      <c r="CI384" s="517"/>
      <c r="CJ384" s="517"/>
      <c r="CK384" s="517"/>
      <c r="CL384" s="517"/>
    </row>
    <row r="385" spans="83:90" x14ac:dyDescent="0.35">
      <c r="CE385" s="517"/>
      <c r="CF385" s="517"/>
      <c r="CG385" s="517"/>
      <c r="CH385" s="517"/>
      <c r="CI385" s="517"/>
      <c r="CJ385" s="517"/>
      <c r="CK385" s="517"/>
      <c r="CL385" s="517"/>
    </row>
    <row r="386" spans="83:90" x14ac:dyDescent="0.35">
      <c r="CE386" s="517"/>
      <c r="CF386" s="517"/>
      <c r="CG386" s="517"/>
      <c r="CH386" s="517"/>
      <c r="CI386" s="517"/>
      <c r="CJ386" s="517"/>
      <c r="CK386" s="517"/>
      <c r="CL386" s="517"/>
    </row>
    <row r="387" spans="83:90" x14ac:dyDescent="0.35">
      <c r="CE387" s="517"/>
      <c r="CF387" s="517"/>
      <c r="CG387" s="517"/>
      <c r="CH387" s="517"/>
      <c r="CI387" s="517"/>
      <c r="CJ387" s="517"/>
      <c r="CK387" s="517"/>
      <c r="CL387" s="517"/>
    </row>
    <row r="388" spans="83:90" x14ac:dyDescent="0.35">
      <c r="CE388" s="517"/>
      <c r="CF388" s="517"/>
      <c r="CG388" s="517"/>
      <c r="CH388" s="517"/>
      <c r="CI388" s="517"/>
      <c r="CJ388" s="517"/>
      <c r="CK388" s="517"/>
      <c r="CL388" s="517"/>
    </row>
    <row r="389" spans="83:90" x14ac:dyDescent="0.35">
      <c r="CE389" s="517"/>
      <c r="CF389" s="517"/>
      <c r="CG389" s="517"/>
      <c r="CH389" s="517"/>
      <c r="CI389" s="517"/>
      <c r="CJ389" s="517"/>
      <c r="CK389" s="517"/>
      <c r="CL389" s="517"/>
    </row>
    <row r="390" spans="83:90" x14ac:dyDescent="0.35">
      <c r="CE390" s="517"/>
      <c r="CF390" s="517"/>
      <c r="CG390" s="517"/>
      <c r="CH390" s="517"/>
      <c r="CI390" s="517"/>
      <c r="CJ390" s="517"/>
      <c r="CK390" s="517"/>
      <c r="CL390" s="517"/>
    </row>
    <row r="391" spans="83:90" x14ac:dyDescent="0.35">
      <c r="CE391" s="517"/>
      <c r="CF391" s="517"/>
      <c r="CG391" s="517"/>
      <c r="CH391" s="517"/>
      <c r="CI391" s="517"/>
      <c r="CJ391" s="517"/>
      <c r="CK391" s="517"/>
      <c r="CL391" s="517"/>
    </row>
    <row r="392" spans="83:90" x14ac:dyDescent="0.35">
      <c r="CE392" s="517"/>
      <c r="CF392" s="517"/>
      <c r="CG392" s="517"/>
      <c r="CH392" s="517"/>
      <c r="CI392" s="517"/>
      <c r="CJ392" s="517"/>
      <c r="CK392" s="517"/>
      <c r="CL392" s="517"/>
    </row>
    <row r="433" spans="2:2" x14ac:dyDescent="0.35">
      <c r="B433" t="s">
        <v>914</v>
      </c>
    </row>
  </sheetData>
  <sheetProtection algorithmName="SHA-512" hashValue="6SbW+DOHIkVH0mnk+7f89DSOT/MmPieW8JSXss05uX43apf0viTwHjtFF/wuCqNiOokMDe4/D3zj8yehYbieDA==" saltValue="FLZJiOSGOZl9pLWt/3jLKg==" spinCount="100000" sheet="1" formatColumns="0" autoFilter="0"/>
  <sortState xmlns:xlrd2="http://schemas.microsoft.com/office/spreadsheetml/2017/richdata2" ref="CL21:CL26">
    <sortCondition ref="CL21"/>
  </sortState>
  <dataConsolidate/>
  <mergeCells count="37">
    <mergeCell ref="AT12:AV12"/>
    <mergeCell ref="A101:H101"/>
    <mergeCell ref="AL3:AQ3"/>
    <mergeCell ref="AS3:AX3"/>
    <mergeCell ref="AC12:AJ12"/>
    <mergeCell ref="AG16:AH16"/>
    <mergeCell ref="C4:I4"/>
    <mergeCell ref="C14:I14"/>
    <mergeCell ref="C16:I16"/>
    <mergeCell ref="C12:I12"/>
    <mergeCell ref="C6:I6"/>
    <mergeCell ref="AG15:AH15"/>
    <mergeCell ref="AK16:AL16"/>
    <mergeCell ref="AK15:AL15"/>
    <mergeCell ref="AT10:AV10"/>
    <mergeCell ref="AM13:AP13"/>
    <mergeCell ref="AT9:AV9"/>
    <mergeCell ref="B1:BX1"/>
    <mergeCell ref="AK2:AX2"/>
    <mergeCell ref="AK5:AL5"/>
    <mergeCell ref="AR5:AS5"/>
    <mergeCell ref="BS18:BW18"/>
    <mergeCell ref="BD18:BF18"/>
    <mergeCell ref="CN19:CO19"/>
    <mergeCell ref="AL4:AQ4"/>
    <mergeCell ref="AS4:AX4"/>
    <mergeCell ref="BQ18:BR18"/>
    <mergeCell ref="AR14:AS14"/>
    <mergeCell ref="AM14:AP14"/>
    <mergeCell ref="BG18:BJ18"/>
    <mergeCell ref="BK18:BM18"/>
    <mergeCell ref="BN18:BP18"/>
    <mergeCell ref="AV14:AX14"/>
    <mergeCell ref="AV16:AX16"/>
    <mergeCell ref="BA18:BC18"/>
    <mergeCell ref="AT11:AV11"/>
    <mergeCell ref="AR9:AS9"/>
  </mergeCells>
  <phoneticPr fontId="61" type="noConversion"/>
  <conditionalFormatting sqref="AC12">
    <cfRule type="expression" dxfId="1163" priority="175">
      <formula>COUNTIF($AR$20:$AR$83,"*"&amp;"M"&amp;"*")&gt;0</formula>
    </cfRule>
  </conditionalFormatting>
  <conditionalFormatting sqref="C4:I4">
    <cfRule type="expression" dxfId="1162" priority="172">
      <formula>AND($AH$4&lt;&gt;"",$C$4="")</formula>
    </cfRule>
  </conditionalFormatting>
  <conditionalFormatting sqref="C6:I6">
    <cfRule type="expression" dxfId="1161" priority="171">
      <formula>AND($AH$4&lt;&gt;"",$C$6="")</formula>
    </cfRule>
  </conditionalFormatting>
  <conditionalFormatting sqref="C8">
    <cfRule type="expression" dxfId="1160" priority="170">
      <formula>AND($AH$4&lt;&gt;"",$C$8="")</formula>
    </cfRule>
  </conditionalFormatting>
  <conditionalFormatting sqref="C10">
    <cfRule type="expression" dxfId="1159" priority="169">
      <formula>AND($C$10="",$AH$4="NEW ITEM")</formula>
    </cfRule>
  </conditionalFormatting>
  <conditionalFormatting sqref="C12:I12">
    <cfRule type="expression" dxfId="1158" priority="168">
      <formula>AND($AH$4&lt;&gt;"",$C$12="")</formula>
    </cfRule>
  </conditionalFormatting>
  <conditionalFormatting sqref="C14:I14">
    <cfRule type="expression" dxfId="1157" priority="167">
      <formula>AND($AH$4&lt;&gt;"",$C$14="")</formula>
    </cfRule>
  </conditionalFormatting>
  <conditionalFormatting sqref="C16:I16">
    <cfRule type="expression" dxfId="1156" priority="166">
      <formula>AND($AH$4&lt;&gt;"",$C$16="")</formula>
    </cfRule>
  </conditionalFormatting>
  <conditionalFormatting sqref="H8">
    <cfRule type="expression" dxfId="1155" priority="165">
      <formula>AND($AH$4&lt;&gt;"",$H$8="")</formula>
    </cfRule>
  </conditionalFormatting>
  <conditionalFormatting sqref="H10">
    <cfRule type="expression" dxfId="1154" priority="164">
      <formula>AND($AH$4&lt;&gt;"",$H$10="")</formula>
    </cfRule>
  </conditionalFormatting>
  <conditionalFormatting sqref="AD4">
    <cfRule type="expression" dxfId="1153" priority="163">
      <formula>AND(OR($AH$4="NEW ITEM",$AH$4="FILE MAINTENANCE"),$AC$12="",$AD$4="",$AD$5="",$AD$6="",$AD$7="",$AD$8="",$AD$9="")</formula>
    </cfRule>
  </conditionalFormatting>
  <conditionalFormatting sqref="AD5">
    <cfRule type="expression" dxfId="1152" priority="162">
      <formula>AND(OR($AH$4="NEW ITEM",$AH$4="FILE MAINTENANCE"),$AC$12="",$AD$4="",$AD$5="",$AD$6="",$AD$7="",$AD$8="",$AD$9="")</formula>
    </cfRule>
  </conditionalFormatting>
  <conditionalFormatting sqref="AD6">
    <cfRule type="expression" dxfId="1151" priority="161">
      <formula>AND(OR($AH$4="NEW ITEM",$AH$4="FILE MAINTENANCE"),$AC$12="",$AD$4="",$AD$5="",$AD$6="",$AD$7="",$AD$8="",$AD$9="")</formula>
    </cfRule>
  </conditionalFormatting>
  <conditionalFormatting sqref="AD7">
    <cfRule type="expression" dxfId="1150" priority="160">
      <formula>AND(OR($AH$4="NEW ITEM",$AH$4="FILE MAINTENANCE"),$AC$12="",$AD$4="",$AD$5="",$AD$6="",$AD$7="",$AD$8="",$AD$9="")</formula>
    </cfRule>
  </conditionalFormatting>
  <conditionalFormatting sqref="AD8">
    <cfRule type="expression" dxfId="1149" priority="159">
      <formula>AND(OR($AH$4="NEW ITEM",$AH$4="FILE MAINTENANCE"),$AC$12="",$AD$4="",$AD$5="",$AD$6="",$AD$7="",$AD$8="",$AD$9="")</formula>
    </cfRule>
  </conditionalFormatting>
  <conditionalFormatting sqref="AD9">
    <cfRule type="expression" dxfId="1148" priority="158">
      <formula>AND(OR($AH$4="NEW ITEM",$AH$4="FILE MAINTENANCE"),$AC$12="",$AD$4="",$AD$5="",$AD$6="",$AD$7="",$AD$8="",$AD$9="")</formula>
    </cfRule>
  </conditionalFormatting>
  <conditionalFormatting sqref="AC16">
    <cfRule type="expression" dxfId="1147" priority="156">
      <formula>AND($AC$16="",OR($AH$4="NEW ITEM",$AH$4="FILE MAINTENANCE"))</formula>
    </cfRule>
  </conditionalFormatting>
  <conditionalFormatting sqref="AE16">
    <cfRule type="expression" dxfId="1146" priority="155">
      <formula>AND($AE$16="",OR($AH$4="NEW ITEM",$AH$4="FILE MAINTENANCE"))</formula>
    </cfRule>
  </conditionalFormatting>
  <conditionalFormatting sqref="AG16:AH16">
    <cfRule type="expression" dxfId="1145" priority="154">
      <formula>AND($AG$16="",$AH$4&lt;&gt;"")</formula>
    </cfRule>
  </conditionalFormatting>
  <conditionalFormatting sqref="AY14">
    <cfRule type="expression" dxfId="1144" priority="149">
      <formula>AND(OR($AH$4="NEW ITEM",$AH$4="FILE MAINTENANCE",$AG$16="NON-EDLP"),$AY$14="")</formula>
    </cfRule>
  </conditionalFormatting>
  <conditionalFormatting sqref="AY16">
    <cfRule type="expression" dxfId="1143" priority="148">
      <formula>AND(OR($AH$4="NEW ITEM",$AH$4="FILE MAINTENANCE",$AG$16="NON-EDLP"),$AY$16="")</formula>
    </cfRule>
  </conditionalFormatting>
  <conditionalFormatting sqref="AO9">
    <cfRule type="expression" dxfId="1142" priority="144">
      <formula>AND($AM$9="YES",$AO$9="")</formula>
    </cfRule>
  </conditionalFormatting>
  <conditionalFormatting sqref="AW9">
    <cfRule type="expression" dxfId="1141" priority="138">
      <formula>AND(AH4&lt;&gt;"",AND(AW9="",AW10="",AW11="",AW12=""))</formula>
    </cfRule>
  </conditionalFormatting>
  <conditionalFormatting sqref="AW10">
    <cfRule type="expression" dxfId="1140" priority="137">
      <formula>AND(AH4&lt;&gt;"",AND(AW9="",AW10="",AW11="",AW12=""))</formula>
    </cfRule>
  </conditionalFormatting>
  <conditionalFormatting sqref="AW11">
    <cfRule type="expression" dxfId="1139" priority="136">
      <formula>AND(AH4&lt;&gt;"",AND(AW9="",AW10="",AW11="",AW12=""))</formula>
    </cfRule>
  </conditionalFormatting>
  <conditionalFormatting sqref="AW12">
    <cfRule type="expression" dxfId="1138" priority="135">
      <formula>AND(AH4&lt;&gt;"",AND(AW9="",AW10="",AW11="",AW12=""))</formula>
    </cfRule>
  </conditionalFormatting>
  <conditionalFormatting sqref="AM6">
    <cfRule type="expression" dxfId="1137" priority="134">
      <formula>AND($AL$3&lt;&gt;"",$AM$6="")</formula>
    </cfRule>
  </conditionalFormatting>
  <conditionalFormatting sqref="AO5">
    <cfRule type="expression" dxfId="1136" priority="74">
      <formula>$AO$5&lt;TODAY()</formula>
    </cfRule>
    <cfRule type="expression" dxfId="1135" priority="132">
      <formula>AND($AL$3&lt;&gt;"",$AO$5="")</formula>
    </cfRule>
  </conditionalFormatting>
  <conditionalFormatting sqref="AQ5">
    <cfRule type="expression" dxfId="1134" priority="129">
      <formula>AND($AL$3&lt;&gt;"",$AQ$5="")</formula>
    </cfRule>
  </conditionalFormatting>
  <conditionalFormatting sqref="AT6">
    <cfRule type="expression" dxfId="1133" priority="126">
      <formula>AND($AS$3&lt;&gt;"",$AT$6="")</formula>
    </cfRule>
  </conditionalFormatting>
  <conditionalFormatting sqref="AV5">
    <cfRule type="expression" dxfId="1132" priority="72">
      <formula>$AV$5&lt;TODAY()</formula>
    </cfRule>
    <cfRule type="expression" dxfId="1131" priority="124">
      <formula>AND($AS$3&lt;&gt;"",$AV$5="")</formula>
    </cfRule>
  </conditionalFormatting>
  <conditionalFormatting sqref="AV6">
    <cfRule type="expression" dxfId="1130" priority="71">
      <formula>$AV$6="n/a"</formula>
    </cfRule>
    <cfRule type="expression" dxfId="1129" priority="78">
      <formula>$AV$6&lt;TODAY()</formula>
    </cfRule>
    <cfRule type="expression" dxfId="1128" priority="123">
      <formula>AND($AS$3&lt;&gt;"",$AV$6="")</formula>
    </cfRule>
  </conditionalFormatting>
  <conditionalFormatting sqref="AV7">
    <cfRule type="expression" dxfId="1127" priority="70">
      <formula>$AV$7="n/a"</formula>
    </cfRule>
    <cfRule type="expression" dxfId="1126" priority="77">
      <formula>$AV$7&lt;TODAY()</formula>
    </cfRule>
    <cfRule type="expression" dxfId="1125" priority="122">
      <formula>AND($AS$3&lt;&gt;"",$AT$7&lt;&gt;"",$AV$7="")</formula>
    </cfRule>
  </conditionalFormatting>
  <conditionalFormatting sqref="AX5">
    <cfRule type="expression" dxfId="1124" priority="121">
      <formula>AND($AS$3&lt;&gt;"",$AX$5="")</formula>
    </cfRule>
  </conditionalFormatting>
  <conditionalFormatting sqref="AX6">
    <cfRule type="expression" dxfId="1123" priority="75">
      <formula>$AX$6="n/a"</formula>
    </cfRule>
    <cfRule type="expression" dxfId="1122" priority="120">
      <formula>AND($AS$3&lt;&gt;"",$AX$6="")</formula>
    </cfRule>
  </conditionalFormatting>
  <conditionalFormatting sqref="AX7">
    <cfRule type="expression" dxfId="1121" priority="76">
      <formula>$AX$7="n/a"</formula>
    </cfRule>
    <cfRule type="expression" dxfId="1120" priority="119">
      <formula>AND($AS$3&lt;&gt;"",$AT$7&lt;&gt;"",$AX$7="")</formula>
    </cfRule>
  </conditionalFormatting>
  <conditionalFormatting sqref="AH4">
    <cfRule type="expression" dxfId="1119" priority="118">
      <formula>$AH$4=""</formula>
    </cfRule>
  </conditionalFormatting>
  <conditionalFormatting sqref="AH7">
    <cfRule type="expression" dxfId="1118" priority="117">
      <formula>AND(OR($AH$4="PROMO PRESENTATION",$AH$4="NEW ITEM"),$AH$7="")</formula>
    </cfRule>
  </conditionalFormatting>
  <conditionalFormatting sqref="AO10">
    <cfRule type="expression" dxfId="1117" priority="116">
      <formula>AND($AM$10="YES",$AO$9="")</formula>
    </cfRule>
  </conditionalFormatting>
  <conditionalFormatting sqref="AO11">
    <cfRule type="expression" dxfId="1116" priority="115">
      <formula>AND($AM$11="YES",$AO$9="")</formula>
    </cfRule>
  </conditionalFormatting>
  <conditionalFormatting sqref="AQ9">
    <cfRule type="expression" dxfId="1115" priority="114">
      <formula>AND($AM$9="YES",$AO$9="")</formula>
    </cfRule>
  </conditionalFormatting>
  <conditionalFormatting sqref="AQ10">
    <cfRule type="expression" dxfId="1114" priority="113">
      <formula>AND($AM$10="YES",$AO$9="")</formula>
    </cfRule>
  </conditionalFormatting>
  <conditionalFormatting sqref="AQ11">
    <cfRule type="expression" dxfId="1113" priority="112">
      <formula>AND($AM$11="YES",$AO$9="")</formula>
    </cfRule>
  </conditionalFormatting>
  <conditionalFormatting sqref="AO6">
    <cfRule type="expression" dxfId="1112" priority="73">
      <formula>$AO$6="n/a"</formula>
    </cfRule>
    <cfRule type="expression" dxfId="1111" priority="86">
      <formula>$AO$6&lt;TODAY()</formula>
    </cfRule>
    <cfRule type="expression" dxfId="1110" priority="107">
      <formula>AND(AND($AL$3&lt;&gt;"",$AM$6&lt;&gt;""),$AO$6="")</formula>
    </cfRule>
  </conditionalFormatting>
  <conditionalFormatting sqref="AQ6">
    <cfRule type="expression" dxfId="1109" priority="82">
      <formula>$AQ$6="n/a"</formula>
    </cfRule>
    <cfRule type="expression" dxfId="1108" priority="110">
      <formula>AND(AND($AL$3&lt;&gt;"",$AM$6&lt;&gt;""),$AQ$6="")</formula>
    </cfRule>
  </conditionalFormatting>
  <conditionalFormatting sqref="AO7">
    <cfRule type="expression" dxfId="1107" priority="79">
      <formula>$AO$7="n/a"</formula>
    </cfRule>
    <cfRule type="expression" dxfId="1106" priority="109">
      <formula>AND($AL$3&lt;&gt;"",$AM$7&lt;&gt;"",$AO$7="")</formula>
    </cfRule>
  </conditionalFormatting>
  <conditionalFormatting sqref="AQ7">
    <cfRule type="expression" dxfId="1105" priority="80">
      <formula>$AQ$7="n/a"</formula>
    </cfRule>
    <cfRule type="expression" dxfId="1104" priority="108">
      <formula>AND($AL$3&lt;&gt;"",$AQ$5="")</formula>
    </cfRule>
  </conditionalFormatting>
  <conditionalFormatting sqref="AL3:AQ3">
    <cfRule type="expression" dxfId="1103" priority="68">
      <formula>AND($AH$4="PROMO PRESENTATION",$AL$3="")</formula>
    </cfRule>
  </conditionalFormatting>
  <conditionalFormatting sqref="AO6">
    <cfRule type="expression" dxfId="1102" priority="89">
      <formula>AND(OR($AL$3&lt;&gt;"",$AO$6&lt;&gt;""),$AM$6="")</formula>
    </cfRule>
  </conditionalFormatting>
  <conditionalFormatting sqref="E20:E83">
    <cfRule type="expression" dxfId="1101" priority="8">
      <formula>AND(OR($G20="SH",$G20="PL"),$E20="")</formula>
    </cfRule>
  </conditionalFormatting>
  <conditionalFormatting sqref="AW20:AW83 B20:C83 F20:J83 AD20:AF83">
    <cfRule type="expression" dxfId="1100" priority="7">
      <formula>AND(IF($A20=1,$AH$4="PROMO PRESENTATION",AND($AH$4="PROMO PRESENTATION",OR($B20&lt;&gt;"",$C20&lt;&gt;"",$E20&lt;&gt;"",$F20&lt;&gt;"",$G20&lt;&gt;"",$H20&lt;&gt;"",$I20&lt;&gt;"",$J20&lt;&gt;"",$AD20&lt;&gt;"",$AE20&lt;&gt;"",$AF20&lt;&gt;"",$AR20&lt;&gt;"",$AU20&lt;&gt;"",$AW20&lt;&gt;"",$BA20&lt;&gt;"",$BB20&lt;&gt;"",$BC20&lt;&gt;""))),B20="")</formula>
    </cfRule>
  </conditionalFormatting>
  <conditionalFormatting sqref="B20:C83 AW20:AW83 BQ20:BQ83 F20:J83 AD20:AQ83">
    <cfRule type="expression" dxfId="1099" priority="9">
      <formula>AND(IF($A20=1,OR($AH$4="NEW ITEM",$AH$4="FILE MAINTENANCE"),AND(OR($AH$4="NEW ITEM",$AH$4="FILE MAINTENANCE"),OR($B20&lt;&gt;"",$C20&lt;&gt;"",$E20&lt;&gt;"",$F20&lt;&gt;"",$G20&lt;&gt;"",$H20&lt;&gt;"",$I20&lt;&gt;"",$J20&lt;&gt;"",$AD20&lt;&gt;"",$AE20&lt;&gt;"",$AF20&lt;&gt;"",$AG20&lt;&gt;"",$AH20&lt;&gt;"",$AI20&lt;&gt;"",$AJ20&lt;&gt;"",$AK20&lt;&gt;"",$AL20&lt;&gt;"",$AM20&lt;&gt;"",$AN20&lt;&gt;"",$AO20&lt;&gt;"",$AP20&lt;&gt;"",$AQ20&lt;&gt;"",$AR20&lt;&gt;"",$AU20&lt;&gt;"",$AV20&lt;&gt;"",$AW20&lt;&gt;"",$BG20&lt;&gt;"",$BH20&lt;&gt;"",$BI20&lt;&gt;"",$BJ20&lt;&gt;"",$BQ20&lt;&gt;""))),B20="")</formula>
    </cfRule>
  </conditionalFormatting>
  <conditionalFormatting sqref="BA20:BC83">
    <cfRule type="expression" dxfId="1098" priority="6">
      <formula>AND(IF($A20=1,AND($AH$4="PROMO PRESENTATION",OR($AG$16="HIGH/LOW",$AG$16="MOD EDLP")),AND(AND($AH$4="PROMO PRESENTATION",OR($AG$16="HIGH/LOW",$AG$16="MOD EDLP")),OR($B20&lt;&gt;"",$C20&lt;&gt;"",$E20&lt;&gt;"",$F20&lt;&gt;"",$G20&lt;&gt;"",$H20&lt;&gt;"",$I20&lt;&gt;"",$J20&lt;&gt;"",$AD20&lt;&gt;"",$AE20&lt;&gt;"",$AF20&lt;&gt;"",$AR20&lt;&gt;"",$AU20&lt;&gt;"",$AW20&lt;&gt;"",$BA20&lt;&gt;"",$BB20&lt;&gt;"",$BC20&lt;&gt;""))),AND($BA20="",$BB20="",$BC20=""))</formula>
    </cfRule>
  </conditionalFormatting>
  <conditionalFormatting sqref="AR20:AR83">
    <cfRule type="expression" dxfId="1097" priority="5">
      <formula>AND(IF($A20=1,$AH$4="PROMO PRESENTATION",AND($AH$4="PROMO PRESENTATION",OR($B20&lt;&gt;"",$C20&lt;&gt;"",$E20&lt;&gt;"",$F20&lt;&gt;"",$G20&lt;&gt;"",$H20&lt;&gt;"",$I20&lt;&gt;"",$J20&lt;&gt;"",$AD20&lt;&gt;"",$AE20&lt;&gt;"",$AF20&lt;&gt;"",$AR20&lt;&gt;"",$AU20&lt;&gt;"",$AW20&lt;&gt;"",$BA20&lt;&gt;"",$BB20&lt;&gt;"",$BC20&lt;&gt;""))),AR20="")</formula>
    </cfRule>
  </conditionalFormatting>
  <conditionalFormatting sqref="AU20:AV83">
    <cfRule type="expression" dxfId="1096" priority="4">
      <formula>AND(IF($A20=1,OR($AH$4="NEW ITEM",$AH$4="FILE MAINTENANCE"),AND(OR($AH$4="NEW ITEM",$AH$4="FILE MAINTENANCE"),OR($B20&lt;&gt;"",$C20&lt;&gt;"",$E20&lt;&gt;"",$F20&lt;&gt;"",$G20&lt;&gt;"",$H20&lt;&gt;"",$I20&lt;&gt;"",$J20&lt;&gt;"",$AD20&lt;&gt;"",$AE20&lt;&gt;"",$AF20&lt;&gt;"",$AG20&lt;&gt;"",$AH20&lt;&gt;"",$AI20&lt;&gt;"",$AJ20&lt;&gt;"",$AK20&lt;&gt;"",$AL20&lt;&gt;"",$AM20&lt;&gt;"",$AN20&lt;&gt;"",$AO20&lt;&gt;"",$AP20&lt;&gt;"",$AQ20&lt;&gt;"",$AR20&lt;&gt;"",$AU20&lt;&gt;"",$AV20&lt;&gt;"",$AW20&lt;&gt;"",$BD20&lt;&gt;"",$BE20&lt;&gt;"",$BF20&lt;&gt;"",$BG20&lt;&gt;"",$BN20&lt;&gt;"",))),AND($AU20="",$AV20=""))</formula>
    </cfRule>
  </conditionalFormatting>
  <dataValidations xWindow="1250" yWindow="649" count="92">
    <dataValidation type="custom" allowBlank="1" showInputMessage="1" showErrorMessage="1" error="Input X if presenting the line item as an ADD, else leave NULL._x000a__x000a_Cannot select ADD and P-CODE for the same line item." prompt="Input X if presenting the line item as an ADD, else leave NULL" sqref="AU20:AU83" xr:uid="{00000000-0002-0000-0100-000000000000}">
      <formula1>IF(AV20&gt;0,"",AU20)</formula1>
    </dataValidation>
    <dataValidation type="custom" allowBlank="1" showInputMessage="1" showErrorMessage="1" error="Cannot select ADD and P-CODE for the same item." prompt="Enter an X to indicate the intention to phase out the line item.  Do not input an X here, if you've input an X in the Add column - for the same line item" sqref="AV20:AV83" xr:uid="{00000000-0002-0000-0100-000001000000}">
      <formula1>IF(AU20&gt;0,"",AV20)</formula1>
    </dataValidation>
    <dataValidation type="list" allowBlank="1" showInputMessage="1" showErrorMessage="1" error="Select a Unit of Measure (UOM) from the drop down list" prompt="Select a Unit of Measure (UOM) from the drop down list" sqref="I20:I83" xr:uid="{00000000-0002-0000-0100-000003000000}">
      <formula1>Unit_of_Measure</formula1>
    </dataValidation>
    <dataValidation type="list" allowBlank="1" showInputMessage="1" showErrorMessage="1" sqref="AT14" xr:uid="{00000000-0002-0000-0100-000004000000}">
      <formula1>YES_NO</formula1>
    </dataValidation>
    <dataValidation type="list" allowBlank="1" showInputMessage="1" showErrorMessage="1" sqref="AH4" xr:uid="{00000000-0002-0000-0100-000006000000}">
      <formula1>intent_list</formula1>
    </dataValidation>
    <dataValidation type="list" allowBlank="1" showInputMessage="1" showErrorMessage="1" prompt="Select X here, if you are presenting your items for the CARRIBEAN." sqref="AD9" xr:uid="{00000000-0002-0000-0100-000007000000}">
      <formula1>X</formula1>
    </dataValidation>
    <dataValidation type="textLength" operator="equal" allowBlank="1" showInputMessage="1" showErrorMessage="1" error="Enter 13 character contract number." prompt="Enter second 13 character contract number associated with the four character vendor number. ####_x000a__x000a_It will be assumed that this contract number will be associated with a &quot;-02&quot; version of the vendor number.  ####-02_x000a__x000a_(If no second contract, leave blank.)" sqref="E8" xr:uid="{00000000-0002-0000-0100-000008000000}">
      <formula1>13</formula1>
    </dataValidation>
    <dataValidation type="list" allowBlank="1" showInputMessage="1" showErrorMessage="1" error="Select value from drop down list." prompt="Select O if your package includes O-coded items, otherwise A. If your package contains a mix, select A here and O in the box immediately above (or vice versa). The relevant VPR dates will auto-populate in the the Start and End boxes to the right." sqref="AT7" xr:uid="{00000000-0002-0000-0100-00000B000000}">
      <formula1>"O,A"</formula1>
    </dataValidation>
    <dataValidation type="list" allowBlank="1" showInputMessage="1" showErrorMessage="1" prompt="Select whether or not in-store demos will be used._x000a__x000a_If in-store demos will be conducted communicate on the remarks page, how much product will be demoed, and when and where." sqref="AK14" xr:uid="{00000000-0002-0000-0100-00000C000000}">
      <formula1>YES_NO</formula1>
    </dataValidation>
    <dataValidation type="textLength" operator="equal" allowBlank="1" showInputMessage="1" showErrorMessage="1" error="Enter 4 character vendor number (####)." prompt="Enter the four character vendor number. ####_x000a__x000a_For contract one, &quot;-01&quot; will be appended in the business system. ####-01_x000a__x000a_For contract two, &quot;-02&quot; will be appended in the business system. ####-02" sqref="H8" xr:uid="{00000000-0002-0000-0100-00000D000000}">
      <formula1>4</formula1>
    </dataValidation>
    <dataValidation type="textLength" operator="equal" allowBlank="1" showInputMessage="1" showErrorMessage="1" error="Enter 13 digit GLN." prompt="Enter the 13 digit GS1 System identifiaction number." sqref="C10" xr:uid="{00000000-0002-0000-0100-00000E000000}">
      <formula1>13</formula1>
    </dataValidation>
    <dataValidation type="date" operator="greaterThanOrEqual" allowBlank="1" showInputMessage="1" showErrorMessage="1" prompt="Enter the submission date." sqref="AF4" xr:uid="{00000000-0002-0000-0100-00000F000000}">
      <formula1>TODAY()</formula1>
    </dataValidation>
    <dataValidation operator="greaterThan" allowBlank="1" showInputMessage="1" showErrorMessage="1" sqref="AX5:AX7 AQ5:AQ7" xr:uid="{00000000-0002-0000-0100-000010000000}"/>
    <dataValidation operator="greaterThanOrEqual" allowBlank="1" showInputMessage="1" showErrorMessage="1" sqref="AV5:AV7" xr:uid="{00000000-0002-0000-0100-000011000000}"/>
    <dataValidation type="list" allowBlank="1" showInputMessage="1" showErrorMessage="1" prompt="Indicate (w/ an X) that a Container Redemption Value (CRV) is associated w/ the line item.  Then use the CRV tab to provide the details." sqref="AT20:AT83" xr:uid="{00000000-0002-0000-0100-000012000000}">
      <formula1>X</formula1>
    </dataValidation>
    <dataValidation type="list" operator="equal" allowBlank="1" showInputMessage="1" showErrorMessage="1" error="Enter two character Region Stock Listing code. " sqref="AR20:AR83" xr:uid="{00000000-0002-0000-0100-00001B000000}">
      <formula1>$CG$21:$CG$42</formula1>
    </dataValidation>
    <dataValidation type="list" allowBlank="1" showInputMessage="1" showErrorMessage="1" error="Enter Yes or No" prompt="Please enter &quot;Yes&quot; if an Organic claim applies for the product" sqref="BR20:BR83" xr:uid="{66D6B8DE-B29A-471D-8680-B38922CFD1EC}">
      <formula1>$CI$21:$CI$22</formula1>
    </dataValidation>
    <dataValidation type="list" allowBlank="1" showInputMessage="1" showErrorMessage="1" prompt="Input your suggested gross margin._x000a__x000a_***1% is an acceptable suggestion for Produce departments 62 (Grocery in Produce Chill) and 63 (Produce Other) items only.  Otherwise a suggestion of 1.5% or greater is required." sqref="AY16" xr:uid="{C21FBBD9-DB00-4EA9-B3D4-D435E1CA410D}">
      <formula1>SUGGESTED_MARGIN</formula1>
    </dataValidation>
    <dataValidation type="textLength" operator="lessThanOrEqual" allowBlank="1" showInputMessage="1" showErrorMessage="1" error="Use 10 characters or less." prompt="Input the brand, in 10 characters or less (substituting underscores in place of spaces).  These are the requirements for PHQ's brand_code field." sqref="B20:B83" xr:uid="{58BE4474-8651-4626-8F4D-C56A072D9390}">
      <formula1>10</formula1>
    </dataValidation>
    <dataValidation type="decimal" operator="greaterThan" allowBlank="1" showInputMessage="1" showErrorMessage="1" error="Enter a numeric value" prompt="Enter the pallet tier, the number of layers of cases per pallet" sqref="AQ20:AQ83" xr:uid="{5C9585A9-DF59-463A-8742-1743DE492FDA}">
      <formula1>0</formula1>
    </dataValidation>
    <dataValidation type="textLength" operator="lessThanOrEqual" allowBlank="1" showInputMessage="1" showErrorMessage="1" error="Use 10 characters or less." sqref="AS20:AS83" xr:uid="{9C0DFFE6-25D2-4373-AA7B-9A68E5BB561D}">
      <formula1>10</formula1>
    </dataValidation>
    <dataValidation type="textLength" operator="greaterThan" allowBlank="1" showInputMessage="1" showErrorMessage="1" error="Enter a Value above 0" sqref="AW20:AW83" xr:uid="{004DC000-6CAF-462F-BFBA-3DE69767AB0E}">
      <formula1>0</formula1>
    </dataValidation>
    <dataValidation type="custom" operator="lessThan" allowBlank="1" showInputMessage="1" showErrorMessage="1" error="Intro cost is above regular cost (or less than zero)" promptTitle="Intro Cost" prompt="Enter DeCA's promotional introductory cost (if being offered)._x000a__x000a_Use remarks block or remarks page to provide additional detail (e.g., date range, etc.)" sqref="AY20:AY83" xr:uid="{61EDCF63-6B82-4D9F-8C02-BF83FED660AB}">
      <formula1>IF(AND(AY20&gt;=AW20,AX20&lt;=0,NOT(ISNUMBER(AX20))),"",AX20)</formula1>
    </dataValidation>
    <dataValidation type="list" allowBlank="1" showInputMessage="1" showErrorMessage="1" errorTitle="Hemp Yes Alert" error="CBD, Hemp and/or THC containing products are not allowed in DeCA; &quot;No&quot; is the only acceptable input" prompt="Input &quot;No&quot; to indicate the product does not contain any form of CBD, hemp (hemp seeds for example) and/or THC" sqref="BQ20:BQ83" xr:uid="{B2B41014-B795-4C6F-8C58-AC93F2193A1D}">
      <formula1>"No"</formula1>
    </dataValidation>
    <dataValidation type="list" allowBlank="1" showInputMessage="1" showErrorMessage="1" sqref="AK16:AL16" xr:uid="{C0FF6292-2A6E-48D8-95F3-BE9963D4ED9A}">
      <formula1>SEASONAL_PACKAGES_LIST</formula1>
    </dataValidation>
    <dataValidation operator="greaterThan" allowBlank="1" showErrorMessage="1" sqref="AZ20:AZ83" xr:uid="{4872CC27-8FCA-42BA-99E1-29998EA08960}"/>
    <dataValidation type="list" allowBlank="1" showInputMessage="1" showErrorMessage="1" error="Select one of the promotions in the drop down list." prompt="Select your preferred promotion period in box ONE. If you wish for an alternate period to be considered, input that selection in this box." sqref="AS3:AX3" xr:uid="{B3A54FE7-DC9F-4687-92DA-175BDDC047A4}">
      <formula1>EVENT</formula1>
    </dataValidation>
    <dataValidation type="textLength" operator="equal" allowBlank="1" showInputMessage="1" showErrorMessage="1" error="Enter 13 character contract number." prompt="Enter first 13 character contract number associated with the four character vendor number. ####_x000a__x000a_It will be assumed that this contract number will be associated with a &quot;-01&quot; version of the vendor number.  ####-01" sqref="C8" xr:uid="{D6E2874E-C29F-4335-92CA-B83AB37E35CF}">
      <formula1>13</formula1>
    </dataValidation>
    <dataValidation type="date" operator="greaterThanOrEqual" allowBlank="1" showInputMessage="1" showErrorMessage="1" error="Enter a date that's greater than or equal to today's date." prompt="Enter the availability date. This date may need to be revisited - to ensure its continued viability - at the time of acceptance." sqref="AE16" xr:uid="{D82F5B66-D710-46B4-8DDD-A796916E21C6}">
      <formula1>TODAY()</formula1>
    </dataValidation>
    <dataValidation operator="greaterThanOrEqual" allowBlank="1" showInputMessage="1" showErrorMessage="1" error="Enter a date." sqref="AO5:AO7" xr:uid="{FF710909-2527-4BFA-87E7-287A6FEE4677}"/>
    <dataValidation type="date" operator="greaterThanOrEqual" allowBlank="1" showInputMessage="1" showErrorMessage="1" error="Enter a future date." prompt="Enter the national roll out date, when rolling out a product line that's new to retail. You will additionally enter &quot;NATIONAL ROLL OUT&quot; in the COMMERCIAL RETAILERS field on the CERTIFICATION sheet, in this case." sqref="E10" xr:uid="{E6B3A097-4169-4EFD-A5A2-DC90BC8F69A5}">
      <formula1>TODAY()</formula1>
    </dataValidation>
    <dataValidation type="custom" allowBlank="1" showInputMessage="1" showErrorMessage="1" error="You've input a non-numeric character and/or more than 14 numeric characters." prompt="Input up to 14 numeric characters. If there is a leading zero, to include it, precede the characters w/ a tick mark (a single quote): '" sqref="J20:J83" xr:uid="{C4E3E672-F351-4B3C-9C14-BBF9EAD36366}">
      <formula1>AND(ISNUMBER(_xlfn.NUMBERVALUE(J20)),LEN(J20)&lt;=14,IFERROR(IF(FIND(" ",J20),TRUE),FALSE)=FALSE)</formula1>
    </dataValidation>
    <dataValidation type="custom" allowBlank="1" showInputMessage="1" showErrorMessage="1" error="You've input a non-numeric character and/or more than 14 numeric characters." prompt="Input up to 14 numeric characters. If there is a leading zero, to include it, precede the characters w/ a tick mark (a single quote): '" sqref="AD20:AE83" xr:uid="{3A529C18-C191-4C78-A020-62DA7D189F87}">
      <formula1>AND(ISNUMBER(_xlfn.NUMBERVALUE(AD20)),LEN(AD20)&lt;=14)</formula1>
    </dataValidation>
    <dataValidation type="list" allowBlank="1" showInputMessage="1" showErrorMessage="1" error="You've input something other than YES or NO." prompt="Input YES or NO, if UPC type is an European Article Number (EAN) - or if it's is a Japanese Article Number (JAN). (This will help File Maintenance interpret your input; unlike w/ UPC's, the expectation is that the vendor will supply the check digit.)" sqref="AG20:AG83" xr:uid="{901FE126-FF47-49B7-B3D3-EBEC45BA3EC9}">
      <formula1>YES_NO</formula1>
    </dataValidation>
    <dataValidation type="textLength" operator="lessThanOrEqual" allowBlank="1" showInputMessage="1" showErrorMessage="1" error="Condense description to 50 characters or less (including spaces)." prompt="Input item description in 50 charcters or less (including spaces)." sqref="F20:F83 C20:C83" xr:uid="{3713432F-34DC-4D8A-8E6D-3E4F78BDA537}">
      <formula1>50</formula1>
    </dataValidation>
    <dataValidation type="custom" allowBlank="1" showInputMessage="1" showErrorMessage="1" error="You've input a non-numeric character and/or more than 14 numeric characters." prompt="Input up to 14 numeric characters. If there is a leading zero, to include it, precede the characters w/ a tick mark (a single quote): '_x000a__x000a_Unless you are supplying an EAN (or JAN), do not include the check digit - PHQ will calculate the check digit." sqref="AF20:AF83" xr:uid="{6C12C5F3-E0E6-46C7-90DD-477ABC64EA8D}">
      <formula1>AND(ISNUMBER(_xlfn.NUMBERVALUE(AF20)),LEN(AF20)&lt;=14)</formula1>
    </dataValidation>
    <dataValidation type="decimal" operator="greaterThan" allowBlank="1" showInputMessage="1" showErrorMessage="1" error="Enter a numeric value" prompt="Input the minimum number of shipping units (e.g., cases, shippers, pallet modules) that the shipper will deliver to a store" sqref="D20:D83" xr:uid="{603029EF-F808-4FB5-9F8B-B9531DCD03A7}">
      <formula1>0</formula1>
    </dataValidation>
    <dataValidation type="decimal" operator="greaterThan" allowBlank="1" showInputMessage="1" showErrorMessage="1" error="Enter a numeric value" prompt="Required for a shipper or pallet module; indicates the number of saleable units within the shipper or pallet module. Input for contents as well (though the highlight will only be triggered for the parent row the, the row with SH or PL selected as the UI)." sqref="E20:E83" xr:uid="{ED658421-2A20-4EE0-A81D-C4DDC2E5E531}">
      <formula1>0</formula1>
    </dataValidation>
    <dataValidation type="decimal" operator="greaterThan" allowBlank="1" showInputMessage="1" showErrorMessage="1" prompt="Provide the item's weight/count associated with its Unit of Measure (UOM). For random weight items, input 1." sqref="H20:H83" xr:uid="{1FBE0C40-E33B-40D5-8410-B09E9149FADA}">
      <formula1>0</formula1>
    </dataValidation>
    <dataValidation type="decimal" operator="greaterThan" allowBlank="1" showInputMessage="1" showErrorMessage="1" error="Enter a numeric value" prompt="Enter the product's height - in inches." sqref="AH20:AH83" xr:uid="{C8C228E0-6888-49A9-8AB7-8E548C669906}">
      <formula1>0</formula1>
    </dataValidation>
    <dataValidation type="decimal" operator="greaterThan" allowBlank="1" showInputMessage="1" showErrorMessage="1" prompt="Enter the product's width - in inches." sqref="AI20:AI83" xr:uid="{7519DD8F-880E-471E-957F-622F84B7EE77}">
      <formula1>0</formula1>
    </dataValidation>
    <dataValidation type="decimal" operator="greaterThan" allowBlank="1" showInputMessage="1" showErrorMessage="1" error="Enter a numeric value" prompt="Enter the product's depth - in inches." sqref="AJ20:AJ83" xr:uid="{C1C17D65-6EFA-4B9C-9676-FA618D0F6C57}">
      <formula1>0</formula1>
    </dataValidation>
    <dataValidation type="decimal" operator="greaterThan" allowBlank="1" showInputMessage="1" showErrorMessage="1" error="Enter a numeric value" prompt="Enter the case depth - in inches." sqref="AM20:AM83" xr:uid="{1AA192B6-FD8D-46E9-8D85-019520C17ED3}">
      <formula1>0</formula1>
    </dataValidation>
    <dataValidation type="decimal" operator="greaterThan" allowBlank="1" showInputMessage="1" showErrorMessage="1" prompt="Enter the case cube. (The value input will be rounded to the nearest hundredth on the presentation sheet.)_x000a_" sqref="AN20:AN83" xr:uid="{306344FB-A4E4-4548-9659-61DF6E4A5185}">
      <formula1>0</formula1>
    </dataValidation>
    <dataValidation type="decimal" operator="greaterThan" allowBlank="1" showInputMessage="1" showErrorMessage="1" error="Enter a numeric value" prompt="Enter the pallet tie, the number of cases per layer of cases on the pallet" sqref="AP20:AP83" xr:uid="{304F45F5-233A-4D73-805D-FCFD217F9F56}">
      <formula1>0</formula1>
    </dataValidation>
    <dataValidation type="decimal" operator="greaterThan" allowBlank="1" showInputMessage="1" showErrorMessage="1" error="Enter a numeric value" prompt="Input the Case Weight.  (The value input will be rounded to the nearest hundredth on  the presentation sheet.)" sqref="AO20:AO83" xr:uid="{84ED5EB6-0EDA-4B93-A7BB-99ABB1B28A3F}">
      <formula1>0</formula1>
    </dataValidation>
    <dataValidation type="decimal" operator="greaterThan" allowBlank="1" showInputMessage="1" showErrorMessage="1" error="Enter a numeric value" sqref="AX20:AX83" xr:uid="{722E5C36-100E-48D7-A8FF-EDE61BF3AA0F}">
      <formula1>0</formula1>
    </dataValidation>
    <dataValidation type="decimal" operator="greaterThanOrEqual" allowBlank="1" showInputMessage="1" showErrorMessage="1" error="Input a numeric value" prompt="Input lift projection, as a percentage._x000a__x000a_Example:_x000a_* input either 0.03 or 3% to input three percent_x000a_* do not input 3, 3 would be interpreted as three hundred percent" sqref="BN20:BP83" xr:uid="{9B39E4B4-D055-4B5B-A6C2-1EF53B106A3D}">
      <formula1>0</formula1>
    </dataValidation>
    <dataValidation type="whole" operator="greaterThanOrEqual" allowBlank="1" showInputMessage="1" showErrorMessage="1" error="Enter a whole number" prompt="Input package sales, in whole numbers" sqref="BK20:BM83" xr:uid="{AC743DD3-B71D-477D-BC1F-A235EE0CB926}">
      <formula1>0</formula1>
    </dataValidation>
    <dataValidation type="decimal" operator="greaterThan" allowBlank="1" showInputMessage="1" showErrorMessage="1" error="Enter a numeric value (greater than 0)" prompt="Input the civilian cost" sqref="BG20:BJ83" xr:uid="{73BEB487-871F-4BB2-A75A-93CEABCB6CDC}">
      <formula1>0</formula1>
    </dataValidation>
    <dataValidation allowBlank="1" showInputMessage="1" showErrorMessage="1" prompt="Reserved for DeCA's internal use" sqref="BS20:BV83 BX20:BX83" xr:uid="{E6D3C4E7-6097-4639-859D-D9AE74FF77FD}"/>
    <dataValidation showInputMessage="1" showErrorMessage="1" sqref="BD20:BF83" xr:uid="{ED7668FB-2997-4560-A219-C12A1EDF1EE3}"/>
    <dataValidation type="list" allowBlank="1" showInputMessage="1" showErrorMessage="1" prompt="Input your suggested gross margin. Deli Bakery &amp; Seafood contract items (in departments 59,81,82,83, and 91) are exempted from this requirement, and 1% is an acceptable input for Grocery in Produce Chill (62), Produce Other (63), and Meat (41,42,43,44)._x000a__x000a_" sqref="AY14" xr:uid="{9E4E974E-F5BC-4561-AD5F-E249EBD0EC10}">
      <formula1>SUGGESTED_MARGIN</formula1>
    </dataValidation>
    <dataValidation type="decimal" allowBlank="1" showInputMessage="1" showErrorMessage="1" error="Input a value between $0.01 and $25" prompt="Input the Special Factor (applicable per LB)" sqref="BW20:BW83" xr:uid="{C9D2E74A-A521-4168-8C1B-A56BC7DA7C43}">
      <formula1>0.01</formula1>
      <formula2>25</formula2>
    </dataValidation>
    <dataValidation type="list" allowBlank="1" showInputMessage="1" showErrorMessage="1" error="Select a UI from the drop down list" prompt="Select the Unit of Issue (UI) from the drop down list" sqref="G82:G83 G20:G80" xr:uid="{00000000-0002-0000-0100-000002000000}">
      <formula1>Unit_of_Issue</formula1>
    </dataValidation>
    <dataValidation type="custom" showInputMessage="1" showErrorMessage="1" error="Input case (not unit) adjustment:_x000a_- after selecting HIGH/LOW or MOD EDLP as the PRICE STRATEGY_x000a_- after inputting the UPK and REG COST_x000a_- for 1 adj type (i.e. MGR SPEC, PWR BUY, SH/PLT) only_x000a_- when u adj not &gt;= u cost" prompt="Input case (not unit) adjustment:_x000a_- after selecting HIGH/LOW or MOD EDLP as the PRICE STRATEGY_x000a_- after inputting the UPK and REG COST_x000a_- for one adj type (i.e. MGR SPEC, PWR BUY, SH/PLT) only_x000a_- when the unit adjustment value is not &gt;= the unit cost" sqref="BC20:BC83" xr:uid="{CDE3E421-F0FC-4889-9A55-0FE7CC2E6A72}">
      <formula1>IF(OR(IF(ISBLANK(BA20),-1,BA20)&gt;=0,IF(ISBLANK(BB20),-1,BB20)&gt;=0,$AG$16="EDLP",$AG$16="NON-EDLP",F20="",AW20="",BA20/F20&gt;=AW20),"",BC20)</formula1>
    </dataValidation>
    <dataValidation type="custom" showInputMessage="1" showErrorMessage="1" error="Input case (not unit) adjustment:_x000a_- after selecting HIGH/LOW or MOD EDLP as the PRICE STRATEGY_x000a_- after inputting the UPK and REG COST_x000a_- for 1 adj type (i.e. MGR SPEC, PWR BUY, SH/PLT) only_x000a_- when u adj not &gt;= u cost" prompt="Input case (not unit) adjustment:_x000a_- after selecting HIGH/LOW or MOD EDLP as the PRICE STRATEGY_x000a_- after inputting the UPK and REG COST_x000a_- for one adj type (i.e. MGR SPEC, PWR BUY, SH/PLT) only_x000a_- when the unit adjustment is not &gt;= the unit cost" sqref="BB20:BB83" xr:uid="{B27A376D-A8B0-421D-AD5A-85822555B650}">
      <formula1>IF(OR(IF(ISBLANK(BA20),-1,BA20)&gt;=0,IF(ISBLANK(BC20),-1,BC20)&gt;=0,$AG$16="EDLP",$AG$16="NON-EDLP",F20="",AW20="",BA20/F20&gt;=AW20),"",BB20)</formula1>
    </dataValidation>
    <dataValidation type="custom" showInputMessage="1" showErrorMessage="1" error="Input case (not unit) adjustment:_x000a_- after selecting HIGH/LOW or MOD EDLP as the PRICE STRATEGY_x000a_- after inputting the UPK and REG COST_x000a_- for 1 adj type (i.e. MGR SPEC, PWR BUY, SH/PLT) only_x000a_- when u adj not &gt;= u cost" prompt="Input case (not unit) adjustment:_x000a_- after selecting HIGH/LOW or MOD EDLP as the PRICE STRATEGY_x000a_- after inputting the UPK and REG COST_x000a_- for one adj type (i.e. MGR SPEC, PWR BUY, SH/PLT) only_x000a_- when unit value of the adj is not &gt;= the unit cost" sqref="BA20:BA83" xr:uid="{F7EF3C71-BF80-4FE4-B685-2576DEDEC323}">
      <formula1>IF(OR(IF(ISBLANK(BB20),-1,BB20)&gt;=0,IF(ISBLANK(BC20),-1,BC20)&gt;=0,$AG$16="EDLP",$AG$16="NON-EDLP",F20="",AW20="",BA20/F20&gt;=AW20),"",BA20)</formula1>
    </dataValidation>
    <dataValidation type="list" allowBlank="1" showInputMessage="1" showErrorMessage="1" error="Input YES or NO." prompt="Indicate that new items are being presented by inputting YES." sqref="AH7" xr:uid="{4A7B8CB1-0F5D-4CFB-81A5-8FC73A39F7CA}">
      <formula1>YES_NO</formula1>
    </dataValidation>
    <dataValidation allowBlank="1" showInputMessage="1" showErrorMessage="1" prompt="Enter the official representative authorized by the manufacturer to act on the manufacturer's behalf to fulfill contractual requirements. If using your own sales force in CONUS, but a broker in OCONUS, list the OCONUS broker - and enter a remark." sqref="C4:I4" xr:uid="{1BF04A46-6021-40D9-BC76-0656FBF63726}"/>
    <dataValidation allowBlank="1" showInputMessage="1" showErrorMessage="1" prompt="Enter the name of the person or company that makes the goods for sale (I.e., Hershey) - to whom the Resale Ordering Agreement (ROA) is issued._x000a_" sqref="C6:I6" xr:uid="{1BB82EA5-F041-4EEE-9110-F596F05E0065}"/>
    <dataValidation type="list" allowBlank="1" showInputMessage="1" showErrorMessage="1" prompt="Indicate here that these are guaranteed sales." sqref="H10" xr:uid="{A5CE54A5-ED20-462F-92B6-5099FA85475C}">
      <formula1>"YES"</formula1>
    </dataValidation>
    <dataValidation allowBlank="1" showInputMessage="1" showErrorMessage="1" prompt="Enter the name of the person in charge of confirming that all information on the 40-15 is accurate; include their phone number, cell phone number, and e-mail address." sqref="C14:I14" xr:uid="{B62BAF8F-6C43-4963-AF02-B646AF693CDC}"/>
    <dataValidation allowBlank="1" showInputMessage="1" showErrorMessage="1" prompt="Enter the name of the pricing POC, including their phone number, cell phone number, and e-mail address." sqref="C12:I12" xr:uid="{51709B2C-A195-44EE-AD06-9B55659616E3}"/>
    <dataValidation allowBlank="1" showInputMessage="1" showErrorMessage="1" prompt="If the items being presented are GDS  (Global Data Synchronization) enabled, enter the name of the GDS POC; otherwise, enter &quot;N/A;&quot; include their phone number, cell phone number, and e-mail address." sqref="C16:I16" xr:uid="{37CD53C8-4020-48B1-8503-2737BF1076AB}"/>
    <dataValidation allowBlank="1" showInputMessage="1" showErrorMessage="1" prompt="Enter the delivery lead time - the number of days needed for product to be ordered and shipped to the stores. Factoring: time it takes the distributor to set up and order the item; time for vendor to receive, ship, and deliver to the distributor." sqref="AC16" xr:uid="{43994FC6-6DEF-4F53-AEFF-7EF601C682B5}"/>
    <dataValidation type="list" allowBlank="1" showInputMessage="1" showErrorMessage="1" prompt="Select X here, if you are presenting your items for all of CONUS. If presenting for select stores only, use the DODAACS block." sqref="AD4" xr:uid="{87243854-2416-4BC3-8B4B-FE5AA1C50A09}">
      <formula1>X</formula1>
    </dataValidation>
    <dataValidation type="list" allowBlank="1" showInputMessage="1" showErrorMessage="1" prompt="Select X here, if you are presenting your items for ALASKA." sqref="AD5" xr:uid="{0B20A5AA-2CB8-476B-96AB-E214A31A0D4B}">
      <formula1>X</formula1>
    </dataValidation>
    <dataValidation type="list" allowBlank="1" showInputMessage="1" showErrorMessage="1" prompt="Select X here, if you are presenting your items for HAWAII." sqref="AD6" xr:uid="{4930DC06-BF2F-44EB-9BA1-776CE3914B7F}">
      <formula1>X</formula1>
    </dataValidation>
    <dataValidation type="list" allowBlank="1" showInputMessage="1" showErrorMessage="1" prompt="Select X here, if you are presenting your items for the PACIFIC THEATER." sqref="AD7" xr:uid="{3CB3A87A-F51F-48AB-9899-AD0731CBFE9C}">
      <formula1>X</formula1>
    </dataValidation>
    <dataValidation type="list" allowBlank="1" showInputMessage="1" showErrorMessage="1" prompt="Select X here, if you are presenting your items for EUROPE." sqref="AD8" xr:uid="{79BAC4AB-F076-424A-83DA-610074BC8E07}">
      <formula1>X</formula1>
    </dataValidation>
    <dataValidation allowBlank="1" showInputMessage="1" showErrorMessage="1" prompt="List the DODAACs of the select list of stores for which you are making - or, if sufficient space is not available here, make a remark to the effect that you'll be supplying one (or both) of the supplemental DODAAC tabs, then use and submit them as well." sqref="AC12:AJ12" xr:uid="{C586919E-29CC-44E2-84F2-779DDCAD1557}"/>
    <dataValidation type="list" allowBlank="1" showInputMessage="1" showErrorMessage="1" error="Select value from drop down list." prompt="Select O if your package includes O-coded items, otherwise A. If your package contains a mix, select A here and O in the box immediately below (or vice versa). The relevant VPR dates will auto-populate in the the Start and End boxes to the right._x000a_" sqref="AM6 AT6" xr:uid="{0BC3D2E4-8A6C-4790-BEFD-1C2C033B95DD}">
      <formula1>"O,A"</formula1>
    </dataValidation>
    <dataValidation type="list" allowBlank="1" showInputMessage="1" showErrorMessage="1" error="Select value from drop down list." prompt="Select O if your package includes O-coded items, otherwise A. If your package contains a mix, select A here and O in the box immediately above (or vice versa). The relevant VPR dates will auto-populate in the the Start and End boxes to the right._x000a_" sqref="AM7" xr:uid="{81EA014C-3535-4302-8CC4-711525DE08F4}">
      <formula1>"O,A"</formula1>
    </dataValidation>
    <dataValidation type="list" allowBlank="1" showInputMessage="1" showErrorMessage="1" error="Select one of the promotions in the drop down list." prompt="Select your preferred promotion period in this box. If you wish for an alternate period to be considered, input that selection in the TWO box." sqref="AL3:AQ3" xr:uid="{50F4BC7A-3251-4021-B771-0611804FF09C}">
      <formula1>EVENT</formula1>
    </dataValidation>
    <dataValidation type="list" allowBlank="1" showInputMessage="1" showErrorMessage="1" prompt="Input YES to indicate that there will be a national TV campaign in support of the products being presented." sqref="AM9" xr:uid="{0D74F344-4765-47CE-94A6-BF1D3285C6E5}">
      <formula1>YES_NO</formula1>
    </dataValidation>
    <dataValidation operator="greaterThanOrEqual" allowBlank="1" showInputMessage="1" showErrorMessage="1" prompt="Input the start date of the national TV campaign." sqref="AO9" xr:uid="{B8F2E2A5-E634-4B8F-ACED-888694B69D0A}"/>
    <dataValidation operator="greaterThanOrEqual" allowBlank="1" showInputMessage="1" showErrorMessage="1" prompt="Input the end date of the national TV campaign." sqref="AQ9" xr:uid="{F07E8DEB-F100-41DA-94D2-B2090209BDD3}"/>
    <dataValidation type="list" allowBlank="1" showInputMessage="1" showErrorMessage="1" prompt="Input YES to indicate that there will be a national radio campaign in support of the products being presented." sqref="AM10" xr:uid="{3A22F33C-6A7E-487D-8F5B-239AA73E0026}">
      <formula1>YES_NO</formula1>
    </dataValidation>
    <dataValidation operator="greaterThanOrEqual" allowBlank="1" showInputMessage="1" showErrorMessage="1" prompt="Input the start date of the national radio campaign." sqref="AO10" xr:uid="{0D86E591-9016-4576-9C2A-73C92B0BCB33}"/>
    <dataValidation operator="greaterThanOrEqual" allowBlank="1" showInputMessage="1" showErrorMessage="1" prompt="Input the end date of the national radio campaign." sqref="AQ10" xr:uid="{9C972C80-C9A2-489E-A547-4FFD66DE1BCF}"/>
    <dataValidation type="list" allowBlank="1" showInputMessage="1" showErrorMessage="1" prompt="Input YES to indicate that there will be a national sampling campaign in support of the products being presented." sqref="AM11" xr:uid="{B6998B42-945E-451D-A8D9-9AA4193F621E}">
      <formula1>YES_NO</formula1>
    </dataValidation>
    <dataValidation operator="greaterThanOrEqual" allowBlank="1" showInputMessage="1" showErrorMessage="1" prompt="Input the start date of the national sampling campaign." sqref="AO11" xr:uid="{AF3D37EA-F309-4E0F-9698-BCCFE3FD115F}"/>
    <dataValidation operator="greaterThanOrEqual" allowBlank="1" showInputMessage="1" showErrorMessage="1" prompt="Input the end date of the national sampling campaign." sqref="AQ11" xr:uid="{D4F71DA6-F0DD-42F9-8EE5-D27D69FF2832}"/>
    <dataValidation type="list" allowBlank="1" showInputMessage="1" showErrorMessage="1" prompt="Input YES if there will be national, or regional, Free Standing Insert (FSI) coupon support for the presented products." sqref="AW9" xr:uid="{F04E8FCD-0BEB-46C1-9145-234465C4C780}">
      <formula1>YES_NO</formula1>
    </dataValidation>
    <dataValidation type="list" allowBlank="1" showInputMessage="1" showErrorMessage="1" prompt="Input YES if there will be in-store on shelf coupon support for the presented products." sqref="AW10" xr:uid="{D70025D7-542D-4E9B-8431-C96B34AEF7B1}">
      <formula1>YES_NO</formula1>
    </dataValidation>
    <dataValidation type="list" allowBlank="1" showInputMessage="1" showErrorMessage="1" prompt="Input YES if there will be in-store flyer coupon support for the presented products." sqref="AW11" xr:uid="{BF545594-A459-4E30-A42C-430A6BA9DF2E}">
      <formula1>YES_NO</formula1>
    </dataValidation>
    <dataValidation type="list" allowBlank="1" showInputMessage="1" showErrorMessage="1" prompt="Input YES if there will be shipper/pallet coupon support for the presented products." sqref="AW12" xr:uid="{782402B1-2948-41E1-837D-D17202714A6C}">
      <formula1>YES_NO</formula1>
    </dataValidation>
    <dataValidation allowBlank="1" showInputMessage="1" showErrorMessage="1" prompt="Indicate here if other marketing funds will be available." sqref="AM14:AP14" xr:uid="{5739BA6D-4BB9-46DC-8A1A-109985552568}"/>
    <dataValidation type="list" allowBlank="1" showInputMessage="1" showErrorMessage="1" prompt="Select the pricing strategy that will be deployed for the presented products." sqref="AG16:AH16" xr:uid="{D67A0CD1-A561-4B3D-B797-1FAE6681DE30}">
      <formula1>PRICING_STRATEGY</formula1>
    </dataValidation>
    <dataValidation type="decimal" operator="greaterThan" allowBlank="1" showInputMessage="1" showErrorMessage="1" prompt="Enter the case height - in inches." sqref="AK20:AK83" xr:uid="{6AC70BC1-CC79-4D98-BE22-5CD83513EE0D}">
      <formula1>0</formula1>
    </dataValidation>
    <dataValidation type="decimal" operator="greaterThan" allowBlank="1" showInputMessage="1" showErrorMessage="1" prompt="Enter the case width - in inches." sqref="AL20:AL83" xr:uid="{D334518A-CFD2-44EC-829B-9752DC2C4009}">
      <formula1>0</formula1>
    </dataValidation>
  </dataValidations>
  <hyperlinks>
    <hyperlink ref="CN24" location="'40-15 PRES CONT 1 - Optional'!AQ5" display="'40-15 PRES CONT 1 - Optional'!AQ5" xr:uid="{F58193C7-74F1-49BD-93C6-936339D67F36}"/>
    <hyperlink ref="CN25:CN29" location="'40-15 PRES CONT 1 - Optional'!AQ5" display="'40-15 PRES CONT 1 - Optional'!AQ5" xr:uid="{F925FC98-7DED-4AD3-BFA1-4A999784D920}"/>
    <hyperlink ref="CN20" location="'40-15 PRES - MANDATORY'!AQ1" display="40-15 PRES - MANDATORY'!AQ1" xr:uid="{89B1AF34-7B80-408F-B4F4-5A95AD3F7704}"/>
    <hyperlink ref="CN21:CN23" location="'40-15 PRES - MANDATORY'!AQ1" display="40-15 PRES - MANDATORY'!AQ1" xr:uid="{C2A1E263-C718-435E-95FB-CE6E68384CD6}"/>
    <hyperlink ref="CN30" location="'40-15 PRES CONT 2 - Optional'!AQ5" display="'40-15 PRES CONT 2 - Optional'!AQ5" xr:uid="{52FD99C5-9C71-49F7-B216-AF5A01211469}"/>
    <hyperlink ref="CN31:CN35" location="'40-15 PRES CONT 2 - Optional'!AQ5" display="'40-15 PRES CONT 2 - Optional'!AQ5" xr:uid="{5A442E4A-95DE-4A99-B096-F46DED23FC86}"/>
    <hyperlink ref="CN36" location="'40-15 PRES CONT 3 - Optional'!AQ5" display="'40-15 PRES CONT 3 - Optional'!AQ5" xr:uid="{FB70ABD9-86D6-4DE9-B4FC-4E1EE0D3AD01}"/>
    <hyperlink ref="CN37:CN41" location="'40-15 PRES CONT 3 - Optional'!AQ5" display="'40-15 PRES CONT 3 - Optional'!AQ5" xr:uid="{23A20CCD-A5F7-4C29-BDFE-A636B919BC6E}"/>
    <hyperlink ref="CN42" location="'40-15 PRES CONT 4 - Optional'!AQ5" display="'40-15 PRES CONT 4 - Optional'!AQ5" xr:uid="{D38C0BEF-96F0-4497-B676-5D304D5C8EBF}"/>
    <hyperlink ref="CN43:CN47" location="'40-15 PRES CONT 4 - Optional'!AQ5" display="'40-15 PRES CONT 4 - Optional'!AQ5" xr:uid="{568DC179-E956-4926-A88E-B899ED8FB6D1}"/>
    <hyperlink ref="CN48" location="'40-15 PRES CONT 5 - Optional'!AQ5" display="'40-15 PRES CONT 5 - Optional'!AQ5" xr:uid="{7EC2838C-7F50-4F49-8250-51560F080279}"/>
    <hyperlink ref="CN49:CN51" location="'40-15 PRES CONT 5 - Optional'!AQ5" display="'40-15 PRES CONT 5 - Optional'!AQ5" xr:uid="{187A9233-F1D3-4469-9142-5A7F0154A1E6}"/>
    <hyperlink ref="CN52:CN53" location="'40-15 PRES CONT 5 - Optional'!AQ5" display="'40-15 PRES CONT 5 - Optional'!AQ5" xr:uid="{AA62D27F-3133-4BB4-890F-ABF9A9FA7D03}"/>
    <hyperlink ref="CN54" location="'40-15 PRES CONT 6 - Optional'!AQ5" display="'40-15 PRES CONT 6 - Optional'!AQ5" xr:uid="{BA601308-6FE5-4435-AC68-6985235A1945}"/>
    <hyperlink ref="CN55:CN57" location="'40-15 PRES CONT 6 - Optional'!AQ5" display="'40-15 PRES CONT 6 - Optional'!AQ5" xr:uid="{3D1DD7CD-25C8-4CDC-B2B4-B326EF290136}"/>
    <hyperlink ref="CN58" location="'40-15 PRES CONT 6 - Optional'!AQ5" display="'40-15 PRES CONT 6 - Optional'!AQ5" xr:uid="{4B30B677-BBFF-4EC9-BCE7-5F23C629FC89}"/>
    <hyperlink ref="CN59" location="'40-15 PRES CONT 6 - Optional'!AQ5" display="'40-15 PRES CONT 6 - Optional'!AQ5" xr:uid="{A147A7F6-95A2-4210-B3B4-0A8DE99D9CA6}"/>
    <hyperlink ref="CN60" location="'40-15 PRES CONT 7 - Optional'!AQ5" display="'40-15 PRES CONT 7 - Optional'!AQ5" xr:uid="{D5058B79-E96C-40E4-AD0A-DA800987F450}"/>
    <hyperlink ref="CN61:CN62" location="'40-15 PRES CONT 7 - Optional'!AQ5" display="'40-15 PRES CONT 7 - Optional'!AQ5" xr:uid="{99034040-4742-43C1-8C97-1BAA2320B2CB}"/>
    <hyperlink ref="CN63" location="'40-15 PRES CONT 7 - Optional'!AQ5" display="'40-15 PRES CONT 7 - Optional'!AQ5" xr:uid="{343CD3E9-274C-4AE9-A171-07CE999A47F8}"/>
    <hyperlink ref="CN64" location="'40-15 PRES CONT 7 - Optional'!AQ5" display="'40-15 PRES CONT 7 - Optional'!AQ5" xr:uid="{E31AA84E-BB5C-48B5-AF0C-0AF984C9D9CE}"/>
    <hyperlink ref="CN65" location="'40-15 PRES CONT 7 - Optional'!AQ5" display="'40-15 PRES CONT 7 - Optional'!AQ5" xr:uid="{5025C42B-63F0-484A-B9AE-014F7E59D33D}"/>
    <hyperlink ref="CN66" location="'40-15 PRES CONT 8 - Optional'!AQ5" display="'40-15 PRES CONT 8 - Optional'!AQ5" xr:uid="{67904C84-13BC-4665-B7D7-BF3CC8000246}"/>
    <hyperlink ref="CN67" location="'40-15 PRES CONT 8 - Optional'!AQ5" display="'40-15 PRES CONT 8 - Optional'!AQ5" xr:uid="{05A773BD-8A69-4B07-9752-AC628BC41FC7}"/>
    <hyperlink ref="CN68" location="'40-15 PRES CONT 8 - Optional'!AQ5" display="'40-15 PRES CONT 8 - Optional'!AQ5" xr:uid="{2C72FFA7-1831-484B-9E72-78A78131BB75}"/>
    <hyperlink ref="CN69" location="'40-15 PRES CONT 8 - Optional'!AQ5" display="'40-15 PRES CONT 8 - Optional'!AQ5" xr:uid="{DAAAA30B-3A92-4D13-A245-2A10706203EC}"/>
    <hyperlink ref="CN70" location="'40-15 PRES CONT 8 - Optional'!AQ5" display="'40-15 PRES CONT 8 - Optional'!AQ5" xr:uid="{BA32A2D5-4F32-424F-9CAE-63730C22E53B}"/>
    <hyperlink ref="CN71" location="'40-15 PRES CONT 8 - Optional'!AQ5" display="'40-15 PRES CONT 8 - Optional'!AQ5" xr:uid="{CDEE1B6C-A94C-4ABC-98C3-EBD575F2B242}"/>
    <hyperlink ref="CN72" location="'40-15 PRES CONT 9 - Optional'!AQ5" display="'40-15 PRES CONT 9 - Optional'!AQ5" xr:uid="{AB7A8C1B-C214-4AB9-A143-CABF98887235}"/>
    <hyperlink ref="CN73:CN74" location="'40-15 PRES CONT 9 - Optional'!AQ5" display="'40-15 PRES CONT 9 - Optional'!AQ5" xr:uid="{5CE6F10F-F7D3-4E6B-84DE-C4C84268E779}"/>
    <hyperlink ref="CN75:CN77" location="'40-15 PRES CONT 9 - Optional'!AQ5" display="'40-15 PRES CONT 9 - Optional'!AQ5" xr:uid="{60FF1811-BB0A-4286-9793-261E41D14375}"/>
    <hyperlink ref="CN78" location="'40-15 PRES CONT 10 - Optional'!AQ5" display="'40-15 PRES CONT 10 - Optional'!AQ5" xr:uid="{6E051668-10C2-444E-9E3A-6D28C15C4E92}"/>
    <hyperlink ref="CN79:CN83" location="'40-15 PRES CONT 10 - Optional'!AQ5" display="'40-15 PRES CONT 10 - Optional'!AQ5" xr:uid="{02A0723C-47C7-4F01-98AE-9B99AC8CCED5}"/>
    <hyperlink ref="CO20" location="'40-16 PRES - MANDATORY'!CJ2" display="40-16 PRES - MANDATORY'!CJ2" xr:uid="{0AE6A367-FDC8-4730-BD23-4AE183A1CBD1}"/>
    <hyperlink ref="CO21:CO23" location="'40-16 PRES - MANDATORY'!CJ2" display="40-16 PRES - MANDATORY'!CJ2" xr:uid="{02D43442-BAC8-4809-A6A1-749887728C1C}"/>
    <hyperlink ref="CO24" location="'40-16 PRES CONT 1 - Optional'!CJ8" display="40-16 PRES CONT 1 - Optional'!CJ8" xr:uid="{B6DDF7DD-A938-4B04-8AA4-6BD6C33B61D4}"/>
    <hyperlink ref="CO25:CO29" location="'40-16 PRES CONT 1 - Optional'!CJ8" display="40-16 PRES CONT 1 - Optional'!CJ8" xr:uid="{19C34423-5E61-494F-AC2F-799E6449E20A}"/>
    <hyperlink ref="CO30" location="'40-16 PRES CONT 2 - Optional'!CJ8" display="40-16 PRES CONT 2 - Optional'!CJ8" xr:uid="{36B7FA8F-7265-4B00-9CC1-299AFB719A90}"/>
    <hyperlink ref="CO31:CO35" location="'40-16 PRES CONT 2 - Optional'!CJ8" display="40-16 PRES CONT 2 - Optional'!CJ8" xr:uid="{DC1A9DF1-7C83-420A-B6FD-9C206EC0AED9}"/>
    <hyperlink ref="CO36" location="'40-16 PRES CONT 3 - Optional'!CJ8" display="'40-16 PRES CONT 3 - Optional'!CJ8" xr:uid="{53523042-AEBB-4DD7-AA94-1F4894D08EBE}"/>
    <hyperlink ref="CO37:CO41" location="'40-16 PRES CONT 3 - Optional'!CJ8" display="'40-16 PRES CONT 3 - Optional'!CJ8" xr:uid="{14996F4F-65D5-4CA7-AF8E-BC364A04E51E}"/>
    <hyperlink ref="CO42" location="'40-16 PRES CONT 4 - Optional'!CJ8" display="'40-16 PRES CONT 4 - Optional'!CJ8" xr:uid="{6DEBC576-0ED7-44D3-9313-AA849847EC5A}"/>
    <hyperlink ref="CO43:CO47" location="'40-16 PRES CONT 4 - Optional'!CJ8" display="'40-16 PRES CONT 4 - Optional'!CJ8" xr:uid="{88631FF8-2B19-4E98-8A08-FF673B80D38D}"/>
    <hyperlink ref="CO48" location="'40-16 PRES CONT 5 - Optional'!CJ8" display="'40-16 PRES CONT 5 - Optional'!CJ8" xr:uid="{B8A0933A-1633-4005-BD5B-2375759D76C8}"/>
    <hyperlink ref="CO49:CO53" location="'40-16 PRES CONT 5 - Optional'!CJ8" display="'40-16 PRES CONT 5 - Optional'!CJ8" xr:uid="{59C7B76F-AEA7-42EF-9133-8D4773E74E88}"/>
    <hyperlink ref="CO54" location="'40-16 PRES CONT 6 - Optional'!CJ8" display="40-15 PRES CONT 6 - Optional'!CJ8" xr:uid="{3752EAF6-B6D2-4F4E-8D0F-CC0DBDF43192}"/>
    <hyperlink ref="CO55:CO59" location="'40-16 PRES CONT 6 - Optional'!CJ8" display="40-15 PRES CONT 6 - Optional'!CJ8" xr:uid="{54E62821-6D15-43C7-9BBB-3F129E86FB49}"/>
    <hyperlink ref="CO60" location="'40-16 PRES CONT 7 - Optional'!CJ8" display="'40-16 PRES CONT 7 - Optional'!CJ8" xr:uid="{65AE20F9-FC69-4846-918E-04F87C12305D}"/>
    <hyperlink ref="CO61:CO65" location="'40-16 PRES CONT 7 - Optional'!CJ8" display="'40-16 PRES CONT 7 - Optional'!CJ8" xr:uid="{997A05C6-03FE-45A1-BF01-C33E1B6B29B6}"/>
    <hyperlink ref="CO66" location="'40-16 PRES CONT 8 - Optional'!CJ8" display="'40-16 PRES CONT 8 - Optional'!CJ8" xr:uid="{72CFAB93-CA5D-4308-B2D3-7EA7D70FFC23}"/>
    <hyperlink ref="CO67:CO71" location="'40-16 PRES CONT 8 - Optional'!CJ8" display="'40-16 PRES CONT 8 - Optional'!CJ8" xr:uid="{4496227C-C687-4755-9D9C-E06856242783}"/>
    <hyperlink ref="CO72" location="'40-16 PRES CONT 9 - Optional'!CJ8" display="'40-16 PRES CONT 9 - Optional'!CJ8" xr:uid="{799C74B7-CC57-4CE5-887B-3859B7FCDAFA}"/>
    <hyperlink ref="CO73:CO77" location="'40-16 PRES CONT 9 - Optional'!CJ8" display="'40-16 PRES CONT 9 - Optional'!CJ8" xr:uid="{61458A9B-8BA2-4741-8764-0506A2A537F8}"/>
    <hyperlink ref="CO78" location="'40-16 PRES CONT 10 - Optional'!CJ8" display="'40-16 PRES CONT 10 - Optional'!CJ8" xr:uid="{5B1604F1-8461-4771-B36B-BF8B1B034C27}"/>
    <hyperlink ref="CO79:CO83" location="'40-16 PRES CONT 10 - Optional'!CJ8" display="'40-16 PRES CONT 10 - Optional'!CJ8" xr:uid="{A5D2D995-9E4A-4B94-A8B4-3AFB0D6033A2}"/>
    <hyperlink ref="CN101" location="'DROP DOWN MENUS'!A1" display="'DROP DOWN MENUS'!A1" xr:uid="{5D7BC320-068D-4621-A093-1B3861900028}"/>
    <hyperlink ref="AZ3" location="'DROP DOWN MENUS'!A1" display="'DROP DOWN MENUS'!A1" xr:uid="{12EE3D05-80E2-47A7-9291-CAD1670F401B}"/>
    <hyperlink ref="CN85" location="'40-15 CRV - CRV Only'!N9" display="40-15 CRV - CRV Only'!N9" xr:uid="{3DC63797-C81D-4AA8-8440-37B8A3779621}"/>
    <hyperlink ref="CN89" location="'40-15 CERT (new items)'!U15" display="40-15 CERT (new items)'!U15" xr:uid="{D185174A-E21B-44C3-AA7F-D039A85DEC16}"/>
    <hyperlink ref="CN90" location="'40-15 CERT CONT. (new items)'!U15" display="'40-15 CERT CONT. (new items)'!U15" xr:uid="{43521002-1FAA-4296-A472-D9B6E06D0352}"/>
    <hyperlink ref="CN91" location="'40-15 REMARKS - Optional'!B6" display="'40-15 REMARKS - Optional'!b6" xr:uid="{7BA1959D-7315-49FC-A113-F32BD233089C}"/>
    <hyperlink ref="CN92" location="'40-15 EAST DoDAACs - Optional'!E10" display="'40-15 EAST DoDAACs - Optional'!E10" xr:uid="{52B52E1F-70C3-44EB-A026-31540924FF86}"/>
    <hyperlink ref="CN93" location="'40-15 WEST DoDAACs - Optional'!E10" display="'40-15 WEST DoDAACs - Optional'!E10" xr:uid="{F369481B-7D07-4A32-AD4C-EE5F7418714B}"/>
    <hyperlink ref="CN94" location="'40-15 LOCAL PRICING - Optional'!A4" display="40-15 LOCAL PRICING - Optional'!A4" xr:uid="{A42B539F-DB58-4974-A6B7-AA962844EA86}"/>
    <hyperlink ref="CN95" location="'40-15 LOCAL PRICING CONT- Opt'!A4" display="'40-15 LOCAL PRICING CONT- Opt'!A4" xr:uid="{0B909974-02C2-4EC7-88CC-8452FA8D90D1}"/>
    <hyperlink ref="CN96" location="'40-16 REMARKS - Optional'!A5" display="40-16 REMARKS - Optional'!A5" xr:uid="{EA39BEED-7F60-4C2A-B1BC-2CEF9EC81231}"/>
    <hyperlink ref="CN97" location="'40-16 EAST DoDAACs - Optional'!N8" display="40-16 EAST DoDAACs - Optional'!N8" xr:uid="{E10505B3-1D3D-4221-8CBF-CADFB8542036}"/>
    <hyperlink ref="CN98" location="'40-16 WEST DoDAACs - Optional'!N8" display="40-16 WEST DoDAACs - Optional'!N8" xr:uid="{70792F5D-EE69-4B47-8EDA-CA9B86DB1461}"/>
    <hyperlink ref="CN99" location="'40-16 LOCAL PRICING - Optional'!A4" display="40-16 LOCAL PRICING - Optional'!A4" xr:uid="{079F5C27-D75F-4BDB-9FC0-5EF64036EF63}"/>
    <hyperlink ref="CN100" location="'40-16 LOCAL PRICING CONT - Opt'!A4" display="40-16 LOCAL PRICING CONT - Opt'!A4" xr:uid="{F521C216-5E7A-4317-80D3-D5D8A4B0FA72}"/>
    <hyperlink ref="CN86" location="'40-15 SCALE LABEL INFO'!B2" display="40-15 SCALE LABEL INFO'!B2" xr:uid="{7F1C4EDD-EB3E-483D-98DC-8D6ABF857C02}"/>
    <hyperlink ref="CN87" location="'40-15 SCALE LBL NUTRITION FACTS'!A2" display="'40-15 SCALE LBL NUTRITION FACTS'!A2" xr:uid="{120728DD-DF69-4981-AB42-5B99A517D093}"/>
    <hyperlink ref="CN88" location="'40-15 SPECIAL FACTOR'!A2" display="40-15 SPECIAL FACTOR'!A2" xr:uid="{C3B7A5E5-CEEF-4656-AF94-A2BE4F618AB1}"/>
  </hyperlinks>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93" id="{1DF5F125-DA0D-4BA9-B59E-B22B6E01EA88}">
            <xm:f>IFERROR(IF(AM6="A",INDEX('DROP DOWN MENUS'!AS:AS,MATCH($AL$3,'DROP DOWN MENUS'!AN:AN,0))&lt;AO6,IF(AM6="O",INDEX('DROP DOWN MENUS'!AU:AU,MATCH($AL$3,'DROP DOWN MENUS'!AN:AN,0))&lt;AO6)),FALSE)</xm:f>
            <x14:dxf>
              <font>
                <color rgb="FFC00000"/>
              </font>
              <fill>
                <patternFill>
                  <bgColor theme="5" tint="0.79998168889431442"/>
                </patternFill>
              </fill>
            </x14:dxf>
          </x14:cfRule>
          <xm:sqref>AO6</xm:sqref>
        </x14:conditionalFormatting>
        <x14:conditionalFormatting xmlns:xm="http://schemas.microsoft.com/office/excel/2006/main">
          <x14:cfRule type="expression" priority="91" id="{264488C9-CB26-4C93-A9E9-75699B697AAC}">
            <xm:f>IFERROR(IF(AM6="A",INDEX('DROP DOWN MENUS'!AS:AS,MATCH($AL$3,'DROP DOWN MENUS'!AN:AN,0))&gt;AQ6,IF(AM6="O",INDEX('DROP DOWN MENUS'!AU:AU,MATCH($AL$3,'DROP DOWN MENUS'!AN:AN,0))&gt;AQ6)),FALSE)</xm:f>
            <x14:dxf>
              <font>
                <color rgb="FFC00000"/>
              </font>
              <fill>
                <patternFill>
                  <bgColor theme="5" tint="0.79998168889431442"/>
                </patternFill>
              </fill>
            </x14:dxf>
          </x14:cfRule>
          <xm:sqref>AQ6:AQ7</xm:sqref>
        </x14:conditionalFormatting>
        <x14:conditionalFormatting xmlns:xm="http://schemas.microsoft.com/office/excel/2006/main">
          <x14:cfRule type="expression" priority="87" id="{ADDCD283-9EE0-4E3D-B7C0-284F33956CC2}">
            <xm:f>IFERROR(IF(AM7="A",INDEX('DROP DOWN MENUS'!AS:AS,MATCH($AL$3,'DROP DOWN MENUS'!AN:AN,0))&lt;AO7,IF(AM7="O",INDEX('DROP DOWN MENUS'!AU:AU,MATCH($AL$3,'DROP DOWN MENUS'!AN:AN,0))&lt;AO7)),FALSE)</xm:f>
            <x14:dxf>
              <font>
                <color theme="1"/>
              </font>
              <fill>
                <patternFill>
                  <bgColor theme="5" tint="0.79998168889431442"/>
                </patternFill>
              </fill>
            </x14:dxf>
          </x14:cfRule>
          <xm:sqref>AO7</xm:sqref>
        </x14:conditionalFormatting>
        <x14:conditionalFormatting xmlns:xm="http://schemas.microsoft.com/office/excel/2006/main">
          <x14:cfRule type="expression" priority="105" id="{4B38E421-7D78-49AD-AFB0-D408E924E3FB}">
            <xm:f>AND($AO$5&lt;&gt;INDEX('DROP DOWN MENUS'!AQ:AQ,MATCH($AL$3,'DROP DOWN MENUS'!AN:AN,0)),$AO$5&lt;&gt;"")</xm:f>
            <x14:dxf>
              <font>
                <color rgb="FFC00000"/>
              </font>
              <fill>
                <patternFill>
                  <bgColor theme="5" tint="0.79998168889431442"/>
                </patternFill>
              </fill>
            </x14:dxf>
          </x14:cfRule>
          <xm:sqref>AO5</xm:sqref>
        </x14:conditionalFormatting>
        <x14:conditionalFormatting xmlns:xm="http://schemas.microsoft.com/office/excel/2006/main">
          <x14:cfRule type="expression" priority="102" id="{3F1F1FB3-BA03-4CAD-A691-A6E7AF8D31C3}">
            <xm:f>AND($AQ$5&lt;&gt;INDEX('DROP DOWN MENUS'!AR:AR,MATCH($AL$3,'DROP DOWN MENUS'!AN:AN,0)),$AQ$5&lt;&gt;"")</xm:f>
            <x14:dxf>
              <font>
                <color rgb="FFC00000"/>
              </font>
              <fill>
                <patternFill>
                  <bgColor theme="5" tint="0.79998168889431442"/>
                </patternFill>
              </fill>
            </x14:dxf>
          </x14:cfRule>
          <xm:sqref>AQ5</xm:sqref>
        </x14:conditionalFormatting>
        <x14:conditionalFormatting xmlns:xm="http://schemas.microsoft.com/office/excel/2006/main">
          <x14:cfRule type="expression" priority="99" id="{5003FFF5-B36A-43C5-8729-D6D1B84816F7}">
            <xm:f>AND($AV$5&lt;&gt;INDEX('DROP DOWN MENUS'!AQ:AQ,MATCH($AS$3,'DROP DOWN MENUS'!AN:AN,0)),$AV$5&lt;&gt;"")</xm:f>
            <x14:dxf>
              <font>
                <color rgb="FFC00000"/>
              </font>
              <fill>
                <patternFill>
                  <bgColor theme="5" tint="0.79998168889431442"/>
                </patternFill>
              </fill>
            </x14:dxf>
          </x14:cfRule>
          <xm:sqref>AV5</xm:sqref>
        </x14:conditionalFormatting>
        <x14:conditionalFormatting xmlns:xm="http://schemas.microsoft.com/office/excel/2006/main">
          <x14:cfRule type="expression" priority="98" id="{B8F239E2-16F1-4AC2-99A1-1BF49F3DDF31}">
            <xm:f>IFERROR(IF(AT6="A",INDEX('DROP DOWN MENUS'!AS:AS,MATCH($AS$3,'DROP DOWN MENUS'!AN:AN,0))&lt;AV6,IF(AT6="O",INDEX('DROP DOWN MENUS'!AU:AU,MATCH($AS$3,'DROP DOWN MENUS'!AN:AN,0))&lt;AV6)),FALSE)</xm:f>
            <x14:dxf>
              <font>
                <color rgb="FFC00000"/>
              </font>
              <fill>
                <patternFill>
                  <bgColor theme="5" tint="0.79998168889431442"/>
                </patternFill>
              </fill>
            </x14:dxf>
          </x14:cfRule>
          <xm:sqref>AV6:AV7</xm:sqref>
        </x14:conditionalFormatting>
        <x14:conditionalFormatting xmlns:xm="http://schemas.microsoft.com/office/excel/2006/main">
          <x14:cfRule type="expression" priority="96" id="{B15259F9-D648-4167-AC75-A9114F3C4C5A}">
            <xm:f>AND($AX$5&lt;&gt;INDEX('DROP DOWN MENUS'!AR:AR,MATCH($AS$3,'DROP DOWN MENUS'!AN:AN,0)),$AX$5&lt;&gt;"")</xm:f>
            <x14:dxf>
              <font>
                <color rgb="FFC00000"/>
              </font>
              <fill>
                <patternFill>
                  <bgColor theme="5" tint="0.79998168889431442"/>
                </patternFill>
              </fill>
            </x14:dxf>
          </x14:cfRule>
          <xm:sqref>AX5</xm:sqref>
        </x14:conditionalFormatting>
        <x14:conditionalFormatting xmlns:xm="http://schemas.microsoft.com/office/excel/2006/main">
          <x14:cfRule type="expression" priority="95" id="{0D05AB45-92F6-414B-88BA-6A5AF81A10ED}">
            <xm:f>AND($AX$6&lt;&gt;INDEX('DROP DOWN MENUS'!AT:AT,MATCH($AS$3,'DROP DOWN MENUS'!AN:AN,0)),$AX$6&lt;&gt;"")</xm:f>
            <x14:dxf>
              <font>
                <color rgb="FFC00000"/>
              </font>
              <fill>
                <patternFill>
                  <bgColor theme="5" tint="0.79998168889431442"/>
                </patternFill>
              </fill>
            </x14:dxf>
          </x14:cfRule>
          <xm:sqref>AX6</xm:sqref>
        </x14:conditionalFormatting>
        <x14:conditionalFormatting xmlns:xm="http://schemas.microsoft.com/office/excel/2006/main">
          <x14:cfRule type="expression" priority="94" id="{08FBFF72-BC3C-4FF0-A5A7-578583B15800}">
            <xm:f>AND($AX$7&lt;&gt;INDEX('DROP DOWN MENUS'!AT:AT,MATCH($AS$3,'DROP DOWN MENUS'!AN:AN,0)),$AX$7&lt;&gt;"")</xm:f>
            <x14:dxf>
              <font>
                <color rgb="FFC00000"/>
              </font>
              <fill>
                <patternFill>
                  <bgColor theme="5" tint="0.79998168889431442"/>
                </patternFill>
              </fill>
            </x14:dxf>
          </x14:cfRule>
          <xm:sqref>AX7</xm:sqref>
        </x14:conditionalFormatting>
        <x14:conditionalFormatting xmlns:xm="http://schemas.microsoft.com/office/excel/2006/main">
          <x14:cfRule type="expression" priority="173" id="{5722B53E-8A80-4BCF-9ED3-2564D9296445}">
            <xm:f>AND(COUNTIF('40-15 CERT (new items)'!$U$15:$Y$42,"*"&amp;"NATIONAL"&amp;"*"&amp;"ROLL"&amp;"*"&amp;"OUT"&amp;"*"),$E$10="")</xm:f>
            <x14:dxf>
              <fill>
                <patternFill>
                  <bgColor rgb="FFFFFF00"/>
                </patternFill>
              </fill>
            </x14:dxf>
          </x14:cfRule>
          <xm:sqref>E10</xm:sqref>
        </x14:conditionalFormatting>
        <x14:conditionalFormatting xmlns:xm="http://schemas.microsoft.com/office/excel/2006/main">
          <x14:cfRule type="expression" priority="1" id="{5CF52C7B-E450-4882-91B2-971583CC3065}">
            <xm:f>AND(COUNTIF('40-15 CERT (new items)'!$U$15:$Y$42,"*"&amp;"NATIONAL"&amp;"*"&amp;"ROLL"&amp;"*"&amp;"OUT"&amp;"*"),$E$10="")</xm:f>
            <x14:dxf>
              <fill>
                <patternFill>
                  <bgColor rgb="FFFFFF00"/>
                </patternFill>
              </fill>
            </x14:dxf>
          </x14:cfRule>
          <xm:sqref>AF4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R53"/>
  <sheetViews>
    <sheetView showGridLines="0" workbookViewId="0">
      <pane ySplit="9" topLeftCell="A10" activePane="bottomLeft" state="frozen"/>
      <selection pane="bottomLeft" activeCell="N38" activeCellId="5" sqref="N13:R13 N18:R18 N23:R23 N28:R28 N33:R33 N38:R38"/>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272" t="str">
        <f>IF('40-15 PRES - MANDATORY'!$E$8&gt;0,'40-15 PRES - MANDATORY'!$E$8,"")</f>
        <v/>
      </c>
      <c r="D1" s="272"/>
      <c r="E1" s="272"/>
      <c r="F1" s="272"/>
      <c r="G1" s="272"/>
      <c r="H1" s="272"/>
      <c r="I1" s="272"/>
      <c r="K1" s="113"/>
      <c r="L1" s="113"/>
      <c r="M1" s="113"/>
      <c r="O1" s="272"/>
      <c r="P1" s="272"/>
      <c r="Q1" s="272"/>
      <c r="R1" s="272"/>
      <c r="S1" s="113" t="s">
        <v>525</v>
      </c>
      <c r="T1" s="272"/>
      <c r="U1" s="272"/>
      <c r="V1" s="272"/>
      <c r="Z1" s="1114" t="str">
        <f>IF(NOT('40-15 PRES - MANDATORY'!Y6=""),'40-15 PRES - MANDATORY'!Y6,"")</f>
        <v/>
      </c>
      <c r="AA1" s="1114"/>
      <c r="AB1" s="1114"/>
      <c r="AC1" s="1114"/>
      <c r="AD1" s="286"/>
      <c r="AE1" s="286"/>
      <c r="AF1" s="286"/>
      <c r="AG1" s="286"/>
      <c r="AH1" s="286"/>
      <c r="AI1" s="286"/>
      <c r="AJ1" s="286"/>
      <c r="AK1" s="286"/>
      <c r="AL1" s="286"/>
      <c r="AM1" s="286"/>
      <c r="AN1" s="286"/>
      <c r="AO1" s="77"/>
      <c r="AP1" s="115"/>
      <c r="AQ1" s="115"/>
      <c r="AR1" s="115"/>
    </row>
    <row r="2" spans="1:44" s="213" customFormat="1" ht="9.75" customHeight="1" x14ac:dyDescent="0.25">
      <c r="A2" s="77"/>
      <c r="B2" s="113" t="s">
        <v>8</v>
      </c>
      <c r="C2" s="77"/>
      <c r="D2" s="77"/>
      <c r="E2" s="272" t="str">
        <f>IF('40-15 PRES - MANDATORY'!$E$10&gt;0,'40-15 PRES - MANDATORY'!$E$10,"")</f>
        <v/>
      </c>
      <c r="F2" s="110"/>
      <c r="G2" s="110"/>
      <c r="H2" s="110"/>
      <c r="I2" s="110"/>
      <c r="J2" s="110"/>
      <c r="K2" s="110"/>
      <c r="L2" s="110"/>
      <c r="M2" s="110"/>
      <c r="N2" s="1186" t="s">
        <v>51</v>
      </c>
      <c r="O2" s="1186"/>
      <c r="P2" s="1186"/>
      <c r="Q2" s="1186"/>
      <c r="R2" s="1194" t="str">
        <f>IF('DATA ENTRY SHEET'!C8&lt;&gt;"",IF('DATA ENTRY SHEET'!E8&lt;&gt;"",'DATA ENTRY SHEET'!H8&amp;"-01/"&amp;'DATA ENTRY SHEET'!H8&amp;"-02",'DATA ENTRY SHEET'!H8&amp;"-01"),IF('DATA ENTRY SHEET'!E8&lt;&gt;"",'DATA ENTRY SHEET'!H8&amp;"-02",""))</f>
        <v/>
      </c>
      <c r="S2" s="1194"/>
      <c r="T2" s="1194"/>
      <c r="U2" s="1194"/>
      <c r="V2" s="1194"/>
      <c r="W2" s="272"/>
      <c r="X2" s="266"/>
      <c r="Y2" s="272"/>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285"/>
      <c r="B5" s="1187" t="s">
        <v>12</v>
      </c>
      <c r="C5" s="1188"/>
      <c r="D5" s="1188"/>
      <c r="E5" s="1188"/>
      <c r="F5" s="1188"/>
      <c r="G5" s="1188"/>
      <c r="H5" s="1188"/>
      <c r="I5" s="1188"/>
      <c r="J5" s="1188"/>
      <c r="K5" s="1189"/>
      <c r="L5" s="1187" t="s">
        <v>16</v>
      </c>
      <c r="M5" s="1189"/>
      <c r="N5" s="1187" t="s">
        <v>142</v>
      </c>
      <c r="O5" s="1188"/>
      <c r="P5" s="1188"/>
      <c r="Q5" s="1188"/>
      <c r="R5" s="1189"/>
      <c r="S5" s="277" t="s">
        <v>30</v>
      </c>
      <c r="T5" s="277"/>
      <c r="U5" s="277" t="s">
        <v>31</v>
      </c>
      <c r="V5" s="277"/>
      <c r="W5" s="277" t="s">
        <v>19</v>
      </c>
      <c r="X5" s="277"/>
      <c r="Y5" s="277"/>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995</v>
      </c>
      <c r="AR5" s="249"/>
    </row>
    <row r="6" spans="1:44" s="133" customFormat="1" ht="11.25" customHeight="1" x14ac:dyDescent="0.35">
      <c r="A6" s="285"/>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285"/>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285"/>
      <c r="B8" s="278" t="s">
        <v>15</v>
      </c>
      <c r="C8" s="278"/>
      <c r="D8" s="278"/>
      <c r="E8" s="278"/>
      <c r="F8" s="1163" t="s">
        <v>436</v>
      </c>
      <c r="G8" s="1163"/>
      <c r="H8" s="1163"/>
      <c r="I8" s="1163"/>
      <c r="J8" s="1163"/>
      <c r="K8" s="1163"/>
      <c r="L8" s="278" t="s">
        <v>18</v>
      </c>
      <c r="M8" s="243"/>
      <c r="N8" s="1164" t="s">
        <v>141</v>
      </c>
      <c r="O8" s="1165"/>
      <c r="P8" s="1165"/>
      <c r="Q8" s="1165"/>
      <c r="R8" s="1166"/>
      <c r="S8" s="1167" t="s">
        <v>28</v>
      </c>
      <c r="T8" s="1168"/>
      <c r="U8" s="1167" t="s">
        <v>28</v>
      </c>
      <c r="V8" s="1168"/>
      <c r="W8" s="278" t="s">
        <v>22</v>
      </c>
      <c r="X8" s="278"/>
      <c r="Y8" s="278"/>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285"/>
      <c r="B9" s="287"/>
      <c r="C9" s="287"/>
      <c r="D9" s="287"/>
      <c r="E9" s="287"/>
      <c r="F9" s="264"/>
      <c r="G9" s="264"/>
      <c r="H9" s="264"/>
      <c r="I9" s="264"/>
      <c r="J9" s="264"/>
      <c r="K9" s="264"/>
      <c r="L9" s="287"/>
      <c r="M9" s="285"/>
      <c r="N9" s="287"/>
      <c r="O9" s="287"/>
      <c r="P9" s="287"/>
      <c r="Q9" s="287"/>
      <c r="R9" s="285"/>
      <c r="S9" s="285"/>
      <c r="T9" s="285"/>
      <c r="U9" s="285"/>
      <c r="V9" s="285"/>
      <c r="W9" s="287"/>
      <c r="X9" s="287"/>
      <c r="Y9" s="287"/>
      <c r="Z9" s="136"/>
      <c r="AA9" s="136"/>
      <c r="AB9" s="136"/>
      <c r="AC9" s="136"/>
      <c r="AD9" s="136"/>
      <c r="AE9" s="136"/>
      <c r="AF9" s="136"/>
      <c r="AG9" s="136"/>
      <c r="AH9" s="136"/>
      <c r="AI9" s="285"/>
      <c r="AJ9" s="285"/>
      <c r="AK9" s="137"/>
      <c r="AL9" s="285"/>
      <c r="AM9" s="138"/>
      <c r="AN9" s="138"/>
      <c r="AO9" s="138"/>
      <c r="AP9" s="249"/>
    </row>
    <row r="10" spans="1:44" ht="18" customHeight="1" x14ac:dyDescent="0.35">
      <c r="A10" s="370">
        <v>5</v>
      </c>
      <c r="B10" s="952"/>
      <c r="C10" s="953"/>
      <c r="D10" s="953"/>
      <c r="E10" s="953"/>
      <c r="F10" s="953"/>
      <c r="G10" s="953"/>
      <c r="H10" s="953"/>
      <c r="I10" s="953"/>
      <c r="J10" s="953"/>
      <c r="K10" s="954"/>
      <c r="L10" s="1201" t="str">
        <f>IF(NOT('DATA ENTRY SHEET'!F24=""),'DATA ENTRY SHEET'!F24,"")</f>
        <v/>
      </c>
      <c r="M10" s="1202"/>
      <c r="N10" s="1203" t="str">
        <f>IF(NOT('DATA ENTRY SHEET'!J24=""),'DATA ENTRY SHEET'!J24,"")</f>
        <v/>
      </c>
      <c r="O10" s="1204"/>
      <c r="P10" s="1204"/>
      <c r="Q10" s="1204"/>
      <c r="R10" s="1205"/>
      <c r="S10" s="1196" t="str">
        <f>IF(NOT('DATA ENTRY SHEET'!AJ24=""),'DATA ENTRY SHEET'!AJ24,"")</f>
        <v/>
      </c>
      <c r="T10" s="1198"/>
      <c r="U10" s="1196" t="str">
        <f>IF(NOT('DATA ENTRY SHEET'!AM24=""),'DATA ENTRY SHEET'!AM24,"")</f>
        <v/>
      </c>
      <c r="V10" s="1198"/>
      <c r="W10" s="1196" t="str">
        <f>IF(NOT('DATA ENTRY SHEET'!AN24=""),'DATA ENTRY SHEET'!AN24,"")</f>
        <v/>
      </c>
      <c r="X10" s="1197"/>
      <c r="Y10" s="1198"/>
      <c r="Z10" s="943" t="str">
        <f>IF('DATA ENTRY SHEET'!AW24="","",'DATA ENTRY SHEET'!AW24)</f>
        <v/>
      </c>
      <c r="AA10" s="944"/>
      <c r="AB10" s="945"/>
      <c r="AC10" s="943" t="str">
        <f>IF(NOT('DATA ENTRY SHEET'!AY24=""),'DATA ENTRY SHEET'!AY24,"")</f>
        <v/>
      </c>
      <c r="AD10" s="944"/>
      <c r="AE10" s="944"/>
      <c r="AF10" s="945"/>
      <c r="AG10" s="1173" t="str">
        <f>IF('DATA ENTRY SHEET'!AR24="","",'DATA ENTRY SHEET'!AR24)</f>
        <v/>
      </c>
      <c r="AH10" s="1174"/>
      <c r="AI10" s="1175" t="str">
        <f>IF('DATA ENTRY SHEET'!BS24="","",'DATA ENTRY SHEET'!BS24)</f>
        <v/>
      </c>
      <c r="AJ10" s="1176"/>
      <c r="AK10" s="993" t="str">
        <f>IF(NOT('DATA ENTRY SHEET'!AT24=""),'DATA ENTRY SHEET'!AT24,"")</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SHEET'!B24=""),'DATA ENTRY SHEET'!B24,"")</f>
        <v/>
      </c>
      <c r="C11" s="958"/>
      <c r="D11" s="958"/>
      <c r="E11" s="958"/>
      <c r="F11" s="959" t="str">
        <f>IF('DATA ENTRY SHEET'!BX24="","",'DATA ENTRY SHEET'!BX24)</f>
        <v/>
      </c>
      <c r="G11" s="959"/>
      <c r="H11" s="959"/>
      <c r="I11" s="959"/>
      <c r="J11" s="959"/>
      <c r="K11" s="960"/>
      <c r="L11" s="1224" t="str">
        <f>IF(NOT('DATA ENTRY SHEET'!H24=""),'DATA ENTRY SHEET'!H24,"")</f>
        <v/>
      </c>
      <c r="M11" s="1225"/>
      <c r="N11" s="1226" t="str">
        <f>IF(NOT('DATA ENTRY SHEET'!AD24=""),'DATA ENTRY SHEET'!AD24,"")</f>
        <v/>
      </c>
      <c r="O11" s="1227"/>
      <c r="P11" s="1227"/>
      <c r="Q11" s="1227"/>
      <c r="R11" s="1228"/>
      <c r="S11" s="1199" t="str">
        <f>IF(NOT('DATA ENTRY SHEET'!AI24=""),'DATA ENTRY SHEET'!AI24,"")</f>
        <v/>
      </c>
      <c r="T11" s="1200"/>
      <c r="U11" s="1199" t="str">
        <f>IF(NOT('DATA ENTRY SHEET'!AL24=""),'DATA ENTRY SHEET'!AL24,"")</f>
        <v/>
      </c>
      <c r="V11" s="1200"/>
      <c r="W11" s="1199" t="str">
        <f>IF(NOT('DATA ENTRY SHEET'!AO24=""),'DATA ENTRY SHEET'!AO24,"")</f>
        <v/>
      </c>
      <c r="X11" s="1217"/>
      <c r="Y11" s="1200"/>
      <c r="Z11" s="946" t="str">
        <f>IF(Z10="","",ROUNDUP((Z10)*((AB6)+1),2))</f>
        <v/>
      </c>
      <c r="AA11" s="947"/>
      <c r="AB11" s="948"/>
      <c r="AC11" s="946" t="str">
        <f>IF(AC10="","",ROUNDUP((AC10)*($AF$6+1),2))</f>
        <v/>
      </c>
      <c r="AD11" s="947"/>
      <c r="AE11" s="947"/>
      <c r="AF11" s="948"/>
      <c r="AG11" s="1178" t="str">
        <f>IF(NOT('DATA ENTRY SHEET'!AS24=""),'DATA ENTRY SHEET'!AS24,"")</f>
        <v/>
      </c>
      <c r="AH11" s="1179"/>
      <c r="AI11" s="1177" t="str">
        <f>IF('DATA ENTRY SHEET'!BV24="","",'DATA ENTRY SHEET'!BV24)</f>
        <v/>
      </c>
      <c r="AJ11" s="1177"/>
      <c r="AK11" s="998" t="str">
        <f>IF(NOT('DATA ENTRY SHEET'!AU24=""),'DATA ENTRY SHEET'!AU24,"")</f>
        <v/>
      </c>
      <c r="AL11" s="999"/>
      <c r="AM11" s="506"/>
      <c r="AN11" s="1092" t="s">
        <v>34</v>
      </c>
      <c r="AO11" s="1093"/>
      <c r="AQ11" s="74"/>
    </row>
    <row r="12" spans="1:44" ht="18" customHeight="1" x14ac:dyDescent="0.35">
      <c r="A12" s="370"/>
      <c r="B12" s="929" t="str">
        <f>IF(NOT('DATA ENTRY SHEET'!C24=""),'DATA ENTRY SHEET'!C24,"")</f>
        <v/>
      </c>
      <c r="C12" s="930"/>
      <c r="D12" s="930"/>
      <c r="E12" s="930"/>
      <c r="F12" s="930"/>
      <c r="G12" s="930"/>
      <c r="H12" s="930"/>
      <c r="I12" s="930"/>
      <c r="J12" s="930"/>
      <c r="K12" s="648" t="str">
        <f>IF('DATA ENTRY SHEET'!AG24&lt;&gt;"",LEFT('DATA ENTRY SHEET'!AG24,1),"")</f>
        <v/>
      </c>
      <c r="L12" s="1218" t="str">
        <f>IF(NOT('DATA ENTRY SHEET'!G24=""),'DATA ENTRY SHEET'!G24,"")</f>
        <v/>
      </c>
      <c r="M12" s="1219"/>
      <c r="N12" s="1220" t="str">
        <f>IF(NOT('DATA ENTRY SHEET'!AF24=""),'DATA ENTRY SHEET'!AF24,"")</f>
        <v/>
      </c>
      <c r="O12" s="1220"/>
      <c r="P12" s="1220"/>
      <c r="Q12" s="1220"/>
      <c r="R12" s="1220"/>
      <c r="S12" s="1199" t="str">
        <f>IF(NOT('DATA ENTRY SHEET'!AH24=""),'DATA ENTRY SHEET'!AH24,"")</f>
        <v/>
      </c>
      <c r="T12" s="1200"/>
      <c r="U12" s="1217" t="str">
        <f>IF(NOT('DATA ENTRY SHEET'!AK24=""),'DATA ENTRY SHEET'!AK24,"")</f>
        <v/>
      </c>
      <c r="V12" s="1200"/>
      <c r="W12" s="1206" t="str">
        <f>IF(NOT('DATA ENTRY SHEET'!AP24=""),'DATA ENTRY SHEET'!AP24,"")</f>
        <v/>
      </c>
      <c r="X12" s="1207"/>
      <c r="Y12" s="1208"/>
      <c r="Z12" s="946" t="str">
        <f>IF(NOT('DATA ENTRY SHEET'!AX24=""),'DATA ENTRY SHEET'!AX24,"")</f>
        <v/>
      </c>
      <c r="AA12" s="947"/>
      <c r="AB12" s="948"/>
      <c r="AC12" s="946" t="str">
        <f>IF(NOT('DATA ENTRY SHEET'!AZ24=""),'DATA ENTRY SHEET'!AZ24,"")</f>
        <v/>
      </c>
      <c r="AD12" s="947"/>
      <c r="AE12" s="947"/>
      <c r="AF12" s="948"/>
      <c r="AG12" s="1209" t="str">
        <f>IF('DATA ENTRY SHEET'!BR24="","",'DATA ENTRY SHEET'!BR24)</f>
        <v/>
      </c>
      <c r="AH12" s="1210"/>
      <c r="AI12" s="1177" t="str">
        <f>IF('DATA ENTRY SHEET'!BT24="","",'DATA ENTRY SHEET'!BT24)</f>
        <v/>
      </c>
      <c r="AJ12" s="1177"/>
      <c r="AK12" s="998" t="str">
        <f>IF(NOT('DATA ENTRY SHEET'!AV24=""),'DATA ENTRY SHEET'!AV24,"")</f>
        <v/>
      </c>
      <c r="AL12" s="999"/>
      <c r="AM12" s="506"/>
      <c r="AN12" s="330"/>
      <c r="AO12" s="331"/>
      <c r="AQ12" s="74"/>
    </row>
    <row r="13" spans="1:44" ht="18" customHeight="1" thickBot="1" x14ac:dyDescent="0.4">
      <c r="A13" s="370"/>
      <c r="B13" s="967" t="str">
        <f>IF(NOT('DATA ENTRY SHEET'!D24=""),'DATA ENTRY SHEET'!D24,"")</f>
        <v/>
      </c>
      <c r="C13" s="968"/>
      <c r="D13" s="968"/>
      <c r="E13" s="969"/>
      <c r="F13" s="1211" t="str">
        <f>IF('DATA ENTRY SHEET'!E24="","",'DATA ENTRY SHEET'!E24)</f>
        <v/>
      </c>
      <c r="G13" s="968"/>
      <c r="H13" s="968"/>
      <c r="I13" s="968"/>
      <c r="J13" s="968"/>
      <c r="K13" s="969"/>
      <c r="L13" s="1212" t="str">
        <f>IF(NOT('DATA ENTRY SHEET'!I24=""),'DATA ENTRY SHEET'!I24,"")</f>
        <v/>
      </c>
      <c r="M13" s="1213"/>
      <c r="N13" s="1214" t="str">
        <f>IF(NOT('DATA ENTRY SHEET'!AE24=""),'DATA ENTRY SHEET'!AE24,"")</f>
        <v/>
      </c>
      <c r="O13" s="1215"/>
      <c r="P13" s="1215"/>
      <c r="Q13" s="1215"/>
      <c r="R13" s="1216"/>
      <c r="S13" s="1221"/>
      <c r="T13" s="1222"/>
      <c r="U13" s="1222"/>
      <c r="V13" s="1223"/>
      <c r="W13" s="1229" t="str">
        <f>IF(NOT('DATA ENTRY SHEET'!AQ24=""),'DATA ENTRY SHEET'!AQ24,"")</f>
        <v/>
      </c>
      <c r="X13" s="1230"/>
      <c r="Y13" s="1231"/>
      <c r="Z13" s="1016" t="str">
        <f t="shared" ref="Z13" si="0">IF(AND(NOT(Z11=""),NOT(Z12="")),(Z12-Z11)/(Z12),"")</f>
        <v/>
      </c>
      <c r="AA13" s="1017"/>
      <c r="AB13" s="1018"/>
      <c r="AC13" s="1016" t="str">
        <f>IF(AND(NOT(AC11=""),NOT(AC12="")),(AC12-AC11)/(AC12),"")</f>
        <v/>
      </c>
      <c r="AD13" s="1017"/>
      <c r="AE13" s="1017"/>
      <c r="AF13" s="1018"/>
      <c r="AG13" s="1161" t="str">
        <f>IF('DATA ENTRY SHEET'!BQ24="","",'DATA ENTRY SHEET'!BQ24)</f>
        <v/>
      </c>
      <c r="AH13" s="1162"/>
      <c r="AI13" s="1180" t="str">
        <f>IF('DATA ENTRY SHEET'!BU24="","",'DATA ENTRY SHEET'!BU24)</f>
        <v/>
      </c>
      <c r="AJ13" s="1181"/>
      <c r="AK13" s="1181"/>
      <c r="AL13" s="1182"/>
      <c r="AM13" s="507"/>
      <c r="AN13" s="333"/>
      <c r="AO13" s="334"/>
      <c r="AQ13" s="74"/>
    </row>
    <row r="14" spans="1:44" ht="4.5" customHeight="1" thickBot="1" x14ac:dyDescent="0.4">
      <c r="A14" s="263"/>
      <c r="B14" s="509"/>
      <c r="C14" s="509"/>
      <c r="D14" s="509"/>
      <c r="E14" s="509"/>
      <c r="F14" s="509"/>
      <c r="G14" s="509"/>
      <c r="H14" s="509"/>
      <c r="I14" s="509"/>
      <c r="J14" s="509"/>
      <c r="K14" s="509"/>
      <c r="L14" s="784"/>
      <c r="M14" s="784"/>
      <c r="N14" s="105"/>
      <c r="O14" s="105"/>
      <c r="P14" s="105"/>
      <c r="Q14" s="105"/>
      <c r="R14" s="105"/>
      <c r="S14" s="104"/>
      <c r="T14" s="104"/>
      <c r="U14" s="104"/>
      <c r="V14" s="104"/>
      <c r="W14" s="106"/>
      <c r="X14" s="106"/>
      <c r="Y14" s="106"/>
      <c r="Z14" s="521"/>
      <c r="AA14" s="521"/>
      <c r="AB14" s="521"/>
      <c r="AC14" s="521"/>
      <c r="AD14" s="521"/>
      <c r="AE14" s="521"/>
      <c r="AF14" s="512"/>
      <c r="AG14" s="508"/>
      <c r="AH14" s="508"/>
      <c r="AI14" s="493"/>
      <c r="AJ14" s="493"/>
      <c r="AK14" s="496"/>
      <c r="AL14" s="234"/>
      <c r="AM14" s="497"/>
      <c r="AN14" s="288"/>
      <c r="AO14" s="288"/>
      <c r="AQ14" s="74"/>
    </row>
    <row r="15" spans="1:44" ht="18" customHeight="1" x14ac:dyDescent="0.35">
      <c r="A15" s="256">
        <v>6</v>
      </c>
      <c r="B15" s="952"/>
      <c r="C15" s="953"/>
      <c r="D15" s="953"/>
      <c r="E15" s="953"/>
      <c r="F15" s="953"/>
      <c r="G15" s="953"/>
      <c r="H15" s="953"/>
      <c r="I15" s="953"/>
      <c r="J15" s="953"/>
      <c r="K15" s="954"/>
      <c r="L15" s="1201" t="str">
        <f>IF(NOT('DATA ENTRY SHEET'!F25=""),'DATA ENTRY SHEET'!F25,"")</f>
        <v/>
      </c>
      <c r="M15" s="1202"/>
      <c r="N15" s="1203" t="str">
        <f>IF(NOT('DATA ENTRY SHEET'!J25=""),'DATA ENTRY SHEET'!J25,"")</f>
        <v/>
      </c>
      <c r="O15" s="1204"/>
      <c r="P15" s="1204"/>
      <c r="Q15" s="1204"/>
      <c r="R15" s="1205"/>
      <c r="S15" s="1196" t="str">
        <f>IF(NOT('DATA ENTRY SHEET'!AJ25=""),'DATA ENTRY SHEET'!AJ25,"")</f>
        <v/>
      </c>
      <c r="T15" s="1198"/>
      <c r="U15" s="1196" t="str">
        <f>IF(NOT('DATA ENTRY SHEET'!AM25=""),'DATA ENTRY SHEET'!AM25,"")</f>
        <v/>
      </c>
      <c r="V15" s="1198"/>
      <c r="W15" s="1196" t="str">
        <f>IF(NOT('DATA ENTRY SHEET'!AN25=""),'DATA ENTRY SHEET'!AN25,"")</f>
        <v/>
      </c>
      <c r="X15" s="1197"/>
      <c r="Y15" s="1198"/>
      <c r="Z15" s="943" t="str">
        <f>IF('DATA ENTRY SHEET'!AW25="","",'DATA ENTRY SHEET'!AW25)</f>
        <v/>
      </c>
      <c r="AA15" s="944"/>
      <c r="AB15" s="945"/>
      <c r="AC15" s="943" t="str">
        <f>IF(NOT('DATA ENTRY SHEET'!AY25=""),'DATA ENTRY SHEET'!AY25,"")</f>
        <v/>
      </c>
      <c r="AD15" s="944"/>
      <c r="AE15" s="944"/>
      <c r="AF15" s="945"/>
      <c r="AG15" s="1173" t="str">
        <f>IF('DATA ENTRY SHEET'!AR25="","",'DATA ENTRY SHEET'!AR25)</f>
        <v/>
      </c>
      <c r="AH15" s="1174"/>
      <c r="AI15" s="1175" t="str">
        <f>IF('DATA ENTRY SHEET'!BS25="","",'DATA ENTRY SHEET'!BS25)</f>
        <v/>
      </c>
      <c r="AJ15" s="1176"/>
      <c r="AK15" s="993" t="str">
        <f>IF(NOT('DATA ENTRY SHEET'!AT25=""),'DATA ENTRY SHEET'!AT25,"")</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SHEET'!B25=""),'DATA ENTRY SHEET'!B25,"")</f>
        <v/>
      </c>
      <c r="C16" s="958"/>
      <c r="D16" s="958"/>
      <c r="E16" s="958"/>
      <c r="F16" s="959" t="str">
        <f>IF('DATA ENTRY SHEET'!BX25="","",'DATA ENTRY SHEET'!BX25)</f>
        <v/>
      </c>
      <c r="G16" s="959"/>
      <c r="H16" s="959"/>
      <c r="I16" s="959"/>
      <c r="J16" s="959"/>
      <c r="K16" s="960"/>
      <c r="L16" s="1224" t="str">
        <f>IF(NOT('DATA ENTRY SHEET'!H25=""),'DATA ENTRY SHEET'!H25,"")</f>
        <v/>
      </c>
      <c r="M16" s="1225"/>
      <c r="N16" s="1226" t="str">
        <f>IF(NOT('DATA ENTRY SHEET'!AD25=""),'DATA ENTRY SHEET'!AD25,"")</f>
        <v/>
      </c>
      <c r="O16" s="1227"/>
      <c r="P16" s="1227"/>
      <c r="Q16" s="1227"/>
      <c r="R16" s="1228"/>
      <c r="S16" s="1199" t="str">
        <f>IF(NOT('DATA ENTRY SHEET'!AI25=""),'DATA ENTRY SHEET'!AI25,"")</f>
        <v/>
      </c>
      <c r="T16" s="1200"/>
      <c r="U16" s="1199" t="str">
        <f>IF(NOT('DATA ENTRY SHEET'!AL25=""),'DATA ENTRY SHEET'!AL25,"")</f>
        <v/>
      </c>
      <c r="V16" s="1200"/>
      <c r="W16" s="1199" t="str">
        <f>IF(NOT('DATA ENTRY SHEET'!AO25=""),'DATA ENTRY SHEET'!AO25,"")</f>
        <v/>
      </c>
      <c r="X16" s="1217"/>
      <c r="Y16" s="1200"/>
      <c r="Z16" s="946" t="str">
        <f>IF(Z15="","",ROUNDUP((Z15)*((AB6)+1),2))</f>
        <v/>
      </c>
      <c r="AA16" s="947"/>
      <c r="AB16" s="948"/>
      <c r="AC16" s="946" t="str">
        <f>IF(AC15="","",ROUNDUP((AC15)*($AF$6+1),2))</f>
        <v/>
      </c>
      <c r="AD16" s="947"/>
      <c r="AE16" s="947"/>
      <c r="AF16" s="948"/>
      <c r="AG16" s="1178" t="str">
        <f>IF(NOT('DATA ENTRY SHEET'!AS25=""),'DATA ENTRY SHEET'!AS25,"")</f>
        <v/>
      </c>
      <c r="AH16" s="1179"/>
      <c r="AI16" s="1177" t="str">
        <f>IF('DATA ENTRY SHEET'!BV25="","",'DATA ENTRY SHEET'!BV25)</f>
        <v/>
      </c>
      <c r="AJ16" s="1177"/>
      <c r="AK16" s="998" t="str">
        <f>IF(NOT('DATA ENTRY SHEET'!AU25=""),'DATA ENTRY SHEET'!AU25,"")</f>
        <v/>
      </c>
      <c r="AL16" s="999"/>
      <c r="AM16" s="506"/>
      <c r="AN16" s="1092" t="s">
        <v>34</v>
      </c>
      <c r="AO16" s="1093"/>
      <c r="AQ16" s="74"/>
    </row>
    <row r="17" spans="1:43" ht="18" customHeight="1" x14ac:dyDescent="0.35">
      <c r="A17" s="256"/>
      <c r="B17" s="929" t="str">
        <f>IF(NOT('DATA ENTRY SHEET'!C25=""),'DATA ENTRY SHEET'!C25,"")</f>
        <v/>
      </c>
      <c r="C17" s="930"/>
      <c r="D17" s="930"/>
      <c r="E17" s="930"/>
      <c r="F17" s="930"/>
      <c r="G17" s="930"/>
      <c r="H17" s="930"/>
      <c r="I17" s="930"/>
      <c r="J17" s="930"/>
      <c r="K17" s="648" t="str">
        <f>IF('DATA ENTRY SHEET'!AG25&lt;&gt;"",LEFT('DATA ENTRY SHEET'!AG25,1),"")</f>
        <v/>
      </c>
      <c r="L17" s="1218" t="str">
        <f>IF(NOT('DATA ENTRY SHEET'!G25=""),'DATA ENTRY SHEET'!G25,"")</f>
        <v/>
      </c>
      <c r="M17" s="1219"/>
      <c r="N17" s="1220" t="str">
        <f>IF(NOT('DATA ENTRY SHEET'!AF25=""),'DATA ENTRY SHEET'!AF25,"")</f>
        <v/>
      </c>
      <c r="O17" s="1220"/>
      <c r="P17" s="1220"/>
      <c r="Q17" s="1220"/>
      <c r="R17" s="1220"/>
      <c r="S17" s="1199" t="str">
        <f>IF(NOT('DATA ENTRY SHEET'!AH25=""),'DATA ENTRY SHEET'!AH25,"")</f>
        <v/>
      </c>
      <c r="T17" s="1200"/>
      <c r="U17" s="1217" t="str">
        <f>IF(NOT('DATA ENTRY SHEET'!AK25=""),'DATA ENTRY SHEET'!AK25,"")</f>
        <v/>
      </c>
      <c r="V17" s="1200"/>
      <c r="W17" s="1206" t="str">
        <f>IF(NOT('DATA ENTRY SHEET'!AP25=""),'DATA ENTRY SHEET'!AP25,"")</f>
        <v/>
      </c>
      <c r="X17" s="1207"/>
      <c r="Y17" s="1208"/>
      <c r="Z17" s="946" t="str">
        <f>IF(NOT('DATA ENTRY SHEET'!AX25=""),'DATA ENTRY SHEET'!AX25,"")</f>
        <v/>
      </c>
      <c r="AA17" s="947"/>
      <c r="AB17" s="948"/>
      <c r="AC17" s="946" t="str">
        <f>IF(NOT('DATA ENTRY SHEET'!AZ25=""),'DATA ENTRY SHEET'!AZ25,"")</f>
        <v/>
      </c>
      <c r="AD17" s="947"/>
      <c r="AE17" s="947"/>
      <c r="AF17" s="948"/>
      <c r="AG17" s="1209" t="str">
        <f>IF('DATA ENTRY SHEET'!BR25="","",'DATA ENTRY SHEET'!BR25)</f>
        <v/>
      </c>
      <c r="AH17" s="1210"/>
      <c r="AI17" s="1177" t="str">
        <f>IF('DATA ENTRY SHEET'!BT25="","",'DATA ENTRY SHEET'!BT25)</f>
        <v/>
      </c>
      <c r="AJ17" s="1177"/>
      <c r="AK17" s="998" t="str">
        <f>IF(NOT('DATA ENTRY SHEET'!AV25=""),'DATA ENTRY SHEET'!AV25,"")</f>
        <v/>
      </c>
      <c r="AL17" s="999"/>
      <c r="AM17" s="506"/>
      <c r="AN17" s="330"/>
      <c r="AO17" s="331"/>
      <c r="AQ17" s="74"/>
    </row>
    <row r="18" spans="1:43" ht="18" customHeight="1" thickBot="1" x14ac:dyDescent="0.4">
      <c r="A18" s="256"/>
      <c r="B18" s="967" t="str">
        <f>IF(NOT('DATA ENTRY SHEET'!D25=""),'DATA ENTRY SHEET'!D25,"")</f>
        <v/>
      </c>
      <c r="C18" s="968"/>
      <c r="D18" s="968"/>
      <c r="E18" s="969"/>
      <c r="F18" s="1211" t="str">
        <f>IF('DATA ENTRY SHEET'!E25="","",'DATA ENTRY SHEET'!E25)</f>
        <v/>
      </c>
      <c r="G18" s="968"/>
      <c r="H18" s="968"/>
      <c r="I18" s="968"/>
      <c r="J18" s="968"/>
      <c r="K18" s="969"/>
      <c r="L18" s="1212" t="str">
        <f>IF(NOT('DATA ENTRY SHEET'!I25=""),'DATA ENTRY SHEET'!I25,"")</f>
        <v/>
      </c>
      <c r="M18" s="1213"/>
      <c r="N18" s="1214" t="str">
        <f>IF(NOT('DATA ENTRY SHEET'!AE25=""),'DATA ENTRY SHEET'!AE25,"")</f>
        <v/>
      </c>
      <c r="O18" s="1215"/>
      <c r="P18" s="1215"/>
      <c r="Q18" s="1215"/>
      <c r="R18" s="1216"/>
      <c r="S18" s="1232"/>
      <c r="T18" s="1233"/>
      <c r="U18" s="1233"/>
      <c r="V18" s="1234"/>
      <c r="W18" s="1229" t="str">
        <f>IF(NOT('DATA ENTRY SHEET'!AQ25=""),'DATA ENTRY SHEET'!AQ25,"")</f>
        <v/>
      </c>
      <c r="X18" s="1230"/>
      <c r="Y18" s="1231"/>
      <c r="Z18" s="1016" t="str">
        <f t="shared" ref="Z18" si="1">IF(AND(NOT(Z16=""),NOT(Z17="")),(Z17-Z16)/(Z17),"")</f>
        <v/>
      </c>
      <c r="AA18" s="1017"/>
      <c r="AB18" s="1018"/>
      <c r="AC18" s="1016" t="str">
        <f t="shared" ref="AC18" si="2">IF(AND(NOT(AC16=""),NOT(AC17="")),(AC17-AC16)/(AC17),"")</f>
        <v/>
      </c>
      <c r="AD18" s="1017"/>
      <c r="AE18" s="1017"/>
      <c r="AF18" s="1018"/>
      <c r="AG18" s="1161" t="str">
        <f>IF('DATA ENTRY SHEET'!BQ25="","",'DATA ENTRY SHEET'!BQ25)</f>
        <v/>
      </c>
      <c r="AH18" s="1162"/>
      <c r="AI18" s="1180" t="str">
        <f>IF('DATA ENTRY SHEET'!BU25="","",'DATA ENTRY SHEET'!BU25)</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4"/>
      <c r="M19" s="784"/>
      <c r="N19" s="105"/>
      <c r="O19" s="105"/>
      <c r="P19" s="105"/>
      <c r="Q19" s="105"/>
      <c r="R19" s="105"/>
      <c r="S19" s="104"/>
      <c r="T19" s="104"/>
      <c r="U19" s="104"/>
      <c r="V19" s="104"/>
      <c r="W19" s="106"/>
      <c r="X19" s="106"/>
      <c r="Y19" s="106"/>
      <c r="Z19" s="521"/>
      <c r="AA19" s="521"/>
      <c r="AB19" s="521"/>
      <c r="AC19" s="521"/>
      <c r="AD19" s="521"/>
      <c r="AE19" s="521"/>
      <c r="AF19" s="512"/>
      <c r="AG19" s="508"/>
      <c r="AH19" s="508"/>
      <c r="AI19" s="493"/>
      <c r="AJ19" s="493"/>
      <c r="AK19" s="496"/>
      <c r="AL19" s="234"/>
      <c r="AM19" s="497"/>
      <c r="AN19" s="288"/>
      <c r="AO19" s="288"/>
      <c r="AQ19" s="74"/>
    </row>
    <row r="20" spans="1:43" ht="18" customHeight="1" x14ac:dyDescent="0.35">
      <c r="A20" s="370">
        <v>7</v>
      </c>
      <c r="B20" s="952"/>
      <c r="C20" s="953"/>
      <c r="D20" s="953"/>
      <c r="E20" s="953"/>
      <c r="F20" s="953"/>
      <c r="G20" s="953"/>
      <c r="H20" s="953"/>
      <c r="I20" s="953"/>
      <c r="J20" s="953"/>
      <c r="K20" s="954"/>
      <c r="L20" s="1201" t="str">
        <f>IF(NOT('DATA ENTRY SHEET'!F26=""),'DATA ENTRY SHEET'!F26,"")</f>
        <v/>
      </c>
      <c r="M20" s="1202"/>
      <c r="N20" s="1203" t="str">
        <f>IF(NOT('DATA ENTRY SHEET'!J26=""),'DATA ENTRY SHEET'!J26,"")</f>
        <v/>
      </c>
      <c r="O20" s="1204"/>
      <c r="P20" s="1204"/>
      <c r="Q20" s="1204"/>
      <c r="R20" s="1205"/>
      <c r="S20" s="1196" t="str">
        <f>IF(NOT('DATA ENTRY SHEET'!AJ26=""),'DATA ENTRY SHEET'!AJ26,"")</f>
        <v/>
      </c>
      <c r="T20" s="1198"/>
      <c r="U20" s="1196" t="str">
        <f>IF(NOT('DATA ENTRY SHEET'!AM26=""),'DATA ENTRY SHEET'!AM26,"")</f>
        <v/>
      </c>
      <c r="V20" s="1198"/>
      <c r="W20" s="1196" t="str">
        <f>IF(NOT('DATA ENTRY SHEET'!AN26=""),'DATA ENTRY SHEET'!AN26,"")</f>
        <v/>
      </c>
      <c r="X20" s="1197"/>
      <c r="Y20" s="1198"/>
      <c r="Z20" s="943" t="str">
        <f>IF('DATA ENTRY SHEET'!AW26="","",'DATA ENTRY SHEET'!AW26)</f>
        <v/>
      </c>
      <c r="AA20" s="944"/>
      <c r="AB20" s="945"/>
      <c r="AC20" s="943" t="str">
        <f>IF(NOT('DATA ENTRY SHEET'!AY26=""),'DATA ENTRY SHEET'!AY26,"")</f>
        <v/>
      </c>
      <c r="AD20" s="944"/>
      <c r="AE20" s="944"/>
      <c r="AF20" s="945"/>
      <c r="AG20" s="1173" t="str">
        <f>IF('DATA ENTRY SHEET'!AR26="","",'DATA ENTRY SHEET'!AR26)</f>
        <v/>
      </c>
      <c r="AH20" s="1174"/>
      <c r="AI20" s="1175" t="str">
        <f>IF('DATA ENTRY SHEET'!BS26="","",'DATA ENTRY SHEET'!BS26)</f>
        <v/>
      </c>
      <c r="AJ20" s="1176"/>
      <c r="AK20" s="993" t="str">
        <f>IF(NOT('DATA ENTRY SHEET'!AT26=""),'DATA ENTRY SHEET'!AT26,"")</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SHEET'!B26=""),'DATA ENTRY SHEET'!B26,"")</f>
        <v/>
      </c>
      <c r="C21" s="958"/>
      <c r="D21" s="958"/>
      <c r="E21" s="958"/>
      <c r="F21" s="959" t="str">
        <f>IF('DATA ENTRY SHEET'!BX26="","",'DATA ENTRY SHEET'!BX26)</f>
        <v/>
      </c>
      <c r="G21" s="959"/>
      <c r="H21" s="959"/>
      <c r="I21" s="959"/>
      <c r="J21" s="959"/>
      <c r="K21" s="960"/>
      <c r="L21" s="1224" t="str">
        <f>IF(NOT('DATA ENTRY SHEET'!H26=""),'DATA ENTRY SHEET'!H26,"")</f>
        <v/>
      </c>
      <c r="M21" s="1225"/>
      <c r="N21" s="1226" t="str">
        <f>IF(NOT('DATA ENTRY SHEET'!AD26=""),'DATA ENTRY SHEET'!AD26,"")</f>
        <v/>
      </c>
      <c r="O21" s="1227"/>
      <c r="P21" s="1227"/>
      <c r="Q21" s="1227"/>
      <c r="R21" s="1228"/>
      <c r="S21" s="1199" t="str">
        <f>IF(NOT('DATA ENTRY SHEET'!AI26=""),'DATA ENTRY SHEET'!AI26,"")</f>
        <v/>
      </c>
      <c r="T21" s="1200"/>
      <c r="U21" s="1199" t="str">
        <f>IF(NOT('DATA ENTRY SHEET'!AL26=""),'DATA ENTRY SHEET'!AL26,"")</f>
        <v/>
      </c>
      <c r="V21" s="1200"/>
      <c r="W21" s="1199" t="str">
        <f>IF(NOT('DATA ENTRY SHEET'!AO26=""),'DATA ENTRY SHEET'!AO26,"")</f>
        <v/>
      </c>
      <c r="X21" s="1217"/>
      <c r="Y21" s="1200"/>
      <c r="Z21" s="946" t="str">
        <f>IF(Z20="","",ROUNDUP((Z20)*(($AB$6)+1),2))</f>
        <v/>
      </c>
      <c r="AA21" s="947"/>
      <c r="AB21" s="948"/>
      <c r="AC21" s="946" t="str">
        <f>IF(AC20="","",ROUNDUP((AC20)*($AF$6+1),2))</f>
        <v/>
      </c>
      <c r="AD21" s="947"/>
      <c r="AE21" s="947"/>
      <c r="AF21" s="948"/>
      <c r="AG21" s="1178" t="str">
        <f>IF(NOT('DATA ENTRY SHEET'!AS26=""),'DATA ENTRY SHEET'!AS26,"")</f>
        <v/>
      </c>
      <c r="AH21" s="1179"/>
      <c r="AI21" s="1177" t="str">
        <f>IF('DATA ENTRY SHEET'!BV26="","",'DATA ENTRY SHEET'!BV26)</f>
        <v/>
      </c>
      <c r="AJ21" s="1177"/>
      <c r="AK21" s="998" t="str">
        <f>IF(NOT('DATA ENTRY SHEET'!AU26=""),'DATA ENTRY SHEET'!AU26,"")</f>
        <v/>
      </c>
      <c r="AL21" s="999"/>
      <c r="AM21" s="506"/>
      <c r="AN21" s="1092" t="s">
        <v>34</v>
      </c>
      <c r="AO21" s="1093"/>
      <c r="AQ21" s="74"/>
    </row>
    <row r="22" spans="1:43" ht="18" customHeight="1" x14ac:dyDescent="0.35">
      <c r="A22" s="370"/>
      <c r="B22" s="929" t="str">
        <f>IF(NOT('DATA ENTRY SHEET'!C26=""),'DATA ENTRY SHEET'!C26,"")</f>
        <v/>
      </c>
      <c r="C22" s="930"/>
      <c r="D22" s="930"/>
      <c r="E22" s="930"/>
      <c r="F22" s="930"/>
      <c r="G22" s="930"/>
      <c r="H22" s="930"/>
      <c r="I22" s="930"/>
      <c r="J22" s="930"/>
      <c r="K22" s="648" t="str">
        <f>IF('DATA ENTRY SHEET'!AG26&lt;&gt;"",LEFT('DATA ENTRY SHEET'!AG26,1),"")</f>
        <v/>
      </c>
      <c r="L22" s="1218" t="str">
        <f>IF(NOT('DATA ENTRY SHEET'!G26=""),'DATA ENTRY SHEET'!G26,"")</f>
        <v/>
      </c>
      <c r="M22" s="1219"/>
      <c r="N22" s="1220" t="str">
        <f>IF(NOT('DATA ENTRY SHEET'!AF26=""),'DATA ENTRY SHEET'!AF26,"")</f>
        <v/>
      </c>
      <c r="O22" s="1220"/>
      <c r="P22" s="1220"/>
      <c r="Q22" s="1220"/>
      <c r="R22" s="1220"/>
      <c r="S22" s="1199" t="str">
        <f>IF(NOT('DATA ENTRY SHEET'!AH26=""),'DATA ENTRY SHEET'!AH26,"")</f>
        <v/>
      </c>
      <c r="T22" s="1200"/>
      <c r="U22" s="1217" t="str">
        <f>IF(NOT('DATA ENTRY SHEET'!AK26=""),'DATA ENTRY SHEET'!AK26,"")</f>
        <v/>
      </c>
      <c r="V22" s="1200"/>
      <c r="W22" s="1206" t="str">
        <f>IF(NOT('DATA ENTRY SHEET'!AP26=""),'DATA ENTRY SHEET'!AP26,"")</f>
        <v/>
      </c>
      <c r="X22" s="1207"/>
      <c r="Y22" s="1208"/>
      <c r="Z22" s="946" t="str">
        <f>IF(NOT('DATA ENTRY SHEET'!AX26=""),'DATA ENTRY SHEET'!AX26,"")</f>
        <v/>
      </c>
      <c r="AA22" s="947"/>
      <c r="AB22" s="948"/>
      <c r="AC22" s="946" t="str">
        <f>IF(NOT('DATA ENTRY SHEET'!AZ26=""),'DATA ENTRY SHEET'!AZ26,"")</f>
        <v/>
      </c>
      <c r="AD22" s="947"/>
      <c r="AE22" s="947"/>
      <c r="AF22" s="948"/>
      <c r="AG22" s="1209" t="str">
        <f>IF('DATA ENTRY SHEET'!BR26="","",'DATA ENTRY SHEET'!BR26)</f>
        <v/>
      </c>
      <c r="AH22" s="1210"/>
      <c r="AI22" s="1177" t="str">
        <f>IF('DATA ENTRY SHEET'!BT26="","",'DATA ENTRY SHEET'!BT26)</f>
        <v/>
      </c>
      <c r="AJ22" s="1177"/>
      <c r="AK22" s="998" t="str">
        <f>IF(NOT('DATA ENTRY SHEET'!AV26=""),'DATA ENTRY SHEET'!AV26,"")</f>
        <v/>
      </c>
      <c r="AL22" s="999"/>
      <c r="AM22" s="506"/>
      <c r="AN22" s="330"/>
      <c r="AO22" s="331"/>
      <c r="AQ22" s="74"/>
    </row>
    <row r="23" spans="1:43" ht="18" customHeight="1" thickBot="1" x14ac:dyDescent="0.4">
      <c r="A23" s="370"/>
      <c r="B23" s="967" t="str">
        <f>IF(NOT('DATA ENTRY SHEET'!D26=""),'DATA ENTRY SHEET'!D26,"")</f>
        <v/>
      </c>
      <c r="C23" s="968"/>
      <c r="D23" s="968"/>
      <c r="E23" s="969"/>
      <c r="F23" s="1211" t="str">
        <f>IF('DATA ENTRY SHEET'!E26="","",'DATA ENTRY SHEET'!E26)</f>
        <v/>
      </c>
      <c r="G23" s="968"/>
      <c r="H23" s="968"/>
      <c r="I23" s="968"/>
      <c r="J23" s="968"/>
      <c r="K23" s="969"/>
      <c r="L23" s="1212" t="str">
        <f>IF(NOT('DATA ENTRY SHEET'!I26=""),'DATA ENTRY SHEET'!I26,"")</f>
        <v/>
      </c>
      <c r="M23" s="1213"/>
      <c r="N23" s="1214" t="str">
        <f>IF(NOT('DATA ENTRY SHEET'!AE26=""),'DATA ENTRY SHEET'!AE26,"")</f>
        <v/>
      </c>
      <c r="O23" s="1215"/>
      <c r="P23" s="1215"/>
      <c r="Q23" s="1215"/>
      <c r="R23" s="1216"/>
      <c r="S23" s="1232"/>
      <c r="T23" s="1233"/>
      <c r="U23" s="1233"/>
      <c r="V23" s="1234"/>
      <c r="W23" s="1229" t="str">
        <f>IF(NOT('DATA ENTRY SHEET'!AQ26=""),'DATA ENTRY SHEET'!AQ26,"")</f>
        <v/>
      </c>
      <c r="X23" s="1230"/>
      <c r="Y23" s="1231"/>
      <c r="Z23" s="1016" t="str">
        <f t="shared" ref="Z23" si="3">IF(AND(NOT(Z21=""),NOT(Z22="")),(Z22-Z21)/(Z22),"")</f>
        <v/>
      </c>
      <c r="AA23" s="1017"/>
      <c r="AB23" s="1018"/>
      <c r="AC23" s="1016" t="str">
        <f>IF(AND(NOT(AC21=""),NOT(AC22="")),(AC22-AC21)/(AC22),"")</f>
        <v/>
      </c>
      <c r="AD23" s="1017"/>
      <c r="AE23" s="1017"/>
      <c r="AF23" s="1018"/>
      <c r="AG23" s="1161" t="str">
        <f>IF('DATA ENTRY SHEET'!BQ26="","",'DATA ENTRY SHEET'!BQ26)</f>
        <v/>
      </c>
      <c r="AH23" s="1162"/>
      <c r="AI23" s="1180" t="str">
        <f>IF('DATA ENTRY SHEET'!BU26="","",'DATA ENTRY SHEET'!BU26)</f>
        <v/>
      </c>
      <c r="AJ23" s="1181"/>
      <c r="AK23" s="1181"/>
      <c r="AL23" s="1182"/>
      <c r="AM23" s="507"/>
      <c r="AN23" s="333"/>
      <c r="AO23" s="334"/>
      <c r="AQ23" s="74"/>
    </row>
    <row r="24" spans="1:43" ht="4.5" customHeight="1" thickBot="1" x14ac:dyDescent="0.4">
      <c r="A24" s="263"/>
      <c r="B24" s="509"/>
      <c r="C24" s="509"/>
      <c r="D24" s="509"/>
      <c r="E24" s="509"/>
      <c r="F24" s="509"/>
      <c r="G24" s="509"/>
      <c r="H24" s="509"/>
      <c r="I24" s="509"/>
      <c r="J24" s="509"/>
      <c r="K24" s="509"/>
      <c r="L24" s="784"/>
      <c r="M24" s="784"/>
      <c r="N24" s="105"/>
      <c r="O24" s="105"/>
      <c r="P24" s="105"/>
      <c r="Q24" s="105"/>
      <c r="R24" s="105"/>
      <c r="S24" s="104"/>
      <c r="T24" s="104"/>
      <c r="U24" s="104"/>
      <c r="V24" s="104"/>
      <c r="W24" s="106"/>
      <c r="X24" s="106"/>
      <c r="Y24" s="106"/>
      <c r="Z24" s="521"/>
      <c r="AA24" s="521"/>
      <c r="AB24" s="521"/>
      <c r="AC24" s="521"/>
      <c r="AD24" s="521"/>
      <c r="AE24" s="521"/>
      <c r="AF24" s="512"/>
      <c r="AG24" s="508"/>
      <c r="AH24" s="508"/>
      <c r="AI24" s="493"/>
      <c r="AJ24" s="493"/>
      <c r="AK24" s="496"/>
      <c r="AL24" s="234"/>
      <c r="AM24" s="497"/>
      <c r="AN24" s="288"/>
      <c r="AO24" s="288"/>
      <c r="AQ24" s="74"/>
    </row>
    <row r="25" spans="1:43" ht="18" customHeight="1" x14ac:dyDescent="0.35">
      <c r="A25" s="370">
        <v>8</v>
      </c>
      <c r="B25" s="952"/>
      <c r="C25" s="953"/>
      <c r="D25" s="953"/>
      <c r="E25" s="953"/>
      <c r="F25" s="953"/>
      <c r="G25" s="953"/>
      <c r="H25" s="953"/>
      <c r="I25" s="953"/>
      <c r="J25" s="953"/>
      <c r="K25" s="954"/>
      <c r="L25" s="1201" t="str">
        <f>IF(NOT('DATA ENTRY SHEET'!F27=""),'DATA ENTRY SHEET'!F27,"")</f>
        <v/>
      </c>
      <c r="M25" s="1202"/>
      <c r="N25" s="1203" t="str">
        <f>IF(NOT('DATA ENTRY SHEET'!J27=""),'DATA ENTRY SHEET'!J27,"")</f>
        <v/>
      </c>
      <c r="O25" s="1204"/>
      <c r="P25" s="1204"/>
      <c r="Q25" s="1204"/>
      <c r="R25" s="1205"/>
      <c r="S25" s="1196" t="str">
        <f>IF(NOT('DATA ENTRY SHEET'!AJ27=""),'DATA ENTRY SHEET'!AJ27,"")</f>
        <v/>
      </c>
      <c r="T25" s="1198"/>
      <c r="U25" s="1196" t="str">
        <f>IF(NOT('DATA ENTRY SHEET'!AM27=""),'DATA ENTRY SHEET'!AM27,"")</f>
        <v/>
      </c>
      <c r="V25" s="1198"/>
      <c r="W25" s="1196" t="str">
        <f>IF(NOT('DATA ENTRY SHEET'!AN27=""),'DATA ENTRY SHEET'!AN27,"")</f>
        <v/>
      </c>
      <c r="X25" s="1197"/>
      <c r="Y25" s="1198"/>
      <c r="Z25" s="943" t="str">
        <f>IF('DATA ENTRY SHEET'!AW27="","",'DATA ENTRY SHEET'!AW27)</f>
        <v/>
      </c>
      <c r="AA25" s="944"/>
      <c r="AB25" s="945"/>
      <c r="AC25" s="943" t="str">
        <f>IF(NOT('DATA ENTRY SHEET'!AY27=""),'DATA ENTRY SHEET'!AY27,"")</f>
        <v/>
      </c>
      <c r="AD25" s="944"/>
      <c r="AE25" s="944"/>
      <c r="AF25" s="945"/>
      <c r="AG25" s="1173" t="str">
        <f>IF('DATA ENTRY SHEET'!AR27="","",'DATA ENTRY SHEET'!AR27)</f>
        <v/>
      </c>
      <c r="AH25" s="1174"/>
      <c r="AI25" s="1175" t="str">
        <f>IF('DATA ENTRY SHEET'!BS27="","",'DATA ENTRY SHEET'!BS27)</f>
        <v/>
      </c>
      <c r="AJ25" s="1176"/>
      <c r="AK25" s="993" t="str">
        <f>IF(NOT('DATA ENTRY SHEET'!AT27=""),'DATA ENTRY SHEET'!AT27,"")</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SHEET'!B27=""),'DATA ENTRY SHEET'!B27,"")</f>
        <v/>
      </c>
      <c r="C26" s="958"/>
      <c r="D26" s="958"/>
      <c r="E26" s="958"/>
      <c r="F26" s="959" t="str">
        <f>IF('DATA ENTRY SHEET'!BX27="","",'DATA ENTRY SHEET'!BX27)</f>
        <v/>
      </c>
      <c r="G26" s="959"/>
      <c r="H26" s="959"/>
      <c r="I26" s="959"/>
      <c r="J26" s="959"/>
      <c r="K26" s="960"/>
      <c r="L26" s="1224" t="str">
        <f>IF(NOT('DATA ENTRY SHEET'!H27=""),'DATA ENTRY SHEET'!H27,"")</f>
        <v/>
      </c>
      <c r="M26" s="1225"/>
      <c r="N26" s="1226" t="str">
        <f>IF(NOT('DATA ENTRY SHEET'!AD27=""),'DATA ENTRY SHEET'!AD27,"")</f>
        <v/>
      </c>
      <c r="O26" s="1227"/>
      <c r="P26" s="1227"/>
      <c r="Q26" s="1227"/>
      <c r="R26" s="1228"/>
      <c r="S26" s="1199" t="str">
        <f>IF(NOT('DATA ENTRY SHEET'!AI27=""),'DATA ENTRY SHEET'!AI27,"")</f>
        <v/>
      </c>
      <c r="T26" s="1200"/>
      <c r="U26" s="1199" t="str">
        <f>IF(NOT('DATA ENTRY SHEET'!AL27=""),'DATA ENTRY SHEET'!AL27,"")</f>
        <v/>
      </c>
      <c r="V26" s="1200"/>
      <c r="W26" s="1199" t="str">
        <f>IF(NOT('DATA ENTRY SHEET'!AO27=""),'DATA ENTRY SHEET'!AO27,"")</f>
        <v/>
      </c>
      <c r="X26" s="1217"/>
      <c r="Y26" s="1200"/>
      <c r="Z26" s="946" t="str">
        <f>IF(Z25="","",ROUNDUP((Z25)*(($AB$6)+1),2))</f>
        <v/>
      </c>
      <c r="AA26" s="947"/>
      <c r="AB26" s="948"/>
      <c r="AC26" s="946" t="str">
        <f>IF(AC25="","",ROUNDUP((AC25)*($AF$6+1),2))</f>
        <v/>
      </c>
      <c r="AD26" s="947"/>
      <c r="AE26" s="947"/>
      <c r="AF26" s="948"/>
      <c r="AG26" s="1178" t="str">
        <f>IF(NOT('DATA ENTRY SHEET'!AS27=""),'DATA ENTRY SHEET'!AS27,"")</f>
        <v/>
      </c>
      <c r="AH26" s="1179"/>
      <c r="AI26" s="1177" t="str">
        <f>IF('DATA ENTRY SHEET'!BV27="","",'DATA ENTRY SHEET'!BV27)</f>
        <v/>
      </c>
      <c r="AJ26" s="1177"/>
      <c r="AK26" s="998" t="str">
        <f>IF(NOT('DATA ENTRY SHEET'!AU27=""),'DATA ENTRY SHEET'!AU27,"")</f>
        <v/>
      </c>
      <c r="AL26" s="999"/>
      <c r="AM26" s="506"/>
      <c r="AN26" s="1092" t="s">
        <v>34</v>
      </c>
      <c r="AO26" s="1093"/>
      <c r="AQ26" s="74"/>
    </row>
    <row r="27" spans="1:43" ht="18" customHeight="1" x14ac:dyDescent="0.35">
      <c r="A27" s="370"/>
      <c r="B27" s="929" t="str">
        <f>IF(NOT('DATA ENTRY SHEET'!C27=""),'DATA ENTRY SHEET'!C27,"")</f>
        <v/>
      </c>
      <c r="C27" s="930"/>
      <c r="D27" s="930"/>
      <c r="E27" s="930"/>
      <c r="F27" s="930"/>
      <c r="G27" s="930"/>
      <c r="H27" s="930"/>
      <c r="I27" s="930"/>
      <c r="J27" s="930"/>
      <c r="K27" s="648" t="str">
        <f>IF('DATA ENTRY SHEET'!AG27&lt;&gt;"",LEFT('DATA ENTRY SHEET'!AG27,1),"")</f>
        <v/>
      </c>
      <c r="L27" s="1218" t="str">
        <f>IF(NOT('DATA ENTRY SHEET'!G27=""),'DATA ENTRY SHEET'!G27,"")</f>
        <v/>
      </c>
      <c r="M27" s="1219"/>
      <c r="N27" s="1220" t="str">
        <f>IF(NOT('DATA ENTRY SHEET'!AF27=""),'DATA ENTRY SHEET'!AF27,"")</f>
        <v/>
      </c>
      <c r="O27" s="1220"/>
      <c r="P27" s="1220"/>
      <c r="Q27" s="1220"/>
      <c r="R27" s="1220"/>
      <c r="S27" s="1199" t="str">
        <f>IF(NOT('DATA ENTRY SHEET'!AH27=""),'DATA ENTRY SHEET'!AH27,"")</f>
        <v/>
      </c>
      <c r="T27" s="1200"/>
      <c r="U27" s="1217" t="str">
        <f>IF(NOT('DATA ENTRY SHEET'!AK27=""),'DATA ENTRY SHEET'!AK27,"")</f>
        <v/>
      </c>
      <c r="V27" s="1200"/>
      <c r="W27" s="1206" t="str">
        <f>IF(NOT('DATA ENTRY SHEET'!AP27=""),'DATA ENTRY SHEET'!AP27,"")</f>
        <v/>
      </c>
      <c r="X27" s="1207"/>
      <c r="Y27" s="1208"/>
      <c r="Z27" s="946" t="str">
        <f>IF(NOT('DATA ENTRY SHEET'!AX27=""),'DATA ENTRY SHEET'!AX27,"")</f>
        <v/>
      </c>
      <c r="AA27" s="947"/>
      <c r="AB27" s="948"/>
      <c r="AC27" s="946" t="str">
        <f>IF(NOT('DATA ENTRY SHEET'!AZ27=""),'DATA ENTRY SHEET'!AZ27,"")</f>
        <v/>
      </c>
      <c r="AD27" s="947"/>
      <c r="AE27" s="947"/>
      <c r="AF27" s="948"/>
      <c r="AG27" s="1209" t="str">
        <f>IF('DATA ENTRY SHEET'!BR27="","",'DATA ENTRY SHEET'!BR27)</f>
        <v/>
      </c>
      <c r="AH27" s="1210"/>
      <c r="AI27" s="1177" t="str">
        <f>IF('DATA ENTRY SHEET'!BT27="","",'DATA ENTRY SHEET'!BT27)</f>
        <v/>
      </c>
      <c r="AJ27" s="1177"/>
      <c r="AK27" s="998" t="str">
        <f>IF(NOT('DATA ENTRY SHEET'!AV27=""),'DATA ENTRY SHEET'!AV27,"")</f>
        <v/>
      </c>
      <c r="AL27" s="999"/>
      <c r="AM27" s="506"/>
      <c r="AN27" s="330"/>
      <c r="AO27" s="331"/>
      <c r="AQ27" s="74"/>
    </row>
    <row r="28" spans="1:43" ht="18" customHeight="1" thickBot="1" x14ac:dyDescent="0.4">
      <c r="A28" s="370"/>
      <c r="B28" s="967" t="str">
        <f>IF(NOT('DATA ENTRY SHEET'!D27=""),'DATA ENTRY SHEET'!D27,"")</f>
        <v/>
      </c>
      <c r="C28" s="968"/>
      <c r="D28" s="968"/>
      <c r="E28" s="969"/>
      <c r="F28" s="1211" t="str">
        <f>IF('DATA ENTRY SHEET'!E27="","",'DATA ENTRY SHEET'!E27)</f>
        <v/>
      </c>
      <c r="G28" s="968"/>
      <c r="H28" s="968"/>
      <c r="I28" s="968"/>
      <c r="J28" s="968"/>
      <c r="K28" s="969"/>
      <c r="L28" s="1212" t="str">
        <f>IF(NOT('DATA ENTRY SHEET'!I27=""),'DATA ENTRY SHEET'!I27,"")</f>
        <v/>
      </c>
      <c r="M28" s="1213"/>
      <c r="N28" s="1214" t="str">
        <f>IF(NOT('DATA ENTRY SHEET'!AE27=""),'DATA ENTRY SHEET'!AE27,"")</f>
        <v/>
      </c>
      <c r="O28" s="1215"/>
      <c r="P28" s="1215"/>
      <c r="Q28" s="1215"/>
      <c r="R28" s="1216"/>
      <c r="S28" s="1232"/>
      <c r="T28" s="1233"/>
      <c r="U28" s="1233"/>
      <c r="V28" s="1234"/>
      <c r="W28" s="1229" t="str">
        <f>IF(NOT('DATA ENTRY SHEET'!AQ27=""),'DATA ENTRY SHEET'!AQ27,"")</f>
        <v/>
      </c>
      <c r="X28" s="1230"/>
      <c r="Y28" s="1231"/>
      <c r="Z28" s="1016" t="str">
        <f t="shared" ref="Z28" si="4">IF(AND(NOT(Z26=""),NOT(Z27="")),(Z27-Z26)/(Z27),"")</f>
        <v/>
      </c>
      <c r="AA28" s="1017"/>
      <c r="AB28" s="1018"/>
      <c r="AC28" s="1016" t="str">
        <f t="shared" ref="AC28" si="5">IF(AND(NOT(AC26=""),NOT(AC27="")),(AC27-AC26)/(AC27),"")</f>
        <v/>
      </c>
      <c r="AD28" s="1017"/>
      <c r="AE28" s="1017"/>
      <c r="AF28" s="1018"/>
      <c r="AG28" s="1161" t="str">
        <f>IF('DATA ENTRY SHEET'!BQ27="","",'DATA ENTRY SHEET'!BQ27)</f>
        <v/>
      </c>
      <c r="AH28" s="1162"/>
      <c r="AI28" s="1180" t="str">
        <f>IF('DATA ENTRY SHEET'!BU27="","",'DATA ENTRY SHEET'!BU27)</f>
        <v/>
      </c>
      <c r="AJ28" s="1181"/>
      <c r="AK28" s="1181"/>
      <c r="AL28" s="1182"/>
      <c r="AM28" s="507"/>
      <c r="AN28" s="333"/>
      <c r="AO28" s="334"/>
      <c r="AQ28" s="74"/>
    </row>
    <row r="29" spans="1:43" ht="4.5" customHeight="1" thickBot="1" x14ac:dyDescent="0.4">
      <c r="A29" s="263"/>
      <c r="B29" s="509"/>
      <c r="C29" s="509"/>
      <c r="D29" s="509"/>
      <c r="E29" s="509"/>
      <c r="F29" s="509"/>
      <c r="G29" s="509"/>
      <c r="H29" s="509"/>
      <c r="I29" s="509"/>
      <c r="J29" s="509"/>
      <c r="K29" s="509"/>
      <c r="L29" s="784"/>
      <c r="M29" s="784"/>
      <c r="N29" s="105"/>
      <c r="O29" s="105"/>
      <c r="P29" s="105"/>
      <c r="Q29" s="105"/>
      <c r="R29" s="105"/>
      <c r="S29" s="104"/>
      <c r="T29" s="104"/>
      <c r="U29" s="104"/>
      <c r="V29" s="104"/>
      <c r="W29" s="106"/>
      <c r="X29" s="106"/>
      <c r="Y29" s="106"/>
      <c r="Z29" s="521"/>
      <c r="AA29" s="521"/>
      <c r="AB29" s="521"/>
      <c r="AC29" s="521"/>
      <c r="AD29" s="521"/>
      <c r="AE29" s="521"/>
      <c r="AF29" s="512"/>
      <c r="AG29" s="522"/>
      <c r="AH29" s="522"/>
      <c r="AI29" s="493"/>
      <c r="AJ29" s="493"/>
      <c r="AK29" s="496"/>
      <c r="AL29" s="234"/>
      <c r="AM29" s="497"/>
      <c r="AN29" s="288"/>
      <c r="AO29" s="288"/>
      <c r="AQ29" s="74"/>
    </row>
    <row r="30" spans="1:43" ht="18" customHeight="1" x14ac:dyDescent="0.35">
      <c r="A30" s="370">
        <v>9</v>
      </c>
      <c r="B30" s="952"/>
      <c r="C30" s="953"/>
      <c r="D30" s="953"/>
      <c r="E30" s="953"/>
      <c r="F30" s="953"/>
      <c r="G30" s="953"/>
      <c r="H30" s="953"/>
      <c r="I30" s="953"/>
      <c r="J30" s="953"/>
      <c r="K30" s="954"/>
      <c r="L30" s="1201" t="str">
        <f>IF(NOT('DATA ENTRY SHEET'!F28=""),'DATA ENTRY SHEET'!F28,"")</f>
        <v/>
      </c>
      <c r="M30" s="1202"/>
      <c r="N30" s="1203" t="str">
        <f>IF(NOT('DATA ENTRY SHEET'!J28=""),'DATA ENTRY SHEET'!J28,"")</f>
        <v/>
      </c>
      <c r="O30" s="1204"/>
      <c r="P30" s="1204"/>
      <c r="Q30" s="1204"/>
      <c r="R30" s="1205"/>
      <c r="S30" s="1196" t="str">
        <f>IF(NOT('DATA ENTRY SHEET'!AJ28=""),'DATA ENTRY SHEET'!AJ28,"")</f>
        <v/>
      </c>
      <c r="T30" s="1198"/>
      <c r="U30" s="1196" t="str">
        <f>IF(NOT('DATA ENTRY SHEET'!AM28=""),'DATA ENTRY SHEET'!AM28,"")</f>
        <v/>
      </c>
      <c r="V30" s="1198"/>
      <c r="W30" s="1196" t="str">
        <f>IF(NOT('DATA ENTRY SHEET'!AN28=""),'DATA ENTRY SHEET'!AN28,"")</f>
        <v/>
      </c>
      <c r="X30" s="1197"/>
      <c r="Y30" s="1198"/>
      <c r="Z30" s="943" t="str">
        <f>IF('DATA ENTRY SHEET'!AW28="","",'DATA ENTRY SHEET'!AW28)</f>
        <v/>
      </c>
      <c r="AA30" s="944"/>
      <c r="AB30" s="945"/>
      <c r="AC30" s="943" t="str">
        <f>IF(NOT('DATA ENTRY SHEET'!AY28=""),'DATA ENTRY SHEET'!AY28,"")</f>
        <v/>
      </c>
      <c r="AD30" s="944"/>
      <c r="AE30" s="944"/>
      <c r="AF30" s="945"/>
      <c r="AG30" s="1173" t="str">
        <f>IF('DATA ENTRY SHEET'!AR28="","",'DATA ENTRY SHEET'!AR28)</f>
        <v/>
      </c>
      <c r="AH30" s="1174"/>
      <c r="AI30" s="1175" t="str">
        <f>IF('DATA ENTRY SHEET'!BS28="","",'DATA ENTRY SHEET'!BS28)</f>
        <v/>
      </c>
      <c r="AJ30" s="1176"/>
      <c r="AK30" s="993" t="str">
        <f>IF(NOT('DATA ENTRY SHEET'!AT28=""),'DATA ENTRY SHEET'!AT28,"")</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SHEET'!B28=""),'DATA ENTRY SHEET'!B28,"")</f>
        <v/>
      </c>
      <c r="C31" s="958"/>
      <c r="D31" s="958"/>
      <c r="E31" s="958"/>
      <c r="F31" s="959" t="str">
        <f>IF('DATA ENTRY SHEET'!BX28="","",'DATA ENTRY SHEET'!BX28)</f>
        <v/>
      </c>
      <c r="G31" s="959"/>
      <c r="H31" s="959"/>
      <c r="I31" s="959"/>
      <c r="J31" s="959"/>
      <c r="K31" s="960"/>
      <c r="L31" s="1224" t="str">
        <f>IF(NOT('DATA ENTRY SHEET'!H28=""),'DATA ENTRY SHEET'!H28,"")</f>
        <v/>
      </c>
      <c r="M31" s="1225"/>
      <c r="N31" s="1226" t="str">
        <f>IF(NOT('DATA ENTRY SHEET'!AD28=""),'DATA ENTRY SHEET'!AD28,"")</f>
        <v/>
      </c>
      <c r="O31" s="1227"/>
      <c r="P31" s="1227"/>
      <c r="Q31" s="1227"/>
      <c r="R31" s="1228"/>
      <c r="S31" s="1199" t="str">
        <f>IF(NOT('DATA ENTRY SHEET'!AI28=""),'DATA ENTRY SHEET'!AI28,"")</f>
        <v/>
      </c>
      <c r="T31" s="1200"/>
      <c r="U31" s="1199" t="str">
        <f>IF(NOT('DATA ENTRY SHEET'!AL28=""),'DATA ENTRY SHEET'!AL28,"")</f>
        <v/>
      </c>
      <c r="V31" s="1200"/>
      <c r="W31" s="1199" t="str">
        <f>IF(NOT('DATA ENTRY SHEET'!AO28=""),'DATA ENTRY SHEET'!AO28,"")</f>
        <v/>
      </c>
      <c r="X31" s="1217"/>
      <c r="Y31" s="1200"/>
      <c r="Z31" s="946" t="str">
        <f>IF(Z30="","",ROUNDUP((Z30)*(($AB$6)+1),2))</f>
        <v/>
      </c>
      <c r="AA31" s="947"/>
      <c r="AB31" s="948"/>
      <c r="AC31" s="946" t="str">
        <f>IF(AC30="","",ROUNDUP((AC30)*($AF$6+1),2))</f>
        <v/>
      </c>
      <c r="AD31" s="947"/>
      <c r="AE31" s="947"/>
      <c r="AF31" s="948"/>
      <c r="AG31" s="1178" t="str">
        <f>IF(NOT('DATA ENTRY SHEET'!AS28=""),'DATA ENTRY SHEET'!AS28,"")</f>
        <v/>
      </c>
      <c r="AH31" s="1179"/>
      <c r="AI31" s="1177" t="str">
        <f>IF('DATA ENTRY SHEET'!BV28="","",'DATA ENTRY SHEET'!BV28)</f>
        <v/>
      </c>
      <c r="AJ31" s="1177"/>
      <c r="AK31" s="998" t="str">
        <f>IF(NOT('DATA ENTRY SHEET'!AU28=""),'DATA ENTRY SHEET'!AU28,"")</f>
        <v/>
      </c>
      <c r="AL31" s="999"/>
      <c r="AM31" s="506"/>
      <c r="AN31" s="1092" t="s">
        <v>34</v>
      </c>
      <c r="AO31" s="1093"/>
      <c r="AQ31" s="74"/>
    </row>
    <row r="32" spans="1:43" ht="18" customHeight="1" x14ac:dyDescent="0.35">
      <c r="A32" s="370"/>
      <c r="B32" s="929" t="str">
        <f>IF(NOT('DATA ENTRY SHEET'!C28=""),'DATA ENTRY SHEET'!C28,"")</f>
        <v/>
      </c>
      <c r="C32" s="930"/>
      <c r="D32" s="930"/>
      <c r="E32" s="930"/>
      <c r="F32" s="930"/>
      <c r="G32" s="930"/>
      <c r="H32" s="930"/>
      <c r="I32" s="930"/>
      <c r="J32" s="930"/>
      <c r="K32" s="648" t="str">
        <f>IF('DATA ENTRY SHEET'!AG28&lt;&gt;"",LEFT('DATA ENTRY SHEET'!AG28,1),"")</f>
        <v/>
      </c>
      <c r="L32" s="1218" t="str">
        <f>IF(NOT('DATA ENTRY SHEET'!G28=""),'DATA ENTRY SHEET'!G28,"")</f>
        <v/>
      </c>
      <c r="M32" s="1219"/>
      <c r="N32" s="1220" t="str">
        <f>IF(NOT('DATA ENTRY SHEET'!AF28=""),'DATA ENTRY SHEET'!AF28,"")</f>
        <v/>
      </c>
      <c r="O32" s="1220"/>
      <c r="P32" s="1220"/>
      <c r="Q32" s="1220"/>
      <c r="R32" s="1220"/>
      <c r="S32" s="1199" t="str">
        <f>IF(NOT('DATA ENTRY SHEET'!AH28=""),'DATA ENTRY SHEET'!AH28,"")</f>
        <v/>
      </c>
      <c r="T32" s="1200"/>
      <c r="U32" s="1217" t="str">
        <f>IF(NOT('DATA ENTRY SHEET'!AK28=""),'DATA ENTRY SHEET'!AK28,"")</f>
        <v/>
      </c>
      <c r="V32" s="1200"/>
      <c r="W32" s="1206" t="str">
        <f>IF(NOT('DATA ENTRY SHEET'!AP28=""),'DATA ENTRY SHEET'!AP28,"")</f>
        <v/>
      </c>
      <c r="X32" s="1207"/>
      <c r="Y32" s="1208"/>
      <c r="Z32" s="946" t="str">
        <f>IF(NOT('DATA ENTRY SHEET'!AX28=""),'DATA ENTRY SHEET'!AX28,"")</f>
        <v/>
      </c>
      <c r="AA32" s="947"/>
      <c r="AB32" s="948"/>
      <c r="AC32" s="946" t="str">
        <f>IF(NOT('DATA ENTRY SHEET'!AZ28=""),'DATA ENTRY SHEET'!AZ28,"")</f>
        <v/>
      </c>
      <c r="AD32" s="947"/>
      <c r="AE32" s="947"/>
      <c r="AF32" s="948"/>
      <c r="AG32" s="1209" t="str">
        <f>IF('DATA ENTRY SHEET'!BR28="","",'DATA ENTRY SHEET'!BR28)</f>
        <v/>
      </c>
      <c r="AH32" s="1210"/>
      <c r="AI32" s="1177" t="str">
        <f>IF('DATA ENTRY SHEET'!BT28="","",'DATA ENTRY SHEET'!BT28)</f>
        <v/>
      </c>
      <c r="AJ32" s="1177"/>
      <c r="AK32" s="998" t="str">
        <f>IF(NOT('DATA ENTRY SHEET'!AV28=""),'DATA ENTRY SHEET'!AV28,"")</f>
        <v/>
      </c>
      <c r="AL32" s="999"/>
      <c r="AM32" s="506"/>
      <c r="AN32" s="330"/>
      <c r="AO32" s="331"/>
      <c r="AQ32" s="74"/>
    </row>
    <row r="33" spans="1:43" ht="18" customHeight="1" thickBot="1" x14ac:dyDescent="0.4">
      <c r="A33" s="370"/>
      <c r="B33" s="967" t="str">
        <f>IF(NOT('DATA ENTRY SHEET'!D28=""),'DATA ENTRY SHEET'!D28,"")</f>
        <v/>
      </c>
      <c r="C33" s="968"/>
      <c r="D33" s="968"/>
      <c r="E33" s="969"/>
      <c r="F33" s="1211" t="str">
        <f>IF('DATA ENTRY SHEET'!E28="","",'DATA ENTRY SHEET'!E28)</f>
        <v/>
      </c>
      <c r="G33" s="968"/>
      <c r="H33" s="968"/>
      <c r="I33" s="968"/>
      <c r="J33" s="968"/>
      <c r="K33" s="969"/>
      <c r="L33" s="1212" t="str">
        <f>IF(NOT('DATA ENTRY SHEET'!I28=""),'DATA ENTRY SHEET'!I28,"")</f>
        <v/>
      </c>
      <c r="M33" s="1213"/>
      <c r="N33" s="1214" t="str">
        <f>IF(NOT('DATA ENTRY SHEET'!AE28=""),'DATA ENTRY SHEET'!AE28,"")</f>
        <v/>
      </c>
      <c r="O33" s="1215"/>
      <c r="P33" s="1215"/>
      <c r="Q33" s="1215"/>
      <c r="R33" s="1216"/>
      <c r="S33" s="1232"/>
      <c r="T33" s="1233"/>
      <c r="U33" s="1233"/>
      <c r="V33" s="1234"/>
      <c r="W33" s="1229" t="str">
        <f>IF(NOT('DATA ENTRY SHEET'!AQ28=""),'DATA ENTRY SHEET'!AQ28,"")</f>
        <v/>
      </c>
      <c r="X33" s="1230"/>
      <c r="Y33" s="1231"/>
      <c r="Z33" s="1016" t="str">
        <f t="shared" ref="Z33" si="6">IF(AND(NOT(Z31=""),NOT(Z32="")),(Z32-Z31)/(Z32),"")</f>
        <v/>
      </c>
      <c r="AA33" s="1017"/>
      <c r="AB33" s="1018"/>
      <c r="AC33" s="1016" t="str">
        <f t="shared" ref="AC33" si="7">IF(AND(NOT(AC31=""),NOT(AC32="")),(AC32-AC31)/(AC32),"")</f>
        <v/>
      </c>
      <c r="AD33" s="1017"/>
      <c r="AE33" s="1017"/>
      <c r="AF33" s="1018"/>
      <c r="AG33" s="1161" t="str">
        <f>IF('DATA ENTRY SHEET'!BQ28="","",'DATA ENTRY SHEET'!BQ28)</f>
        <v/>
      </c>
      <c r="AH33" s="1162"/>
      <c r="AI33" s="1180" t="str">
        <f>IF('DATA ENTRY SHEET'!BU28="","",'DATA ENTRY SHEET'!BU28)</f>
        <v/>
      </c>
      <c r="AJ33" s="1181"/>
      <c r="AK33" s="1181"/>
      <c r="AL33" s="1182"/>
      <c r="AM33" s="507"/>
      <c r="AN33" s="333"/>
      <c r="AO33" s="334"/>
      <c r="AQ33" s="74"/>
    </row>
    <row r="34" spans="1:43" ht="4.5" customHeight="1" thickBot="1" x14ac:dyDescent="0.4">
      <c r="A34" s="263"/>
      <c r="B34" s="509"/>
      <c r="C34" s="509"/>
      <c r="D34" s="509"/>
      <c r="E34" s="509"/>
      <c r="F34" s="509"/>
      <c r="G34" s="509"/>
      <c r="H34" s="509"/>
      <c r="I34" s="509"/>
      <c r="J34" s="509"/>
      <c r="K34" s="509"/>
      <c r="L34" s="784"/>
      <c r="M34" s="784"/>
      <c r="N34" s="105"/>
      <c r="O34" s="105"/>
      <c r="P34" s="105"/>
      <c r="Q34" s="105"/>
      <c r="R34" s="105"/>
      <c r="S34" s="104"/>
      <c r="T34" s="104"/>
      <c r="U34" s="104"/>
      <c r="V34" s="104"/>
      <c r="W34" s="106"/>
      <c r="X34" s="106"/>
      <c r="Y34" s="106"/>
      <c r="Z34" s="521"/>
      <c r="AA34" s="521"/>
      <c r="AB34" s="521"/>
      <c r="AC34" s="521"/>
      <c r="AD34" s="521"/>
      <c r="AE34" s="521"/>
      <c r="AF34" s="512"/>
      <c r="AG34" s="508"/>
      <c r="AH34" s="508"/>
      <c r="AI34" s="493"/>
      <c r="AJ34" s="493"/>
      <c r="AK34" s="496"/>
      <c r="AL34" s="234"/>
      <c r="AM34" s="497"/>
      <c r="AN34" s="288"/>
      <c r="AO34" s="288"/>
      <c r="AQ34" s="74"/>
    </row>
    <row r="35" spans="1:43" ht="18" customHeight="1" x14ac:dyDescent="0.35">
      <c r="A35" s="370">
        <v>10</v>
      </c>
      <c r="B35" s="952"/>
      <c r="C35" s="953"/>
      <c r="D35" s="953"/>
      <c r="E35" s="953"/>
      <c r="F35" s="953"/>
      <c r="G35" s="953"/>
      <c r="H35" s="953"/>
      <c r="I35" s="953"/>
      <c r="J35" s="953"/>
      <c r="K35" s="954"/>
      <c r="L35" s="1201" t="str">
        <f>IF(NOT('DATA ENTRY SHEET'!F29=""),'DATA ENTRY SHEET'!F29,"")</f>
        <v/>
      </c>
      <c r="M35" s="1202"/>
      <c r="N35" s="1203" t="str">
        <f>IF(NOT('DATA ENTRY SHEET'!J29=""),'DATA ENTRY SHEET'!J29,"")</f>
        <v/>
      </c>
      <c r="O35" s="1204"/>
      <c r="P35" s="1204"/>
      <c r="Q35" s="1204"/>
      <c r="R35" s="1205"/>
      <c r="S35" s="1196" t="str">
        <f>IF(NOT('DATA ENTRY SHEET'!AJ29=""),'DATA ENTRY SHEET'!AJ29,"")</f>
        <v/>
      </c>
      <c r="T35" s="1198"/>
      <c r="U35" s="1196" t="str">
        <f>IF(NOT('DATA ENTRY SHEET'!AM29=""),'DATA ENTRY SHEET'!AM29,"")</f>
        <v/>
      </c>
      <c r="V35" s="1198"/>
      <c r="W35" s="1196" t="str">
        <f>IF(NOT('DATA ENTRY SHEET'!AN29=""),'DATA ENTRY SHEET'!AN29,"")</f>
        <v/>
      </c>
      <c r="X35" s="1197"/>
      <c r="Y35" s="1198"/>
      <c r="Z35" s="943" t="str">
        <f>IF('DATA ENTRY SHEET'!AW29="","",'DATA ENTRY SHEET'!AW29)</f>
        <v/>
      </c>
      <c r="AA35" s="944"/>
      <c r="AB35" s="945"/>
      <c r="AC35" s="943" t="str">
        <f>IF(NOT('DATA ENTRY SHEET'!AY29=""),'DATA ENTRY SHEET'!AY29,"")</f>
        <v/>
      </c>
      <c r="AD35" s="944"/>
      <c r="AE35" s="944"/>
      <c r="AF35" s="945"/>
      <c r="AG35" s="1173" t="str">
        <f>IF('DATA ENTRY SHEET'!AR29="","",'DATA ENTRY SHEET'!AR29)</f>
        <v/>
      </c>
      <c r="AH35" s="1174"/>
      <c r="AI35" s="1175" t="str">
        <f>IF('DATA ENTRY SHEET'!BS29="","",'DATA ENTRY SHEET'!BS29)</f>
        <v/>
      </c>
      <c r="AJ35" s="1176"/>
      <c r="AK35" s="993" t="str">
        <f>IF(NOT('DATA ENTRY SHEET'!AT29=""),'DATA ENTRY SHEET'!AT29,"")</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SHEET'!B29=""),'DATA ENTRY SHEET'!B29,"")</f>
        <v/>
      </c>
      <c r="C36" s="958"/>
      <c r="D36" s="958"/>
      <c r="E36" s="958"/>
      <c r="F36" s="959" t="str">
        <f>IF('DATA ENTRY SHEET'!BX29="","",'DATA ENTRY SHEET'!BX29)</f>
        <v/>
      </c>
      <c r="G36" s="959"/>
      <c r="H36" s="959"/>
      <c r="I36" s="959"/>
      <c r="J36" s="959"/>
      <c r="K36" s="960"/>
      <c r="L36" s="1224" t="str">
        <f>IF(NOT('DATA ENTRY SHEET'!H29=""),'DATA ENTRY SHEET'!H29,"")</f>
        <v/>
      </c>
      <c r="M36" s="1225"/>
      <c r="N36" s="1226" t="str">
        <f>IF(NOT('DATA ENTRY SHEET'!AD29=""),'DATA ENTRY SHEET'!AD29,"")</f>
        <v/>
      </c>
      <c r="O36" s="1227"/>
      <c r="P36" s="1227"/>
      <c r="Q36" s="1227"/>
      <c r="R36" s="1228"/>
      <c r="S36" s="1199" t="str">
        <f>IF(NOT('DATA ENTRY SHEET'!AI29=""),'DATA ENTRY SHEET'!AI29,"")</f>
        <v/>
      </c>
      <c r="T36" s="1200"/>
      <c r="U36" s="1199" t="str">
        <f>IF(NOT('DATA ENTRY SHEET'!AL29=""),'DATA ENTRY SHEET'!AL29,"")</f>
        <v/>
      </c>
      <c r="V36" s="1200"/>
      <c r="W36" s="1199" t="str">
        <f>IF(NOT('DATA ENTRY SHEET'!AO29=""),'DATA ENTRY SHEET'!AO29,"")</f>
        <v/>
      </c>
      <c r="X36" s="1217"/>
      <c r="Y36" s="1200"/>
      <c r="Z36" s="946" t="str">
        <f>IF(Z35="","",ROUNDUP((Z35)*(($AB$6)+1),2))</f>
        <v/>
      </c>
      <c r="AA36" s="947"/>
      <c r="AB36" s="948"/>
      <c r="AC36" s="946" t="str">
        <f>IF(AC35="","",ROUNDUP((AC35)*($AF$6+1),2))</f>
        <v/>
      </c>
      <c r="AD36" s="947"/>
      <c r="AE36" s="947"/>
      <c r="AF36" s="948"/>
      <c r="AG36" s="1178" t="str">
        <f>IF(NOT('DATA ENTRY SHEET'!AS29=""),'DATA ENTRY SHEET'!AS29,"")</f>
        <v/>
      </c>
      <c r="AH36" s="1179"/>
      <c r="AI36" s="1177" t="str">
        <f>IF('DATA ENTRY SHEET'!BV29="","",'DATA ENTRY SHEET'!BV29)</f>
        <v/>
      </c>
      <c r="AJ36" s="1177"/>
      <c r="AK36" s="998" t="str">
        <f>IF(NOT('DATA ENTRY SHEET'!AU29=""),'DATA ENTRY SHEET'!AU29,"")</f>
        <v/>
      </c>
      <c r="AL36" s="999"/>
      <c r="AM36" s="506"/>
      <c r="AN36" s="1092" t="s">
        <v>34</v>
      </c>
      <c r="AO36" s="1093"/>
      <c r="AQ36" s="74"/>
    </row>
    <row r="37" spans="1:43" ht="18" customHeight="1" x14ac:dyDescent="0.35">
      <c r="A37" s="370"/>
      <c r="B37" s="929" t="str">
        <f>IF(NOT('DATA ENTRY SHEET'!C29=""),'DATA ENTRY SHEET'!C29,"")</f>
        <v/>
      </c>
      <c r="C37" s="930"/>
      <c r="D37" s="930"/>
      <c r="E37" s="930"/>
      <c r="F37" s="930"/>
      <c r="G37" s="930"/>
      <c r="H37" s="930"/>
      <c r="I37" s="930"/>
      <c r="J37" s="930"/>
      <c r="K37" s="648" t="str">
        <f>IF('DATA ENTRY SHEET'!AG29&lt;&gt;"",LEFT('DATA ENTRY SHEET'!AG29,1),"")</f>
        <v/>
      </c>
      <c r="L37" s="1218" t="str">
        <f>IF(NOT('DATA ENTRY SHEET'!G29=""),'DATA ENTRY SHEET'!G29,"")</f>
        <v/>
      </c>
      <c r="M37" s="1219"/>
      <c r="N37" s="1220" t="str">
        <f>IF(NOT('DATA ENTRY SHEET'!AF29=""),'DATA ENTRY SHEET'!AF29,"")</f>
        <v/>
      </c>
      <c r="O37" s="1220"/>
      <c r="P37" s="1220"/>
      <c r="Q37" s="1220"/>
      <c r="R37" s="1220"/>
      <c r="S37" s="1199" t="str">
        <f>IF(NOT('DATA ENTRY SHEET'!AH29=""),'DATA ENTRY SHEET'!AH29,"")</f>
        <v/>
      </c>
      <c r="T37" s="1200"/>
      <c r="U37" s="1217" t="str">
        <f>IF(NOT('DATA ENTRY SHEET'!AK29=""),'DATA ENTRY SHEET'!AK29,"")</f>
        <v/>
      </c>
      <c r="V37" s="1200"/>
      <c r="W37" s="1206" t="str">
        <f>IF(NOT('DATA ENTRY SHEET'!AP29=""),'DATA ENTRY SHEET'!AP29,"")</f>
        <v/>
      </c>
      <c r="X37" s="1207"/>
      <c r="Y37" s="1208"/>
      <c r="Z37" s="946" t="str">
        <f>IF(NOT('DATA ENTRY SHEET'!AX29=""),'DATA ENTRY SHEET'!AX29,"")</f>
        <v/>
      </c>
      <c r="AA37" s="947"/>
      <c r="AB37" s="948"/>
      <c r="AC37" s="946" t="str">
        <f>IF(NOT('DATA ENTRY SHEET'!AZ29=""),'DATA ENTRY SHEET'!AZ29,"")</f>
        <v/>
      </c>
      <c r="AD37" s="947"/>
      <c r="AE37" s="947"/>
      <c r="AF37" s="948"/>
      <c r="AG37" s="1209" t="str">
        <f>IF('DATA ENTRY SHEET'!BR29="","",'DATA ENTRY SHEET'!BR29)</f>
        <v/>
      </c>
      <c r="AH37" s="1210"/>
      <c r="AI37" s="1177" t="str">
        <f>IF('DATA ENTRY SHEET'!BT29="","",'DATA ENTRY SHEET'!BT29)</f>
        <v/>
      </c>
      <c r="AJ37" s="1177"/>
      <c r="AK37" s="998" t="str">
        <f>IF(NOT('DATA ENTRY SHEET'!AV29=""),'DATA ENTRY SHEET'!AV29,"")</f>
        <v/>
      </c>
      <c r="AL37" s="999"/>
      <c r="AM37" s="506"/>
      <c r="AN37" s="330"/>
      <c r="AO37" s="331"/>
      <c r="AQ37" s="74"/>
    </row>
    <row r="38" spans="1:43" ht="18" customHeight="1" thickBot="1" x14ac:dyDescent="0.4">
      <c r="A38" s="370"/>
      <c r="B38" s="967" t="str">
        <f>IF(NOT('DATA ENTRY SHEET'!D29=""),'DATA ENTRY SHEET'!D29,"")</f>
        <v/>
      </c>
      <c r="C38" s="968"/>
      <c r="D38" s="968"/>
      <c r="E38" s="969"/>
      <c r="F38" s="1211" t="str">
        <f>IF('DATA ENTRY SHEET'!E29="","",'DATA ENTRY SHEET'!E29)</f>
        <v/>
      </c>
      <c r="G38" s="968"/>
      <c r="H38" s="968"/>
      <c r="I38" s="968"/>
      <c r="J38" s="968"/>
      <c r="K38" s="969"/>
      <c r="L38" s="1212" t="str">
        <f>IF(NOT('DATA ENTRY SHEET'!I29=""),'DATA ENTRY SHEET'!I29,"")</f>
        <v/>
      </c>
      <c r="M38" s="1213"/>
      <c r="N38" s="1214" t="str">
        <f>IF(NOT('DATA ENTRY SHEET'!AE29=""),'DATA ENTRY SHEET'!AE29,"")</f>
        <v/>
      </c>
      <c r="O38" s="1215"/>
      <c r="P38" s="1215"/>
      <c r="Q38" s="1215"/>
      <c r="R38" s="1216"/>
      <c r="S38" s="1232"/>
      <c r="T38" s="1233"/>
      <c r="U38" s="1233"/>
      <c r="V38" s="1234"/>
      <c r="W38" s="1229" t="str">
        <f>IF(NOT('DATA ENTRY SHEET'!AQ29=""),'DATA ENTRY SHEET'!AQ29,"")</f>
        <v/>
      </c>
      <c r="X38" s="1230"/>
      <c r="Y38" s="1231"/>
      <c r="Z38" s="1016" t="str">
        <f t="shared" ref="Z38" si="8">IF(AND(NOT(Z36=""),NOT(Z37="")),(Z37-Z36)/(Z37),"")</f>
        <v/>
      </c>
      <c r="AA38" s="1017"/>
      <c r="AB38" s="1018"/>
      <c r="AC38" s="1016" t="str">
        <f t="shared" ref="AC38" si="9">IF(AND(NOT(AC36=""),NOT(AC37="")),(AC37-AC36)/(AC37),"")</f>
        <v/>
      </c>
      <c r="AD38" s="1017"/>
      <c r="AE38" s="1017"/>
      <c r="AF38" s="1018"/>
      <c r="AG38" s="1161" t="str">
        <f>IF('DATA ENTRY SHEET'!BQ29="","",'DATA ENTRY SHEET'!BQ29)</f>
        <v/>
      </c>
      <c r="AH38" s="1162"/>
      <c r="AI38" s="1180" t="str">
        <f>IF('DATA ENTRY SHEET'!BU29="","",'DATA ENTRY SHEET'!BU29)</f>
        <v/>
      </c>
      <c r="AJ38" s="1181"/>
      <c r="AK38" s="1181"/>
      <c r="AL38" s="1182"/>
      <c r="AM38" s="507"/>
      <c r="AN38" s="333"/>
      <c r="AO38" s="334"/>
      <c r="AQ38" s="74"/>
    </row>
    <row r="39" spans="1:43" ht="5.25" customHeight="1" thickBot="1" x14ac:dyDescent="0.4">
      <c r="A39" s="263"/>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265"/>
      <c r="AJ39" s="265"/>
      <c r="AK39" s="108"/>
      <c r="AL39" s="70"/>
      <c r="AM39" s="288"/>
      <c r="AN39" s="288"/>
      <c r="AO39" s="288"/>
      <c r="AQ39" s="74"/>
    </row>
    <row r="40" spans="1:43" ht="15" customHeight="1" x14ac:dyDescent="0.35">
      <c r="A40" s="263"/>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263"/>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263"/>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263"/>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263"/>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263"/>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263"/>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263"/>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263"/>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263"/>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265"/>
      <c r="AJ51" s="265"/>
      <c r="AK51" s="109"/>
      <c r="AL51" s="70"/>
      <c r="AM51" s="288"/>
      <c r="AN51" s="288"/>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276"/>
      <c r="AG52" s="77"/>
      <c r="AH52" s="77"/>
      <c r="AI52" s="1245" t="s">
        <v>40</v>
      </c>
      <c r="AJ52" s="1245"/>
      <c r="AK52" s="91"/>
      <c r="AL52" s="1245"/>
      <c r="AM52" s="1245"/>
      <c r="AN52" s="1246"/>
      <c r="AO52" s="91"/>
      <c r="AP52" s="115"/>
      <c r="AQ52" s="115"/>
    </row>
    <row r="53" spans="1:43" s="289"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uwE3cEauT96yxBNZHocUBrRcQlNZ5fGGL6PpBXHnAr5I1wyQb+adV56IJ34oayXpMiz1mqAR8B5uzSIMQnjlSw==" saltValue="Mc6m+cJzpeyFg5+FXuGaog==" spinCount="100000" sheet="1"/>
  <mergeCells count="327">
    <mergeCell ref="AC16:AF16"/>
    <mergeCell ref="AG16:AH16"/>
    <mergeCell ref="S33:V33"/>
    <mergeCell ref="AI16:AJ16"/>
    <mergeCell ref="AC15:AF15"/>
    <mergeCell ref="AG15:AH15"/>
    <mergeCell ref="AI15:AJ15"/>
    <mergeCell ref="B30:K30"/>
    <mergeCell ref="B31:E31"/>
    <mergeCell ref="AI28:AL28"/>
    <mergeCell ref="AI33:AL33"/>
    <mergeCell ref="AC28:AF28"/>
    <mergeCell ref="AC26:AF26"/>
    <mergeCell ref="AC25:AF25"/>
    <mergeCell ref="AG30:AH30"/>
    <mergeCell ref="AI30:AJ30"/>
    <mergeCell ref="Z21:AB21"/>
    <mergeCell ref="Z18:AB18"/>
    <mergeCell ref="AC18:AF18"/>
    <mergeCell ref="L30:M30"/>
    <mergeCell ref="N30:R30"/>
    <mergeCell ref="S30:T30"/>
    <mergeCell ref="U30:V30"/>
    <mergeCell ref="W30:Y30"/>
    <mergeCell ref="B36:E36"/>
    <mergeCell ref="F36:K36"/>
    <mergeCell ref="F31:K31"/>
    <mergeCell ref="AC32:AF32"/>
    <mergeCell ref="AG32:AH32"/>
    <mergeCell ref="AI32:AJ32"/>
    <mergeCell ref="AC31:AF31"/>
    <mergeCell ref="AG31:AH31"/>
    <mergeCell ref="AI31:AJ31"/>
    <mergeCell ref="S31:T31"/>
    <mergeCell ref="U31:V31"/>
    <mergeCell ref="B35:K35"/>
    <mergeCell ref="L35:M35"/>
    <mergeCell ref="N35:R35"/>
    <mergeCell ref="S35:T35"/>
    <mergeCell ref="U35:V35"/>
    <mergeCell ref="W35:Y35"/>
    <mergeCell ref="Z35:AB35"/>
    <mergeCell ref="AN10:AO10"/>
    <mergeCell ref="AK11:AL11"/>
    <mergeCell ref="AN11:AO11"/>
    <mergeCell ref="AK12:AL12"/>
    <mergeCell ref="AK22:AL22"/>
    <mergeCell ref="AK27:AL27"/>
    <mergeCell ref="AK32:AL32"/>
    <mergeCell ref="AN20:AO20"/>
    <mergeCell ref="AK21:AL21"/>
    <mergeCell ref="AN21:AO21"/>
    <mergeCell ref="AK15:AL15"/>
    <mergeCell ref="AN15:AO15"/>
    <mergeCell ref="AK16:AL16"/>
    <mergeCell ref="AN16:AO16"/>
    <mergeCell ref="AK17:AL17"/>
    <mergeCell ref="AN30:AO30"/>
    <mergeCell ref="AK31:AL31"/>
    <mergeCell ref="AN31:AO31"/>
    <mergeCell ref="AN25:AO25"/>
    <mergeCell ref="AK26:AL26"/>
    <mergeCell ref="AN26:AO26"/>
    <mergeCell ref="AK30:AL30"/>
    <mergeCell ref="AI13:AL13"/>
    <mergeCell ref="AI18:AL18"/>
    <mergeCell ref="AB52:AE52"/>
    <mergeCell ref="AI52:AJ52"/>
    <mergeCell ref="AC37:AF37"/>
    <mergeCell ref="AG37:AH37"/>
    <mergeCell ref="AI37:AJ37"/>
    <mergeCell ref="Z37:AB37"/>
    <mergeCell ref="AG38:AH38"/>
    <mergeCell ref="AI38:AL38"/>
    <mergeCell ref="AC33:AF33"/>
    <mergeCell ref="AK37:AL37"/>
    <mergeCell ref="AL52:AN52"/>
    <mergeCell ref="AC38:AF38"/>
    <mergeCell ref="AC36:AF36"/>
    <mergeCell ref="AC35:AF35"/>
    <mergeCell ref="AG33:AH33"/>
    <mergeCell ref="AG36:AH36"/>
    <mergeCell ref="AI36:AJ36"/>
    <mergeCell ref="AG35:AH35"/>
    <mergeCell ref="AI35:AJ35"/>
    <mergeCell ref="AK35:AL35"/>
    <mergeCell ref="AN35:AO35"/>
    <mergeCell ref="AK36:AL36"/>
    <mergeCell ref="AN36:AO36"/>
    <mergeCell ref="Z38:AB38"/>
    <mergeCell ref="F38:K38"/>
    <mergeCell ref="L38:M38"/>
    <mergeCell ref="N38:R38"/>
    <mergeCell ref="W38:Y38"/>
    <mergeCell ref="L37:M37"/>
    <mergeCell ref="N37:R37"/>
    <mergeCell ref="S37:T37"/>
    <mergeCell ref="U37:V37"/>
    <mergeCell ref="W37:Y37"/>
    <mergeCell ref="S38:V38"/>
    <mergeCell ref="B40:E49"/>
    <mergeCell ref="W31:Y31"/>
    <mergeCell ref="L36:M36"/>
    <mergeCell ref="N36:R36"/>
    <mergeCell ref="S36:T36"/>
    <mergeCell ref="U36:V36"/>
    <mergeCell ref="W36:Y36"/>
    <mergeCell ref="Z36:AB36"/>
    <mergeCell ref="Z33:AB33"/>
    <mergeCell ref="Z31:AB31"/>
    <mergeCell ref="B33:E33"/>
    <mergeCell ref="F33:K33"/>
    <mergeCell ref="L33:M33"/>
    <mergeCell ref="N33:R33"/>
    <mergeCell ref="W33:Y33"/>
    <mergeCell ref="L32:M32"/>
    <mergeCell ref="N32:R32"/>
    <mergeCell ref="S32:T32"/>
    <mergeCell ref="U32:V32"/>
    <mergeCell ref="W32:Y32"/>
    <mergeCell ref="Z32:AB32"/>
    <mergeCell ref="L31:M31"/>
    <mergeCell ref="N31:R31"/>
    <mergeCell ref="B38:E38"/>
    <mergeCell ref="Z30:AB30"/>
    <mergeCell ref="AC27:AF27"/>
    <mergeCell ref="AG27:AH27"/>
    <mergeCell ref="B28:E28"/>
    <mergeCell ref="F28:K28"/>
    <mergeCell ref="L28:M28"/>
    <mergeCell ref="N28:R28"/>
    <mergeCell ref="W28:Y28"/>
    <mergeCell ref="L27:M27"/>
    <mergeCell ref="N27:R27"/>
    <mergeCell ref="S27:T27"/>
    <mergeCell ref="U27:V27"/>
    <mergeCell ref="W27:Y27"/>
    <mergeCell ref="Z27:AB27"/>
    <mergeCell ref="S28:V28"/>
    <mergeCell ref="AC30:AF30"/>
    <mergeCell ref="Z28:AB28"/>
    <mergeCell ref="L26:M26"/>
    <mergeCell ref="N26:R26"/>
    <mergeCell ref="S26:T26"/>
    <mergeCell ref="U26:V26"/>
    <mergeCell ref="W26:Y26"/>
    <mergeCell ref="Z26:AB26"/>
    <mergeCell ref="Z23:AB23"/>
    <mergeCell ref="AC23:AF23"/>
    <mergeCell ref="B25:K25"/>
    <mergeCell ref="L25:M25"/>
    <mergeCell ref="N25:R25"/>
    <mergeCell ref="S25:T25"/>
    <mergeCell ref="U25:V25"/>
    <mergeCell ref="W25:Y25"/>
    <mergeCell ref="Z25:AB25"/>
    <mergeCell ref="S23:V23"/>
    <mergeCell ref="B26:E26"/>
    <mergeCell ref="F26:K26"/>
    <mergeCell ref="AC22:AF22"/>
    <mergeCell ref="AG22:AH22"/>
    <mergeCell ref="AI22:AJ22"/>
    <mergeCell ref="B23:E23"/>
    <mergeCell ref="F23:K23"/>
    <mergeCell ref="L23:M23"/>
    <mergeCell ref="N23:R23"/>
    <mergeCell ref="W23:Y23"/>
    <mergeCell ref="AC21:AF21"/>
    <mergeCell ref="AG21:AH21"/>
    <mergeCell ref="AI21:AJ21"/>
    <mergeCell ref="L22:M22"/>
    <mergeCell ref="N22:R22"/>
    <mergeCell ref="S22:T22"/>
    <mergeCell ref="U22:V22"/>
    <mergeCell ref="W22:Y22"/>
    <mergeCell ref="Z22:AB22"/>
    <mergeCell ref="L21:M21"/>
    <mergeCell ref="N21:R21"/>
    <mergeCell ref="S21:T21"/>
    <mergeCell ref="U21:V21"/>
    <mergeCell ref="W21:Y21"/>
    <mergeCell ref="B21:E21"/>
    <mergeCell ref="F21:K21"/>
    <mergeCell ref="B20:K20"/>
    <mergeCell ref="L20:M20"/>
    <mergeCell ref="N20:R20"/>
    <mergeCell ref="S20:T20"/>
    <mergeCell ref="U20:V20"/>
    <mergeCell ref="W20:Y20"/>
    <mergeCell ref="Z20:AB20"/>
    <mergeCell ref="AC17:AF17"/>
    <mergeCell ref="AG17:AH17"/>
    <mergeCell ref="B18:E18"/>
    <mergeCell ref="F18:K18"/>
    <mergeCell ref="L18:M18"/>
    <mergeCell ref="N18:R18"/>
    <mergeCell ref="W18:Y18"/>
    <mergeCell ref="L17:M17"/>
    <mergeCell ref="N17:R17"/>
    <mergeCell ref="S17:T17"/>
    <mergeCell ref="U17:V17"/>
    <mergeCell ref="W17:Y17"/>
    <mergeCell ref="Z17:AB17"/>
    <mergeCell ref="S18:V18"/>
    <mergeCell ref="AG20:AH20"/>
    <mergeCell ref="AC20:AF20"/>
    <mergeCell ref="L16:M16"/>
    <mergeCell ref="N16:R16"/>
    <mergeCell ref="S16:T16"/>
    <mergeCell ref="U16:V16"/>
    <mergeCell ref="W16:Y16"/>
    <mergeCell ref="Z16:AB16"/>
    <mergeCell ref="W13:Y13"/>
    <mergeCell ref="Z13:AB13"/>
    <mergeCell ref="B15:K15"/>
    <mergeCell ref="L15:M15"/>
    <mergeCell ref="N15:R15"/>
    <mergeCell ref="S15:T15"/>
    <mergeCell ref="U15:V15"/>
    <mergeCell ref="W15:Y15"/>
    <mergeCell ref="Z15:AB15"/>
    <mergeCell ref="B16:E16"/>
    <mergeCell ref="F16:K16"/>
    <mergeCell ref="W12:Y12"/>
    <mergeCell ref="Z12:AB12"/>
    <mergeCell ref="AG12:AH12"/>
    <mergeCell ref="AI12:AJ12"/>
    <mergeCell ref="B13:E13"/>
    <mergeCell ref="F13:K13"/>
    <mergeCell ref="L13:M13"/>
    <mergeCell ref="N13:R13"/>
    <mergeCell ref="W11:Y11"/>
    <mergeCell ref="Z11:AB11"/>
    <mergeCell ref="AC11:AF11"/>
    <mergeCell ref="AG11:AH11"/>
    <mergeCell ref="AI11:AJ11"/>
    <mergeCell ref="L12:M12"/>
    <mergeCell ref="N12:R12"/>
    <mergeCell ref="S12:T12"/>
    <mergeCell ref="U12:V12"/>
    <mergeCell ref="S13:V13"/>
    <mergeCell ref="AC13:AF13"/>
    <mergeCell ref="AC12:AF12"/>
    <mergeCell ref="AG13:AH13"/>
    <mergeCell ref="L11:M11"/>
    <mergeCell ref="N11:R11"/>
    <mergeCell ref="S11:T11"/>
    <mergeCell ref="U11:V11"/>
    <mergeCell ref="B10:K10"/>
    <mergeCell ref="L10:M10"/>
    <mergeCell ref="N10:R10"/>
    <mergeCell ref="S10:T10"/>
    <mergeCell ref="U10:V10"/>
    <mergeCell ref="B11:E11"/>
    <mergeCell ref="F11:K11"/>
    <mergeCell ref="AG7:AH7"/>
    <mergeCell ref="AI7:AJ7"/>
    <mergeCell ref="AK7:AL7"/>
    <mergeCell ref="AG8:AH8"/>
    <mergeCell ref="W10:Y10"/>
    <mergeCell ref="Z10:AB10"/>
    <mergeCell ref="AC10:AF10"/>
    <mergeCell ref="AG10:AH10"/>
    <mergeCell ref="AI10:AJ10"/>
    <mergeCell ref="AK10:AL10"/>
    <mergeCell ref="AI8:AL8"/>
    <mergeCell ref="AG5:AH5"/>
    <mergeCell ref="AI5:AJ5"/>
    <mergeCell ref="AK5:AL5"/>
    <mergeCell ref="AK2:AO2"/>
    <mergeCell ref="AI2:AJ2"/>
    <mergeCell ref="AE2:AH2"/>
    <mergeCell ref="Z2:AD2"/>
    <mergeCell ref="R2:V2"/>
    <mergeCell ref="AM5:AO6"/>
    <mergeCell ref="N6:R6"/>
    <mergeCell ref="S6:T6"/>
    <mergeCell ref="U6:V6"/>
    <mergeCell ref="W6:Y6"/>
    <mergeCell ref="AG6:AH6"/>
    <mergeCell ref="AK6:AL6"/>
    <mergeCell ref="Z6:AA6"/>
    <mergeCell ref="AC6:AE6"/>
    <mergeCell ref="B6:E6"/>
    <mergeCell ref="F6:K6"/>
    <mergeCell ref="Z1:AC1"/>
    <mergeCell ref="N2:Q2"/>
    <mergeCell ref="B5:K5"/>
    <mergeCell ref="L5:M5"/>
    <mergeCell ref="N5:R5"/>
    <mergeCell ref="Z5:AB5"/>
    <mergeCell ref="AC5:AF5"/>
    <mergeCell ref="L6:M6"/>
    <mergeCell ref="AK20:AL20"/>
    <mergeCell ref="AG25:AH25"/>
    <mergeCell ref="AI25:AJ25"/>
    <mergeCell ref="AI20:AJ20"/>
    <mergeCell ref="AI17:AJ17"/>
    <mergeCell ref="AI27:AJ27"/>
    <mergeCell ref="AG26:AH26"/>
    <mergeCell ref="AI26:AJ26"/>
    <mergeCell ref="AK25:AL25"/>
    <mergeCell ref="AI23:AL23"/>
    <mergeCell ref="B12:J12"/>
    <mergeCell ref="B17:J17"/>
    <mergeCell ref="B22:J22"/>
    <mergeCell ref="B27:J27"/>
    <mergeCell ref="B32:J32"/>
    <mergeCell ref="B37:J37"/>
    <mergeCell ref="B7:I7"/>
    <mergeCell ref="J7:K7"/>
    <mergeCell ref="AG18:AH18"/>
    <mergeCell ref="AG23:AH23"/>
    <mergeCell ref="AG28:AH28"/>
    <mergeCell ref="F8:K8"/>
    <mergeCell ref="N8:R8"/>
    <mergeCell ref="S8:T8"/>
    <mergeCell ref="U8:V8"/>
    <mergeCell ref="Z8:AB8"/>
    <mergeCell ref="AC8:AF8"/>
    <mergeCell ref="L7:M7"/>
    <mergeCell ref="N7:R7"/>
    <mergeCell ref="S7:T7"/>
    <mergeCell ref="U7:V7"/>
    <mergeCell ref="W7:Y7"/>
    <mergeCell ref="Z7:AB7"/>
    <mergeCell ref="AC7:AF7"/>
  </mergeCells>
  <conditionalFormatting sqref="AC10 AC15 AC20 AC25 AC30 AC35">
    <cfRule type="expression" dxfId="888" priority="29">
      <formula>AND(NOT(AC10=""),NOT(AC10=Z10))</formula>
    </cfRule>
  </conditionalFormatting>
  <conditionalFormatting sqref="N12 N17 N22 N27 N32 N37">
    <cfRule type="expression" dxfId="887" priority="30">
      <formula>NOT($N$27="")</formula>
    </cfRule>
  </conditionalFormatting>
  <conditionalFormatting sqref="Z12 Z17 Z22 Z27 Z32 Z37">
    <cfRule type="expression" dxfId="886" priority="32">
      <formula>IF(AND(NOT(L12="SH"),NOT($L$27="PL")),AND($Z$27="",NOT($Z$25="")))</formula>
    </cfRule>
  </conditionalFormatting>
  <conditionalFormatting sqref="AC12 AC17 AC22 AC27 AC32 AC37">
    <cfRule type="expression" dxfId="885" priority="31">
      <formula>IF(NOT($L$26="sh"),AND($AC$27="",NOT($AC$25="")))</formula>
    </cfRule>
  </conditionalFormatting>
  <conditionalFormatting sqref="N11 N16 N21 N26 N31 N36">
    <cfRule type="expression" dxfId="884" priority="648">
      <formula>AND($N$26="",$S$2="NEW ITEM")</formula>
    </cfRule>
  </conditionalFormatting>
  <conditionalFormatting sqref="S10 S15 S20 S25 S30 S35">
    <cfRule type="expression" dxfId="883" priority="649">
      <formula>AND($S$25="",$S$2="NEW ITEM",NOT(AND($L$25=1,$L$26="LB",$L$27=1,$L$28="LB")))</formula>
    </cfRule>
  </conditionalFormatting>
  <conditionalFormatting sqref="U10 U15 U20 U25 U30 U35">
    <cfRule type="expression" dxfId="882" priority="650">
      <formula>AND($U$25="",$S$2="NEW ITEM")</formula>
    </cfRule>
  </conditionalFormatting>
  <conditionalFormatting sqref="F13 F18 F23 F28 F33 F38">
    <cfRule type="expression" dxfId="881" priority="836">
      <formula>AND(NOT($F$42= ""),$K$42="SH/PLT CONT.",$F$28="")</formula>
    </cfRule>
  </conditionalFormatting>
  <conditionalFormatting sqref="N11 N16 N21 N26 N31 N36">
    <cfRule type="expression" dxfId="880" priority="837">
      <formula>AND(NOT($F$42= ""),NOT($K$42=""),$N$26="")</formula>
    </cfRule>
    <cfRule type="expression" dxfId="879" priority="838">
      <formula>AND(OR(NOT($O$42= ""), NOT($T$42= ""), NOT($Z$42= ""), NOT($AH$42= "")),$L$26="")</formula>
    </cfRule>
    <cfRule type="expression" dxfId="878" priority="839">
      <formula>AND(NOT($F$42= ""),OR($K$42="CASE GTIN",$K$42="UNIT GTIN",$K$42="UPK"),$N$26="")</formula>
    </cfRule>
  </conditionalFormatting>
  <conditionalFormatting sqref="S10 S15 S20 S25 S30 S35">
    <cfRule type="expression" dxfId="877" priority="840">
      <formula>AND(NOT($F$42= ""),OR($K$42="ITEM HT",$K$42="UPK"),$S$25="")</formula>
    </cfRule>
  </conditionalFormatting>
  <conditionalFormatting sqref="U10 U15 U20 U25 U30 U35">
    <cfRule type="expression" dxfId="876" priority="841">
      <formula>AND(NOT($F$42= ""),OR($K$42="CASE HT",$K$42="UPK",$K$42="NET CONTENT"),$U$25="")</formula>
    </cfRule>
  </conditionalFormatting>
  <conditionalFormatting sqref="AG11 AG16 AG21 AG26 AG31 AG36">
    <cfRule type="expression" dxfId="875" priority="842">
      <formula>AND(OR(NOT($F$42= ""), NOT($T$42= "")),OR($K$42="DCG",NOT($T$42= "")),$AG$26="")</formula>
    </cfRule>
  </conditionalFormatting>
  <conditionalFormatting sqref="B11 B16 B21 B26 B31 B36">
    <cfRule type="expression" dxfId="874" priority="843">
      <formula>AND(OR(NOT($O$42= ""), NOT($T$42= ""), NOT($Z$42= ""), NOT($AH$42= "")),B$26="")</formula>
    </cfRule>
    <cfRule type="expression" dxfId="873" priority="844">
      <formula>AND(NOT($F$42=""),NOT($K$42=""),$B$26="")</formula>
    </cfRule>
    <cfRule type="expression" dxfId="872" priority="845">
      <formula>AND($B$26="",$S$2="NEW ITEM")</formula>
    </cfRule>
  </conditionalFormatting>
  <conditionalFormatting sqref="B13 B18 B23 B28 B33 B38">
    <cfRule type="expression" dxfId="871" priority="849">
      <formula>AND(NOT($F$42= ""),$K$42="MIN SHIP QTY",$B$28="")</formula>
    </cfRule>
    <cfRule type="expression" dxfId="870" priority="850">
      <formula>AND($B$28="",$S$2="NEW ITEM")</formula>
    </cfRule>
  </conditionalFormatting>
  <conditionalFormatting sqref="L13 L18 L23 L28 L33 L38">
    <cfRule type="expression" dxfId="869" priority="851">
      <formula>AND(NOT($F$42= ""),OR($K$42="UPK",$K$42="UOM"),$L$28="")</formula>
    </cfRule>
    <cfRule type="expression" dxfId="868" priority="852">
      <formula>AND($L$28="",$S$2="NEW ITEM")</formula>
    </cfRule>
  </conditionalFormatting>
  <conditionalFormatting sqref="N10">
    <cfRule type="expression" dxfId="867" priority="853">
      <formula>AND(OR(NOT($F$42= ""), NOT($T$42= "")),OR($K$42="UNIT GTIN",$K$42="CASE GTIN",$K$42="CASE UPC",$K$42="UPK",NOT($T$42= "")),$N$25="")</formula>
    </cfRule>
    <cfRule type="expression" dxfId="866" priority="854">
      <formula>AND($N$25="",$S$2="NEW ITEM")</formula>
    </cfRule>
  </conditionalFormatting>
  <conditionalFormatting sqref="N13 N18 N23 N28 N33 N38">
    <cfRule type="expression" dxfId="865" priority="855">
      <formula>AND(OR(NOT($F$42= ""),NOT($T$42= "")),OR($K$42="CASE UPC",$K$42="UPK", NOT($T$42= "")),$N$28="")</formula>
    </cfRule>
    <cfRule type="expression" dxfId="864" priority="856">
      <formula>AND($N$28="",$S$2="NEW ITEM")</formula>
    </cfRule>
  </conditionalFormatting>
  <conditionalFormatting sqref="W10 W15 W20 W25 W30 W35">
    <cfRule type="expression" dxfId="863" priority="857">
      <formula>AND(NOT($F$42= ""),OR($K$42="CS CUBE",$K$42="UPK",$K$42="NET CONTENT"),$W$25="")</formula>
    </cfRule>
    <cfRule type="expression" dxfId="862" priority="858">
      <formula>AND($W$25="",$S$2="NEW ITEM")</formula>
    </cfRule>
  </conditionalFormatting>
  <conditionalFormatting sqref="W11 W16 W21 W26 W31 W36">
    <cfRule type="expression" dxfId="861" priority="859">
      <formula>AND(NOT($F$42= ""),OR($K$42="CS WT",$K$42="UPK",$K$42="NET CONTENT"),$W$26="")</formula>
    </cfRule>
    <cfRule type="expression" dxfId="860" priority="860">
      <formula>AND($W$26="",$S$2="NEW ITEM")</formula>
    </cfRule>
  </conditionalFormatting>
  <conditionalFormatting sqref="W13 W18 W23 W28 W33 W38">
    <cfRule type="expression" dxfId="859" priority="861">
      <formula>AND(NOT($F$42= ""),OR($K$42="PLT TIER",$K$42="UPK",$K$42="NET CONTENT"),$W$28="")</formula>
    </cfRule>
    <cfRule type="expression" dxfId="858" priority="862">
      <formula>AND($W$28="",$S$2="NEW ITEM")</formula>
    </cfRule>
  </conditionalFormatting>
  <conditionalFormatting sqref="W12 W17 W22 W27 W32 W37">
    <cfRule type="expression" dxfId="857" priority="863">
      <formula>AND(NOT($F$42= ""),OR($K$42="PLT TIE",$K$42="UPK",$K$42="NET CONTENT"),$W$27="")</formula>
    </cfRule>
    <cfRule type="expression" dxfId="856" priority="864">
      <formula>AND($W$27="",$S$2="NEW ITEM")</formula>
    </cfRule>
  </conditionalFormatting>
  <conditionalFormatting sqref="S11 S16 S21 S26 S31 S36">
    <cfRule type="expression" dxfId="855" priority="865">
      <formula>AND(NOT($F$42= ""),OR($K$42="ITEM WT",$K$42="UPK",$K$42="NET CONTENT"),$S$26="")</formula>
    </cfRule>
    <cfRule type="expression" dxfId="854" priority="866">
      <formula>AND($S$26="",$S$2="NEW ITEM",NOT(AND($L$25=1,$L$26="LB",$L$27=1,$L$28="LB")))</formula>
    </cfRule>
  </conditionalFormatting>
  <conditionalFormatting sqref="U11 U16 U21 U26 U31 U36">
    <cfRule type="expression" dxfId="853" priority="867">
      <formula>AND(NOT($F$42= ""),OR($K$42="CASE WT",$K$42="UPK",$K$42="NET CONTENT"),$U$26="")</formula>
    </cfRule>
    <cfRule type="expression" dxfId="852" priority="868">
      <formula>AND($U$26="",$S$2="NEW ITEM")</formula>
    </cfRule>
  </conditionalFormatting>
  <conditionalFormatting sqref="U12 U17 U22 U27 U32 U37">
    <cfRule type="expression" dxfId="851" priority="869">
      <formula>AND(NOT($F$42= ""),OR($K$42="CASE DPT",$K$42="UPK",$K$42="NET CONTENT"),$U$27="")</formula>
    </cfRule>
    <cfRule type="expression" dxfId="850" priority="870">
      <formula>AND($U$27="",$S$2="NEW ITEM")</formula>
    </cfRule>
  </conditionalFormatting>
  <conditionalFormatting sqref="L10 L15 L20 L25 L30 L35">
    <cfRule type="expression" dxfId="849" priority="871">
      <formula>AND(OR(NOT($F$42= ""),NOT($T$42= "")),OR($K$42="UPK",$K$42="NET CONTENT", $K$42="UOM",$K$42="CASE UPC",$K$42="UNIT GTIN",$K$42="CASE GTIN",$K$42="ITEM HT",$K$42="ITEM WT",$K$42="ITEM DPT",$K$42="CASE HT",$K$42="CASE WT",$K$42="CASE DPT",$K$42="CS CUBE",$K$42="CS WT",$K$42="PLT TIE",$K$42="PLT TIER",NOT($T$42= "")),$L$25="")</formula>
    </cfRule>
    <cfRule type="expression" dxfId="848" priority="872">
      <formula>AND($L$25="",$S$2="NEW ITEM")</formula>
    </cfRule>
  </conditionalFormatting>
  <conditionalFormatting sqref="Z10 Z15 Z20 Z25 Z30 Z35">
    <cfRule type="expression" dxfId="847" priority="873">
      <formula>OR(AND(AC10="",NOT(Z10=""),NOT($L$27="sh"),NOT($L$27="pl")),AND(Z10=AC10,NOT(Z10="")))</formula>
    </cfRule>
    <cfRule type="expression" dxfId="846" priority="874">
      <formula>AND(NOT($O$42=""),NOT($L$27="sh"),NOT($L$27="pl"))</formula>
    </cfRule>
    <cfRule type="expression" dxfId="845" priority="875">
      <formula xml:space="preserve"> AND($S$2="NEW ITEM",$Z$25="", NOT($L$27="sh"),NOT($L$27="pl"))</formula>
    </cfRule>
  </conditionalFormatting>
  <conditionalFormatting sqref="N12 N17 N22 N27 N32 N37">
    <cfRule type="expression" dxfId="844" priority="876">
      <formula>AND(OR(NOT($O$42= ""), NOT($T$42= ""), NOT($Z$42= ""), NOT($AH$42= "")),$N$27="")</formula>
    </cfRule>
    <cfRule type="expression" dxfId="843" priority="877">
      <formula>AND(NOT($F$42= ""),NOT($K$42=""),$N$27="")</formula>
    </cfRule>
    <cfRule type="expression" dxfId="842" priority="878">
      <formula>AND($N$27="",$S$2="NEW ITEM")</formula>
    </cfRule>
  </conditionalFormatting>
  <conditionalFormatting sqref="S10 S12 S15 S20 S25 S30 S35 S17 S22 S27 S32 S37">
    <cfRule type="expression" dxfId="841" priority="879">
      <formula>AND(NOT($F$42= ""),OR($K$42="ITEM DPT",$K$42="UPK",$K$42="NET CONTENT"),$S$27="")</formula>
    </cfRule>
    <cfRule type="expression" dxfId="840" priority="880">
      <formula>AND($S$27="",$S$2="NEW ITEM",NOT(AND($L$25=1,$L$26="LB",$L$27=1,$L$28="LB")))</formula>
    </cfRule>
  </conditionalFormatting>
  <conditionalFormatting sqref="L12 L17 L22 L27 L32 L37">
    <cfRule type="expression" dxfId="839" priority="883">
      <formula>AND(NOT($F$42= ""),$K$42="UI",$L$27="")</formula>
    </cfRule>
    <cfRule type="expression" dxfId="838" priority="884">
      <formula>AND($L$27="",$S$2="NEW ITEM")</formula>
    </cfRule>
  </conditionalFormatting>
  <conditionalFormatting sqref="L11 L16 L21 L26 L31 L36">
    <cfRule type="expression" dxfId="837" priority="885">
      <formula>AND(NOT($F$42= ""),OR($K$42="UPK",$K$42="NET CONTENT"),$L$26="")</formula>
    </cfRule>
    <cfRule type="expression" dxfId="836" priority="886">
      <formula>AND($L$26="",$S$2="NEW ITEM")</formula>
    </cfRule>
  </conditionalFormatting>
  <conditionalFormatting sqref="B12 B17 B22 B37 B27 B32">
    <cfRule type="expression" dxfId="835" priority="26">
      <formula>AND(OR(NOT($O$48= ""), NOT($T$48= ""), NOT($Z$48= ""), NOT($AH$48= "")),B$30="")</formula>
    </cfRule>
    <cfRule type="expression" dxfId="834" priority="27">
      <formula>AND(NOT($F$48= ""),NOT($K$48=""),B$30="")</formula>
    </cfRule>
    <cfRule type="expression" dxfId="833" priority="28">
      <formula>AND($B$30="",$S$2="NEW ITEM")</formula>
    </cfRule>
  </conditionalFormatting>
  <conditionalFormatting sqref="AQ10">
    <cfRule type="expression" dxfId="832" priority="10">
      <formula>$AQ10="Bad Check Digit (CS GTIN)"</formula>
    </cfRule>
  </conditionalFormatting>
  <conditionalFormatting sqref="AQ15">
    <cfRule type="expression" dxfId="831" priority="9">
      <formula>$AQ15="Bad Check Digit (CS GTIN)"</formula>
    </cfRule>
  </conditionalFormatting>
  <conditionalFormatting sqref="AQ20">
    <cfRule type="expression" dxfId="830" priority="8">
      <formula>$AQ20="Bad Check Digit (CS GTIN)"</formula>
    </cfRule>
  </conditionalFormatting>
  <conditionalFormatting sqref="AQ25">
    <cfRule type="expression" dxfId="829" priority="7">
      <formula>$AQ25="Bad Check Digit (CS GTIN)"</formula>
    </cfRule>
  </conditionalFormatting>
  <conditionalFormatting sqref="AQ30">
    <cfRule type="expression" dxfId="828" priority="6">
      <formula>$AQ30="Bad Check Digit (CS GTIN)"</formula>
    </cfRule>
  </conditionalFormatting>
  <conditionalFormatting sqref="AQ35">
    <cfRule type="expression" dxfId="827" priority="5">
      <formula>$AQ35="Bad Check Digit (CS GTIN)"</formula>
    </cfRule>
  </conditionalFormatting>
  <conditionalFormatting sqref="N10:R10">
    <cfRule type="expression" dxfId="826" priority="4">
      <formula>$AQ10="Bad Check Digit (CS GTIN)"</formula>
    </cfRule>
  </conditionalFormatting>
  <conditionalFormatting sqref="N35 N30 N25 N20 N15">
    <cfRule type="expression" dxfId="825" priority="2">
      <formula>AND(OR(NOT($F$42= ""), NOT($T$42= "")),OR($K$42="UNIT GTIN",$K$42="CASE GTIN",$K$42="CASE UPC",$K$42="UPK",NOT($T$42= "")),$N$25="")</formula>
    </cfRule>
    <cfRule type="expression" dxfId="824" priority="3">
      <formula>AND($N$25="",$S$2="NEW ITEM")</formula>
    </cfRule>
  </conditionalFormatting>
  <conditionalFormatting sqref="N35:R35 N30:R30 N25:R25 N20:R20 N15:R15">
    <cfRule type="expression" dxfId="823" priority="1">
      <formula>$AQ15="Bad Check Digit (CS GTIN)"</formula>
    </cfRule>
  </conditionalFormatting>
  <dataValidations disablePrompts="1" count="4">
    <dataValidation allowBlank="1" showInputMessage="1" showErrorMessage="1" prompt="Enter page number." sqref="AK52" xr:uid="{00000000-0002-0000-0500-000000000000}"/>
    <dataValidation type="whole" operator="greaterThanOrEqual" allowBlank="1" showInputMessage="1" showErrorMessage="1" error="Enter whole number greater than zero." promptTitle="Pallet Tier" prompt="Enter the quantity of layers per pallet." sqref="W14 W19 W24 W29 W34 W39" xr:uid="{00000000-0002-0000-0500-000001000000}">
      <formula1>0</formula1>
    </dataValidation>
    <dataValidation allowBlank="1" showInputMessage="1" showErrorMessage="1" prompt="Enter total number of pages included in presentation." sqref="AO52" xr:uid="{00000000-0002-0000-0500-000002000000}"/>
    <dataValidation type="textLength" operator="lessThanOrEqual" allowBlank="1" showInputMessage="1" showErrorMessage="1" error="Use 30 characters or less." sqref="S1" xr:uid="{00000000-0002-0000-0500-000003000000}">
      <formula1>30</formula1>
    </dataValidation>
  </dataValidations>
  <hyperlinks>
    <hyperlink ref="AQ5" location="'DATA ENTRY SHEET'!B23" display="'DATA ENTRY SHEET'!B23" xr:uid="{1EFF6E50-B00F-485D-B4B9-45AA7AACFA19}"/>
  </hyperlinks>
  <printOptions horizontalCentered="1" verticalCentered="1"/>
  <pageMargins left="0" right="0" top="0" bottom="0" header="0" footer="0"/>
  <pageSetup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ADCF-F0AC-4C60-A5D4-E0F52D5B8AC7}">
  <sheetPr codeName="Sheet7">
    <pageSetUpPr fitToPage="1"/>
  </sheetPr>
  <dimension ref="A1:AR53"/>
  <sheetViews>
    <sheetView showGridLines="0" workbookViewId="0">
      <pane ySplit="9" topLeftCell="A10" activePane="bottomLeft" state="frozen"/>
      <selection pane="bottomLeft" activeCell="AQ5" sqref="AQ5"/>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IF('DATA ENTRY SHEET'!C8&lt;&gt;"",IF('DATA ENTRY SHEET'!E8&lt;&gt;"",'DATA ENTRY SHEET'!H8&amp;"-01/"&amp;'DATA ENTRY SHEET'!H8&amp;"-02",'DATA ENTRY SHEET'!H8&amp;"-01"),IF('DATA ENTRY SHEET'!E8&lt;&gt;"",'DATA ENTRY SHEET'!H8&amp;"-02",""))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993</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11</v>
      </c>
      <c r="B10" s="952"/>
      <c r="C10" s="953"/>
      <c r="D10" s="953"/>
      <c r="E10" s="953"/>
      <c r="F10" s="953"/>
      <c r="G10" s="953"/>
      <c r="H10" s="953"/>
      <c r="I10" s="953"/>
      <c r="J10" s="953"/>
      <c r="K10" s="954"/>
      <c r="L10" s="1049" t="str">
        <f>IF(NOT('DATA ENTRY SHEET'!F30=""),'DATA ENTRY SHEET'!F30,"")</f>
        <v/>
      </c>
      <c r="M10" s="956"/>
      <c r="N10" s="1247" t="str">
        <f>IF(NOT('DATA ENTRY SHEET'!J30=""),'DATA ENTRY SHEET'!J30,"")</f>
        <v/>
      </c>
      <c r="O10" s="1248"/>
      <c r="P10" s="1248"/>
      <c r="Q10" s="1248"/>
      <c r="R10" s="1249"/>
      <c r="S10" s="1196" t="str">
        <f>IF(NOT('DATA ENTRY SHEET'!AJ30=""),'DATA ENTRY SHEET'!AJ30,"")</f>
        <v/>
      </c>
      <c r="T10" s="1198"/>
      <c r="U10" s="1196" t="str">
        <f>IF(NOT('DATA ENTRY SHEET'!AM30=""),'DATA ENTRY SHEET'!AM30,"")</f>
        <v/>
      </c>
      <c r="V10" s="1198"/>
      <c r="W10" s="1196" t="str">
        <f>IF(NOT('DATA ENTRY SHEET'!AN30=""),'DATA ENTRY SHEET'!AN30,"")</f>
        <v/>
      </c>
      <c r="X10" s="1197"/>
      <c r="Y10" s="1198"/>
      <c r="Z10" s="943" t="str">
        <f>IF('DATA ENTRY SHEET'!AW30="","",'DATA ENTRY SHEET'!AW30)</f>
        <v/>
      </c>
      <c r="AA10" s="944"/>
      <c r="AB10" s="945"/>
      <c r="AC10" s="943" t="str">
        <f>IF(NOT('DATA ENTRY SHEET'!AY30=""),'DATA ENTRY SHEET'!AY30,"")</f>
        <v/>
      </c>
      <c r="AD10" s="944"/>
      <c r="AE10" s="944"/>
      <c r="AF10" s="945"/>
      <c r="AG10" s="1173" t="str">
        <f>IF('DATA ENTRY SHEET'!AR30="","",'DATA ENTRY SHEET'!AR30)</f>
        <v/>
      </c>
      <c r="AH10" s="1174"/>
      <c r="AI10" s="1175" t="str">
        <f>IF('DATA ENTRY SHEET'!BS30="","",'DATA ENTRY SHEET'!BS30)</f>
        <v/>
      </c>
      <c r="AJ10" s="1176"/>
      <c r="AK10" s="993" t="str">
        <f>IF(NOT('DATA ENTRY SHEET'!AT30=""),'DATA ENTRY SHEET'!AT30,"")</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SHEET'!B30=""),'DATA ENTRY SHEET'!B30,"")</f>
        <v/>
      </c>
      <c r="C11" s="958"/>
      <c r="D11" s="958"/>
      <c r="E11" s="958"/>
      <c r="F11" s="959" t="str">
        <f>IF('DATA ENTRY SHEET'!BX30="","",'DATA ENTRY SHEET'!BX30)</f>
        <v/>
      </c>
      <c r="G11" s="959"/>
      <c r="H11" s="959"/>
      <c r="I11" s="959"/>
      <c r="J11" s="959"/>
      <c r="K11" s="960"/>
      <c r="L11" s="1045" t="str">
        <f>IF(NOT('DATA ENTRY SHEET'!H30=""),'DATA ENTRY SHEET'!H30,"")</f>
        <v/>
      </c>
      <c r="M11" s="937"/>
      <c r="N11" s="1226" t="str">
        <f>IF(NOT('DATA ENTRY SHEET'!AD30=""),'DATA ENTRY SHEET'!AD30,"")</f>
        <v/>
      </c>
      <c r="O11" s="1227"/>
      <c r="P11" s="1227"/>
      <c r="Q11" s="1227"/>
      <c r="R11" s="1228"/>
      <c r="S11" s="1199" t="str">
        <f>IF(NOT('DATA ENTRY SHEET'!AI30=""),'DATA ENTRY SHEET'!AI30,"")</f>
        <v/>
      </c>
      <c r="T11" s="1200"/>
      <c r="U11" s="1199" t="str">
        <f>IF(NOT('DATA ENTRY SHEET'!AL30=""),'DATA ENTRY SHEET'!AL30,"")</f>
        <v/>
      </c>
      <c r="V11" s="1200"/>
      <c r="W11" s="1199" t="str">
        <f>IF(NOT('DATA ENTRY SHEET'!AO30=""),'DATA ENTRY SHEET'!AO30,"")</f>
        <v/>
      </c>
      <c r="X11" s="1217"/>
      <c r="Y11" s="1200"/>
      <c r="Z11" s="946" t="str">
        <f>IF(Z10="","",ROUNDUP((Z10)*((AB6)+1),2))</f>
        <v/>
      </c>
      <c r="AA11" s="947"/>
      <c r="AB11" s="948"/>
      <c r="AC11" s="946" t="str">
        <f>IF(AC10="","",ROUNDUP((AC10)*($AF$6+1),2))</f>
        <v/>
      </c>
      <c r="AD11" s="947"/>
      <c r="AE11" s="947"/>
      <c r="AF11" s="948"/>
      <c r="AG11" s="1178" t="str">
        <f>IF(NOT('DATA ENTRY SHEET'!AS30=""),'DATA ENTRY SHEET'!AS30,"")</f>
        <v/>
      </c>
      <c r="AH11" s="1179"/>
      <c r="AI11" s="1177" t="str">
        <f>IF('DATA ENTRY SHEET'!BV30="","",'DATA ENTRY SHEET'!BV30)</f>
        <v/>
      </c>
      <c r="AJ11" s="1177"/>
      <c r="AK11" s="998" t="str">
        <f>IF(NOT('DATA ENTRY SHEET'!AU30=""),'DATA ENTRY SHEET'!AU30,"")</f>
        <v/>
      </c>
      <c r="AL11" s="999"/>
      <c r="AM11" s="506"/>
      <c r="AN11" s="1092" t="s">
        <v>34</v>
      </c>
      <c r="AO11" s="1093"/>
      <c r="AQ11" s="74"/>
    </row>
    <row r="12" spans="1:44" ht="18" customHeight="1" x14ac:dyDescent="0.35">
      <c r="A12" s="370"/>
      <c r="B12" s="929" t="str">
        <f>IF(NOT('DATA ENTRY SHEET'!C30=""),'DATA ENTRY SHEET'!C30,"")</f>
        <v/>
      </c>
      <c r="C12" s="930"/>
      <c r="D12" s="930"/>
      <c r="E12" s="930"/>
      <c r="F12" s="930"/>
      <c r="G12" s="930"/>
      <c r="H12" s="930"/>
      <c r="I12" s="930"/>
      <c r="J12" s="930"/>
      <c r="K12" s="648" t="str">
        <f>IF('DATA ENTRY SHEET'!AG30&lt;&gt;"",LEFT('DATA ENTRY SHEET'!AG30,1),"")</f>
        <v/>
      </c>
      <c r="L12" s="1005" t="str">
        <f>IF(NOT('DATA ENTRY SHEET'!G30=""),'DATA ENTRY SHEET'!G30,"")</f>
        <v/>
      </c>
      <c r="M12" s="932"/>
      <c r="N12" s="1250" t="str">
        <f>IF(NOT('DATA ENTRY SHEET'!AF30=""),'DATA ENTRY SHEET'!AF30,"")</f>
        <v/>
      </c>
      <c r="O12" s="1250"/>
      <c r="P12" s="1250"/>
      <c r="Q12" s="1250"/>
      <c r="R12" s="1250"/>
      <c r="S12" s="1199" t="str">
        <f>IF(NOT('DATA ENTRY SHEET'!AH30=""),'DATA ENTRY SHEET'!AH30,"")</f>
        <v/>
      </c>
      <c r="T12" s="1200"/>
      <c r="U12" s="1217" t="str">
        <f>IF(NOT('DATA ENTRY SHEET'!AK30=""),'DATA ENTRY SHEET'!AK30,"")</f>
        <v/>
      </c>
      <c r="V12" s="1200"/>
      <c r="W12" s="1206" t="str">
        <f>IF(NOT('DATA ENTRY SHEET'!AP30=""),'DATA ENTRY SHEET'!AP30,"")</f>
        <v/>
      </c>
      <c r="X12" s="1207"/>
      <c r="Y12" s="1208"/>
      <c r="Z12" s="946" t="str">
        <f>IF(NOT('DATA ENTRY SHEET'!AX30=""),'DATA ENTRY SHEET'!AX30,"")</f>
        <v/>
      </c>
      <c r="AA12" s="947"/>
      <c r="AB12" s="948"/>
      <c r="AC12" s="946" t="str">
        <f>IF(NOT('DATA ENTRY SHEET'!AZ30=""),'DATA ENTRY SHEET'!AZ30,"")</f>
        <v/>
      </c>
      <c r="AD12" s="947"/>
      <c r="AE12" s="947"/>
      <c r="AF12" s="948"/>
      <c r="AG12" s="1209" t="str">
        <f>IF('DATA ENTRY SHEET'!BR30="","",'DATA ENTRY SHEET'!BR30)</f>
        <v/>
      </c>
      <c r="AH12" s="1210"/>
      <c r="AI12" s="1177" t="str">
        <f>IF('DATA ENTRY SHEET'!BT30="","",'DATA ENTRY SHEET'!BT30)</f>
        <v/>
      </c>
      <c r="AJ12" s="1177"/>
      <c r="AK12" s="998" t="str">
        <f>IF(NOT('DATA ENTRY SHEET'!AV30=""),'DATA ENTRY SHEET'!AV30,"")</f>
        <v/>
      </c>
      <c r="AL12" s="999"/>
      <c r="AM12" s="506"/>
      <c r="AN12" s="330"/>
      <c r="AO12" s="331"/>
      <c r="AQ12" s="74"/>
    </row>
    <row r="13" spans="1:44" ht="18" customHeight="1" thickBot="1" x14ac:dyDescent="0.4">
      <c r="A13" s="370"/>
      <c r="B13" s="967" t="str">
        <f>IF(NOT('DATA ENTRY SHEET'!D30=""),'DATA ENTRY SHEET'!D30,"")</f>
        <v/>
      </c>
      <c r="C13" s="968"/>
      <c r="D13" s="968"/>
      <c r="E13" s="969"/>
      <c r="F13" s="1211" t="str">
        <f>IF('DATA ENTRY SHEET'!E30="","",'DATA ENTRY SHEET'!E30)</f>
        <v/>
      </c>
      <c r="G13" s="968"/>
      <c r="H13" s="968"/>
      <c r="I13" s="968"/>
      <c r="J13" s="968"/>
      <c r="K13" s="969"/>
      <c r="L13" s="1004" t="str">
        <f>IF(NOT('DATA ENTRY SHEET'!I30=""),'DATA ENTRY SHEET'!I30,"")</f>
        <v/>
      </c>
      <c r="M13" s="972"/>
      <c r="N13" s="1214" t="str">
        <f>IF(NOT('DATA ENTRY SHEET'!AE30=""),'DATA ENTRY SHEET'!AE30,"")</f>
        <v/>
      </c>
      <c r="O13" s="1215"/>
      <c r="P13" s="1215"/>
      <c r="Q13" s="1215"/>
      <c r="R13" s="1216"/>
      <c r="S13" s="1221"/>
      <c r="T13" s="1222"/>
      <c r="U13" s="1222"/>
      <c r="V13" s="1223"/>
      <c r="W13" s="1229" t="str">
        <f>IF(NOT('DATA ENTRY SHEET'!AQ30=""),'DATA ENTRY SHEET'!AQ30,"")</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SHEET'!BQ30="","",'DATA ENTRY SHEET'!BQ30)</f>
        <v/>
      </c>
      <c r="AH13" s="1162"/>
      <c r="AI13" s="1180" t="str">
        <f>IF('DATA ENTRY SHEET'!BU30="","",'DATA ENTRY SHEET'!BU30)</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12</v>
      </c>
      <c r="B15" s="952"/>
      <c r="C15" s="953"/>
      <c r="D15" s="953"/>
      <c r="E15" s="953"/>
      <c r="F15" s="953"/>
      <c r="G15" s="953"/>
      <c r="H15" s="953"/>
      <c r="I15" s="953"/>
      <c r="J15" s="953"/>
      <c r="K15" s="954"/>
      <c r="L15" s="1049" t="str">
        <f>IF(NOT('DATA ENTRY SHEET'!F31=""),'DATA ENTRY SHEET'!F31,"")</f>
        <v/>
      </c>
      <c r="M15" s="956"/>
      <c r="N15" s="1247" t="str">
        <f>IF(NOT('DATA ENTRY SHEET'!J31=""),'DATA ENTRY SHEET'!J31,"")</f>
        <v/>
      </c>
      <c r="O15" s="1248"/>
      <c r="P15" s="1248"/>
      <c r="Q15" s="1248"/>
      <c r="R15" s="1249"/>
      <c r="S15" s="1196" t="str">
        <f>IF(NOT('DATA ENTRY SHEET'!AJ31=""),'DATA ENTRY SHEET'!AJ31,"")</f>
        <v/>
      </c>
      <c r="T15" s="1198"/>
      <c r="U15" s="1196" t="str">
        <f>IF(NOT('DATA ENTRY SHEET'!AM31=""),'DATA ENTRY SHEET'!AM31,"")</f>
        <v/>
      </c>
      <c r="V15" s="1198"/>
      <c r="W15" s="1196" t="str">
        <f>IF(NOT('DATA ENTRY SHEET'!AN31=""),'DATA ENTRY SHEET'!AN31,"")</f>
        <v/>
      </c>
      <c r="X15" s="1197"/>
      <c r="Y15" s="1198"/>
      <c r="Z15" s="943" t="str">
        <f>IF('DATA ENTRY SHEET'!AW31="","",'DATA ENTRY SHEET'!AW31)</f>
        <v/>
      </c>
      <c r="AA15" s="944"/>
      <c r="AB15" s="945"/>
      <c r="AC15" s="943" t="str">
        <f>IF(NOT('DATA ENTRY SHEET'!AY31=""),'DATA ENTRY SHEET'!AY31,"")</f>
        <v/>
      </c>
      <c r="AD15" s="944"/>
      <c r="AE15" s="944"/>
      <c r="AF15" s="945"/>
      <c r="AG15" s="1173" t="str">
        <f>IF('DATA ENTRY SHEET'!AR31="","",'DATA ENTRY SHEET'!AR31)</f>
        <v/>
      </c>
      <c r="AH15" s="1174"/>
      <c r="AI15" s="1175" t="str">
        <f>IF('DATA ENTRY SHEET'!BS31="","",'DATA ENTRY SHEET'!BS31)</f>
        <v/>
      </c>
      <c r="AJ15" s="1176"/>
      <c r="AK15" s="993" t="str">
        <f>IF(NOT('DATA ENTRY SHEET'!AT31=""),'DATA ENTRY SHEET'!AT31,"")</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SHEET'!B31=""),'DATA ENTRY SHEET'!B31,"")</f>
        <v/>
      </c>
      <c r="C16" s="958"/>
      <c r="D16" s="958"/>
      <c r="E16" s="958"/>
      <c r="F16" s="959" t="str">
        <f>IF('DATA ENTRY SHEET'!BX31="","",'DATA ENTRY SHEET'!BX31)</f>
        <v/>
      </c>
      <c r="G16" s="959"/>
      <c r="H16" s="959"/>
      <c r="I16" s="959"/>
      <c r="J16" s="959"/>
      <c r="K16" s="960"/>
      <c r="L16" s="1045" t="str">
        <f>IF(NOT('DATA ENTRY SHEET'!H31=""),'DATA ENTRY SHEET'!H31,"")</f>
        <v/>
      </c>
      <c r="M16" s="937"/>
      <c r="N16" s="1226" t="str">
        <f>IF(NOT('DATA ENTRY SHEET'!AD31=""),'DATA ENTRY SHEET'!AD31,"")</f>
        <v/>
      </c>
      <c r="O16" s="1227"/>
      <c r="P16" s="1227"/>
      <c r="Q16" s="1227"/>
      <c r="R16" s="1228"/>
      <c r="S16" s="1199" t="str">
        <f>IF(NOT('DATA ENTRY SHEET'!AI31=""),'DATA ENTRY SHEET'!AI31,"")</f>
        <v/>
      </c>
      <c r="T16" s="1200"/>
      <c r="U16" s="1199" t="str">
        <f>IF(NOT('DATA ENTRY SHEET'!AL31=""),'DATA ENTRY SHEET'!AL31,"")</f>
        <v/>
      </c>
      <c r="V16" s="1200"/>
      <c r="W16" s="1199" t="str">
        <f>IF(NOT('DATA ENTRY SHEET'!AO31=""),'DATA ENTRY SHEET'!AO31,"")</f>
        <v/>
      </c>
      <c r="X16" s="1217"/>
      <c r="Y16" s="1200"/>
      <c r="Z16" s="946" t="str">
        <f>IF(Z15="","",ROUNDUP((Z15)*((AB6)+1),2))</f>
        <v/>
      </c>
      <c r="AA16" s="947"/>
      <c r="AB16" s="948"/>
      <c r="AC16" s="946" t="str">
        <f>IF(AC15="","",ROUNDUP((AC15)*($AF$6+1),2))</f>
        <v/>
      </c>
      <c r="AD16" s="947"/>
      <c r="AE16" s="947"/>
      <c r="AF16" s="948"/>
      <c r="AG16" s="1178" t="str">
        <f>IF(NOT('DATA ENTRY SHEET'!AS31=""),'DATA ENTRY SHEET'!AS31,"")</f>
        <v/>
      </c>
      <c r="AH16" s="1179"/>
      <c r="AI16" s="1177" t="str">
        <f>IF('DATA ENTRY SHEET'!BV31="","",'DATA ENTRY SHEET'!BV31)</f>
        <v/>
      </c>
      <c r="AJ16" s="1177"/>
      <c r="AK16" s="998" t="str">
        <f>IF(NOT('DATA ENTRY SHEET'!AU31=""),'DATA ENTRY SHEET'!AU31,"")</f>
        <v/>
      </c>
      <c r="AL16" s="999"/>
      <c r="AM16" s="506"/>
      <c r="AN16" s="1092" t="s">
        <v>34</v>
      </c>
      <c r="AO16" s="1093"/>
      <c r="AQ16" s="74"/>
    </row>
    <row r="17" spans="1:43" ht="18" customHeight="1" x14ac:dyDescent="0.35">
      <c r="A17" s="256"/>
      <c r="B17" s="929" t="str">
        <f>IF(NOT('DATA ENTRY SHEET'!C31=""),'DATA ENTRY SHEET'!C31,"")</f>
        <v/>
      </c>
      <c r="C17" s="930"/>
      <c r="D17" s="930"/>
      <c r="E17" s="930"/>
      <c r="F17" s="930"/>
      <c r="G17" s="930"/>
      <c r="H17" s="930"/>
      <c r="I17" s="930"/>
      <c r="J17" s="930"/>
      <c r="K17" s="648" t="str">
        <f>IF('DATA ENTRY SHEET'!AG31&lt;&gt;"",LEFT('DATA ENTRY SHEET'!AG31,1),"")</f>
        <v/>
      </c>
      <c r="L17" s="1005" t="str">
        <f>IF(NOT('DATA ENTRY SHEET'!G31=""),'DATA ENTRY SHEET'!G31,"")</f>
        <v/>
      </c>
      <c r="M17" s="932"/>
      <c r="N17" s="1250" t="str">
        <f>IF(NOT('DATA ENTRY SHEET'!AF31=""),'DATA ENTRY SHEET'!AF31,"")</f>
        <v/>
      </c>
      <c r="O17" s="1250"/>
      <c r="P17" s="1250"/>
      <c r="Q17" s="1250"/>
      <c r="R17" s="1250"/>
      <c r="S17" s="1199" t="str">
        <f>IF(NOT('DATA ENTRY SHEET'!AH31=""),'DATA ENTRY SHEET'!AH31,"")</f>
        <v/>
      </c>
      <c r="T17" s="1200"/>
      <c r="U17" s="1217" t="str">
        <f>IF(NOT('DATA ENTRY SHEET'!AK31=""),'DATA ENTRY SHEET'!AK31,"")</f>
        <v/>
      </c>
      <c r="V17" s="1200"/>
      <c r="W17" s="1206" t="str">
        <f>IF(NOT('DATA ENTRY SHEET'!AP31=""),'DATA ENTRY SHEET'!AP31,"")</f>
        <v/>
      </c>
      <c r="X17" s="1207"/>
      <c r="Y17" s="1208"/>
      <c r="Z17" s="946" t="str">
        <f>IF(NOT('DATA ENTRY SHEET'!AX31=""),'DATA ENTRY SHEET'!AX31,"")</f>
        <v/>
      </c>
      <c r="AA17" s="947"/>
      <c r="AB17" s="948"/>
      <c r="AC17" s="946" t="str">
        <f>IF(NOT('DATA ENTRY SHEET'!AZ31=""),'DATA ENTRY SHEET'!AZ31,"")</f>
        <v/>
      </c>
      <c r="AD17" s="947"/>
      <c r="AE17" s="947"/>
      <c r="AF17" s="948"/>
      <c r="AG17" s="1209" t="str">
        <f>IF('DATA ENTRY SHEET'!BR31="","",'DATA ENTRY SHEET'!BR31)</f>
        <v/>
      </c>
      <c r="AH17" s="1210"/>
      <c r="AI17" s="1177" t="str">
        <f>IF('DATA ENTRY SHEET'!BT31="","",'DATA ENTRY SHEET'!BT31)</f>
        <v/>
      </c>
      <c r="AJ17" s="1177"/>
      <c r="AK17" s="998" t="str">
        <f>IF(NOT('DATA ENTRY SHEET'!AV31=""),'DATA ENTRY SHEET'!AV31,"")</f>
        <v/>
      </c>
      <c r="AL17" s="999"/>
      <c r="AM17" s="506"/>
      <c r="AN17" s="330"/>
      <c r="AO17" s="331"/>
      <c r="AQ17" s="74"/>
    </row>
    <row r="18" spans="1:43" ht="18" customHeight="1" thickBot="1" x14ac:dyDescent="0.4">
      <c r="A18" s="256"/>
      <c r="B18" s="967" t="str">
        <f>IF(NOT('DATA ENTRY SHEET'!D31=""),'DATA ENTRY SHEET'!D31,"")</f>
        <v/>
      </c>
      <c r="C18" s="968"/>
      <c r="D18" s="968"/>
      <c r="E18" s="969"/>
      <c r="F18" s="1211" t="str">
        <f>IF('DATA ENTRY SHEET'!E31="","",'DATA ENTRY SHEET'!E31)</f>
        <v/>
      </c>
      <c r="G18" s="968"/>
      <c r="H18" s="968"/>
      <c r="I18" s="968"/>
      <c r="J18" s="968"/>
      <c r="K18" s="969"/>
      <c r="L18" s="1004" t="str">
        <f>IF(NOT('DATA ENTRY SHEET'!I31=""),'DATA ENTRY SHEET'!I31,"")</f>
        <v/>
      </c>
      <c r="M18" s="972"/>
      <c r="N18" s="1214" t="str">
        <f>IF(NOT('DATA ENTRY SHEET'!AE31=""),'DATA ENTRY SHEET'!AE31,"")</f>
        <v/>
      </c>
      <c r="O18" s="1215"/>
      <c r="P18" s="1215"/>
      <c r="Q18" s="1215"/>
      <c r="R18" s="1216"/>
      <c r="S18" s="1232"/>
      <c r="T18" s="1233"/>
      <c r="U18" s="1233"/>
      <c r="V18" s="1234"/>
      <c r="W18" s="1229" t="str">
        <f>IF(NOT('DATA ENTRY SHEET'!AQ31=""),'DATA ENTRY SHEET'!AQ31,"")</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SHEET'!BQ31="","",'DATA ENTRY SHEET'!BQ31)</f>
        <v/>
      </c>
      <c r="AH18" s="1162"/>
      <c r="AI18" s="1180" t="str">
        <f>IF('DATA ENTRY SHEET'!BU31="","",'DATA ENTRY SHEET'!BU31)</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13</v>
      </c>
      <c r="B20" s="952"/>
      <c r="C20" s="953"/>
      <c r="D20" s="953"/>
      <c r="E20" s="953"/>
      <c r="F20" s="953"/>
      <c r="G20" s="953"/>
      <c r="H20" s="953"/>
      <c r="I20" s="953"/>
      <c r="J20" s="953"/>
      <c r="K20" s="954"/>
      <c r="L20" s="1049" t="str">
        <f>IF(NOT('DATA ENTRY SHEET'!F32=""),'DATA ENTRY SHEET'!F32,"")</f>
        <v/>
      </c>
      <c r="M20" s="956"/>
      <c r="N20" s="1247" t="str">
        <f>IF(NOT('DATA ENTRY SHEET'!J32=""),'DATA ENTRY SHEET'!J32,"")</f>
        <v/>
      </c>
      <c r="O20" s="1248"/>
      <c r="P20" s="1248"/>
      <c r="Q20" s="1248"/>
      <c r="R20" s="1249"/>
      <c r="S20" s="1196" t="str">
        <f>IF(NOT('DATA ENTRY SHEET'!AJ32=""),'DATA ENTRY SHEET'!AJ32,"")</f>
        <v/>
      </c>
      <c r="T20" s="1198"/>
      <c r="U20" s="1196" t="str">
        <f>IF(NOT('DATA ENTRY SHEET'!AM32=""),'DATA ENTRY SHEET'!AM32,"")</f>
        <v/>
      </c>
      <c r="V20" s="1198"/>
      <c r="W20" s="1196" t="str">
        <f>IF(NOT('DATA ENTRY SHEET'!AN32=""),'DATA ENTRY SHEET'!AN32,"")</f>
        <v/>
      </c>
      <c r="X20" s="1197"/>
      <c r="Y20" s="1198"/>
      <c r="Z20" s="943" t="str">
        <f>IF('DATA ENTRY SHEET'!AW32="","",'DATA ENTRY SHEET'!AW32)</f>
        <v/>
      </c>
      <c r="AA20" s="944"/>
      <c r="AB20" s="945"/>
      <c r="AC20" s="943" t="str">
        <f>IF(NOT('DATA ENTRY SHEET'!AY32=""),'DATA ENTRY SHEET'!AY32,"")</f>
        <v/>
      </c>
      <c r="AD20" s="944"/>
      <c r="AE20" s="944"/>
      <c r="AF20" s="945"/>
      <c r="AG20" s="1173" t="str">
        <f>IF('DATA ENTRY SHEET'!AR32="","",'DATA ENTRY SHEET'!AR32)</f>
        <v/>
      </c>
      <c r="AH20" s="1174"/>
      <c r="AI20" s="1175" t="str">
        <f>IF('DATA ENTRY SHEET'!BS32="","",'DATA ENTRY SHEET'!BS32)</f>
        <v/>
      </c>
      <c r="AJ20" s="1176"/>
      <c r="AK20" s="993" t="str">
        <f>IF(NOT('DATA ENTRY SHEET'!AT32=""),'DATA ENTRY SHEET'!AT32,"")</f>
        <v/>
      </c>
      <c r="AL20" s="994"/>
      <c r="AM20" s="505"/>
      <c r="AN20" s="1094" t="s">
        <v>37</v>
      </c>
      <c r="AO20" s="1095"/>
      <c r="AQ20" s="672" t="str">
        <f>IF(N20&lt;&gt;"", IF(NOT(INDEX(Table1[CALCULATION:
CASE GTIN CHECK DIGIT VALIDATION],MATCH(N20,Table1[CASE GTIN],0))="VALID"),"Bad Check Digit (CS GTIN)",""),"")</f>
        <v/>
      </c>
    </row>
    <row r="21" spans="1:43" ht="18" customHeight="1" x14ac:dyDescent="0.35">
      <c r="A21" s="370"/>
      <c r="B21" s="957" t="str">
        <f>IF(NOT('DATA ENTRY SHEET'!B32=""),'DATA ENTRY SHEET'!B32,"")</f>
        <v/>
      </c>
      <c r="C21" s="958"/>
      <c r="D21" s="958"/>
      <c r="E21" s="958"/>
      <c r="F21" s="959" t="str">
        <f>IF('DATA ENTRY SHEET'!BX32="","",'DATA ENTRY SHEET'!BX32)</f>
        <v/>
      </c>
      <c r="G21" s="959"/>
      <c r="H21" s="959"/>
      <c r="I21" s="959"/>
      <c r="J21" s="959"/>
      <c r="K21" s="960"/>
      <c r="L21" s="1045" t="str">
        <f>IF(NOT('DATA ENTRY SHEET'!H32=""),'DATA ENTRY SHEET'!H32,"")</f>
        <v/>
      </c>
      <c r="M21" s="937"/>
      <c r="N21" s="1226" t="str">
        <f>IF(NOT('DATA ENTRY SHEET'!AD32=""),'DATA ENTRY SHEET'!AD32,"")</f>
        <v/>
      </c>
      <c r="O21" s="1227"/>
      <c r="P21" s="1227"/>
      <c r="Q21" s="1227"/>
      <c r="R21" s="1228"/>
      <c r="S21" s="1199" t="str">
        <f>IF(NOT('DATA ENTRY SHEET'!AI32=""),'DATA ENTRY SHEET'!AI32,"")</f>
        <v/>
      </c>
      <c r="T21" s="1200"/>
      <c r="U21" s="1199" t="str">
        <f>IF(NOT('DATA ENTRY SHEET'!AL32=""),'DATA ENTRY SHEET'!AL32,"")</f>
        <v/>
      </c>
      <c r="V21" s="1200"/>
      <c r="W21" s="1199" t="str">
        <f>IF(NOT('DATA ENTRY SHEET'!AO32=""),'DATA ENTRY SHEET'!AO32,"")</f>
        <v/>
      </c>
      <c r="X21" s="1217"/>
      <c r="Y21" s="1200"/>
      <c r="Z21" s="946" t="str">
        <f>IF(Z20="","",ROUNDUP((Z20)*(($AB$6)+1),2))</f>
        <v/>
      </c>
      <c r="AA21" s="947"/>
      <c r="AB21" s="948"/>
      <c r="AC21" s="946" t="str">
        <f>IF(AC20="","",ROUNDUP((AC20)*($AF$6+1),2))</f>
        <v/>
      </c>
      <c r="AD21" s="947"/>
      <c r="AE21" s="947"/>
      <c r="AF21" s="948"/>
      <c r="AG21" s="1178" t="str">
        <f>IF(NOT('DATA ENTRY SHEET'!AS32=""),'DATA ENTRY SHEET'!AS32,"")</f>
        <v/>
      </c>
      <c r="AH21" s="1179"/>
      <c r="AI21" s="1177" t="str">
        <f>IF('DATA ENTRY SHEET'!BV32="","",'DATA ENTRY SHEET'!BV32)</f>
        <v/>
      </c>
      <c r="AJ21" s="1177"/>
      <c r="AK21" s="998" t="str">
        <f>IF(NOT('DATA ENTRY SHEET'!AU32=""),'DATA ENTRY SHEET'!AU32,"")</f>
        <v/>
      </c>
      <c r="AL21" s="999"/>
      <c r="AM21" s="506"/>
      <c r="AN21" s="1092" t="s">
        <v>34</v>
      </c>
      <c r="AO21" s="1093"/>
      <c r="AQ21" s="74"/>
    </row>
    <row r="22" spans="1:43" ht="18" customHeight="1" x14ac:dyDescent="0.35">
      <c r="A22" s="370"/>
      <c r="B22" s="929" t="str">
        <f>IF(NOT('DATA ENTRY SHEET'!C32=""),'DATA ENTRY SHEET'!C32,"")</f>
        <v/>
      </c>
      <c r="C22" s="930"/>
      <c r="D22" s="930"/>
      <c r="E22" s="930"/>
      <c r="F22" s="930"/>
      <c r="G22" s="930"/>
      <c r="H22" s="930"/>
      <c r="I22" s="930"/>
      <c r="J22" s="930"/>
      <c r="K22" s="648" t="str">
        <f>IF('DATA ENTRY SHEET'!AG32&lt;&gt;"",LEFT('DATA ENTRY SHEET'!AG32,1),"")</f>
        <v/>
      </c>
      <c r="L22" s="1005" t="str">
        <f>IF(NOT('DATA ENTRY SHEET'!G32=""),'DATA ENTRY SHEET'!G32,"")</f>
        <v/>
      </c>
      <c r="M22" s="932"/>
      <c r="N22" s="1250" t="str">
        <f>IF(NOT('DATA ENTRY SHEET'!AF32=""),'DATA ENTRY SHEET'!AF32,"")</f>
        <v/>
      </c>
      <c r="O22" s="1250"/>
      <c r="P22" s="1250"/>
      <c r="Q22" s="1250"/>
      <c r="R22" s="1250"/>
      <c r="S22" s="1199" t="str">
        <f>IF(NOT('DATA ENTRY SHEET'!AH32=""),'DATA ENTRY SHEET'!AH32,"")</f>
        <v/>
      </c>
      <c r="T22" s="1200"/>
      <c r="U22" s="1217" t="str">
        <f>IF(NOT('DATA ENTRY SHEET'!AK32=""),'DATA ENTRY SHEET'!AK32,"")</f>
        <v/>
      </c>
      <c r="V22" s="1200"/>
      <c r="W22" s="1206" t="str">
        <f>IF(NOT('DATA ENTRY SHEET'!AP32=""),'DATA ENTRY SHEET'!AP32,"")</f>
        <v/>
      </c>
      <c r="X22" s="1207"/>
      <c r="Y22" s="1208"/>
      <c r="Z22" s="946" t="str">
        <f>IF(NOT('DATA ENTRY SHEET'!AX32=""),'DATA ENTRY SHEET'!AX32,"")</f>
        <v/>
      </c>
      <c r="AA22" s="947"/>
      <c r="AB22" s="948"/>
      <c r="AC22" s="946" t="str">
        <f>IF(NOT('DATA ENTRY SHEET'!AZ32=""),'DATA ENTRY SHEET'!AZ32,"")</f>
        <v/>
      </c>
      <c r="AD22" s="947"/>
      <c r="AE22" s="947"/>
      <c r="AF22" s="948"/>
      <c r="AG22" s="1209" t="str">
        <f>IF('DATA ENTRY SHEET'!BR32="","",'DATA ENTRY SHEET'!BR32)</f>
        <v/>
      </c>
      <c r="AH22" s="1210"/>
      <c r="AI22" s="1177" t="str">
        <f>IF('DATA ENTRY SHEET'!BT32="","",'DATA ENTRY SHEET'!BT32)</f>
        <v/>
      </c>
      <c r="AJ22" s="1177"/>
      <c r="AK22" s="998" t="str">
        <f>IF(NOT('DATA ENTRY SHEET'!AV32=""),'DATA ENTRY SHEET'!AV32,"")</f>
        <v/>
      </c>
      <c r="AL22" s="999"/>
      <c r="AM22" s="506"/>
      <c r="AN22" s="330"/>
      <c r="AO22" s="331"/>
      <c r="AQ22" s="74"/>
    </row>
    <row r="23" spans="1:43" ht="18" customHeight="1" thickBot="1" x14ac:dyDescent="0.4">
      <c r="A23" s="370"/>
      <c r="B23" s="967" t="str">
        <f>IF(NOT('DATA ENTRY SHEET'!D32=""),'DATA ENTRY SHEET'!D32,"")</f>
        <v/>
      </c>
      <c r="C23" s="968"/>
      <c r="D23" s="968"/>
      <c r="E23" s="969"/>
      <c r="F23" s="1211" t="str">
        <f>IF('DATA ENTRY SHEET'!E32="","",'DATA ENTRY SHEET'!E32)</f>
        <v/>
      </c>
      <c r="G23" s="968"/>
      <c r="H23" s="968"/>
      <c r="I23" s="968"/>
      <c r="J23" s="968"/>
      <c r="K23" s="969"/>
      <c r="L23" s="1004" t="str">
        <f>IF(NOT('DATA ENTRY SHEET'!I32=""),'DATA ENTRY SHEET'!I32,"")</f>
        <v/>
      </c>
      <c r="M23" s="972"/>
      <c r="N23" s="1214" t="str">
        <f>IF(NOT('DATA ENTRY SHEET'!AE32=""),'DATA ENTRY SHEET'!AE32,"")</f>
        <v/>
      </c>
      <c r="O23" s="1215"/>
      <c r="P23" s="1215"/>
      <c r="Q23" s="1215"/>
      <c r="R23" s="1216"/>
      <c r="S23" s="1232"/>
      <c r="T23" s="1233"/>
      <c r="U23" s="1233"/>
      <c r="V23" s="1234"/>
      <c r="W23" s="1229" t="str">
        <f>IF(NOT('DATA ENTRY SHEET'!AQ32=""),'DATA ENTRY SHEET'!AQ32,"")</f>
        <v/>
      </c>
      <c r="X23" s="1230"/>
      <c r="Y23" s="1231"/>
      <c r="Z23" s="1016" t="str">
        <f t="shared" ref="Z23" si="4">IF(AND(NOT(Z21=""),NOT(Z22="")),(Z22-Z21)/(Z22),"")</f>
        <v/>
      </c>
      <c r="AA23" s="1017"/>
      <c r="AB23" s="1018"/>
      <c r="AC23" s="1016" t="str">
        <f>IF(AND(NOT(AC21=""),NOT(AC22="")),(AC22-AC21)/(AC22),"")</f>
        <v/>
      </c>
      <c r="AD23" s="1017"/>
      <c r="AE23" s="1017"/>
      <c r="AF23" s="1018"/>
      <c r="AG23" s="1161" t="str">
        <f>IF('DATA ENTRY SHEET'!BQ32="","",'DATA ENTRY SHEET'!BQ32)</f>
        <v/>
      </c>
      <c r="AH23" s="1162"/>
      <c r="AI23" s="1180" t="str">
        <f>IF('DATA ENTRY SHEET'!BU32="","",'DATA ENTRY SHEET'!BU32)</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14</v>
      </c>
      <c r="B25" s="952"/>
      <c r="C25" s="953"/>
      <c r="D25" s="953"/>
      <c r="E25" s="953"/>
      <c r="F25" s="953"/>
      <c r="G25" s="953"/>
      <c r="H25" s="953"/>
      <c r="I25" s="953"/>
      <c r="J25" s="953"/>
      <c r="K25" s="954"/>
      <c r="L25" s="1049" t="str">
        <f>IF(NOT('DATA ENTRY SHEET'!F33=""),'DATA ENTRY SHEET'!F33,"")</f>
        <v/>
      </c>
      <c r="M25" s="956"/>
      <c r="N25" s="1247" t="str">
        <f>IF(NOT('DATA ENTRY SHEET'!J33=""),'DATA ENTRY SHEET'!J33,"")</f>
        <v/>
      </c>
      <c r="O25" s="1248"/>
      <c r="P25" s="1248"/>
      <c r="Q25" s="1248"/>
      <c r="R25" s="1249"/>
      <c r="S25" s="1196" t="str">
        <f>IF(NOT('DATA ENTRY SHEET'!AJ33=""),'DATA ENTRY SHEET'!AJ33,"")</f>
        <v/>
      </c>
      <c r="T25" s="1198"/>
      <c r="U25" s="1196" t="str">
        <f>IF(NOT('DATA ENTRY SHEET'!AM33=""),'DATA ENTRY SHEET'!AM33,"")</f>
        <v/>
      </c>
      <c r="V25" s="1198"/>
      <c r="W25" s="1196" t="str">
        <f>IF(NOT('DATA ENTRY SHEET'!AN33=""),'DATA ENTRY SHEET'!AN33,"")</f>
        <v/>
      </c>
      <c r="X25" s="1197"/>
      <c r="Y25" s="1198"/>
      <c r="Z25" s="943" t="str">
        <f>IF('DATA ENTRY SHEET'!AW33="","",'DATA ENTRY SHEET'!AW33)</f>
        <v/>
      </c>
      <c r="AA25" s="944"/>
      <c r="AB25" s="945"/>
      <c r="AC25" s="943" t="str">
        <f>IF(NOT('DATA ENTRY SHEET'!AY33=""),'DATA ENTRY SHEET'!AY33,"")</f>
        <v/>
      </c>
      <c r="AD25" s="944"/>
      <c r="AE25" s="944"/>
      <c r="AF25" s="945"/>
      <c r="AG25" s="1173" t="str">
        <f>IF('DATA ENTRY SHEET'!AR33="","",'DATA ENTRY SHEET'!AR33)</f>
        <v/>
      </c>
      <c r="AH25" s="1174"/>
      <c r="AI25" s="1175" t="str">
        <f>IF('DATA ENTRY SHEET'!BS33="","",'DATA ENTRY SHEET'!BS33)</f>
        <v/>
      </c>
      <c r="AJ25" s="1176"/>
      <c r="AK25" s="993" t="str">
        <f>IF(NOT('DATA ENTRY SHEET'!AT33=""),'DATA ENTRY SHEET'!AT33,"")</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SHEET'!B33=""),'DATA ENTRY SHEET'!B33,"")</f>
        <v/>
      </c>
      <c r="C26" s="958"/>
      <c r="D26" s="958"/>
      <c r="E26" s="958"/>
      <c r="F26" s="959" t="str">
        <f>IF('DATA ENTRY SHEET'!BX33="","",'DATA ENTRY SHEET'!BX33)</f>
        <v/>
      </c>
      <c r="G26" s="959"/>
      <c r="H26" s="959"/>
      <c r="I26" s="959"/>
      <c r="J26" s="959"/>
      <c r="K26" s="960"/>
      <c r="L26" s="1045" t="str">
        <f>IF(NOT('DATA ENTRY SHEET'!H33=""),'DATA ENTRY SHEET'!H33,"")</f>
        <v/>
      </c>
      <c r="M26" s="937"/>
      <c r="N26" s="1226" t="str">
        <f>IF(NOT('DATA ENTRY SHEET'!AD33=""),'DATA ENTRY SHEET'!AD33,"")</f>
        <v/>
      </c>
      <c r="O26" s="1227"/>
      <c r="P26" s="1227"/>
      <c r="Q26" s="1227"/>
      <c r="R26" s="1228"/>
      <c r="S26" s="1199" t="str">
        <f>IF(NOT('DATA ENTRY SHEET'!AI33=""),'DATA ENTRY SHEET'!AI33,"")</f>
        <v/>
      </c>
      <c r="T26" s="1200"/>
      <c r="U26" s="1199" t="str">
        <f>IF(NOT('DATA ENTRY SHEET'!AL33=""),'DATA ENTRY SHEET'!AL33,"")</f>
        <v/>
      </c>
      <c r="V26" s="1200"/>
      <c r="W26" s="1199" t="str">
        <f>IF(NOT('DATA ENTRY SHEET'!AO33=""),'DATA ENTRY SHEET'!AO33,"")</f>
        <v/>
      </c>
      <c r="X26" s="1217"/>
      <c r="Y26" s="1200"/>
      <c r="Z26" s="946" t="str">
        <f>IF(Z25="","",ROUNDUP((Z25)*(($AB$6)+1),2))</f>
        <v/>
      </c>
      <c r="AA26" s="947"/>
      <c r="AB26" s="948"/>
      <c r="AC26" s="946" t="str">
        <f>IF(AC25="","",ROUNDUP((AC25)*($AF$6+1),2))</f>
        <v/>
      </c>
      <c r="AD26" s="947"/>
      <c r="AE26" s="947"/>
      <c r="AF26" s="948"/>
      <c r="AG26" s="1178" t="str">
        <f>IF(NOT('DATA ENTRY SHEET'!AS33=""),'DATA ENTRY SHEET'!AS33,"")</f>
        <v/>
      </c>
      <c r="AH26" s="1179"/>
      <c r="AI26" s="1177" t="str">
        <f>IF('DATA ENTRY SHEET'!BV33="","",'DATA ENTRY SHEET'!BV33)</f>
        <v/>
      </c>
      <c r="AJ26" s="1177"/>
      <c r="AK26" s="998" t="str">
        <f>IF(NOT('DATA ENTRY SHEET'!AU33=""),'DATA ENTRY SHEET'!AU33,"")</f>
        <v/>
      </c>
      <c r="AL26" s="999"/>
      <c r="AM26" s="506"/>
      <c r="AN26" s="1092" t="s">
        <v>34</v>
      </c>
      <c r="AO26" s="1093"/>
      <c r="AQ26" s="74"/>
    </row>
    <row r="27" spans="1:43" ht="18" customHeight="1" x14ac:dyDescent="0.35">
      <c r="A27" s="370"/>
      <c r="B27" s="929" t="str">
        <f>IF(NOT('DATA ENTRY SHEET'!C33=""),'DATA ENTRY SHEET'!C33,"")</f>
        <v/>
      </c>
      <c r="C27" s="930"/>
      <c r="D27" s="930"/>
      <c r="E27" s="930"/>
      <c r="F27" s="930"/>
      <c r="G27" s="930"/>
      <c r="H27" s="930"/>
      <c r="I27" s="930"/>
      <c r="J27" s="930"/>
      <c r="K27" s="648" t="str">
        <f>IF('DATA ENTRY SHEET'!AG33&lt;&gt;"",LEFT('DATA ENTRY SHEET'!AG33,1),"")</f>
        <v/>
      </c>
      <c r="L27" s="1005" t="str">
        <f>IF(NOT('DATA ENTRY SHEET'!G33=""),'DATA ENTRY SHEET'!G33,"")</f>
        <v/>
      </c>
      <c r="M27" s="932"/>
      <c r="N27" s="1250" t="str">
        <f>IF(NOT('DATA ENTRY SHEET'!AF33=""),'DATA ENTRY SHEET'!AF33,"")</f>
        <v/>
      </c>
      <c r="O27" s="1250"/>
      <c r="P27" s="1250"/>
      <c r="Q27" s="1250"/>
      <c r="R27" s="1250"/>
      <c r="S27" s="1199" t="str">
        <f>IF(NOT('DATA ENTRY SHEET'!AH33=""),'DATA ENTRY SHEET'!AH33,"")</f>
        <v/>
      </c>
      <c r="T27" s="1200"/>
      <c r="U27" s="1217" t="str">
        <f>IF(NOT('DATA ENTRY SHEET'!AK33=""),'DATA ENTRY SHEET'!AK33,"")</f>
        <v/>
      </c>
      <c r="V27" s="1200"/>
      <c r="W27" s="1206" t="str">
        <f>IF(NOT('DATA ENTRY SHEET'!AP33=""),'DATA ENTRY SHEET'!AP33,"")</f>
        <v/>
      </c>
      <c r="X27" s="1207"/>
      <c r="Y27" s="1208"/>
      <c r="Z27" s="946" t="str">
        <f>IF(NOT('DATA ENTRY SHEET'!AX33=""),'DATA ENTRY SHEET'!AX33,"")</f>
        <v/>
      </c>
      <c r="AA27" s="947"/>
      <c r="AB27" s="948"/>
      <c r="AC27" s="946" t="str">
        <f>IF(NOT('DATA ENTRY SHEET'!AZ33=""),'DATA ENTRY SHEET'!AZ33,"")</f>
        <v/>
      </c>
      <c r="AD27" s="947"/>
      <c r="AE27" s="947"/>
      <c r="AF27" s="948"/>
      <c r="AG27" s="1209" t="str">
        <f>IF('DATA ENTRY SHEET'!BR33="","",'DATA ENTRY SHEET'!BR33)</f>
        <v/>
      </c>
      <c r="AH27" s="1210"/>
      <c r="AI27" s="1177" t="str">
        <f>IF('DATA ENTRY SHEET'!BT33="","",'DATA ENTRY SHEET'!BT33)</f>
        <v/>
      </c>
      <c r="AJ27" s="1177"/>
      <c r="AK27" s="998" t="str">
        <f>IF(NOT('DATA ENTRY SHEET'!AV33=""),'DATA ENTRY SHEET'!AV33,"")</f>
        <v/>
      </c>
      <c r="AL27" s="999"/>
      <c r="AM27" s="506"/>
      <c r="AN27" s="330"/>
      <c r="AO27" s="331"/>
      <c r="AQ27" s="74"/>
    </row>
    <row r="28" spans="1:43" ht="18" customHeight="1" thickBot="1" x14ac:dyDescent="0.4">
      <c r="A28" s="370"/>
      <c r="B28" s="967" t="str">
        <f>IF(NOT('DATA ENTRY SHEET'!D33=""),'DATA ENTRY SHEET'!D33,"")</f>
        <v/>
      </c>
      <c r="C28" s="968"/>
      <c r="D28" s="968"/>
      <c r="E28" s="969"/>
      <c r="F28" s="1211" t="str">
        <f>IF('DATA ENTRY SHEET'!E33="","",'DATA ENTRY SHEET'!E33)</f>
        <v/>
      </c>
      <c r="G28" s="968"/>
      <c r="H28" s="968"/>
      <c r="I28" s="968"/>
      <c r="J28" s="968"/>
      <c r="K28" s="969"/>
      <c r="L28" s="1004" t="str">
        <f>IF(NOT('DATA ENTRY SHEET'!I33=""),'DATA ENTRY SHEET'!I33,"")</f>
        <v/>
      </c>
      <c r="M28" s="972"/>
      <c r="N28" s="1214" t="str">
        <f>IF(NOT('DATA ENTRY SHEET'!AE33=""),'DATA ENTRY SHEET'!AE33,"")</f>
        <v/>
      </c>
      <c r="O28" s="1215"/>
      <c r="P28" s="1215"/>
      <c r="Q28" s="1215"/>
      <c r="R28" s="1216"/>
      <c r="S28" s="1232"/>
      <c r="T28" s="1233"/>
      <c r="U28" s="1233"/>
      <c r="V28" s="1234"/>
      <c r="W28" s="1229" t="str">
        <f>IF(NOT('DATA ENTRY SHEET'!AQ33=""),'DATA ENTRY SHEET'!AQ33,"")</f>
        <v/>
      </c>
      <c r="X28" s="1230"/>
      <c r="Y28" s="1231"/>
      <c r="Z28" s="1016" t="str">
        <f t="shared" ref="Z28" si="5">IF(AND(NOT(Z26=""),NOT(Z27="")),(Z27-Z26)/(Z27),"")</f>
        <v/>
      </c>
      <c r="AA28" s="1017"/>
      <c r="AB28" s="1018"/>
      <c r="AC28" s="1016" t="str">
        <f>IF(AND(NOT(AC26=""),NOT(AC27="")),(AC27-AC26)/(AC27),"")</f>
        <v/>
      </c>
      <c r="AD28" s="1017"/>
      <c r="AE28" s="1017"/>
      <c r="AF28" s="1018"/>
      <c r="AG28" s="1161" t="str">
        <f>IF('DATA ENTRY SHEET'!BQ33="","",'DATA ENTRY SHEET'!BQ33)</f>
        <v/>
      </c>
      <c r="AH28" s="1162"/>
      <c r="AI28" s="1180" t="str">
        <f>IF('DATA ENTRY SHEET'!BU33="","",'DATA ENTRY SHEET'!BU33)</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15</v>
      </c>
      <c r="B30" s="952"/>
      <c r="C30" s="953"/>
      <c r="D30" s="953"/>
      <c r="E30" s="953"/>
      <c r="F30" s="953"/>
      <c r="G30" s="953"/>
      <c r="H30" s="953"/>
      <c r="I30" s="953"/>
      <c r="J30" s="953"/>
      <c r="K30" s="954"/>
      <c r="L30" s="1049" t="str">
        <f>IF(NOT('DATA ENTRY SHEET'!F34=""),'DATA ENTRY SHEET'!F34,"")</f>
        <v/>
      </c>
      <c r="M30" s="956"/>
      <c r="N30" s="1247" t="str">
        <f>IF(NOT('DATA ENTRY SHEET'!J34=""),'DATA ENTRY SHEET'!J34,"")</f>
        <v/>
      </c>
      <c r="O30" s="1248"/>
      <c r="P30" s="1248"/>
      <c r="Q30" s="1248"/>
      <c r="R30" s="1249"/>
      <c r="S30" s="1196" t="str">
        <f>IF(NOT('DATA ENTRY SHEET'!AJ34=""),'DATA ENTRY SHEET'!AJ34,"")</f>
        <v/>
      </c>
      <c r="T30" s="1198"/>
      <c r="U30" s="1196" t="str">
        <f>IF(NOT('DATA ENTRY SHEET'!AM34=""),'DATA ENTRY SHEET'!AM34,"")</f>
        <v/>
      </c>
      <c r="V30" s="1198"/>
      <c r="W30" s="1196" t="str">
        <f>IF(NOT('DATA ENTRY SHEET'!AN34=""),'DATA ENTRY SHEET'!AN34,"")</f>
        <v/>
      </c>
      <c r="X30" s="1197"/>
      <c r="Y30" s="1198"/>
      <c r="Z30" s="943" t="str">
        <f>IF('DATA ENTRY SHEET'!AW34="","",'DATA ENTRY SHEET'!AW34)</f>
        <v/>
      </c>
      <c r="AA30" s="944"/>
      <c r="AB30" s="945"/>
      <c r="AC30" s="943" t="str">
        <f>IF(NOT('DATA ENTRY SHEET'!AY34=""),'DATA ENTRY SHEET'!AY34,"")</f>
        <v/>
      </c>
      <c r="AD30" s="944"/>
      <c r="AE30" s="944"/>
      <c r="AF30" s="945"/>
      <c r="AG30" s="1173" t="str">
        <f>IF('DATA ENTRY SHEET'!AR34="","",'DATA ENTRY SHEET'!AR34)</f>
        <v/>
      </c>
      <c r="AH30" s="1174"/>
      <c r="AI30" s="1175" t="str">
        <f>IF('DATA ENTRY SHEET'!BS34="","",'DATA ENTRY SHEET'!BS34)</f>
        <v/>
      </c>
      <c r="AJ30" s="1176"/>
      <c r="AK30" s="993" t="str">
        <f>IF(NOT('DATA ENTRY SHEET'!AT34=""),'DATA ENTRY SHEET'!AT34,"")</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SHEET'!B34=""),'DATA ENTRY SHEET'!B34,"")</f>
        <v/>
      </c>
      <c r="C31" s="958"/>
      <c r="D31" s="958"/>
      <c r="E31" s="958"/>
      <c r="F31" s="959" t="str">
        <f>IF('DATA ENTRY SHEET'!BX34="","",'DATA ENTRY SHEET'!BX34)</f>
        <v/>
      </c>
      <c r="G31" s="959"/>
      <c r="H31" s="959"/>
      <c r="I31" s="959"/>
      <c r="J31" s="959"/>
      <c r="K31" s="960"/>
      <c r="L31" s="1045" t="str">
        <f>IF(NOT('DATA ENTRY SHEET'!H34=""),'DATA ENTRY SHEET'!H34,"")</f>
        <v/>
      </c>
      <c r="M31" s="937"/>
      <c r="N31" s="1226" t="str">
        <f>IF(NOT('DATA ENTRY SHEET'!AD34=""),'DATA ENTRY SHEET'!AD34,"")</f>
        <v/>
      </c>
      <c r="O31" s="1227"/>
      <c r="P31" s="1227"/>
      <c r="Q31" s="1227"/>
      <c r="R31" s="1228"/>
      <c r="S31" s="1199" t="str">
        <f>IF(NOT('DATA ENTRY SHEET'!AI34=""),'DATA ENTRY SHEET'!AI34,"")</f>
        <v/>
      </c>
      <c r="T31" s="1200"/>
      <c r="U31" s="1199" t="str">
        <f>IF(NOT('DATA ENTRY SHEET'!AL34=""),'DATA ENTRY SHEET'!AL34,"")</f>
        <v/>
      </c>
      <c r="V31" s="1200"/>
      <c r="W31" s="1199" t="str">
        <f>IF(NOT('DATA ENTRY SHEET'!AO34=""),'DATA ENTRY SHEET'!AO34,"")</f>
        <v/>
      </c>
      <c r="X31" s="1217"/>
      <c r="Y31" s="1200"/>
      <c r="Z31" s="946" t="str">
        <f>IF(Z30="","",ROUNDUP((Z30)*(($AB$6)+1),2))</f>
        <v/>
      </c>
      <c r="AA31" s="947"/>
      <c r="AB31" s="948"/>
      <c r="AC31" s="946" t="str">
        <f>IF(AC30="","",ROUNDUP((AC30)*($AF$6+1),2))</f>
        <v/>
      </c>
      <c r="AD31" s="947"/>
      <c r="AE31" s="947"/>
      <c r="AF31" s="948"/>
      <c r="AG31" s="1178" t="str">
        <f>IF(NOT('DATA ENTRY SHEET'!AS34=""),'DATA ENTRY SHEET'!AS34,"")</f>
        <v/>
      </c>
      <c r="AH31" s="1179"/>
      <c r="AI31" s="1177" t="str">
        <f>IF('DATA ENTRY SHEET'!BV34="","",'DATA ENTRY SHEET'!BV34)</f>
        <v/>
      </c>
      <c r="AJ31" s="1177"/>
      <c r="AK31" s="998" t="str">
        <f>IF(NOT('DATA ENTRY SHEET'!AU34=""),'DATA ENTRY SHEET'!AU34,"")</f>
        <v/>
      </c>
      <c r="AL31" s="999"/>
      <c r="AM31" s="506"/>
      <c r="AN31" s="1092" t="s">
        <v>34</v>
      </c>
      <c r="AO31" s="1093"/>
      <c r="AQ31" s="74"/>
    </row>
    <row r="32" spans="1:43" ht="18" customHeight="1" x14ac:dyDescent="0.35">
      <c r="A32" s="370"/>
      <c r="B32" s="929" t="str">
        <f>IF(NOT('DATA ENTRY SHEET'!C34=""),'DATA ENTRY SHEET'!C34,"")</f>
        <v/>
      </c>
      <c r="C32" s="930"/>
      <c r="D32" s="930"/>
      <c r="E32" s="930"/>
      <c r="F32" s="930"/>
      <c r="G32" s="930"/>
      <c r="H32" s="930"/>
      <c r="I32" s="930"/>
      <c r="J32" s="930"/>
      <c r="K32" s="648" t="str">
        <f>IF('DATA ENTRY SHEET'!AG34&lt;&gt;"",LEFT('DATA ENTRY SHEET'!AG34,1),"")</f>
        <v/>
      </c>
      <c r="L32" s="1005" t="str">
        <f>IF(NOT('DATA ENTRY SHEET'!G34=""),'DATA ENTRY SHEET'!G34,"")</f>
        <v/>
      </c>
      <c r="M32" s="932"/>
      <c r="N32" s="1250" t="str">
        <f>IF(NOT('DATA ENTRY SHEET'!AF34=""),'DATA ENTRY SHEET'!AF34,"")</f>
        <v/>
      </c>
      <c r="O32" s="1250"/>
      <c r="P32" s="1250"/>
      <c r="Q32" s="1250"/>
      <c r="R32" s="1250"/>
      <c r="S32" s="1199" t="str">
        <f>IF(NOT('DATA ENTRY SHEET'!AH34=""),'DATA ENTRY SHEET'!AH34,"")</f>
        <v/>
      </c>
      <c r="T32" s="1200"/>
      <c r="U32" s="1217" t="str">
        <f>IF(NOT('DATA ENTRY SHEET'!AK34=""),'DATA ENTRY SHEET'!AK34,"")</f>
        <v/>
      </c>
      <c r="V32" s="1200"/>
      <c r="W32" s="1206" t="str">
        <f>IF(NOT('DATA ENTRY SHEET'!AP34=""),'DATA ENTRY SHEET'!AP34,"")</f>
        <v/>
      </c>
      <c r="X32" s="1207"/>
      <c r="Y32" s="1208"/>
      <c r="Z32" s="946" t="str">
        <f>IF(NOT('DATA ENTRY SHEET'!AX34=""),'DATA ENTRY SHEET'!AX34,"")</f>
        <v/>
      </c>
      <c r="AA32" s="947"/>
      <c r="AB32" s="948"/>
      <c r="AC32" s="946" t="str">
        <f>IF(NOT('DATA ENTRY SHEET'!AZ34=""),'DATA ENTRY SHEET'!AZ34,"")</f>
        <v/>
      </c>
      <c r="AD32" s="947"/>
      <c r="AE32" s="947"/>
      <c r="AF32" s="948"/>
      <c r="AG32" s="1209" t="str">
        <f>IF('DATA ENTRY SHEET'!BR34="","",'DATA ENTRY SHEET'!BR34)</f>
        <v/>
      </c>
      <c r="AH32" s="1210"/>
      <c r="AI32" s="1177" t="str">
        <f>IF('DATA ENTRY SHEET'!BT34="","",'DATA ENTRY SHEET'!BT34)</f>
        <v/>
      </c>
      <c r="AJ32" s="1177"/>
      <c r="AK32" s="998" t="str">
        <f>IF(NOT('DATA ENTRY SHEET'!AV34=""),'DATA ENTRY SHEET'!AV34,"")</f>
        <v/>
      </c>
      <c r="AL32" s="999"/>
      <c r="AM32" s="506"/>
      <c r="AN32" s="330"/>
      <c r="AO32" s="331"/>
      <c r="AQ32" s="74"/>
    </row>
    <row r="33" spans="1:43" ht="18" customHeight="1" thickBot="1" x14ac:dyDescent="0.4">
      <c r="A33" s="370"/>
      <c r="B33" s="967" t="str">
        <f>IF(NOT('DATA ENTRY SHEET'!D34=""),'DATA ENTRY SHEET'!D34,"")</f>
        <v/>
      </c>
      <c r="C33" s="968"/>
      <c r="D33" s="968"/>
      <c r="E33" s="969"/>
      <c r="F33" s="1211" t="str">
        <f>IF('DATA ENTRY SHEET'!E34="","",'DATA ENTRY SHEET'!E34)</f>
        <v/>
      </c>
      <c r="G33" s="968"/>
      <c r="H33" s="968"/>
      <c r="I33" s="968"/>
      <c r="J33" s="968"/>
      <c r="K33" s="969"/>
      <c r="L33" s="1004" t="str">
        <f>IF(NOT('DATA ENTRY SHEET'!I34=""),'DATA ENTRY SHEET'!I34,"")</f>
        <v/>
      </c>
      <c r="M33" s="972"/>
      <c r="N33" s="1214" t="str">
        <f>IF(NOT('DATA ENTRY SHEET'!AE34=""),'DATA ENTRY SHEET'!AE34,"")</f>
        <v/>
      </c>
      <c r="O33" s="1215"/>
      <c r="P33" s="1215"/>
      <c r="Q33" s="1215"/>
      <c r="R33" s="1216"/>
      <c r="S33" s="1232"/>
      <c r="T33" s="1233"/>
      <c r="U33" s="1233"/>
      <c r="V33" s="1234"/>
      <c r="W33" s="1229" t="str">
        <f>IF(NOT('DATA ENTRY SHEET'!AQ34=""),'DATA ENTRY SHEET'!AQ34,"")</f>
        <v/>
      </c>
      <c r="X33" s="1230"/>
      <c r="Y33" s="1231"/>
      <c r="Z33" s="1016" t="str">
        <f t="shared" ref="Z33" si="6">IF(AND(NOT(Z31=""),NOT(Z32="")),(Z32-Z31)/(Z32),"")</f>
        <v/>
      </c>
      <c r="AA33" s="1017"/>
      <c r="AB33" s="1018"/>
      <c r="AC33" s="1016" t="str">
        <f t="shared" ref="AC33" si="7">IF(AND(NOT(AC31=""),NOT(AC32="")),(AC32-AC31)/(AC32),"")</f>
        <v/>
      </c>
      <c r="AD33" s="1017"/>
      <c r="AE33" s="1017"/>
      <c r="AF33" s="1018"/>
      <c r="AG33" s="1161" t="str">
        <f>IF('DATA ENTRY SHEET'!BQ34="","",'DATA ENTRY SHEET'!BQ34)</f>
        <v/>
      </c>
      <c r="AH33" s="1162"/>
      <c r="AI33" s="1180" t="str">
        <f>IF('DATA ENTRY SHEET'!BU34="","",'DATA ENTRY SHEET'!BU34)</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16</v>
      </c>
      <c r="B35" s="952"/>
      <c r="C35" s="953"/>
      <c r="D35" s="953"/>
      <c r="E35" s="953"/>
      <c r="F35" s="953"/>
      <c r="G35" s="953"/>
      <c r="H35" s="953"/>
      <c r="I35" s="953"/>
      <c r="J35" s="953"/>
      <c r="K35" s="954"/>
      <c r="L35" s="1049" t="str">
        <f>IF(NOT('DATA ENTRY SHEET'!F35=""),'DATA ENTRY SHEET'!F35,"")</f>
        <v/>
      </c>
      <c r="M35" s="956"/>
      <c r="N35" s="1247" t="str">
        <f>IF(NOT('DATA ENTRY SHEET'!J35=""),'DATA ENTRY SHEET'!J35,"")</f>
        <v/>
      </c>
      <c r="O35" s="1248"/>
      <c r="P35" s="1248"/>
      <c r="Q35" s="1248"/>
      <c r="R35" s="1249"/>
      <c r="S35" s="1196" t="str">
        <f>IF(NOT('DATA ENTRY SHEET'!AJ35=""),'DATA ENTRY SHEET'!AJ35,"")</f>
        <v/>
      </c>
      <c r="T35" s="1198"/>
      <c r="U35" s="1196" t="str">
        <f>IF(NOT('DATA ENTRY SHEET'!AM35=""),'DATA ENTRY SHEET'!AM35,"")</f>
        <v/>
      </c>
      <c r="V35" s="1198"/>
      <c r="W35" s="1196" t="str">
        <f>IF(NOT('DATA ENTRY SHEET'!AN35=""),'DATA ENTRY SHEET'!AN35,"")</f>
        <v/>
      </c>
      <c r="X35" s="1197"/>
      <c r="Y35" s="1198"/>
      <c r="Z35" s="943" t="str">
        <f>IF('DATA ENTRY SHEET'!AW35="","",'DATA ENTRY SHEET'!AW35)</f>
        <v/>
      </c>
      <c r="AA35" s="944"/>
      <c r="AB35" s="945"/>
      <c r="AC35" s="943" t="str">
        <f>IF(NOT('DATA ENTRY SHEET'!AY35=""),'DATA ENTRY SHEET'!AY35,"")</f>
        <v/>
      </c>
      <c r="AD35" s="944"/>
      <c r="AE35" s="944"/>
      <c r="AF35" s="945"/>
      <c r="AG35" s="1173" t="str">
        <f>IF('DATA ENTRY SHEET'!AR35="","",'DATA ENTRY SHEET'!AR35)</f>
        <v/>
      </c>
      <c r="AH35" s="1174"/>
      <c r="AI35" s="1175" t="str">
        <f>IF('DATA ENTRY SHEET'!BS35="","",'DATA ENTRY SHEET'!BS35)</f>
        <v/>
      </c>
      <c r="AJ35" s="1176"/>
      <c r="AK35" s="993" t="str">
        <f>IF(NOT('DATA ENTRY SHEET'!AT35=""),'DATA ENTRY SHEET'!AT35,"")</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SHEET'!B35=""),'DATA ENTRY SHEET'!B35,"")</f>
        <v/>
      </c>
      <c r="C36" s="958"/>
      <c r="D36" s="958"/>
      <c r="E36" s="958"/>
      <c r="F36" s="959" t="str">
        <f>IF('DATA ENTRY SHEET'!BX35="","",'DATA ENTRY SHEET'!BX35)</f>
        <v/>
      </c>
      <c r="G36" s="959"/>
      <c r="H36" s="959"/>
      <c r="I36" s="959"/>
      <c r="J36" s="959"/>
      <c r="K36" s="960"/>
      <c r="L36" s="1045" t="str">
        <f>IF(NOT('DATA ENTRY SHEET'!H35=""),'DATA ENTRY SHEET'!H35,"")</f>
        <v/>
      </c>
      <c r="M36" s="937"/>
      <c r="N36" s="1226" t="str">
        <f>IF(NOT('DATA ENTRY SHEET'!AD35=""),'DATA ENTRY SHEET'!AD35,"")</f>
        <v/>
      </c>
      <c r="O36" s="1227"/>
      <c r="P36" s="1227"/>
      <c r="Q36" s="1227"/>
      <c r="R36" s="1228"/>
      <c r="S36" s="1199" t="str">
        <f>IF(NOT('DATA ENTRY SHEET'!AI35=""),'DATA ENTRY SHEET'!AI35,"")</f>
        <v/>
      </c>
      <c r="T36" s="1200"/>
      <c r="U36" s="1199" t="str">
        <f>IF(NOT('DATA ENTRY SHEET'!AL35=""),'DATA ENTRY SHEET'!AL35,"")</f>
        <v/>
      </c>
      <c r="V36" s="1200"/>
      <c r="W36" s="1199" t="str">
        <f>IF(NOT('DATA ENTRY SHEET'!AO35=""),'DATA ENTRY SHEET'!AO35,"")</f>
        <v/>
      </c>
      <c r="X36" s="1217"/>
      <c r="Y36" s="1200"/>
      <c r="Z36" s="946" t="str">
        <f>IF(Z35="","",ROUNDUP((Z35)*(($AB$6)+1),2))</f>
        <v/>
      </c>
      <c r="AA36" s="947"/>
      <c r="AB36" s="948"/>
      <c r="AC36" s="946" t="str">
        <f>IF(AC35="","",ROUNDUP((AC35)*($AF$6+1),2))</f>
        <v/>
      </c>
      <c r="AD36" s="947"/>
      <c r="AE36" s="947"/>
      <c r="AF36" s="948"/>
      <c r="AG36" s="1178" t="str">
        <f>IF(NOT('DATA ENTRY SHEET'!AS35=""),'DATA ENTRY SHEET'!AS35,"")</f>
        <v/>
      </c>
      <c r="AH36" s="1179"/>
      <c r="AI36" s="1177" t="str">
        <f>IF('DATA ENTRY SHEET'!BV35="","",'DATA ENTRY SHEET'!BV35)</f>
        <v/>
      </c>
      <c r="AJ36" s="1177"/>
      <c r="AK36" s="998" t="str">
        <f>IF(NOT('DATA ENTRY SHEET'!AU35=""),'DATA ENTRY SHEET'!AU35,"")</f>
        <v/>
      </c>
      <c r="AL36" s="999"/>
      <c r="AM36" s="506"/>
      <c r="AN36" s="1092" t="s">
        <v>34</v>
      </c>
      <c r="AO36" s="1093"/>
      <c r="AQ36" s="74"/>
    </row>
    <row r="37" spans="1:43" ht="18" customHeight="1" x14ac:dyDescent="0.35">
      <c r="A37" s="370"/>
      <c r="B37" s="929" t="str">
        <f>IF(NOT('DATA ENTRY SHEET'!C35=""),'DATA ENTRY SHEET'!C35,"")</f>
        <v/>
      </c>
      <c r="C37" s="930"/>
      <c r="D37" s="930"/>
      <c r="E37" s="930"/>
      <c r="F37" s="930"/>
      <c r="G37" s="930"/>
      <c r="H37" s="930"/>
      <c r="I37" s="930"/>
      <c r="J37" s="930"/>
      <c r="K37" s="648" t="str">
        <f>IF('DATA ENTRY SHEET'!AG35&lt;&gt;"",LEFT('DATA ENTRY SHEET'!AG35,1),"")</f>
        <v/>
      </c>
      <c r="L37" s="1005" t="str">
        <f>IF(NOT('DATA ENTRY SHEET'!G35=""),'DATA ENTRY SHEET'!G35,"")</f>
        <v/>
      </c>
      <c r="M37" s="932"/>
      <c r="N37" s="1250" t="str">
        <f>IF(NOT('DATA ENTRY SHEET'!AF35=""),'DATA ENTRY SHEET'!AF35,"")</f>
        <v/>
      </c>
      <c r="O37" s="1250"/>
      <c r="P37" s="1250"/>
      <c r="Q37" s="1250"/>
      <c r="R37" s="1250"/>
      <c r="S37" s="1199" t="str">
        <f>IF(NOT('DATA ENTRY SHEET'!AH35=""),'DATA ENTRY SHEET'!AH35,"")</f>
        <v/>
      </c>
      <c r="T37" s="1200"/>
      <c r="U37" s="1217" t="str">
        <f>IF(NOT('DATA ENTRY SHEET'!AK35=""),'DATA ENTRY SHEET'!AK35,"")</f>
        <v/>
      </c>
      <c r="V37" s="1200"/>
      <c r="W37" s="1206" t="str">
        <f>IF(NOT('DATA ENTRY SHEET'!AP35=""),'DATA ENTRY SHEET'!AP35,"")</f>
        <v/>
      </c>
      <c r="X37" s="1207"/>
      <c r="Y37" s="1208"/>
      <c r="Z37" s="946" t="str">
        <f>IF(NOT('DATA ENTRY SHEET'!AX35=""),'DATA ENTRY SHEET'!AX35,"")</f>
        <v/>
      </c>
      <c r="AA37" s="947"/>
      <c r="AB37" s="948"/>
      <c r="AC37" s="946" t="str">
        <f>IF(NOT('DATA ENTRY SHEET'!AZ35=""),'DATA ENTRY SHEET'!AZ35,"")</f>
        <v/>
      </c>
      <c r="AD37" s="947"/>
      <c r="AE37" s="947"/>
      <c r="AF37" s="948"/>
      <c r="AG37" s="1209" t="str">
        <f>IF('DATA ENTRY SHEET'!BR35="","",'DATA ENTRY SHEET'!BR35)</f>
        <v/>
      </c>
      <c r="AH37" s="1210"/>
      <c r="AI37" s="1177" t="str">
        <f>IF('DATA ENTRY SHEET'!BT35="","",'DATA ENTRY SHEET'!BT35)</f>
        <v/>
      </c>
      <c r="AJ37" s="1177"/>
      <c r="AK37" s="998" t="str">
        <f>IF(NOT('DATA ENTRY SHEET'!AV35=""),'DATA ENTRY SHEET'!AV35,"")</f>
        <v/>
      </c>
      <c r="AL37" s="999"/>
      <c r="AM37" s="506"/>
      <c r="AN37" s="330"/>
      <c r="AO37" s="331"/>
      <c r="AQ37" s="74"/>
    </row>
    <row r="38" spans="1:43" ht="18" customHeight="1" thickBot="1" x14ac:dyDescent="0.4">
      <c r="A38" s="370"/>
      <c r="B38" s="967" t="str">
        <f>IF(NOT('DATA ENTRY SHEET'!D35=""),'DATA ENTRY SHEET'!D35,"")</f>
        <v/>
      </c>
      <c r="C38" s="968"/>
      <c r="D38" s="968"/>
      <c r="E38" s="969"/>
      <c r="F38" s="1211" t="str">
        <f>IF('DATA ENTRY SHEET'!E35="","",'DATA ENTRY SHEET'!E35)</f>
        <v/>
      </c>
      <c r="G38" s="968"/>
      <c r="H38" s="968"/>
      <c r="I38" s="968"/>
      <c r="J38" s="968"/>
      <c r="K38" s="969"/>
      <c r="L38" s="1004" t="str">
        <f>IF(NOT('DATA ENTRY SHEET'!I35=""),'DATA ENTRY SHEET'!I35,"")</f>
        <v/>
      </c>
      <c r="M38" s="972"/>
      <c r="N38" s="1214" t="str">
        <f>IF(NOT('DATA ENTRY SHEET'!AE35=""),'DATA ENTRY SHEET'!AE35,"")</f>
        <v/>
      </c>
      <c r="O38" s="1215"/>
      <c r="P38" s="1215"/>
      <c r="Q38" s="1215"/>
      <c r="R38" s="1216"/>
      <c r="S38" s="1232"/>
      <c r="T38" s="1233"/>
      <c r="U38" s="1233"/>
      <c r="V38" s="1234"/>
      <c r="W38" s="1229" t="str">
        <f>IF(NOT('DATA ENTRY SHEET'!AQ35=""),'DATA ENTRY SHEET'!AQ35,"")</f>
        <v/>
      </c>
      <c r="X38" s="1230"/>
      <c r="Y38" s="1231"/>
      <c r="Z38" s="1016" t="str">
        <f t="shared" ref="Z38" si="8">IF(AND(NOT(Z36=""),NOT(Z37="")),(Z37-Z36)/(Z37),"")</f>
        <v/>
      </c>
      <c r="AA38" s="1017"/>
      <c r="AB38" s="1018"/>
      <c r="AC38" s="1016" t="str">
        <f t="shared" ref="AC38" si="9">IF(AND(NOT(AC36=""),NOT(AC37="")),(AC37-AC36)/(AC37),"")</f>
        <v/>
      </c>
      <c r="AD38" s="1017"/>
      <c r="AE38" s="1017"/>
      <c r="AF38" s="1018"/>
      <c r="AG38" s="1161" t="str">
        <f>IF('DATA ENTRY SHEET'!BQ35="","",'DATA ENTRY SHEET'!BQ35)</f>
        <v/>
      </c>
      <c r="AH38" s="1162"/>
      <c r="AI38" s="1180" t="str">
        <f>IF('DATA ENTRY SHEET'!BU35="","",'DATA ENTRY SHEET'!BU35)</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EWNz5P/a4notHfkQzfaJdo1iHVPNU20Zzrk4EOQjQGh5nEhv/6vKTI6TsIZ/pPOraA13fDtFyXXLoKmTfy1IRg==" saltValue="QXoBgj+TjQlrT03VW4gMnA=="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0:AL20"/>
    <mergeCell ref="B17:J17"/>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12:J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AI5:AJ5"/>
    <mergeCell ref="AK5:AL5"/>
    <mergeCell ref="AI2:AJ2"/>
    <mergeCell ref="AK2:AO2"/>
    <mergeCell ref="AI7:AJ7"/>
    <mergeCell ref="AK7:AL7"/>
    <mergeCell ref="F8:K8"/>
    <mergeCell ref="N8:R8"/>
    <mergeCell ref="S8:T8"/>
    <mergeCell ref="U8:V8"/>
    <mergeCell ref="Z8:AB8"/>
    <mergeCell ref="AC8:AF8"/>
    <mergeCell ref="AG8:AH8"/>
    <mergeCell ref="AI8:AL8"/>
    <mergeCell ref="AG7:AH7"/>
    <mergeCell ref="AM5:AO6"/>
    <mergeCell ref="AG6:AH6"/>
    <mergeCell ref="AK6:AL6"/>
    <mergeCell ref="B37:J37"/>
    <mergeCell ref="B7:I7"/>
    <mergeCell ref="J7:K7"/>
    <mergeCell ref="Z1:AC1"/>
    <mergeCell ref="N2:Q2"/>
    <mergeCell ref="L7:M7"/>
    <mergeCell ref="N7:R7"/>
    <mergeCell ref="S7:T7"/>
    <mergeCell ref="U7:V7"/>
    <mergeCell ref="W7:Y7"/>
    <mergeCell ref="Z7:AB7"/>
    <mergeCell ref="AC7:AF7"/>
    <mergeCell ref="AC35:AF35"/>
    <mergeCell ref="Z20:AB20"/>
    <mergeCell ref="AC20:AF20"/>
    <mergeCell ref="R2:V2"/>
    <mergeCell ref="Z2:AD2"/>
    <mergeCell ref="AE2:AH2"/>
    <mergeCell ref="B5:K5"/>
    <mergeCell ref="L5:M5"/>
    <mergeCell ref="N5:R5"/>
    <mergeCell ref="Z5:AB5"/>
    <mergeCell ref="AC5:AF5"/>
    <mergeCell ref="AG5:AH5"/>
  </mergeCells>
  <conditionalFormatting sqref="AC10 AC15 AC20 AC25 AC30 AC35">
    <cfRule type="expression" dxfId="822" priority="17">
      <formula>AND(NOT(AC10=""),NOT(AC10=Z10))</formula>
    </cfRule>
  </conditionalFormatting>
  <conditionalFormatting sqref="N12 N17 N22 N27 N32 N37">
    <cfRule type="expression" dxfId="821" priority="18">
      <formula>NOT($N$27="")</formula>
    </cfRule>
  </conditionalFormatting>
  <conditionalFormatting sqref="Z12 Z17 Z22 Z27 Z32 Z37">
    <cfRule type="expression" dxfId="820" priority="20">
      <formula>IF(AND(NOT(L12="SH"),NOT($L$27="PL")),AND($Z$27="",NOT($Z$25="")))</formula>
    </cfRule>
  </conditionalFormatting>
  <conditionalFormatting sqref="AC12 AC17 AC22 AC27 AC32 AC37">
    <cfRule type="expression" dxfId="819" priority="19">
      <formula>IF(NOT($L$26="sh"),AND($AC$27="",NOT($AC$25="")))</formula>
    </cfRule>
  </conditionalFormatting>
  <conditionalFormatting sqref="N11 N16 N21 N26 N31 N36">
    <cfRule type="expression" dxfId="818" priority="21">
      <formula>AND($N$26="",$S$2="NEW ITEM")</formula>
    </cfRule>
  </conditionalFormatting>
  <conditionalFormatting sqref="S10 S15 S20 S25 S30 S35">
    <cfRule type="expression" dxfId="817" priority="22">
      <formula>AND($S$25="",$S$2="NEW ITEM",NOT(AND($L$25=1,$L$26="LB",$L$27=1,$L$28="LB")))</formula>
    </cfRule>
  </conditionalFormatting>
  <conditionalFormatting sqref="U10 U15 U20 U25 U30 U35">
    <cfRule type="expression" dxfId="816" priority="23">
      <formula>AND($U$25="",$S$2="NEW ITEM")</formula>
    </cfRule>
  </conditionalFormatting>
  <conditionalFormatting sqref="F13 F18 F23 F28 F33 F38">
    <cfRule type="expression" dxfId="815" priority="24">
      <formula>AND(NOT($F$42= ""),$K$42="SH/PLT CONT.",$F$28="")</formula>
    </cfRule>
  </conditionalFormatting>
  <conditionalFormatting sqref="N11 N16 N21 N26 N31 N36">
    <cfRule type="expression" dxfId="814" priority="25">
      <formula>AND(NOT($F$42= ""),NOT($K$42=""),$N$26="")</formula>
    </cfRule>
    <cfRule type="expression" dxfId="813" priority="26">
      <formula>AND(OR(NOT($O$42= ""), NOT($T$42= ""), NOT($Z$42= ""), NOT($AH$42= "")),$L$26="")</formula>
    </cfRule>
    <cfRule type="expression" dxfId="812" priority="27">
      <formula>AND(NOT($F$42= ""),OR($K$42="CASE GTIN",$K$42="UNIT GTIN",$K$42="UPK"),$N$26="")</formula>
    </cfRule>
  </conditionalFormatting>
  <conditionalFormatting sqref="S10 S15 S20 S25 S30 S35">
    <cfRule type="expression" dxfId="811" priority="28">
      <formula>AND(NOT($F$42= ""),OR($K$42="ITEM HT",$K$42="UPK"),$S$25="")</formula>
    </cfRule>
  </conditionalFormatting>
  <conditionalFormatting sqref="U10 U15 U20 U25 U30 U35">
    <cfRule type="expression" dxfId="810" priority="29">
      <formula>AND(NOT($F$42= ""),OR($K$42="CASE HT",$K$42="UPK",$K$42="NET CONTENT"),$U$25="")</formula>
    </cfRule>
  </conditionalFormatting>
  <conditionalFormatting sqref="AG11 AG16 AG21 AG26 AG31 AG36">
    <cfRule type="expression" dxfId="809" priority="30">
      <formula>AND(OR(NOT($F$42= ""), NOT($T$42= "")),OR($K$42="DCG",NOT($T$42= "")),$AG$26="")</formula>
    </cfRule>
  </conditionalFormatting>
  <conditionalFormatting sqref="B11 B16 B21 B26 B31 B36">
    <cfRule type="expression" dxfId="808" priority="31">
      <formula>AND(OR(NOT($O$42= ""), NOT($T$42= ""), NOT($Z$42= ""), NOT($AH$42= "")),B$26="")</formula>
    </cfRule>
    <cfRule type="expression" dxfId="807" priority="32">
      <formula>AND(NOT($F$42=""),NOT($K$42=""),$B$26="")</formula>
    </cfRule>
    <cfRule type="expression" dxfId="806" priority="33">
      <formula>AND($B$26="",$S$2="NEW ITEM")</formula>
    </cfRule>
  </conditionalFormatting>
  <conditionalFormatting sqref="B13 B18 B23 B28 B33 B38">
    <cfRule type="expression" dxfId="805" priority="37">
      <formula>AND(NOT($F$42= ""),$K$42="MIN SHIP QTY",$B$28="")</formula>
    </cfRule>
    <cfRule type="expression" dxfId="804" priority="38">
      <formula>AND($B$28="",$S$2="NEW ITEM")</formula>
    </cfRule>
  </conditionalFormatting>
  <conditionalFormatting sqref="L13 L18 L23 L28 L33 L38">
    <cfRule type="expression" dxfId="803" priority="39">
      <formula>AND(NOT($F$42= ""),OR($K$42="UPK",$K$42="UOM"),$L$28="")</formula>
    </cfRule>
    <cfRule type="expression" dxfId="802" priority="40">
      <formula>AND($L$28="",$S$2="NEW ITEM")</formula>
    </cfRule>
  </conditionalFormatting>
  <conditionalFormatting sqref="N10">
    <cfRule type="expression" dxfId="801" priority="41">
      <formula>AND(OR(NOT($F$42= ""), NOT($T$42= "")),OR($K$42="UNIT GTIN",$K$42="CASE GTIN",$K$42="CASE UPC",$K$42="UPK",NOT($T$42= "")),$N$25="")</formula>
    </cfRule>
    <cfRule type="expression" dxfId="800" priority="42">
      <formula>AND($N$25="",$S$2="NEW ITEM")</formula>
    </cfRule>
  </conditionalFormatting>
  <conditionalFormatting sqref="N13 N18 N23 N28 N33 N38">
    <cfRule type="expression" dxfId="799" priority="43">
      <formula>AND(OR(NOT($F$42= ""),NOT($T$42= "")),OR($K$42="CASE UPC",$K$42="UPK", NOT($T$42= "")),$N$28="")</formula>
    </cfRule>
    <cfRule type="expression" dxfId="798" priority="44">
      <formula>AND($N$28="",$S$2="NEW ITEM")</formula>
    </cfRule>
  </conditionalFormatting>
  <conditionalFormatting sqref="W10 W15 W20 W25 W30 W35">
    <cfRule type="expression" dxfId="797" priority="45">
      <formula>AND(NOT($F$42= ""),OR($K$42="CS CUBE",$K$42="UPK",$K$42="NET CONTENT"),$W$25="")</formula>
    </cfRule>
    <cfRule type="expression" dxfId="796" priority="46">
      <formula>AND($W$25="",$S$2="NEW ITEM")</formula>
    </cfRule>
  </conditionalFormatting>
  <conditionalFormatting sqref="W11 W16 W21 W26 W31 W36">
    <cfRule type="expression" dxfId="795" priority="47">
      <formula>AND(NOT($F$42= ""),OR($K$42="CS WT",$K$42="UPK",$K$42="NET CONTENT"),$W$26="")</formula>
    </cfRule>
    <cfRule type="expression" dxfId="794" priority="48">
      <formula>AND($W$26="",$S$2="NEW ITEM")</formula>
    </cfRule>
  </conditionalFormatting>
  <conditionalFormatting sqref="W13 W18 W23 W28 W33 W38">
    <cfRule type="expression" dxfId="793" priority="49">
      <formula>AND(NOT($F$42= ""),OR($K$42="PLT TIER",$K$42="UPK",$K$42="NET CONTENT"),$W$28="")</formula>
    </cfRule>
    <cfRule type="expression" dxfId="792" priority="50">
      <formula>AND($W$28="",$S$2="NEW ITEM")</formula>
    </cfRule>
  </conditionalFormatting>
  <conditionalFormatting sqref="W12 W17 W22 W27 W32 W37">
    <cfRule type="expression" dxfId="791" priority="51">
      <formula>AND(NOT($F$42= ""),OR($K$42="PLT TIE",$K$42="UPK",$K$42="NET CONTENT"),$W$27="")</formula>
    </cfRule>
    <cfRule type="expression" dxfId="790" priority="52">
      <formula>AND($W$27="",$S$2="NEW ITEM")</formula>
    </cfRule>
  </conditionalFormatting>
  <conditionalFormatting sqref="S11 S16 S21 S26 S31 S36">
    <cfRule type="expression" dxfId="789" priority="53">
      <formula>AND(NOT($F$42= ""),OR($K$42="ITEM WT",$K$42="UPK",$K$42="NET CONTENT"),$S$26="")</formula>
    </cfRule>
    <cfRule type="expression" dxfId="788" priority="54">
      <formula>AND($S$26="",$S$2="NEW ITEM",NOT(AND($L$25=1,$L$26="LB",$L$27=1,$L$28="LB")))</formula>
    </cfRule>
  </conditionalFormatting>
  <conditionalFormatting sqref="U11 U16 U21 U26 U31 U36">
    <cfRule type="expression" dxfId="787" priority="55">
      <formula>AND(NOT($F$42= ""),OR($K$42="CASE WT",$K$42="UPK",$K$42="NET CONTENT"),$U$26="")</formula>
    </cfRule>
    <cfRule type="expression" dxfId="786" priority="56">
      <formula>AND($U$26="",$S$2="NEW ITEM")</formula>
    </cfRule>
  </conditionalFormatting>
  <conditionalFormatting sqref="U12 U17 U22 U27 U32 U37">
    <cfRule type="expression" dxfId="785" priority="57">
      <formula>AND(NOT($F$42= ""),OR($K$42="CASE DPT",$K$42="UPK",$K$42="NET CONTENT"),$U$27="")</formula>
    </cfRule>
    <cfRule type="expression" dxfId="784" priority="58">
      <formula>AND($U$27="",$S$2="NEW ITEM")</formula>
    </cfRule>
  </conditionalFormatting>
  <conditionalFormatting sqref="L10 L15 L20 L25 L30 L35">
    <cfRule type="expression" dxfId="783" priority="59">
      <formula>AND(OR(NOT($F$42= ""),NOT($T$42= "")),OR($K$42="UPK",$K$42="NET CONTENT", $K$42="UOM",$K$42="CASE UPC",$K$42="UNIT GTIN",$K$42="CASE GTIN",$K$42="ITEM HT",$K$42="ITEM WT",$K$42="ITEM DPT",$K$42="CASE HT",$K$42="CASE WT",$K$42="CASE DPT",$K$42="CS CUBE",$K$42="CS WT",$K$42="PLT TIE",$K$42="PLT TIER",NOT($T$42= "")),$L$25="")</formula>
    </cfRule>
    <cfRule type="expression" dxfId="782" priority="60">
      <formula>AND($L$25="",$S$2="NEW ITEM")</formula>
    </cfRule>
  </conditionalFormatting>
  <conditionalFormatting sqref="Z10 Z15 Z20 Z25 Z30 Z35">
    <cfRule type="expression" dxfId="781" priority="61">
      <formula>OR(AND(AC10="",NOT(Z10=""),NOT($L$27="sh"),NOT($L$27="pl")),AND(Z10=AC10,NOT(Z10="")))</formula>
    </cfRule>
    <cfRule type="expression" dxfId="780" priority="62">
      <formula>AND(NOT($O$42=""),NOT($L$27="sh"),NOT($L$27="pl"))</formula>
    </cfRule>
    <cfRule type="expression" dxfId="779" priority="63">
      <formula xml:space="preserve"> AND($S$2="NEW ITEM",$Z$25="", NOT($L$27="sh"),NOT($L$27="pl"))</formula>
    </cfRule>
  </conditionalFormatting>
  <conditionalFormatting sqref="N12 N17 N22 N27 N32 N37">
    <cfRule type="expression" dxfId="778" priority="64">
      <formula>AND(OR(NOT($O$42= ""), NOT($T$42= ""), NOT($Z$42= ""), NOT($AH$42= "")),$N$27="")</formula>
    </cfRule>
    <cfRule type="expression" dxfId="777" priority="65">
      <formula>AND(NOT($F$42= ""),NOT($K$42=""),$N$27="")</formula>
    </cfRule>
    <cfRule type="expression" dxfId="776" priority="66">
      <formula>AND($N$27="",$S$2="NEW ITEM")</formula>
    </cfRule>
  </conditionalFormatting>
  <conditionalFormatting sqref="S10 S12 S15 S20 S25 S30 S35 S17 S22 S27 S32 S37">
    <cfRule type="expression" dxfId="775" priority="67">
      <formula>AND(NOT($F$42= ""),OR($K$42="ITEM DPT",$K$42="UPK",$K$42="NET CONTENT"),$S$27="")</formula>
    </cfRule>
    <cfRule type="expression" dxfId="774" priority="68">
      <formula>AND($S$27="",$S$2="NEW ITEM",NOT(AND($L$25=1,$L$26="LB",$L$27=1,$L$28="LB")))</formula>
    </cfRule>
  </conditionalFormatting>
  <conditionalFormatting sqref="L12 L17 L22 L27 L32 L37">
    <cfRule type="expression" dxfId="773" priority="69">
      <formula>AND(NOT($F$42= ""),$K$42="UI",$L$27="")</formula>
    </cfRule>
    <cfRule type="expression" dxfId="772" priority="70">
      <formula>AND($L$27="",$S$2="NEW ITEM")</formula>
    </cfRule>
  </conditionalFormatting>
  <conditionalFormatting sqref="L11 L16 L21 L26 L31 L36">
    <cfRule type="expression" dxfId="771" priority="71">
      <formula>AND(NOT($F$42= ""),OR($K$42="UPK",$K$42="NET CONTENT"),$L$26="")</formula>
    </cfRule>
    <cfRule type="expression" dxfId="770" priority="72">
      <formula>AND($L$26="",$S$2="NEW ITEM")</formula>
    </cfRule>
  </conditionalFormatting>
  <conditionalFormatting sqref="B12">
    <cfRule type="expression" dxfId="769" priority="14">
      <formula>AND(OR(NOT($O$48= ""), NOT($T$48= ""), NOT($Z$48= ""), NOT($AH$48= "")),B$30="")</formula>
    </cfRule>
    <cfRule type="expression" dxfId="768" priority="15">
      <formula>AND(NOT($F$48= ""),NOT($K$48=""),B$30="")</formula>
    </cfRule>
    <cfRule type="expression" dxfId="767" priority="16">
      <formula>AND($B$30="",$S$2="NEW ITEM")</formula>
    </cfRule>
  </conditionalFormatting>
  <conditionalFormatting sqref="B37 B32 B27 B22 B17">
    <cfRule type="expression" dxfId="766" priority="11">
      <formula>AND(OR(NOT($O$48= ""), NOT($T$48= ""), NOT($Z$48= ""), NOT($AH$48= "")),B$30="")</formula>
    </cfRule>
    <cfRule type="expression" dxfId="765" priority="12">
      <formula>AND(NOT($F$48= ""),NOT($K$48=""),B$30="")</formula>
    </cfRule>
    <cfRule type="expression" dxfId="764" priority="13">
      <formula>AND($B$30="",$S$2="NEW ITEM")</formula>
    </cfRule>
  </conditionalFormatting>
  <conditionalFormatting sqref="AQ10">
    <cfRule type="expression" dxfId="763" priority="10">
      <formula>$AQ10="Bad Check Digit (CS GTIN)"</formula>
    </cfRule>
  </conditionalFormatting>
  <conditionalFormatting sqref="AQ15">
    <cfRule type="expression" dxfId="762" priority="9">
      <formula>$AQ15="Bad Check Digit (CS GTIN)"</formula>
    </cfRule>
  </conditionalFormatting>
  <conditionalFormatting sqref="AQ20">
    <cfRule type="expression" dxfId="761" priority="8">
      <formula>$AQ20="Bad Check Digit (CS GTIN)"</formula>
    </cfRule>
  </conditionalFormatting>
  <conditionalFormatting sqref="AQ25">
    <cfRule type="expression" dxfId="760" priority="7">
      <formula>$AQ25="Bad Check Digit (CS GTIN)"</formula>
    </cfRule>
  </conditionalFormatting>
  <conditionalFormatting sqref="AQ30">
    <cfRule type="expression" dxfId="759" priority="6">
      <formula>$AQ30="Bad Check Digit (CS GTIN)"</formula>
    </cfRule>
  </conditionalFormatting>
  <conditionalFormatting sqref="AQ35">
    <cfRule type="expression" dxfId="758" priority="5">
      <formula>$AQ35="Bad Check Digit (CS GTIN)"</formula>
    </cfRule>
  </conditionalFormatting>
  <conditionalFormatting sqref="N10:R10">
    <cfRule type="expression" dxfId="757" priority="4">
      <formula>$AQ10="Bad Check Digit (CS GTIN)"</formula>
    </cfRule>
  </conditionalFormatting>
  <conditionalFormatting sqref="N35 N30 N25 N20 N15">
    <cfRule type="expression" dxfId="756" priority="2">
      <formula>AND(OR(NOT($F$42= ""), NOT($T$42= "")),OR($K$42="UNIT GTIN",$K$42="CASE GTIN",$K$42="CASE UPC",$K$42="UPK",NOT($T$42= "")),$N$25="")</formula>
    </cfRule>
    <cfRule type="expression" dxfId="755" priority="3">
      <formula>AND($N$25="",$S$2="NEW ITEM")</formula>
    </cfRule>
  </conditionalFormatting>
  <conditionalFormatting sqref="N35:R35 N30:R30 N25:R25 N20:R20 N15:R15">
    <cfRule type="expression" dxfId="754" priority="1">
      <formula>$AQ15="Bad Check Digit (CS GTIN)"</formula>
    </cfRule>
  </conditionalFormatting>
  <dataValidations count="4">
    <dataValidation type="textLength" operator="lessThanOrEqual" allowBlank="1" showInputMessage="1" showErrorMessage="1" error="Use 30 characters or less." sqref="S1" xr:uid="{F7779FA7-665A-4FE9-BC6A-503DF4A78662}">
      <formula1>30</formula1>
    </dataValidation>
    <dataValidation allowBlank="1" showInputMessage="1" showErrorMessage="1" prompt="Enter total number of pages included in presentation." sqref="AO52" xr:uid="{D856D8A5-3713-4817-8576-6E2D206AE0E4}"/>
    <dataValidation type="whole" operator="greaterThanOrEqual" allowBlank="1" showInputMessage="1" showErrorMessage="1" error="Enter whole number greater than zero." promptTitle="Pallet Tier" prompt="Enter the quantity of layers per pallet." sqref="W14 W19 W24 W29 W34 W39" xr:uid="{29DC0792-1813-46D9-A710-D483B005D457}">
      <formula1>0</formula1>
    </dataValidation>
    <dataValidation allowBlank="1" showInputMessage="1" showErrorMessage="1" prompt="Enter page number." sqref="AK52" xr:uid="{38D3D6AA-ED3D-4C1A-8A74-637524DF345A}"/>
  </dataValidations>
  <hyperlinks>
    <hyperlink ref="AQ5" location="'DATA ENTRY SHEET'!B29" display="'DATA ENTRY SHEET'!B29" xr:uid="{35B3EBE5-E376-41DD-B685-509953295027}"/>
  </hyperlinks>
  <printOptions horizontalCentered="1" verticalCentered="1"/>
  <pageMargins left="0" right="0" top="0" bottom="0" header="0" footer="0"/>
  <pageSetup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5657-82DC-43F8-9DE0-6C4B27D10099}">
  <sheetPr codeName="Sheet8">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1000</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17</v>
      </c>
      <c r="B10" s="952"/>
      <c r="C10" s="953"/>
      <c r="D10" s="953"/>
      <c r="E10" s="953"/>
      <c r="F10" s="953"/>
      <c r="G10" s="953"/>
      <c r="H10" s="953"/>
      <c r="I10" s="953"/>
      <c r="J10" s="953"/>
      <c r="K10" s="954"/>
      <c r="L10" s="1049" t="str">
        <f>IF(NOT('DATA ENTRY SHEET'!F36=""),'DATA ENTRY SHEET'!F36,"")</f>
        <v/>
      </c>
      <c r="M10" s="956"/>
      <c r="N10" s="1247" t="str">
        <f>IF(NOT('DATA ENTRY SHEET'!J36=""),'DATA ENTRY SHEET'!J36,"")</f>
        <v/>
      </c>
      <c r="O10" s="1248"/>
      <c r="P10" s="1248"/>
      <c r="Q10" s="1248"/>
      <c r="R10" s="1249"/>
      <c r="S10" s="1196" t="str">
        <f>IF(NOT('DATA ENTRY SHEET'!AJ36=""),'DATA ENTRY SHEET'!AJ36,"")</f>
        <v/>
      </c>
      <c r="T10" s="1198"/>
      <c r="U10" s="1196" t="str">
        <f>IF(NOT('DATA ENTRY SHEET'!AM36=""),'DATA ENTRY SHEET'!AM36,"")</f>
        <v/>
      </c>
      <c r="V10" s="1198"/>
      <c r="W10" s="1196" t="str">
        <f>IF(NOT('DATA ENTRY SHEET'!AN36=""),'DATA ENTRY SHEET'!AN36,"")</f>
        <v/>
      </c>
      <c r="X10" s="1197"/>
      <c r="Y10" s="1198"/>
      <c r="Z10" s="943" t="str">
        <f>IF('DATA ENTRY SHEET'!AW36="","",'DATA ENTRY SHEET'!AW36)</f>
        <v/>
      </c>
      <c r="AA10" s="944"/>
      <c r="AB10" s="945"/>
      <c r="AC10" s="943" t="str">
        <f>IF(NOT('DATA ENTRY SHEET'!AY36=""),'DATA ENTRY SHEET'!AY36,"")</f>
        <v/>
      </c>
      <c r="AD10" s="944"/>
      <c r="AE10" s="944"/>
      <c r="AF10" s="945"/>
      <c r="AG10" s="1173" t="str">
        <f>IF('DATA ENTRY SHEET'!AR36="","",'DATA ENTRY SHEET'!AR36)</f>
        <v/>
      </c>
      <c r="AH10" s="1174"/>
      <c r="AI10" s="1175" t="str">
        <f>IF('DATA ENTRY SHEET'!BS36="","",'DATA ENTRY SHEET'!BS36)</f>
        <v/>
      </c>
      <c r="AJ10" s="1176"/>
      <c r="AK10" s="993" t="str">
        <f>IF(NOT('DATA ENTRY SHEET'!AT36=""),'DATA ENTRY SHEET'!AT36,"")</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SHEET'!B36=""),'DATA ENTRY SHEET'!B36,"")</f>
        <v/>
      </c>
      <c r="C11" s="958"/>
      <c r="D11" s="958"/>
      <c r="E11" s="958"/>
      <c r="F11" s="959" t="str">
        <f>IF('DATA ENTRY SHEET'!BX36="","",'DATA ENTRY SHEET'!BX36)</f>
        <v/>
      </c>
      <c r="G11" s="959"/>
      <c r="H11" s="959"/>
      <c r="I11" s="959"/>
      <c r="J11" s="959"/>
      <c r="K11" s="960"/>
      <c r="L11" s="1045" t="str">
        <f>IF(NOT('DATA ENTRY SHEET'!H36=""),'DATA ENTRY SHEET'!H36,"")</f>
        <v/>
      </c>
      <c r="M11" s="937"/>
      <c r="N11" s="1226" t="str">
        <f>IF(NOT('DATA ENTRY SHEET'!AD36=""),'DATA ENTRY SHEET'!AD36,"")</f>
        <v/>
      </c>
      <c r="O11" s="1227"/>
      <c r="P11" s="1227"/>
      <c r="Q11" s="1227"/>
      <c r="R11" s="1228"/>
      <c r="S11" s="1199" t="str">
        <f>IF(NOT('DATA ENTRY SHEET'!AI36=""),'DATA ENTRY SHEET'!AI36,"")</f>
        <v/>
      </c>
      <c r="T11" s="1200"/>
      <c r="U11" s="1199" t="str">
        <f>IF(NOT('DATA ENTRY SHEET'!AL36=""),'DATA ENTRY SHEET'!AL36,"")</f>
        <v/>
      </c>
      <c r="V11" s="1200"/>
      <c r="W11" s="1199" t="str">
        <f>IF(NOT('DATA ENTRY SHEET'!AO36=""),'DATA ENTRY SHEET'!AO36,"")</f>
        <v/>
      </c>
      <c r="X11" s="1217"/>
      <c r="Y11" s="1200"/>
      <c r="Z11" s="946" t="str">
        <f>IF(Z10="","",ROUNDUP((Z10)*((AB6)+1),2))</f>
        <v/>
      </c>
      <c r="AA11" s="947"/>
      <c r="AB11" s="948"/>
      <c r="AC11" s="946" t="str">
        <f>IF(AC10="","",ROUNDUP((AC10)*($AF$6+1),2))</f>
        <v/>
      </c>
      <c r="AD11" s="947"/>
      <c r="AE11" s="947"/>
      <c r="AF11" s="948"/>
      <c r="AG11" s="1178" t="str">
        <f>IF(NOT('DATA ENTRY SHEET'!AS36=""),'DATA ENTRY SHEET'!AS36,"")</f>
        <v/>
      </c>
      <c r="AH11" s="1179"/>
      <c r="AI11" s="1177" t="str">
        <f>IF('DATA ENTRY SHEET'!BV36="","",'DATA ENTRY SHEET'!BV36)</f>
        <v/>
      </c>
      <c r="AJ11" s="1177"/>
      <c r="AK11" s="998" t="str">
        <f>IF(NOT('DATA ENTRY SHEET'!AU36=""),'DATA ENTRY SHEET'!AU36,"")</f>
        <v/>
      </c>
      <c r="AL11" s="999"/>
      <c r="AM11" s="506"/>
      <c r="AN11" s="1092" t="s">
        <v>34</v>
      </c>
      <c r="AO11" s="1093"/>
      <c r="AQ11" s="74"/>
    </row>
    <row r="12" spans="1:44" ht="18" customHeight="1" x14ac:dyDescent="0.35">
      <c r="A12" s="370"/>
      <c r="B12" s="929" t="str">
        <f>IF(NOT('DATA ENTRY SHEET'!C36=""),'DATA ENTRY SHEET'!C36,"")</f>
        <v/>
      </c>
      <c r="C12" s="930"/>
      <c r="D12" s="930"/>
      <c r="E12" s="930"/>
      <c r="F12" s="930"/>
      <c r="G12" s="930"/>
      <c r="H12" s="930"/>
      <c r="I12" s="930"/>
      <c r="J12" s="930"/>
      <c r="K12" s="648" t="str">
        <f>IF('DATA ENTRY SHEET'!AG36&lt;&gt;"",LEFT('DATA ENTRY SHEET'!AG36,1),"")</f>
        <v/>
      </c>
      <c r="L12" s="1005" t="str">
        <f>IF(NOT('DATA ENTRY SHEET'!G36=""),'DATA ENTRY SHEET'!G36,"")</f>
        <v/>
      </c>
      <c r="M12" s="932"/>
      <c r="N12" s="1250" t="str">
        <f>IF(NOT('DATA ENTRY SHEET'!AF36=""),'DATA ENTRY SHEET'!AF36,"")</f>
        <v/>
      </c>
      <c r="O12" s="1250"/>
      <c r="P12" s="1250"/>
      <c r="Q12" s="1250"/>
      <c r="R12" s="1250"/>
      <c r="S12" s="1199" t="str">
        <f>IF(NOT('DATA ENTRY SHEET'!AH36=""),'DATA ENTRY SHEET'!AH36,"")</f>
        <v/>
      </c>
      <c r="T12" s="1200"/>
      <c r="U12" s="1217" t="str">
        <f>IF(NOT('DATA ENTRY SHEET'!AK36=""),'DATA ENTRY SHEET'!AK36,"")</f>
        <v/>
      </c>
      <c r="V12" s="1200"/>
      <c r="W12" s="1206" t="str">
        <f>IF(NOT('DATA ENTRY SHEET'!AP36=""),'DATA ENTRY SHEET'!AP36,"")</f>
        <v/>
      </c>
      <c r="X12" s="1207"/>
      <c r="Y12" s="1208"/>
      <c r="Z12" s="946" t="str">
        <f>IF(NOT('DATA ENTRY SHEET'!AX36=""),'DATA ENTRY SHEET'!AX36,"")</f>
        <v/>
      </c>
      <c r="AA12" s="947"/>
      <c r="AB12" s="948"/>
      <c r="AC12" s="946" t="str">
        <f>IF(NOT('DATA ENTRY SHEET'!AZ36=""),'DATA ENTRY SHEET'!AZ36,"")</f>
        <v/>
      </c>
      <c r="AD12" s="947"/>
      <c r="AE12" s="947"/>
      <c r="AF12" s="948"/>
      <c r="AG12" s="1209" t="str">
        <f>IF('DATA ENTRY SHEET'!BR36="","",'DATA ENTRY SHEET'!BR36)</f>
        <v/>
      </c>
      <c r="AH12" s="1210"/>
      <c r="AI12" s="1177" t="str">
        <f>IF('DATA ENTRY SHEET'!BT36="","",'DATA ENTRY SHEET'!BT36)</f>
        <v/>
      </c>
      <c r="AJ12" s="1177"/>
      <c r="AK12" s="998" t="str">
        <f>IF(NOT('DATA ENTRY SHEET'!AV36=""),'DATA ENTRY SHEET'!AV36,"")</f>
        <v/>
      </c>
      <c r="AL12" s="999"/>
      <c r="AM12" s="506"/>
      <c r="AN12" s="330"/>
      <c r="AO12" s="331"/>
      <c r="AQ12" s="74"/>
    </row>
    <row r="13" spans="1:44" ht="18" customHeight="1" thickBot="1" x14ac:dyDescent="0.4">
      <c r="A13" s="370"/>
      <c r="B13" s="967" t="str">
        <f>IF(NOT('DATA ENTRY SHEET'!D36=""),'DATA ENTRY SHEET'!D36,"")</f>
        <v/>
      </c>
      <c r="C13" s="968"/>
      <c r="D13" s="968"/>
      <c r="E13" s="969"/>
      <c r="F13" s="1211" t="str">
        <f>IF('DATA ENTRY SHEET'!E36="","",'DATA ENTRY SHEET'!E36)</f>
        <v/>
      </c>
      <c r="G13" s="968"/>
      <c r="H13" s="968"/>
      <c r="I13" s="968"/>
      <c r="J13" s="968"/>
      <c r="K13" s="969"/>
      <c r="L13" s="1004" t="str">
        <f>IF(NOT('DATA ENTRY SHEET'!I36=""),'DATA ENTRY SHEET'!I36,"")</f>
        <v/>
      </c>
      <c r="M13" s="972"/>
      <c r="N13" s="1214" t="str">
        <f>IF(NOT('DATA ENTRY SHEET'!AE36=""),'DATA ENTRY SHEET'!AE36,"")</f>
        <v/>
      </c>
      <c r="O13" s="1215"/>
      <c r="P13" s="1215"/>
      <c r="Q13" s="1215"/>
      <c r="R13" s="1216"/>
      <c r="S13" s="1221"/>
      <c r="T13" s="1222"/>
      <c r="U13" s="1222"/>
      <c r="V13" s="1223"/>
      <c r="W13" s="1229" t="str">
        <f>IF(NOT('DATA ENTRY SHEET'!AQ36=""),'DATA ENTRY SHEET'!AQ36,"")</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SHEET'!BQ36="","",'DATA ENTRY SHEET'!BQ36)</f>
        <v/>
      </c>
      <c r="AH13" s="1162"/>
      <c r="AI13" s="1180" t="str">
        <f>IF('DATA ENTRY SHEET'!BU36="","",'DATA ENTRY SHEET'!BU36)</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18</v>
      </c>
      <c r="B15" s="952"/>
      <c r="C15" s="953"/>
      <c r="D15" s="953"/>
      <c r="E15" s="953"/>
      <c r="F15" s="953"/>
      <c r="G15" s="953"/>
      <c r="H15" s="953"/>
      <c r="I15" s="953"/>
      <c r="J15" s="953"/>
      <c r="K15" s="954"/>
      <c r="L15" s="1049" t="str">
        <f>IF(NOT('DATA ENTRY SHEET'!F37=""),'DATA ENTRY SHEET'!F37,"")</f>
        <v/>
      </c>
      <c r="M15" s="956"/>
      <c r="N15" s="1247" t="str">
        <f>IF(NOT('DATA ENTRY SHEET'!J37=""),'DATA ENTRY SHEET'!J37,"")</f>
        <v/>
      </c>
      <c r="O15" s="1248"/>
      <c r="P15" s="1248"/>
      <c r="Q15" s="1248"/>
      <c r="R15" s="1249"/>
      <c r="S15" s="1196" t="str">
        <f>IF(NOT('DATA ENTRY SHEET'!AJ37=""),'DATA ENTRY SHEET'!AJ37,"")</f>
        <v/>
      </c>
      <c r="T15" s="1198"/>
      <c r="U15" s="1196" t="str">
        <f>IF(NOT('DATA ENTRY SHEET'!AM37=""),'DATA ENTRY SHEET'!AM37,"")</f>
        <v/>
      </c>
      <c r="V15" s="1198"/>
      <c r="W15" s="1196" t="str">
        <f>IF(NOT('DATA ENTRY SHEET'!AN37=""),'DATA ENTRY SHEET'!AN37,"")</f>
        <v/>
      </c>
      <c r="X15" s="1197"/>
      <c r="Y15" s="1198"/>
      <c r="Z15" s="943" t="str">
        <f>IF('DATA ENTRY SHEET'!AW37="","",'DATA ENTRY SHEET'!AW37)</f>
        <v/>
      </c>
      <c r="AA15" s="944"/>
      <c r="AB15" s="945"/>
      <c r="AC15" s="943" t="str">
        <f>IF(NOT('DATA ENTRY SHEET'!AY37=""),'DATA ENTRY SHEET'!AY37,"")</f>
        <v/>
      </c>
      <c r="AD15" s="944"/>
      <c r="AE15" s="944"/>
      <c r="AF15" s="945"/>
      <c r="AG15" s="1173" t="str">
        <f>IF('DATA ENTRY SHEET'!AR37="","",'DATA ENTRY SHEET'!AR37)</f>
        <v/>
      </c>
      <c r="AH15" s="1174"/>
      <c r="AI15" s="1175" t="str">
        <f>IF('DATA ENTRY SHEET'!BS37="","",'DATA ENTRY SHEET'!BS37)</f>
        <v/>
      </c>
      <c r="AJ15" s="1176"/>
      <c r="AK15" s="993" t="str">
        <f>IF(NOT('DATA ENTRY SHEET'!AT37=""),'DATA ENTRY SHEET'!AT37,"")</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SHEET'!B37=""),'DATA ENTRY SHEET'!B37,"")</f>
        <v/>
      </c>
      <c r="C16" s="958"/>
      <c r="D16" s="958"/>
      <c r="E16" s="958"/>
      <c r="F16" s="959" t="str">
        <f>IF('DATA ENTRY SHEET'!BX37="","",'DATA ENTRY SHEET'!BX37)</f>
        <v/>
      </c>
      <c r="G16" s="959"/>
      <c r="H16" s="959"/>
      <c r="I16" s="959"/>
      <c r="J16" s="959"/>
      <c r="K16" s="960"/>
      <c r="L16" s="1045" t="str">
        <f>IF(NOT('DATA ENTRY SHEET'!H37=""),'DATA ENTRY SHEET'!H37,"")</f>
        <v/>
      </c>
      <c r="M16" s="937"/>
      <c r="N16" s="1226" t="str">
        <f>IF(NOT('DATA ENTRY SHEET'!AD37=""),'DATA ENTRY SHEET'!AD37,"")</f>
        <v/>
      </c>
      <c r="O16" s="1227"/>
      <c r="P16" s="1227"/>
      <c r="Q16" s="1227"/>
      <c r="R16" s="1228"/>
      <c r="S16" s="1199" t="str">
        <f>IF(NOT('DATA ENTRY SHEET'!AI37=""),'DATA ENTRY SHEET'!AI37,"")</f>
        <v/>
      </c>
      <c r="T16" s="1200"/>
      <c r="U16" s="1199" t="str">
        <f>IF(NOT('DATA ENTRY SHEET'!AL37=""),'DATA ENTRY SHEET'!AL37,"")</f>
        <v/>
      </c>
      <c r="V16" s="1200"/>
      <c r="W16" s="1199" t="str">
        <f>IF(NOT('DATA ENTRY SHEET'!AO37=""),'DATA ENTRY SHEET'!AO37,"")</f>
        <v/>
      </c>
      <c r="X16" s="1217"/>
      <c r="Y16" s="1200"/>
      <c r="Z16" s="946" t="str">
        <f>IF(Z15="","",ROUNDUP((Z15)*((AB6)+1),2))</f>
        <v/>
      </c>
      <c r="AA16" s="947"/>
      <c r="AB16" s="948"/>
      <c r="AC16" s="946" t="str">
        <f>IF(AC15="","",ROUNDUP((AC15)*($AF$6+1),2))</f>
        <v/>
      </c>
      <c r="AD16" s="947"/>
      <c r="AE16" s="947"/>
      <c r="AF16" s="948"/>
      <c r="AG16" s="1178" t="str">
        <f>IF(NOT('DATA ENTRY SHEET'!AS37=""),'DATA ENTRY SHEET'!AS37,"")</f>
        <v/>
      </c>
      <c r="AH16" s="1179"/>
      <c r="AI16" s="1177" t="str">
        <f>IF('DATA ENTRY SHEET'!BV37="","",'DATA ENTRY SHEET'!BV37)</f>
        <v/>
      </c>
      <c r="AJ16" s="1177"/>
      <c r="AK16" s="998" t="str">
        <f>IF(NOT('DATA ENTRY SHEET'!AU37=""),'DATA ENTRY SHEET'!AU37,"")</f>
        <v/>
      </c>
      <c r="AL16" s="999"/>
      <c r="AM16" s="506"/>
      <c r="AN16" s="1092" t="s">
        <v>34</v>
      </c>
      <c r="AO16" s="1093"/>
      <c r="AQ16" s="74"/>
    </row>
    <row r="17" spans="1:43" ht="18" customHeight="1" x14ac:dyDescent="0.35">
      <c r="A17" s="256"/>
      <c r="B17" s="929" t="str">
        <f>IF(NOT('DATA ENTRY SHEET'!C37=""),'DATA ENTRY SHEET'!C37,"")</f>
        <v/>
      </c>
      <c r="C17" s="930"/>
      <c r="D17" s="930"/>
      <c r="E17" s="930"/>
      <c r="F17" s="930"/>
      <c r="G17" s="930"/>
      <c r="H17" s="930"/>
      <c r="I17" s="930"/>
      <c r="J17" s="930"/>
      <c r="K17" s="648" t="str">
        <f>IF('DATA ENTRY SHEET'!AG37&lt;&gt;"",LEFT('DATA ENTRY SHEET'!AG37,1),"")</f>
        <v/>
      </c>
      <c r="L17" s="1005" t="str">
        <f>IF(NOT('DATA ENTRY SHEET'!G37=""),'DATA ENTRY SHEET'!G37,"")</f>
        <v/>
      </c>
      <c r="M17" s="932"/>
      <c r="N17" s="1250" t="str">
        <f>IF(NOT('DATA ENTRY SHEET'!AF37=""),'DATA ENTRY SHEET'!AF37,"")</f>
        <v/>
      </c>
      <c r="O17" s="1250"/>
      <c r="P17" s="1250"/>
      <c r="Q17" s="1250"/>
      <c r="R17" s="1250"/>
      <c r="S17" s="1199" t="str">
        <f>IF(NOT('DATA ENTRY SHEET'!AH37=""),'DATA ENTRY SHEET'!AH37,"")</f>
        <v/>
      </c>
      <c r="T17" s="1200"/>
      <c r="U17" s="1217" t="str">
        <f>IF(NOT('DATA ENTRY SHEET'!AK37=""),'DATA ENTRY SHEET'!AK37,"")</f>
        <v/>
      </c>
      <c r="V17" s="1200"/>
      <c r="W17" s="1206" t="str">
        <f>IF(NOT('DATA ENTRY SHEET'!AP37=""),'DATA ENTRY SHEET'!AP37,"")</f>
        <v/>
      </c>
      <c r="X17" s="1207"/>
      <c r="Y17" s="1208"/>
      <c r="Z17" s="946" t="str">
        <f>IF(NOT('DATA ENTRY SHEET'!AX37=""),'DATA ENTRY SHEET'!AX37,"")</f>
        <v/>
      </c>
      <c r="AA17" s="947"/>
      <c r="AB17" s="948"/>
      <c r="AC17" s="946" t="str">
        <f>IF(NOT('DATA ENTRY SHEET'!AZ37=""),'DATA ENTRY SHEET'!AZ37,"")</f>
        <v/>
      </c>
      <c r="AD17" s="947"/>
      <c r="AE17" s="947"/>
      <c r="AF17" s="948"/>
      <c r="AG17" s="1209" t="str">
        <f>IF('DATA ENTRY SHEET'!BR37="","",'DATA ENTRY SHEET'!BR37)</f>
        <v/>
      </c>
      <c r="AH17" s="1210"/>
      <c r="AI17" s="1177" t="str">
        <f>IF('DATA ENTRY SHEET'!BT37="","",'DATA ENTRY SHEET'!BT37)</f>
        <v/>
      </c>
      <c r="AJ17" s="1177"/>
      <c r="AK17" s="998" t="str">
        <f>IF(NOT('DATA ENTRY SHEET'!AV37=""),'DATA ENTRY SHEET'!AV37,"")</f>
        <v/>
      </c>
      <c r="AL17" s="999"/>
      <c r="AM17" s="506"/>
      <c r="AN17" s="330"/>
      <c r="AO17" s="331"/>
      <c r="AQ17" s="74"/>
    </row>
    <row r="18" spans="1:43" ht="18" customHeight="1" thickBot="1" x14ac:dyDescent="0.4">
      <c r="A18" s="256"/>
      <c r="B18" s="967" t="str">
        <f>IF(NOT('DATA ENTRY SHEET'!D37=""),'DATA ENTRY SHEET'!D37,"")</f>
        <v/>
      </c>
      <c r="C18" s="968"/>
      <c r="D18" s="968"/>
      <c r="E18" s="969"/>
      <c r="F18" s="1211" t="str">
        <f>IF('DATA ENTRY SHEET'!E37="","",'DATA ENTRY SHEET'!E37)</f>
        <v/>
      </c>
      <c r="G18" s="968"/>
      <c r="H18" s="968"/>
      <c r="I18" s="968"/>
      <c r="J18" s="968"/>
      <c r="K18" s="969"/>
      <c r="L18" s="1004" t="str">
        <f>IF(NOT('DATA ENTRY SHEET'!I37=""),'DATA ENTRY SHEET'!I37,"")</f>
        <v/>
      </c>
      <c r="M18" s="972"/>
      <c r="N18" s="1214" t="str">
        <f>IF(NOT('DATA ENTRY SHEET'!AE37=""),'DATA ENTRY SHEET'!AE37,"")</f>
        <v/>
      </c>
      <c r="O18" s="1215"/>
      <c r="P18" s="1215"/>
      <c r="Q18" s="1215"/>
      <c r="R18" s="1216"/>
      <c r="S18" s="1232"/>
      <c r="T18" s="1233"/>
      <c r="U18" s="1233"/>
      <c r="V18" s="1234"/>
      <c r="W18" s="1229" t="str">
        <f>IF(NOT('DATA ENTRY SHEET'!AQ37=""),'DATA ENTRY SHEET'!AQ37,"")</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SHEET'!BQ37="","",'DATA ENTRY SHEET'!BQ37)</f>
        <v/>
      </c>
      <c r="AH18" s="1162"/>
      <c r="AI18" s="1180" t="str">
        <f>IF('DATA ENTRY SHEET'!BU37="","",'DATA ENTRY SHEET'!BU37)</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19</v>
      </c>
      <c r="B20" s="952"/>
      <c r="C20" s="953"/>
      <c r="D20" s="953"/>
      <c r="E20" s="953"/>
      <c r="F20" s="953"/>
      <c r="G20" s="953"/>
      <c r="H20" s="953"/>
      <c r="I20" s="953"/>
      <c r="J20" s="953"/>
      <c r="K20" s="954"/>
      <c r="L20" s="1049" t="str">
        <f>IF(NOT('DATA ENTRY SHEET'!F38=""),'DATA ENTRY SHEET'!F38,"")</f>
        <v/>
      </c>
      <c r="M20" s="956"/>
      <c r="N20" s="1247" t="str">
        <f>IF(NOT('DATA ENTRY SHEET'!J38=""),'DATA ENTRY SHEET'!J38,"")</f>
        <v/>
      </c>
      <c r="O20" s="1248"/>
      <c r="P20" s="1248"/>
      <c r="Q20" s="1248"/>
      <c r="R20" s="1249"/>
      <c r="S20" s="1196" t="str">
        <f>IF(NOT('DATA ENTRY SHEET'!AJ38=""),'DATA ENTRY SHEET'!AJ38,"")</f>
        <v/>
      </c>
      <c r="T20" s="1198"/>
      <c r="U20" s="1196" t="str">
        <f>IF(NOT('DATA ENTRY SHEET'!AM38=""),'DATA ENTRY SHEET'!AM38,"")</f>
        <v/>
      </c>
      <c r="V20" s="1198"/>
      <c r="W20" s="1196" t="str">
        <f>IF(NOT('DATA ENTRY SHEET'!AN38=""),'DATA ENTRY SHEET'!AN38,"")</f>
        <v/>
      </c>
      <c r="X20" s="1197"/>
      <c r="Y20" s="1198"/>
      <c r="Z20" s="943" t="str">
        <f>IF('DATA ENTRY SHEET'!AW38="","",'DATA ENTRY SHEET'!AW38)</f>
        <v/>
      </c>
      <c r="AA20" s="944"/>
      <c r="AB20" s="945"/>
      <c r="AC20" s="943" t="str">
        <f>IF(NOT('DATA ENTRY SHEET'!AY38=""),'DATA ENTRY SHEET'!AY38,"")</f>
        <v/>
      </c>
      <c r="AD20" s="944"/>
      <c r="AE20" s="944"/>
      <c r="AF20" s="945"/>
      <c r="AG20" s="1173" t="str">
        <f>IF('DATA ENTRY SHEET'!AR38="","",'DATA ENTRY SHEET'!AR38)</f>
        <v/>
      </c>
      <c r="AH20" s="1174"/>
      <c r="AI20" s="1175" t="str">
        <f>IF('DATA ENTRY SHEET'!BS38="","",'DATA ENTRY SHEET'!BS38)</f>
        <v/>
      </c>
      <c r="AJ20" s="1176"/>
      <c r="AK20" s="993" t="str">
        <f>IF(NOT('DATA ENTRY SHEET'!AT38=""),'DATA ENTRY SHEET'!AT38,"")</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SHEET'!B38=""),'DATA ENTRY SHEET'!B38,"")</f>
        <v/>
      </c>
      <c r="C21" s="958"/>
      <c r="D21" s="958"/>
      <c r="E21" s="958"/>
      <c r="F21" s="959" t="str">
        <f>IF('DATA ENTRY SHEET'!BX38="","",'DATA ENTRY SHEET'!BX38)</f>
        <v/>
      </c>
      <c r="G21" s="959"/>
      <c r="H21" s="959"/>
      <c r="I21" s="959"/>
      <c r="J21" s="959"/>
      <c r="K21" s="960"/>
      <c r="L21" s="1045" t="str">
        <f>IF(NOT('DATA ENTRY SHEET'!H38=""),'DATA ENTRY SHEET'!H38,"")</f>
        <v/>
      </c>
      <c r="M21" s="937"/>
      <c r="N21" s="1226" t="str">
        <f>IF(NOT('DATA ENTRY SHEET'!AD38=""),'DATA ENTRY SHEET'!AD38,"")</f>
        <v/>
      </c>
      <c r="O21" s="1227"/>
      <c r="P21" s="1227"/>
      <c r="Q21" s="1227"/>
      <c r="R21" s="1228"/>
      <c r="S21" s="1199" t="str">
        <f>IF(NOT('DATA ENTRY SHEET'!AI38=""),'DATA ENTRY SHEET'!AI38,"")</f>
        <v/>
      </c>
      <c r="T21" s="1200"/>
      <c r="U21" s="1199" t="str">
        <f>IF(NOT('DATA ENTRY SHEET'!AL38=""),'DATA ENTRY SHEET'!AL38,"")</f>
        <v/>
      </c>
      <c r="V21" s="1200"/>
      <c r="W21" s="1199" t="str">
        <f>IF(NOT('DATA ENTRY SHEET'!AO38=""),'DATA ENTRY SHEET'!AO38,"")</f>
        <v/>
      </c>
      <c r="X21" s="1217"/>
      <c r="Y21" s="1200"/>
      <c r="Z21" s="946" t="str">
        <f>IF(Z20="","",ROUNDUP((Z20)*(($AB$6)+1),2))</f>
        <v/>
      </c>
      <c r="AA21" s="947"/>
      <c r="AB21" s="948"/>
      <c r="AC21" s="946" t="str">
        <f>IF(AC20="","",ROUNDUP((AC20)*($AF$6+1),2))</f>
        <v/>
      </c>
      <c r="AD21" s="947"/>
      <c r="AE21" s="947"/>
      <c r="AF21" s="948"/>
      <c r="AG21" s="1178" t="str">
        <f>IF(NOT('DATA ENTRY SHEET'!AS38=""),'DATA ENTRY SHEET'!AS38,"")</f>
        <v/>
      </c>
      <c r="AH21" s="1179"/>
      <c r="AI21" s="1177" t="str">
        <f>IF('DATA ENTRY SHEET'!BV38="","",'DATA ENTRY SHEET'!BV38)</f>
        <v/>
      </c>
      <c r="AJ21" s="1177"/>
      <c r="AK21" s="998" t="str">
        <f>IF(NOT('DATA ENTRY SHEET'!AU38=""),'DATA ENTRY SHEET'!AU38,"")</f>
        <v/>
      </c>
      <c r="AL21" s="999"/>
      <c r="AM21" s="506"/>
      <c r="AN21" s="1092" t="s">
        <v>34</v>
      </c>
      <c r="AO21" s="1093"/>
      <c r="AQ21" s="74"/>
    </row>
    <row r="22" spans="1:43" ht="18" customHeight="1" x14ac:dyDescent="0.35">
      <c r="A22" s="370"/>
      <c r="B22" s="929" t="str">
        <f>IF(NOT('DATA ENTRY SHEET'!C38=""),'DATA ENTRY SHEET'!C38,"")</f>
        <v/>
      </c>
      <c r="C22" s="930"/>
      <c r="D22" s="930"/>
      <c r="E22" s="930"/>
      <c r="F22" s="930"/>
      <c r="G22" s="930"/>
      <c r="H22" s="930"/>
      <c r="I22" s="930"/>
      <c r="J22" s="930"/>
      <c r="K22" s="648" t="str">
        <f>IF('DATA ENTRY SHEET'!AG38&lt;&gt;"",LEFT('DATA ENTRY SHEET'!AG38,1),"")</f>
        <v/>
      </c>
      <c r="L22" s="1005" t="str">
        <f>IF(NOT('DATA ENTRY SHEET'!G38=""),'DATA ENTRY SHEET'!G38,"")</f>
        <v/>
      </c>
      <c r="M22" s="932"/>
      <c r="N22" s="1250" t="str">
        <f>IF(NOT('DATA ENTRY SHEET'!AF38=""),'DATA ENTRY SHEET'!AF38,"")</f>
        <v/>
      </c>
      <c r="O22" s="1250"/>
      <c r="P22" s="1250"/>
      <c r="Q22" s="1250"/>
      <c r="R22" s="1250"/>
      <c r="S22" s="1199" t="str">
        <f>IF(NOT('DATA ENTRY SHEET'!AH38=""),'DATA ENTRY SHEET'!AH38,"")</f>
        <v/>
      </c>
      <c r="T22" s="1200"/>
      <c r="U22" s="1217" t="str">
        <f>IF(NOT('DATA ENTRY SHEET'!AK38=""),'DATA ENTRY SHEET'!AK38,"")</f>
        <v/>
      </c>
      <c r="V22" s="1200"/>
      <c r="W22" s="1206" t="str">
        <f>IF(NOT('DATA ENTRY SHEET'!AP38=""),'DATA ENTRY SHEET'!AP38,"")</f>
        <v/>
      </c>
      <c r="X22" s="1207"/>
      <c r="Y22" s="1208"/>
      <c r="Z22" s="946" t="str">
        <f>IF(NOT('DATA ENTRY SHEET'!AX38=""),'DATA ENTRY SHEET'!AX38,"")</f>
        <v/>
      </c>
      <c r="AA22" s="947"/>
      <c r="AB22" s="948"/>
      <c r="AC22" s="946" t="str">
        <f>IF(NOT('DATA ENTRY SHEET'!AZ38=""),'DATA ENTRY SHEET'!AZ38,"")</f>
        <v/>
      </c>
      <c r="AD22" s="947"/>
      <c r="AE22" s="947"/>
      <c r="AF22" s="948"/>
      <c r="AG22" s="1209" t="str">
        <f>IF('DATA ENTRY SHEET'!BR38="","",'DATA ENTRY SHEET'!BR38)</f>
        <v/>
      </c>
      <c r="AH22" s="1210"/>
      <c r="AI22" s="1177" t="str">
        <f>IF('DATA ENTRY SHEET'!BT38="","",'DATA ENTRY SHEET'!BT38)</f>
        <v/>
      </c>
      <c r="AJ22" s="1177"/>
      <c r="AK22" s="998" t="str">
        <f>IF(NOT('DATA ENTRY SHEET'!AV38=""),'DATA ENTRY SHEET'!AV38,"")</f>
        <v/>
      </c>
      <c r="AL22" s="999"/>
      <c r="AM22" s="506"/>
      <c r="AN22" s="330"/>
      <c r="AO22" s="331"/>
      <c r="AQ22" s="74"/>
    </row>
    <row r="23" spans="1:43" ht="18" customHeight="1" thickBot="1" x14ac:dyDescent="0.4">
      <c r="A23" s="370"/>
      <c r="B23" s="967" t="str">
        <f>IF(NOT('DATA ENTRY SHEET'!D38=""),'DATA ENTRY SHEET'!D38,"")</f>
        <v/>
      </c>
      <c r="C23" s="968"/>
      <c r="D23" s="968"/>
      <c r="E23" s="969"/>
      <c r="F23" s="1211" t="str">
        <f>IF('DATA ENTRY SHEET'!E38="","",'DATA ENTRY SHEET'!E38)</f>
        <v/>
      </c>
      <c r="G23" s="968"/>
      <c r="H23" s="968"/>
      <c r="I23" s="968"/>
      <c r="J23" s="968"/>
      <c r="K23" s="969"/>
      <c r="L23" s="1004" t="str">
        <f>IF(NOT('DATA ENTRY SHEET'!I38=""),'DATA ENTRY SHEET'!I38,"")</f>
        <v/>
      </c>
      <c r="M23" s="972"/>
      <c r="N23" s="1214" t="str">
        <f>IF(NOT('DATA ENTRY SHEET'!AE38=""),'DATA ENTRY SHEET'!AE38,"")</f>
        <v/>
      </c>
      <c r="O23" s="1215"/>
      <c r="P23" s="1215"/>
      <c r="Q23" s="1215"/>
      <c r="R23" s="1216"/>
      <c r="S23" s="1232"/>
      <c r="T23" s="1233"/>
      <c r="U23" s="1233"/>
      <c r="V23" s="1234"/>
      <c r="W23" s="1229" t="str">
        <f>IF(NOT('DATA ENTRY SHEET'!AQ38=""),'DATA ENTRY SHEET'!AQ38,"")</f>
        <v/>
      </c>
      <c r="X23" s="1230"/>
      <c r="Y23" s="1231"/>
      <c r="Z23" s="1016" t="str">
        <f t="shared" ref="Z23" si="4">IF(AND(NOT(Z21=""),NOT(Z22="")),(Z22-Z21)/(Z22),"")</f>
        <v/>
      </c>
      <c r="AA23" s="1017"/>
      <c r="AB23" s="1018"/>
      <c r="AC23" s="1016" t="str">
        <f>IF(AND(NOT(AC21=""),NOT(AC22="")),(AC22-AC21)/(AC22),"")</f>
        <v/>
      </c>
      <c r="AD23" s="1017"/>
      <c r="AE23" s="1017"/>
      <c r="AF23" s="1018"/>
      <c r="AG23" s="1161" t="str">
        <f>IF('DATA ENTRY SHEET'!BQ38="","",'DATA ENTRY SHEET'!BQ38)</f>
        <v/>
      </c>
      <c r="AH23" s="1162"/>
      <c r="AI23" s="1180" t="str">
        <f>IF('DATA ENTRY SHEET'!BU38="","",'DATA ENTRY SHEET'!BU38)</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20</v>
      </c>
      <c r="B25" s="952"/>
      <c r="C25" s="953"/>
      <c r="D25" s="953"/>
      <c r="E25" s="953"/>
      <c r="F25" s="953"/>
      <c r="G25" s="953"/>
      <c r="H25" s="953"/>
      <c r="I25" s="953"/>
      <c r="J25" s="953"/>
      <c r="K25" s="954"/>
      <c r="L25" s="1049" t="str">
        <f>IF(NOT('DATA ENTRY SHEET'!F39=""),'DATA ENTRY SHEET'!F39,"")</f>
        <v/>
      </c>
      <c r="M25" s="956"/>
      <c r="N25" s="1247" t="str">
        <f>IF(NOT('DATA ENTRY SHEET'!J39=""),'DATA ENTRY SHEET'!J39,"")</f>
        <v/>
      </c>
      <c r="O25" s="1248"/>
      <c r="P25" s="1248"/>
      <c r="Q25" s="1248"/>
      <c r="R25" s="1249"/>
      <c r="S25" s="1196" t="str">
        <f>IF(NOT('DATA ENTRY SHEET'!AJ39=""),'DATA ENTRY SHEET'!AJ39,"")</f>
        <v/>
      </c>
      <c r="T25" s="1198"/>
      <c r="U25" s="1196" t="str">
        <f>IF(NOT('DATA ENTRY SHEET'!AM39=""),'DATA ENTRY SHEET'!AM39,"")</f>
        <v/>
      </c>
      <c r="V25" s="1198"/>
      <c r="W25" s="1196" t="str">
        <f>IF(NOT('DATA ENTRY SHEET'!AN39=""),'DATA ENTRY SHEET'!AN39,"")</f>
        <v/>
      </c>
      <c r="X25" s="1197"/>
      <c r="Y25" s="1198"/>
      <c r="Z25" s="943" t="str">
        <f>IF('DATA ENTRY SHEET'!AW39="","",'DATA ENTRY SHEET'!AW39)</f>
        <v/>
      </c>
      <c r="AA25" s="944"/>
      <c r="AB25" s="945"/>
      <c r="AC25" s="943" t="str">
        <f>IF(NOT('DATA ENTRY SHEET'!AY39=""),'DATA ENTRY SHEET'!AY39,"")</f>
        <v/>
      </c>
      <c r="AD25" s="944"/>
      <c r="AE25" s="944"/>
      <c r="AF25" s="945"/>
      <c r="AG25" s="1173" t="str">
        <f>IF('DATA ENTRY SHEET'!AR39="","",'DATA ENTRY SHEET'!AR39)</f>
        <v/>
      </c>
      <c r="AH25" s="1174"/>
      <c r="AI25" s="1175" t="str">
        <f>IF('DATA ENTRY SHEET'!BS39="","",'DATA ENTRY SHEET'!BS39)</f>
        <v/>
      </c>
      <c r="AJ25" s="1176"/>
      <c r="AK25" s="993" t="str">
        <f>IF(NOT('DATA ENTRY SHEET'!AT39=""),'DATA ENTRY SHEET'!AT39,"")</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SHEET'!B39=""),'DATA ENTRY SHEET'!B39,"")</f>
        <v/>
      </c>
      <c r="C26" s="958"/>
      <c r="D26" s="958"/>
      <c r="E26" s="958"/>
      <c r="F26" s="959" t="str">
        <f>IF('DATA ENTRY SHEET'!BX39="","",'DATA ENTRY SHEET'!BX39)</f>
        <v/>
      </c>
      <c r="G26" s="959"/>
      <c r="H26" s="959"/>
      <c r="I26" s="959"/>
      <c r="J26" s="959"/>
      <c r="K26" s="960"/>
      <c r="L26" s="1045" t="str">
        <f>IF(NOT('DATA ENTRY SHEET'!H39=""),'DATA ENTRY SHEET'!H39,"")</f>
        <v/>
      </c>
      <c r="M26" s="937"/>
      <c r="N26" s="1226" t="str">
        <f>IF(NOT('DATA ENTRY SHEET'!AD39=""),'DATA ENTRY SHEET'!AD39,"")</f>
        <v/>
      </c>
      <c r="O26" s="1227"/>
      <c r="P26" s="1227"/>
      <c r="Q26" s="1227"/>
      <c r="R26" s="1228"/>
      <c r="S26" s="1199" t="str">
        <f>IF(NOT('DATA ENTRY SHEET'!AI39=""),'DATA ENTRY SHEET'!AI39,"")</f>
        <v/>
      </c>
      <c r="T26" s="1200"/>
      <c r="U26" s="1199" t="str">
        <f>IF(NOT('DATA ENTRY SHEET'!AL39=""),'DATA ENTRY SHEET'!AL39,"")</f>
        <v/>
      </c>
      <c r="V26" s="1200"/>
      <c r="W26" s="1199" t="str">
        <f>IF(NOT('DATA ENTRY SHEET'!AO39=""),'DATA ENTRY SHEET'!AO39,"")</f>
        <v/>
      </c>
      <c r="X26" s="1217"/>
      <c r="Y26" s="1200"/>
      <c r="Z26" s="946" t="str">
        <f>IF(Z25="","",ROUNDUP((Z25)*(($AB$6)+1),2))</f>
        <v/>
      </c>
      <c r="AA26" s="947"/>
      <c r="AB26" s="948"/>
      <c r="AC26" s="946" t="str">
        <f>IF(AC25="","",ROUNDUP((AC25)*($AF$6+1),2))</f>
        <v/>
      </c>
      <c r="AD26" s="947"/>
      <c r="AE26" s="947"/>
      <c r="AF26" s="948"/>
      <c r="AG26" s="1178" t="str">
        <f>IF(NOT('DATA ENTRY SHEET'!AS39=""),'DATA ENTRY SHEET'!AS39,"")</f>
        <v/>
      </c>
      <c r="AH26" s="1179"/>
      <c r="AI26" s="1177" t="str">
        <f>IF('DATA ENTRY SHEET'!BV39="","",'DATA ENTRY SHEET'!BV39)</f>
        <v/>
      </c>
      <c r="AJ26" s="1177"/>
      <c r="AK26" s="998" t="str">
        <f>IF(NOT('DATA ENTRY SHEET'!AU39=""),'DATA ENTRY SHEET'!AU39,"")</f>
        <v/>
      </c>
      <c r="AL26" s="999"/>
      <c r="AM26" s="506"/>
      <c r="AN26" s="1092" t="s">
        <v>34</v>
      </c>
      <c r="AO26" s="1093"/>
      <c r="AQ26" s="74"/>
    </row>
    <row r="27" spans="1:43" ht="18" customHeight="1" x14ac:dyDescent="0.35">
      <c r="A27" s="370"/>
      <c r="B27" s="929" t="str">
        <f>IF(NOT('DATA ENTRY SHEET'!C39=""),'DATA ENTRY SHEET'!C39,"")</f>
        <v/>
      </c>
      <c r="C27" s="930"/>
      <c r="D27" s="930"/>
      <c r="E27" s="930"/>
      <c r="F27" s="930"/>
      <c r="G27" s="930"/>
      <c r="H27" s="930"/>
      <c r="I27" s="930"/>
      <c r="J27" s="930"/>
      <c r="K27" s="648" t="str">
        <f>IF('DATA ENTRY SHEET'!AG39&lt;&gt;"",LEFT('DATA ENTRY SHEET'!AG39,1),"")</f>
        <v/>
      </c>
      <c r="L27" s="1005" t="str">
        <f>IF(NOT('DATA ENTRY SHEET'!G39=""),'DATA ENTRY SHEET'!G39,"")</f>
        <v/>
      </c>
      <c r="M27" s="932"/>
      <c r="N27" s="1250" t="str">
        <f>IF(NOT('DATA ENTRY SHEET'!AF39=""),'DATA ENTRY SHEET'!AF39,"")</f>
        <v/>
      </c>
      <c r="O27" s="1250"/>
      <c r="P27" s="1250"/>
      <c r="Q27" s="1250"/>
      <c r="R27" s="1250"/>
      <c r="S27" s="1199" t="str">
        <f>IF(NOT('DATA ENTRY SHEET'!AH39=""),'DATA ENTRY SHEET'!AH39,"")</f>
        <v/>
      </c>
      <c r="T27" s="1200"/>
      <c r="U27" s="1217" t="str">
        <f>IF(NOT('DATA ENTRY SHEET'!AK39=""),'DATA ENTRY SHEET'!AK39,"")</f>
        <v/>
      </c>
      <c r="V27" s="1200"/>
      <c r="W27" s="1206" t="str">
        <f>IF(NOT('DATA ENTRY SHEET'!AP39=""),'DATA ENTRY SHEET'!AP39,"")</f>
        <v/>
      </c>
      <c r="X27" s="1207"/>
      <c r="Y27" s="1208"/>
      <c r="Z27" s="946" t="str">
        <f>IF(NOT('DATA ENTRY SHEET'!AX39=""),'DATA ENTRY SHEET'!AX39,"")</f>
        <v/>
      </c>
      <c r="AA27" s="947"/>
      <c r="AB27" s="948"/>
      <c r="AC27" s="946" t="str">
        <f>IF(NOT('DATA ENTRY SHEET'!AZ39=""),'DATA ENTRY SHEET'!AZ39,"")</f>
        <v/>
      </c>
      <c r="AD27" s="947"/>
      <c r="AE27" s="947"/>
      <c r="AF27" s="948"/>
      <c r="AG27" s="1209" t="str">
        <f>IF('DATA ENTRY SHEET'!BR39="","",'DATA ENTRY SHEET'!BR39)</f>
        <v/>
      </c>
      <c r="AH27" s="1210"/>
      <c r="AI27" s="1177" t="str">
        <f>IF('DATA ENTRY SHEET'!BT39="","",'DATA ENTRY SHEET'!BT39)</f>
        <v/>
      </c>
      <c r="AJ27" s="1177"/>
      <c r="AK27" s="998" t="str">
        <f>IF(NOT('DATA ENTRY SHEET'!AV39=""),'DATA ENTRY SHEET'!AV39,"")</f>
        <v/>
      </c>
      <c r="AL27" s="999"/>
      <c r="AM27" s="506"/>
      <c r="AN27" s="330"/>
      <c r="AO27" s="331"/>
      <c r="AQ27" s="74"/>
    </row>
    <row r="28" spans="1:43" ht="18" customHeight="1" thickBot="1" x14ac:dyDescent="0.4">
      <c r="A28" s="370"/>
      <c r="B28" s="967" t="str">
        <f>IF(NOT('DATA ENTRY SHEET'!D39=""),'DATA ENTRY SHEET'!D39,"")</f>
        <v/>
      </c>
      <c r="C28" s="968"/>
      <c r="D28" s="968"/>
      <c r="E28" s="969"/>
      <c r="F28" s="1211" t="str">
        <f>IF('DATA ENTRY SHEET'!E39="","",'DATA ENTRY SHEET'!E39)</f>
        <v/>
      </c>
      <c r="G28" s="968"/>
      <c r="H28" s="968"/>
      <c r="I28" s="968"/>
      <c r="J28" s="968"/>
      <c r="K28" s="969"/>
      <c r="L28" s="1004" t="str">
        <f>IF(NOT('DATA ENTRY SHEET'!I39=""),'DATA ENTRY SHEET'!I39,"")</f>
        <v/>
      </c>
      <c r="M28" s="972"/>
      <c r="N28" s="1214" t="str">
        <f>IF(NOT('DATA ENTRY SHEET'!AE39=""),'DATA ENTRY SHEET'!AE39,"")</f>
        <v/>
      </c>
      <c r="O28" s="1215"/>
      <c r="P28" s="1215"/>
      <c r="Q28" s="1215"/>
      <c r="R28" s="1216"/>
      <c r="S28" s="1232"/>
      <c r="T28" s="1233"/>
      <c r="U28" s="1233"/>
      <c r="V28" s="1234"/>
      <c r="W28" s="1229" t="str">
        <f>IF(NOT('DATA ENTRY SHEET'!AQ39=""),'DATA ENTRY SHEET'!AQ39,"")</f>
        <v/>
      </c>
      <c r="X28" s="1230"/>
      <c r="Y28" s="1231"/>
      <c r="Z28" s="1016" t="str">
        <f>IF(AND(NOT(Z26=""),NOT(Z27="")),(Z27-Z26)/(Z27),"")</f>
        <v/>
      </c>
      <c r="AA28" s="1017"/>
      <c r="AB28" s="1018"/>
      <c r="AC28" s="1016" t="str">
        <f>IF(AND(NOT(AC26=""),NOT(AC27="")),(AC27-AC26)/(AC27),"")</f>
        <v/>
      </c>
      <c r="AD28" s="1017"/>
      <c r="AE28" s="1017"/>
      <c r="AF28" s="1018"/>
      <c r="AG28" s="1161" t="str">
        <f>IF('DATA ENTRY SHEET'!BQ39="","",'DATA ENTRY SHEET'!BQ39)</f>
        <v/>
      </c>
      <c r="AH28" s="1162"/>
      <c r="AI28" s="1180" t="str">
        <f>IF('DATA ENTRY SHEET'!BU39="","",'DATA ENTRY SHEET'!BU39)</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21</v>
      </c>
      <c r="B30" s="952"/>
      <c r="C30" s="953"/>
      <c r="D30" s="953"/>
      <c r="E30" s="953"/>
      <c r="F30" s="953"/>
      <c r="G30" s="953"/>
      <c r="H30" s="953"/>
      <c r="I30" s="953"/>
      <c r="J30" s="953"/>
      <c r="K30" s="954"/>
      <c r="L30" s="1049" t="str">
        <f>IF(NOT('DATA ENTRY SHEET'!F40=""),'DATA ENTRY SHEET'!F40,"")</f>
        <v/>
      </c>
      <c r="M30" s="956"/>
      <c r="N30" s="1247" t="str">
        <f>IF(NOT('DATA ENTRY SHEET'!J40=""),'DATA ENTRY SHEET'!J40,"")</f>
        <v/>
      </c>
      <c r="O30" s="1248"/>
      <c r="P30" s="1248"/>
      <c r="Q30" s="1248"/>
      <c r="R30" s="1249"/>
      <c r="S30" s="1196" t="str">
        <f>IF(NOT('DATA ENTRY SHEET'!AJ40=""),'DATA ENTRY SHEET'!AJ40,"")</f>
        <v/>
      </c>
      <c r="T30" s="1198"/>
      <c r="U30" s="1196" t="str">
        <f>IF(NOT('DATA ENTRY SHEET'!AM40=""),'DATA ENTRY SHEET'!AM40,"")</f>
        <v/>
      </c>
      <c r="V30" s="1198"/>
      <c r="W30" s="1196" t="str">
        <f>IF(NOT('DATA ENTRY SHEET'!AN40=""),'DATA ENTRY SHEET'!AN40,"")</f>
        <v/>
      </c>
      <c r="X30" s="1197"/>
      <c r="Y30" s="1198"/>
      <c r="Z30" s="943" t="str">
        <f>IF('DATA ENTRY SHEET'!AW40="","",'DATA ENTRY SHEET'!AW40)</f>
        <v/>
      </c>
      <c r="AA30" s="944"/>
      <c r="AB30" s="945"/>
      <c r="AC30" s="943" t="str">
        <f>IF(NOT('DATA ENTRY SHEET'!AY40=""),'DATA ENTRY SHEET'!AY40,"")</f>
        <v/>
      </c>
      <c r="AD30" s="944"/>
      <c r="AE30" s="944"/>
      <c r="AF30" s="945"/>
      <c r="AG30" s="1173" t="str">
        <f>IF('DATA ENTRY SHEET'!AR40="","",'DATA ENTRY SHEET'!AR40)</f>
        <v/>
      </c>
      <c r="AH30" s="1174"/>
      <c r="AI30" s="1175" t="str">
        <f>IF('DATA ENTRY SHEET'!BS40="","",'DATA ENTRY SHEET'!BS40)</f>
        <v/>
      </c>
      <c r="AJ30" s="1176"/>
      <c r="AK30" s="993" t="str">
        <f>IF(NOT('DATA ENTRY SHEET'!AT40=""),'DATA ENTRY SHEET'!AT40,"")</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SHEET'!B40=""),'DATA ENTRY SHEET'!B40,"")</f>
        <v/>
      </c>
      <c r="C31" s="958"/>
      <c r="D31" s="958"/>
      <c r="E31" s="958"/>
      <c r="F31" s="959" t="str">
        <f>IF('DATA ENTRY SHEET'!BX40="","",'DATA ENTRY SHEET'!BX40)</f>
        <v/>
      </c>
      <c r="G31" s="959"/>
      <c r="H31" s="959"/>
      <c r="I31" s="959"/>
      <c r="J31" s="959"/>
      <c r="K31" s="960"/>
      <c r="L31" s="1045" t="str">
        <f>IF(NOT('DATA ENTRY SHEET'!H40=""),'DATA ENTRY SHEET'!H40,"")</f>
        <v/>
      </c>
      <c r="M31" s="937"/>
      <c r="N31" s="1226" t="str">
        <f>IF(NOT('DATA ENTRY SHEET'!AD40=""),'DATA ENTRY SHEET'!AD40,"")</f>
        <v/>
      </c>
      <c r="O31" s="1227"/>
      <c r="P31" s="1227"/>
      <c r="Q31" s="1227"/>
      <c r="R31" s="1228"/>
      <c r="S31" s="1199" t="str">
        <f>IF(NOT('DATA ENTRY SHEET'!AI40=""),'DATA ENTRY SHEET'!AI40,"")</f>
        <v/>
      </c>
      <c r="T31" s="1200"/>
      <c r="U31" s="1199" t="str">
        <f>IF(NOT('DATA ENTRY SHEET'!AL40=""),'DATA ENTRY SHEET'!AL40,"")</f>
        <v/>
      </c>
      <c r="V31" s="1200"/>
      <c r="W31" s="1199" t="str">
        <f>IF(NOT('DATA ENTRY SHEET'!AO40=""),'DATA ENTRY SHEET'!AO40,"")</f>
        <v/>
      </c>
      <c r="X31" s="1217"/>
      <c r="Y31" s="1200"/>
      <c r="Z31" s="946" t="str">
        <f>IF(Z30="","",ROUNDUP((Z30)*((AB26)+1),2))</f>
        <v/>
      </c>
      <c r="AA31" s="947"/>
      <c r="AB31" s="948"/>
      <c r="AC31" s="946" t="str">
        <f>IF(AC30="","",ROUNDUP((AC30)*($AF$6+1),2))</f>
        <v/>
      </c>
      <c r="AD31" s="947"/>
      <c r="AE31" s="947"/>
      <c r="AF31" s="948"/>
      <c r="AG31" s="1178" t="str">
        <f>IF(NOT('DATA ENTRY SHEET'!AS40=""),'DATA ENTRY SHEET'!AS40,"")</f>
        <v/>
      </c>
      <c r="AH31" s="1179"/>
      <c r="AI31" s="1177" t="str">
        <f>IF('DATA ENTRY SHEET'!BV40="","",'DATA ENTRY SHEET'!BV40)</f>
        <v/>
      </c>
      <c r="AJ31" s="1177"/>
      <c r="AK31" s="998" t="str">
        <f>IF(NOT('DATA ENTRY SHEET'!AU40=""),'DATA ENTRY SHEET'!AU40,"")</f>
        <v/>
      </c>
      <c r="AL31" s="999"/>
      <c r="AM31" s="506"/>
      <c r="AN31" s="1092" t="s">
        <v>34</v>
      </c>
      <c r="AO31" s="1093"/>
      <c r="AQ31" s="74"/>
    </row>
    <row r="32" spans="1:43" ht="18" customHeight="1" x14ac:dyDescent="0.35">
      <c r="A32" s="370"/>
      <c r="B32" s="929" t="str">
        <f>IF(NOT('DATA ENTRY SHEET'!C40=""),'DATA ENTRY SHEET'!C40,"")</f>
        <v/>
      </c>
      <c r="C32" s="930"/>
      <c r="D32" s="930"/>
      <c r="E32" s="930"/>
      <c r="F32" s="930"/>
      <c r="G32" s="930"/>
      <c r="H32" s="930"/>
      <c r="I32" s="930"/>
      <c r="J32" s="930"/>
      <c r="K32" s="648" t="str">
        <f>IF('DATA ENTRY SHEET'!AG40&lt;&gt;"",LEFT('DATA ENTRY SHEET'!AG40,1),"")</f>
        <v/>
      </c>
      <c r="L32" s="1005" t="str">
        <f>IF(NOT('DATA ENTRY SHEET'!G40=""),'DATA ENTRY SHEET'!G40,"")</f>
        <v/>
      </c>
      <c r="M32" s="932"/>
      <c r="N32" s="1250" t="str">
        <f>IF(NOT('DATA ENTRY SHEET'!AF40=""),'DATA ENTRY SHEET'!AF40,"")</f>
        <v/>
      </c>
      <c r="O32" s="1250"/>
      <c r="P32" s="1250"/>
      <c r="Q32" s="1250"/>
      <c r="R32" s="1250"/>
      <c r="S32" s="1199" t="str">
        <f>IF(NOT('DATA ENTRY SHEET'!AH40=""),'DATA ENTRY SHEET'!AH40,"")</f>
        <v/>
      </c>
      <c r="T32" s="1200"/>
      <c r="U32" s="1217" t="str">
        <f>IF(NOT('DATA ENTRY SHEET'!AK40=""),'DATA ENTRY SHEET'!AK40,"")</f>
        <v/>
      </c>
      <c r="V32" s="1200"/>
      <c r="W32" s="1206" t="str">
        <f>IF(NOT('DATA ENTRY SHEET'!AP40=""),'DATA ENTRY SHEET'!AP40,"")</f>
        <v/>
      </c>
      <c r="X32" s="1207"/>
      <c r="Y32" s="1208"/>
      <c r="Z32" s="946" t="str">
        <f>IF(NOT('DATA ENTRY SHEET'!AX40=""),'DATA ENTRY SHEET'!AX40,"")</f>
        <v/>
      </c>
      <c r="AA32" s="947"/>
      <c r="AB32" s="948"/>
      <c r="AC32" s="946" t="str">
        <f>IF(NOT('DATA ENTRY SHEET'!AZ40=""),'DATA ENTRY SHEET'!AZ40,"")</f>
        <v/>
      </c>
      <c r="AD32" s="947"/>
      <c r="AE32" s="947"/>
      <c r="AF32" s="948"/>
      <c r="AG32" s="1209" t="str">
        <f>IF('DATA ENTRY SHEET'!BR40="","",'DATA ENTRY SHEET'!BR40)</f>
        <v/>
      </c>
      <c r="AH32" s="1210"/>
      <c r="AI32" s="1177" t="str">
        <f>IF('DATA ENTRY SHEET'!BT40="","",'DATA ENTRY SHEET'!BT40)</f>
        <v/>
      </c>
      <c r="AJ32" s="1177"/>
      <c r="AK32" s="998" t="str">
        <f>IF(NOT('DATA ENTRY SHEET'!AV40=""),'DATA ENTRY SHEET'!AV40,"")</f>
        <v/>
      </c>
      <c r="AL32" s="999"/>
      <c r="AM32" s="506"/>
      <c r="AN32" s="330"/>
      <c r="AO32" s="331"/>
      <c r="AQ32" s="74"/>
    </row>
    <row r="33" spans="1:43" ht="18" customHeight="1" thickBot="1" x14ac:dyDescent="0.4">
      <c r="A33" s="370"/>
      <c r="B33" s="967" t="str">
        <f>IF(NOT('DATA ENTRY SHEET'!D40=""),'DATA ENTRY SHEET'!D40,"")</f>
        <v/>
      </c>
      <c r="C33" s="968"/>
      <c r="D33" s="968"/>
      <c r="E33" s="969"/>
      <c r="F33" s="1211" t="str">
        <f>IF('DATA ENTRY SHEET'!E40="","",'DATA ENTRY SHEET'!E40)</f>
        <v/>
      </c>
      <c r="G33" s="968"/>
      <c r="H33" s="968"/>
      <c r="I33" s="968"/>
      <c r="J33" s="968"/>
      <c r="K33" s="969"/>
      <c r="L33" s="1004" t="str">
        <f>IF(NOT('DATA ENTRY SHEET'!I40=""),'DATA ENTRY SHEET'!I40,"")</f>
        <v/>
      </c>
      <c r="M33" s="972"/>
      <c r="N33" s="1214" t="str">
        <f>IF(NOT('DATA ENTRY SHEET'!AE40=""),'DATA ENTRY SHEET'!AE40,"")</f>
        <v/>
      </c>
      <c r="O33" s="1215"/>
      <c r="P33" s="1215"/>
      <c r="Q33" s="1215"/>
      <c r="R33" s="1216"/>
      <c r="S33" s="1232"/>
      <c r="T33" s="1233"/>
      <c r="U33" s="1233"/>
      <c r="V33" s="1234"/>
      <c r="W33" s="1229" t="str">
        <f>IF(NOT('DATA ENTRY SHEET'!AQ40=""),'DATA ENTRY SHEET'!AQ40,"")</f>
        <v/>
      </c>
      <c r="X33" s="1230"/>
      <c r="Y33" s="1231"/>
      <c r="Z33" s="1016" t="str">
        <f t="shared" ref="Z33" si="5">IF(AND(NOT(Z31=""),NOT(Z32="")),(Z32-Z31)/(Z32),"")</f>
        <v/>
      </c>
      <c r="AA33" s="1017"/>
      <c r="AB33" s="1018"/>
      <c r="AC33" s="1016" t="str">
        <f>IF(AND(NOT(AC31=""),NOT(AC32="")),(AC32-AC31)/(AC32),"")</f>
        <v/>
      </c>
      <c r="AD33" s="1017"/>
      <c r="AE33" s="1017"/>
      <c r="AF33" s="1018"/>
      <c r="AG33" s="1161" t="str">
        <f>IF('DATA ENTRY SHEET'!BQ40="","",'DATA ENTRY SHEET'!BQ40)</f>
        <v/>
      </c>
      <c r="AH33" s="1162"/>
      <c r="AI33" s="1180" t="str">
        <f>IF('DATA ENTRY SHEET'!BU40="","",'DATA ENTRY SHEET'!BU40)</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22</v>
      </c>
      <c r="B35" s="952"/>
      <c r="C35" s="953"/>
      <c r="D35" s="953"/>
      <c r="E35" s="953"/>
      <c r="F35" s="953"/>
      <c r="G35" s="953"/>
      <c r="H35" s="953"/>
      <c r="I35" s="953"/>
      <c r="J35" s="953"/>
      <c r="K35" s="954"/>
      <c r="L35" s="1049" t="str">
        <f>IF(NOT('DATA ENTRY SHEET'!F41=""),'DATA ENTRY SHEET'!F41,"")</f>
        <v/>
      </c>
      <c r="M35" s="956"/>
      <c r="N35" s="1247" t="str">
        <f>IF(NOT('DATA ENTRY SHEET'!J41=""),'DATA ENTRY SHEET'!J41,"")</f>
        <v/>
      </c>
      <c r="O35" s="1248"/>
      <c r="P35" s="1248"/>
      <c r="Q35" s="1248"/>
      <c r="R35" s="1249"/>
      <c r="S35" s="1196" t="str">
        <f>IF(NOT('DATA ENTRY SHEET'!AJ41=""),'DATA ENTRY SHEET'!AJ41,"")</f>
        <v/>
      </c>
      <c r="T35" s="1198"/>
      <c r="U35" s="1196" t="str">
        <f>IF(NOT('DATA ENTRY SHEET'!AM41=""),'DATA ENTRY SHEET'!AM41,"")</f>
        <v/>
      </c>
      <c r="V35" s="1198"/>
      <c r="W35" s="1196" t="str">
        <f>IF(NOT('DATA ENTRY SHEET'!AN41=""),'DATA ENTRY SHEET'!AN41,"")</f>
        <v/>
      </c>
      <c r="X35" s="1197"/>
      <c r="Y35" s="1198"/>
      <c r="Z35" s="943" t="str">
        <f>IF('DATA ENTRY SHEET'!AW41="","",'DATA ENTRY SHEET'!AW41)</f>
        <v/>
      </c>
      <c r="AA35" s="944"/>
      <c r="AB35" s="945"/>
      <c r="AC35" s="943" t="str">
        <f>IF(NOT('DATA ENTRY SHEET'!AY41=""),'DATA ENTRY SHEET'!AY41,"")</f>
        <v/>
      </c>
      <c r="AD35" s="944"/>
      <c r="AE35" s="944"/>
      <c r="AF35" s="945"/>
      <c r="AG35" s="1173" t="str">
        <f>IF('DATA ENTRY SHEET'!AR41="","",'DATA ENTRY SHEET'!AR41)</f>
        <v/>
      </c>
      <c r="AH35" s="1174"/>
      <c r="AI35" s="1175" t="str">
        <f>IF('DATA ENTRY SHEET'!BS41="","",'DATA ENTRY SHEET'!BS41)</f>
        <v/>
      </c>
      <c r="AJ35" s="1176"/>
      <c r="AK35" s="993" t="str">
        <f>IF(NOT('DATA ENTRY SHEET'!AT41=""),'DATA ENTRY SHEET'!AT41,"")</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SHEET'!B41=""),'DATA ENTRY SHEET'!B41,"")</f>
        <v/>
      </c>
      <c r="C36" s="958"/>
      <c r="D36" s="958"/>
      <c r="E36" s="958"/>
      <c r="F36" s="959" t="str">
        <f>IF('DATA ENTRY SHEET'!BX41="","",'DATA ENTRY SHEET'!BX41)</f>
        <v/>
      </c>
      <c r="G36" s="959"/>
      <c r="H36" s="959"/>
      <c r="I36" s="959"/>
      <c r="J36" s="959"/>
      <c r="K36" s="960"/>
      <c r="L36" s="1045" t="str">
        <f>IF(NOT('DATA ENTRY SHEET'!H41=""),'DATA ENTRY SHEET'!H41,"")</f>
        <v/>
      </c>
      <c r="M36" s="937"/>
      <c r="N36" s="1226" t="str">
        <f>IF(NOT('DATA ENTRY SHEET'!AD41=""),'DATA ENTRY SHEET'!AD41,"")</f>
        <v/>
      </c>
      <c r="O36" s="1227"/>
      <c r="P36" s="1227"/>
      <c r="Q36" s="1227"/>
      <c r="R36" s="1228"/>
      <c r="S36" s="1199" t="str">
        <f>IF(NOT('DATA ENTRY SHEET'!AI41=""),'DATA ENTRY SHEET'!AI41,"")</f>
        <v/>
      </c>
      <c r="T36" s="1200"/>
      <c r="U36" s="1199" t="str">
        <f>IF(NOT('DATA ENTRY SHEET'!AL41=""),'DATA ENTRY SHEET'!AL41,"")</f>
        <v/>
      </c>
      <c r="V36" s="1200"/>
      <c r="W36" s="1199" t="str">
        <f>IF(NOT('DATA ENTRY SHEET'!AO41=""),'DATA ENTRY SHEET'!AO41,"")</f>
        <v/>
      </c>
      <c r="X36" s="1217"/>
      <c r="Y36" s="1200"/>
      <c r="Z36" s="946" t="str">
        <f>IF(Z35="","",ROUNDUP((Z35)*(($AB$6)+1),2))</f>
        <v/>
      </c>
      <c r="AA36" s="947"/>
      <c r="AB36" s="948"/>
      <c r="AC36" s="946" t="str">
        <f>IF(AC35="","",ROUNDUP((AC35)*($AF$6+1),2))</f>
        <v/>
      </c>
      <c r="AD36" s="947"/>
      <c r="AE36" s="947"/>
      <c r="AF36" s="948"/>
      <c r="AG36" s="1178" t="str">
        <f>IF(NOT('DATA ENTRY SHEET'!AS41=""),'DATA ENTRY SHEET'!AS41,"")</f>
        <v/>
      </c>
      <c r="AH36" s="1179"/>
      <c r="AI36" s="1177" t="str">
        <f>IF('DATA ENTRY SHEET'!BV41="","",'DATA ENTRY SHEET'!BV41)</f>
        <v/>
      </c>
      <c r="AJ36" s="1177"/>
      <c r="AK36" s="998" t="str">
        <f>IF(NOT('DATA ENTRY SHEET'!AU41=""),'DATA ENTRY SHEET'!AU41,"")</f>
        <v/>
      </c>
      <c r="AL36" s="999"/>
      <c r="AM36" s="506"/>
      <c r="AN36" s="1092" t="s">
        <v>34</v>
      </c>
      <c r="AO36" s="1093"/>
      <c r="AQ36" s="74"/>
    </row>
    <row r="37" spans="1:43" ht="18" customHeight="1" x14ac:dyDescent="0.35">
      <c r="A37" s="370"/>
      <c r="B37" s="929" t="str">
        <f>IF(NOT('DATA ENTRY SHEET'!C41=""),'DATA ENTRY SHEET'!C41,"")</f>
        <v/>
      </c>
      <c r="C37" s="930"/>
      <c r="D37" s="930"/>
      <c r="E37" s="930"/>
      <c r="F37" s="930"/>
      <c r="G37" s="930"/>
      <c r="H37" s="930"/>
      <c r="I37" s="930"/>
      <c r="J37" s="930"/>
      <c r="K37" s="648" t="str">
        <f>IF('DATA ENTRY SHEET'!AG41&lt;&gt;"",LEFT('DATA ENTRY SHEET'!AG41,1),"")</f>
        <v/>
      </c>
      <c r="L37" s="1005" t="str">
        <f>IF(NOT('DATA ENTRY SHEET'!G41=""),'DATA ENTRY SHEET'!G41,"")</f>
        <v/>
      </c>
      <c r="M37" s="932"/>
      <c r="N37" s="1250" t="str">
        <f>IF(NOT('DATA ENTRY SHEET'!AF41=""),'DATA ENTRY SHEET'!AF41,"")</f>
        <v/>
      </c>
      <c r="O37" s="1250"/>
      <c r="P37" s="1250"/>
      <c r="Q37" s="1250"/>
      <c r="R37" s="1250"/>
      <c r="S37" s="1199" t="str">
        <f>IF(NOT('DATA ENTRY SHEET'!AH41=""),'DATA ENTRY SHEET'!AH41,"")</f>
        <v/>
      </c>
      <c r="T37" s="1200"/>
      <c r="U37" s="1217" t="str">
        <f>IF(NOT('DATA ENTRY SHEET'!AK41=""),'DATA ENTRY SHEET'!AK41,"")</f>
        <v/>
      </c>
      <c r="V37" s="1200"/>
      <c r="W37" s="1206" t="str">
        <f>IF(NOT('DATA ENTRY SHEET'!AP41=""),'DATA ENTRY SHEET'!AP41,"")</f>
        <v/>
      </c>
      <c r="X37" s="1207"/>
      <c r="Y37" s="1208"/>
      <c r="Z37" s="946" t="str">
        <f>IF(NOT('DATA ENTRY SHEET'!AX41=""),'DATA ENTRY SHEET'!AX41,"")</f>
        <v/>
      </c>
      <c r="AA37" s="947"/>
      <c r="AB37" s="948"/>
      <c r="AC37" s="946" t="str">
        <f>IF(NOT('DATA ENTRY SHEET'!AZ41=""),'DATA ENTRY SHEET'!AZ41,"")</f>
        <v/>
      </c>
      <c r="AD37" s="947"/>
      <c r="AE37" s="947"/>
      <c r="AF37" s="948"/>
      <c r="AG37" s="1209" t="str">
        <f>IF('DATA ENTRY SHEET'!BR41="","",'DATA ENTRY SHEET'!BR41)</f>
        <v/>
      </c>
      <c r="AH37" s="1210"/>
      <c r="AI37" s="1177" t="str">
        <f>IF('DATA ENTRY SHEET'!BT41="","",'DATA ENTRY SHEET'!BT41)</f>
        <v/>
      </c>
      <c r="AJ37" s="1177"/>
      <c r="AK37" s="998" t="str">
        <f>IF(NOT('DATA ENTRY SHEET'!AV41=""),'DATA ENTRY SHEET'!AV41,"")</f>
        <v/>
      </c>
      <c r="AL37" s="999"/>
      <c r="AM37" s="506"/>
      <c r="AN37" s="330"/>
      <c r="AO37" s="331"/>
      <c r="AQ37" s="74"/>
    </row>
    <row r="38" spans="1:43" ht="18" customHeight="1" thickBot="1" x14ac:dyDescent="0.4">
      <c r="A38" s="370"/>
      <c r="B38" s="967" t="str">
        <f>IF(NOT('DATA ENTRY SHEET'!D41=""),'DATA ENTRY SHEET'!D41,"")</f>
        <v/>
      </c>
      <c r="C38" s="968"/>
      <c r="D38" s="968"/>
      <c r="E38" s="969"/>
      <c r="F38" s="1211" t="str">
        <f>IF('DATA ENTRY SHEET'!E41="","",'DATA ENTRY SHEET'!E41)</f>
        <v/>
      </c>
      <c r="G38" s="968"/>
      <c r="H38" s="968"/>
      <c r="I38" s="968"/>
      <c r="J38" s="968"/>
      <c r="K38" s="969"/>
      <c r="L38" s="1004" t="str">
        <f>IF(NOT('DATA ENTRY SHEET'!I41=""),'DATA ENTRY SHEET'!I41,"")</f>
        <v/>
      </c>
      <c r="M38" s="972"/>
      <c r="N38" s="1214" t="str">
        <f>IF(NOT('DATA ENTRY SHEET'!AE41=""),'DATA ENTRY SHEET'!AE41,"")</f>
        <v/>
      </c>
      <c r="O38" s="1215"/>
      <c r="P38" s="1215"/>
      <c r="Q38" s="1215"/>
      <c r="R38" s="1216"/>
      <c r="S38" s="1232"/>
      <c r="T38" s="1233"/>
      <c r="U38" s="1233"/>
      <c r="V38" s="1234"/>
      <c r="W38" s="1229" t="str">
        <f>IF(NOT('DATA ENTRY SHEET'!AQ41=""),'DATA ENTRY SHEET'!AQ41,"")</f>
        <v/>
      </c>
      <c r="X38" s="1230"/>
      <c r="Y38" s="1231"/>
      <c r="Z38" s="1016" t="str">
        <f t="shared" ref="Z38" si="6">IF(AND(NOT(Z36=""),NOT(Z37="")),(Z37-Z36)/(Z37),"")</f>
        <v/>
      </c>
      <c r="AA38" s="1017"/>
      <c r="AB38" s="1018"/>
      <c r="AC38" s="1016" t="str">
        <f t="shared" ref="AC38" si="7">IF(AND(NOT(AC36=""),NOT(AC37="")),(AC37-AC36)/(AC37),"")</f>
        <v/>
      </c>
      <c r="AD38" s="1017"/>
      <c r="AE38" s="1017"/>
      <c r="AF38" s="1018"/>
      <c r="AG38" s="1161" t="str">
        <f>IF('DATA ENTRY SHEET'!BQ41="","",'DATA ENTRY SHEET'!BQ41)</f>
        <v/>
      </c>
      <c r="AH38" s="1162"/>
      <c r="AI38" s="1180" t="str">
        <f>IF('DATA ENTRY SHEET'!BU41="","",'DATA ENTRY SHEET'!BU41)</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0wm3QJwjjt+hCONDaCILJc0a6wtpLW8Zg7oCQ14nbw8HI6r4vFlOtwALK+N6i5C8ca6qNzWSuLF4at5dKRfhzg==" saltValue="7QNw1xf15TEsytWa7f2vkQ=="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0:AL20"/>
    <mergeCell ref="B17:J17"/>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12:J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AI5:AJ5"/>
    <mergeCell ref="AK5:AL5"/>
    <mergeCell ref="AI2:AJ2"/>
    <mergeCell ref="AK2:AO2"/>
    <mergeCell ref="AI7:AJ7"/>
    <mergeCell ref="AK7:AL7"/>
    <mergeCell ref="F8:K8"/>
    <mergeCell ref="N8:R8"/>
    <mergeCell ref="S8:T8"/>
    <mergeCell ref="U8:V8"/>
    <mergeCell ref="Z8:AB8"/>
    <mergeCell ref="AC8:AF8"/>
    <mergeCell ref="AG8:AH8"/>
    <mergeCell ref="AI8:AL8"/>
    <mergeCell ref="AG7:AH7"/>
    <mergeCell ref="AM5:AO6"/>
    <mergeCell ref="AG6:AH6"/>
    <mergeCell ref="AK6:AL6"/>
    <mergeCell ref="B37:J37"/>
    <mergeCell ref="B7:I7"/>
    <mergeCell ref="J7:K7"/>
    <mergeCell ref="Z1:AC1"/>
    <mergeCell ref="N2:Q2"/>
    <mergeCell ref="L7:M7"/>
    <mergeCell ref="N7:R7"/>
    <mergeCell ref="S7:T7"/>
    <mergeCell ref="U7:V7"/>
    <mergeCell ref="W7:Y7"/>
    <mergeCell ref="Z7:AB7"/>
    <mergeCell ref="AC7:AF7"/>
    <mergeCell ref="AC35:AF35"/>
    <mergeCell ref="Z20:AB20"/>
    <mergeCell ref="AC20:AF20"/>
    <mergeCell ref="R2:V2"/>
    <mergeCell ref="Z2:AD2"/>
    <mergeCell ref="AE2:AH2"/>
    <mergeCell ref="B5:K5"/>
    <mergeCell ref="L5:M5"/>
    <mergeCell ref="N5:R5"/>
    <mergeCell ref="Z5:AB5"/>
    <mergeCell ref="AC5:AF5"/>
    <mergeCell ref="AG5:AH5"/>
  </mergeCells>
  <conditionalFormatting sqref="AC10 AC15 AC20 AC25 AC30 AC35">
    <cfRule type="expression" dxfId="753" priority="20">
      <formula>AND(NOT(AC10=""),NOT(AC10=Z10))</formula>
    </cfRule>
  </conditionalFormatting>
  <conditionalFormatting sqref="N12 N17 N22 N27 N32 N37">
    <cfRule type="expression" dxfId="752" priority="21">
      <formula>NOT($N$27="")</formula>
    </cfRule>
  </conditionalFormatting>
  <conditionalFormatting sqref="Z12 Z17 Z22 Z27 Z32 Z37">
    <cfRule type="expression" dxfId="751" priority="23">
      <formula>IF(AND(NOT(L12="SH"),NOT($L$27="PL")),AND($Z$27="",NOT($Z$25="")))</formula>
    </cfRule>
  </conditionalFormatting>
  <conditionalFormatting sqref="AC12 AC17 AC22 AC27 AC32 AC37">
    <cfRule type="expression" dxfId="750" priority="22">
      <formula>IF(NOT($L$26="sh"),AND($AC$27="",NOT($AC$25="")))</formula>
    </cfRule>
  </conditionalFormatting>
  <conditionalFormatting sqref="N11 N16 N21 N26 N31 N36">
    <cfRule type="expression" dxfId="749" priority="24">
      <formula>AND($N$26="",$S$2="NEW ITEM")</formula>
    </cfRule>
  </conditionalFormatting>
  <conditionalFormatting sqref="S10 S15 S20 S25 S30 S35">
    <cfRule type="expression" dxfId="748" priority="25">
      <formula>AND($S$25="",$S$2="NEW ITEM",NOT(AND($L$25=1,$L$26="LB",$L$27=1,$L$28="LB")))</formula>
    </cfRule>
  </conditionalFormatting>
  <conditionalFormatting sqref="U10 U15 U20 U25 U30 U35">
    <cfRule type="expression" dxfId="747" priority="26">
      <formula>AND($U$25="",$S$2="NEW ITEM")</formula>
    </cfRule>
  </conditionalFormatting>
  <conditionalFormatting sqref="F13 F18 F23 F28 F33 F38">
    <cfRule type="expression" dxfId="746" priority="27">
      <formula>AND(NOT($F$42= ""),$K$42="SH/PLT CONT.",$F$28="")</formula>
    </cfRule>
  </conditionalFormatting>
  <conditionalFormatting sqref="N11 N16 N21 N26 N31 N36">
    <cfRule type="expression" dxfId="745" priority="28">
      <formula>AND(NOT($F$42= ""),NOT($K$42=""),$N$26="")</formula>
    </cfRule>
    <cfRule type="expression" dxfId="744" priority="29">
      <formula>AND(OR(NOT($O$42= ""), NOT($T$42= ""), NOT($Z$42= ""), NOT($AH$42= "")),$L$26="")</formula>
    </cfRule>
    <cfRule type="expression" dxfId="743" priority="30">
      <formula>AND(NOT($F$42= ""),OR($K$42="CASE GTIN",$K$42="UNIT GTIN",$K$42="UPK"),$N$26="")</formula>
    </cfRule>
  </conditionalFormatting>
  <conditionalFormatting sqref="S10 S15 S20 S25 S30 S35">
    <cfRule type="expression" dxfId="742" priority="31">
      <formula>AND(NOT($F$42= ""),OR($K$42="ITEM HT",$K$42="UPK"),$S$25="")</formula>
    </cfRule>
  </conditionalFormatting>
  <conditionalFormatting sqref="U10 U15 U20 U25 U30 U35">
    <cfRule type="expression" dxfId="741" priority="32">
      <formula>AND(NOT($F$42= ""),OR($K$42="CASE HT",$K$42="UPK",$K$42="NET CONTENT"),$U$25="")</formula>
    </cfRule>
  </conditionalFormatting>
  <conditionalFormatting sqref="AG11 AG16 AG21 AG26 AG31 AG36">
    <cfRule type="expression" dxfId="740" priority="33">
      <formula>AND(OR(NOT($F$42= ""), NOT($T$42= "")),OR($K$42="DCG",NOT($T$42= "")),$AG$26="")</formula>
    </cfRule>
  </conditionalFormatting>
  <conditionalFormatting sqref="B11 B16 B21 B26 B31 B36">
    <cfRule type="expression" dxfId="739" priority="34">
      <formula>AND(OR(NOT($O$42= ""), NOT($T$42= ""), NOT($Z$42= ""), NOT($AH$42= "")),B$26="")</formula>
    </cfRule>
    <cfRule type="expression" dxfId="738" priority="35">
      <formula>AND(NOT($F$42=""),NOT($K$42=""),$B$26="")</formula>
    </cfRule>
    <cfRule type="expression" dxfId="737" priority="36">
      <formula>AND($B$26="",$S$2="NEW ITEM")</formula>
    </cfRule>
  </conditionalFormatting>
  <conditionalFormatting sqref="B13 B18 B23 B28 B33 B38">
    <cfRule type="expression" dxfId="736" priority="40">
      <formula>AND(NOT($F$42= ""),$K$42="MIN SHIP QTY",$B$28="")</formula>
    </cfRule>
    <cfRule type="expression" dxfId="735" priority="41">
      <formula>AND($B$28="",$S$2="NEW ITEM")</formula>
    </cfRule>
  </conditionalFormatting>
  <conditionalFormatting sqref="L13 L18 L23 L28 L33 L38">
    <cfRule type="expression" dxfId="734" priority="42">
      <formula>AND(NOT($F$42= ""),OR($K$42="UPK",$K$42="UOM"),$L$28="")</formula>
    </cfRule>
    <cfRule type="expression" dxfId="733" priority="43">
      <formula>AND($L$28="",$S$2="NEW ITEM")</formula>
    </cfRule>
  </conditionalFormatting>
  <conditionalFormatting sqref="N10">
    <cfRule type="expression" dxfId="732" priority="44">
      <formula>AND(OR(NOT($F$42= ""), NOT($T$42= "")),OR($K$42="UNIT GTIN",$K$42="CASE GTIN",$K$42="CASE UPC",$K$42="UPK",NOT($T$42= "")),$N$25="")</formula>
    </cfRule>
    <cfRule type="expression" dxfId="731" priority="45">
      <formula>AND($N$25="",$S$2="NEW ITEM")</formula>
    </cfRule>
  </conditionalFormatting>
  <conditionalFormatting sqref="N13 N18 N23 N28 N33 N38">
    <cfRule type="expression" dxfId="730" priority="46">
      <formula>AND(OR(NOT($F$42= ""),NOT($T$42= "")),OR($K$42="CASE UPC",$K$42="UPK", NOT($T$42= "")),$N$28="")</formula>
    </cfRule>
    <cfRule type="expression" dxfId="729" priority="47">
      <formula>AND($N$28="",$S$2="NEW ITEM")</formula>
    </cfRule>
  </conditionalFormatting>
  <conditionalFormatting sqref="W10 W15 W20 W25 W30 W35">
    <cfRule type="expression" dxfId="728" priority="48">
      <formula>AND(NOT($F$42= ""),OR($K$42="CS CUBE",$K$42="UPK",$K$42="NET CONTENT"),$W$25="")</formula>
    </cfRule>
    <cfRule type="expression" dxfId="727" priority="49">
      <formula>AND($W$25="",$S$2="NEW ITEM")</formula>
    </cfRule>
  </conditionalFormatting>
  <conditionalFormatting sqref="W11 W16 W21 W26 W31 W36">
    <cfRule type="expression" dxfId="726" priority="50">
      <formula>AND(NOT($F$42= ""),OR($K$42="CS WT",$K$42="UPK",$K$42="NET CONTENT"),$W$26="")</formula>
    </cfRule>
    <cfRule type="expression" dxfId="725" priority="51">
      <formula>AND($W$26="",$S$2="NEW ITEM")</formula>
    </cfRule>
  </conditionalFormatting>
  <conditionalFormatting sqref="W13 W18 W23 W28 W33 W38">
    <cfRule type="expression" dxfId="724" priority="52">
      <formula>AND(NOT($F$42= ""),OR($K$42="PLT TIER",$K$42="UPK",$K$42="NET CONTENT"),$W$28="")</formula>
    </cfRule>
    <cfRule type="expression" dxfId="723" priority="53">
      <formula>AND($W$28="",$S$2="NEW ITEM")</formula>
    </cfRule>
  </conditionalFormatting>
  <conditionalFormatting sqref="W12 W17 W22 W27 W32 W37">
    <cfRule type="expression" dxfId="722" priority="54">
      <formula>AND(NOT($F$42= ""),OR($K$42="PLT TIE",$K$42="UPK",$K$42="NET CONTENT"),$W$27="")</formula>
    </cfRule>
    <cfRule type="expression" dxfId="721" priority="55">
      <formula>AND($W$27="",$S$2="NEW ITEM")</formula>
    </cfRule>
  </conditionalFormatting>
  <conditionalFormatting sqref="S11 S16 S21 S26 S31 S36">
    <cfRule type="expression" dxfId="720" priority="56">
      <formula>AND(NOT($F$42= ""),OR($K$42="ITEM WT",$K$42="UPK",$K$42="NET CONTENT"),$S$26="")</formula>
    </cfRule>
    <cfRule type="expression" dxfId="719" priority="57">
      <formula>AND($S$26="",$S$2="NEW ITEM",NOT(AND($L$25=1,$L$26="LB",$L$27=1,$L$28="LB")))</formula>
    </cfRule>
  </conditionalFormatting>
  <conditionalFormatting sqref="U11 U16 U21 U26 U31 U36">
    <cfRule type="expression" dxfId="718" priority="58">
      <formula>AND(NOT($F$42= ""),OR($K$42="CASE WT",$K$42="UPK",$K$42="NET CONTENT"),$U$26="")</formula>
    </cfRule>
    <cfRule type="expression" dxfId="717" priority="59">
      <formula>AND($U$26="",$S$2="NEW ITEM")</formula>
    </cfRule>
  </conditionalFormatting>
  <conditionalFormatting sqref="U12 U17 U22 U27 U32 U37">
    <cfRule type="expression" dxfId="716" priority="60">
      <formula>AND(NOT($F$42= ""),OR($K$42="CASE DPT",$K$42="UPK",$K$42="NET CONTENT"),$U$27="")</formula>
    </cfRule>
    <cfRule type="expression" dxfId="715" priority="61">
      <formula>AND($U$27="",$S$2="NEW ITEM")</formula>
    </cfRule>
  </conditionalFormatting>
  <conditionalFormatting sqref="L10 L15 L20 L25 L30 L35">
    <cfRule type="expression" dxfId="714" priority="62">
      <formula>AND(OR(NOT($F$42= ""),NOT($T$42= "")),OR($K$42="UPK",$K$42="NET CONTENT", $K$42="UOM",$K$42="CASE UPC",$K$42="UNIT GTIN",$K$42="CASE GTIN",$K$42="ITEM HT",$K$42="ITEM WT",$K$42="ITEM DPT",$K$42="CASE HT",$K$42="CASE WT",$K$42="CASE DPT",$K$42="CS CUBE",$K$42="CS WT",$K$42="PLT TIE",$K$42="PLT TIER",NOT($T$42= "")),$L$25="")</formula>
    </cfRule>
    <cfRule type="expression" dxfId="713" priority="63">
      <formula>AND($L$25="",$S$2="NEW ITEM")</formula>
    </cfRule>
  </conditionalFormatting>
  <conditionalFormatting sqref="Z10 Z15 Z20 Z25 Z30 Z35">
    <cfRule type="expression" dxfId="712" priority="64">
      <formula>OR(AND(AC10="",NOT(Z10=""),NOT($L$27="sh"),NOT($L$27="pl")),AND(Z10=AC10,NOT(Z10="")))</formula>
    </cfRule>
    <cfRule type="expression" dxfId="711" priority="65">
      <formula>AND(NOT($O$42=""),NOT($L$27="sh"),NOT($L$27="pl"))</formula>
    </cfRule>
    <cfRule type="expression" dxfId="710" priority="66">
      <formula xml:space="preserve"> AND($S$2="NEW ITEM",$Z$25="", NOT($L$27="sh"),NOT($L$27="pl"))</formula>
    </cfRule>
  </conditionalFormatting>
  <conditionalFormatting sqref="N12 N17 N22 N27 N32 N37">
    <cfRule type="expression" dxfId="709" priority="67">
      <formula>AND(OR(NOT($O$42= ""), NOT($T$42= ""), NOT($Z$42= ""), NOT($AH$42= "")),$N$27="")</formula>
    </cfRule>
    <cfRule type="expression" dxfId="708" priority="68">
      <formula>AND(NOT($F$42= ""),NOT($K$42=""),$N$27="")</formula>
    </cfRule>
    <cfRule type="expression" dxfId="707" priority="69">
      <formula>AND($N$27="",$S$2="NEW ITEM")</formula>
    </cfRule>
  </conditionalFormatting>
  <conditionalFormatting sqref="S10 S12 S15 S20 S25 S30 S35 S17 S22 S27 S32 S37">
    <cfRule type="expression" dxfId="706" priority="70">
      <formula>AND(NOT($F$42= ""),OR($K$42="ITEM DPT",$K$42="UPK",$K$42="NET CONTENT"),$S$27="")</formula>
    </cfRule>
    <cfRule type="expression" dxfId="705" priority="71">
      <formula>AND($S$27="",$S$2="NEW ITEM",NOT(AND($L$25=1,$L$26="LB",$L$27=1,$L$28="LB")))</formula>
    </cfRule>
  </conditionalFormatting>
  <conditionalFormatting sqref="L12 L17 L22 L27 L32 L37">
    <cfRule type="expression" dxfId="704" priority="72">
      <formula>AND(NOT($F$42= ""),$K$42="UI",$L$27="")</formula>
    </cfRule>
    <cfRule type="expression" dxfId="703" priority="73">
      <formula>AND($L$27="",$S$2="NEW ITEM")</formula>
    </cfRule>
  </conditionalFormatting>
  <conditionalFormatting sqref="L11 L16 L21 L26 L31 L36">
    <cfRule type="expression" dxfId="702" priority="74">
      <formula>AND(NOT($F$42= ""),OR($K$42="UPK",$K$42="NET CONTENT"),$L$26="")</formula>
    </cfRule>
    <cfRule type="expression" dxfId="701" priority="75">
      <formula>AND($L$26="",$S$2="NEW ITEM")</formula>
    </cfRule>
  </conditionalFormatting>
  <conditionalFormatting sqref="B12">
    <cfRule type="expression" dxfId="700" priority="17">
      <formula>AND(OR(NOT($O$48= ""), NOT($T$48= ""), NOT($Z$48= ""), NOT($AH$48= "")),B$30="")</formula>
    </cfRule>
    <cfRule type="expression" dxfId="699" priority="18">
      <formula>AND(NOT($F$48= ""),NOT($K$48=""),B$30="")</formula>
    </cfRule>
    <cfRule type="expression" dxfId="698" priority="19">
      <formula>AND($B$30="",$S$2="NEW ITEM")</formula>
    </cfRule>
  </conditionalFormatting>
  <conditionalFormatting sqref="B17">
    <cfRule type="expression" dxfId="697" priority="14">
      <formula>AND(OR(NOT($O$48= ""), NOT($T$48= ""), NOT($Z$48= ""), NOT($AH$48= "")),B$30="")</formula>
    </cfRule>
    <cfRule type="expression" dxfId="696" priority="15">
      <formula>AND(NOT($F$48= ""),NOT($K$48=""),B$30="")</formula>
    </cfRule>
    <cfRule type="expression" dxfId="695" priority="16">
      <formula>AND($B$30="",$S$2="NEW ITEM")</formula>
    </cfRule>
  </conditionalFormatting>
  <conditionalFormatting sqref="B37 B32 B27 B22">
    <cfRule type="expression" dxfId="694" priority="11">
      <formula>AND(OR(NOT($O$48= ""), NOT($T$48= ""), NOT($Z$48= ""), NOT($AH$48= "")),B$30="")</formula>
    </cfRule>
    <cfRule type="expression" dxfId="693" priority="12">
      <formula>AND(NOT($F$48= ""),NOT($K$48=""),B$30="")</formula>
    </cfRule>
    <cfRule type="expression" dxfId="692" priority="13">
      <formula>AND($B$30="",$S$2="NEW ITEM")</formula>
    </cfRule>
  </conditionalFormatting>
  <conditionalFormatting sqref="AQ10">
    <cfRule type="expression" dxfId="691" priority="10">
      <formula>$AQ10="Bad Check Digit (CS GTIN)"</formula>
    </cfRule>
  </conditionalFormatting>
  <conditionalFormatting sqref="AQ15">
    <cfRule type="expression" dxfId="690" priority="9">
      <formula>$AQ15="Bad Check Digit (CS GTIN)"</formula>
    </cfRule>
  </conditionalFormatting>
  <conditionalFormatting sqref="AQ20">
    <cfRule type="expression" dxfId="689" priority="8">
      <formula>$AQ20="Bad Check Digit (CS GTIN)"</formula>
    </cfRule>
  </conditionalFormatting>
  <conditionalFormatting sqref="AQ25">
    <cfRule type="expression" dxfId="688" priority="7">
      <formula>$AQ25="Bad Check Digit (CS GTIN)"</formula>
    </cfRule>
  </conditionalFormatting>
  <conditionalFormatting sqref="AQ30">
    <cfRule type="expression" dxfId="687" priority="6">
      <formula>$AQ30="Bad Check Digit (CS GTIN)"</formula>
    </cfRule>
  </conditionalFormatting>
  <conditionalFormatting sqref="AQ35">
    <cfRule type="expression" dxfId="686" priority="5">
      <formula>$AQ35="Bad Check Digit (CS GTIN)"</formula>
    </cfRule>
  </conditionalFormatting>
  <conditionalFormatting sqref="N10:R10">
    <cfRule type="expression" dxfId="685" priority="4">
      <formula>$AQ10="Bad Check Digit (CS GTIN)"</formula>
    </cfRule>
  </conditionalFormatting>
  <conditionalFormatting sqref="N35 N30 N25 N20 N15">
    <cfRule type="expression" dxfId="684" priority="2">
      <formula>AND(OR(NOT($F$42= ""), NOT($T$42= "")),OR($K$42="UNIT GTIN",$K$42="CASE GTIN",$K$42="CASE UPC",$K$42="UPK",NOT($T$42= "")),$N$25="")</formula>
    </cfRule>
    <cfRule type="expression" dxfId="683" priority="3">
      <formula>AND($N$25="",$S$2="NEW ITEM")</formula>
    </cfRule>
  </conditionalFormatting>
  <conditionalFormatting sqref="N35:R35 N30:R30 N25:R25 N20:R20 N15:R15">
    <cfRule type="expression" dxfId="682" priority="1">
      <formula>$AQ15="Bad Check Digit (CS GTIN)"</formula>
    </cfRule>
  </conditionalFormatting>
  <dataValidations count="4">
    <dataValidation allowBlank="1" showInputMessage="1" showErrorMessage="1" prompt="Enter page number." sqref="AK52" xr:uid="{83B97495-E741-494D-9CFF-7F408C8B2705}"/>
    <dataValidation type="whole" operator="greaterThanOrEqual" allowBlank="1" showInputMessage="1" showErrorMessage="1" error="Enter whole number greater than zero." promptTitle="Pallet Tier" prompt="Enter the quantity of layers per pallet." sqref="W14 W19 W24 W29 W34 W39" xr:uid="{E601C490-C36F-4966-947F-0EE94F4FAA42}">
      <formula1>0</formula1>
    </dataValidation>
    <dataValidation allowBlank="1" showInputMessage="1" showErrorMessage="1" prompt="Enter total number of pages included in presentation." sqref="AO52" xr:uid="{3E1216D5-53F8-47EA-BC82-C2622435F0CD}"/>
    <dataValidation type="textLength" operator="lessThanOrEqual" allowBlank="1" showInputMessage="1" showErrorMessage="1" error="Use 30 characters or less." sqref="S1" xr:uid="{8C67685B-4B15-4CD5-8B46-FE9BA2C4E044}">
      <formula1>30</formula1>
    </dataValidation>
  </dataValidations>
  <hyperlinks>
    <hyperlink ref="AQ5" location="'DATA ENTRY SHEET'!B35" display="DATA ENTRY SHEET'!B35" xr:uid="{F38B7247-60BD-4B25-A8FA-62CB3345463F}"/>
  </hyperlinks>
  <printOptions horizontalCentered="1" verticalCentered="1"/>
  <pageMargins left="0" right="0" top="0" bottom="0" header="0" footer="0"/>
  <pageSetup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67C97-0433-459D-A229-B5667CFA493D}">
  <sheetPr codeName="Sheet9">
    <pageSetUpPr fitToPage="1"/>
  </sheetPr>
  <dimension ref="A1:AR53"/>
  <sheetViews>
    <sheetView showGridLines="0" workbookViewId="0">
      <pane ySplit="9" topLeftCell="A10" activePane="bottomLeft" state="frozen"/>
      <selection activeCell="B1" sqref="B1"/>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1024</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23</v>
      </c>
      <c r="B10" s="952"/>
      <c r="C10" s="953"/>
      <c r="D10" s="953"/>
      <c r="E10" s="953"/>
      <c r="F10" s="953"/>
      <c r="G10" s="953"/>
      <c r="H10" s="953"/>
      <c r="I10" s="953"/>
      <c r="J10" s="953"/>
      <c r="K10" s="954"/>
      <c r="L10" s="1049" t="str">
        <f>IF(NOT('DATA ENTRY SHEET'!F42=""),'DATA ENTRY SHEET'!F42,"")</f>
        <v/>
      </c>
      <c r="M10" s="956"/>
      <c r="N10" s="1247" t="str">
        <f>IF(NOT('DATA ENTRY SHEET'!J42=""),'DATA ENTRY SHEET'!J42,"")</f>
        <v/>
      </c>
      <c r="O10" s="1248"/>
      <c r="P10" s="1248"/>
      <c r="Q10" s="1248"/>
      <c r="R10" s="1249"/>
      <c r="S10" s="1196" t="str">
        <f>IF(NOT('DATA ENTRY SHEET'!AJ42=""),'DATA ENTRY SHEET'!AJ42,"")</f>
        <v/>
      </c>
      <c r="T10" s="1198"/>
      <c r="U10" s="1196" t="str">
        <f>IF(NOT('DATA ENTRY SHEET'!AM42=""),'DATA ENTRY SHEET'!AM42,"")</f>
        <v/>
      </c>
      <c r="V10" s="1198"/>
      <c r="W10" s="1196" t="str">
        <f>IF(NOT('DATA ENTRY SHEET'!AN42=""),'DATA ENTRY SHEET'!AN42,"")</f>
        <v/>
      </c>
      <c r="X10" s="1197"/>
      <c r="Y10" s="1198"/>
      <c r="Z10" s="943" t="str">
        <f>IF('DATA ENTRY SHEET'!AW42="","",'DATA ENTRY SHEET'!AW42)</f>
        <v/>
      </c>
      <c r="AA10" s="944"/>
      <c r="AB10" s="945"/>
      <c r="AC10" s="943" t="str">
        <f>IF(NOT('DATA ENTRY SHEET'!AY42=""),'DATA ENTRY SHEET'!AY42,"")</f>
        <v/>
      </c>
      <c r="AD10" s="944"/>
      <c r="AE10" s="944"/>
      <c r="AF10" s="945"/>
      <c r="AG10" s="1173" t="str">
        <f>IF('DATA ENTRY SHEET'!AR42="","",'DATA ENTRY SHEET'!AR42)</f>
        <v/>
      </c>
      <c r="AH10" s="1174"/>
      <c r="AI10" s="1175" t="str">
        <f>IF('DATA ENTRY SHEET'!BS42="","",'DATA ENTRY SHEET'!BS42)</f>
        <v/>
      </c>
      <c r="AJ10" s="1176"/>
      <c r="AK10" s="993" t="str">
        <f>IF(NOT('DATA ENTRY SHEET'!AT42=""),'DATA ENTRY SHEET'!AT42,"")</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SHEET'!B42=""),'DATA ENTRY SHEET'!B42,"")</f>
        <v/>
      </c>
      <c r="C11" s="958"/>
      <c r="D11" s="958"/>
      <c r="E11" s="958"/>
      <c r="F11" s="959" t="str">
        <f>IF('DATA ENTRY SHEET'!BX42="","",'DATA ENTRY SHEET'!BX42)</f>
        <v/>
      </c>
      <c r="G11" s="959"/>
      <c r="H11" s="959"/>
      <c r="I11" s="959"/>
      <c r="J11" s="959"/>
      <c r="K11" s="960"/>
      <c r="L11" s="1045" t="str">
        <f>IF(NOT('DATA ENTRY SHEET'!H42=""),'DATA ENTRY SHEET'!H42,"")</f>
        <v/>
      </c>
      <c r="M11" s="937"/>
      <c r="N11" s="1226" t="str">
        <f>IF(NOT('DATA ENTRY SHEET'!AD42=""),'DATA ENTRY SHEET'!AD42,"")</f>
        <v/>
      </c>
      <c r="O11" s="1227"/>
      <c r="P11" s="1227"/>
      <c r="Q11" s="1227"/>
      <c r="R11" s="1228"/>
      <c r="S11" s="1199" t="str">
        <f>IF(NOT('DATA ENTRY SHEET'!AI42=""),'DATA ENTRY SHEET'!AI42,"")</f>
        <v/>
      </c>
      <c r="T11" s="1200"/>
      <c r="U11" s="1199" t="str">
        <f>IF(NOT('DATA ENTRY SHEET'!AL42=""),'DATA ENTRY SHEET'!AL42,"")</f>
        <v/>
      </c>
      <c r="V11" s="1200"/>
      <c r="W11" s="1199" t="str">
        <f>IF(NOT('DATA ENTRY SHEET'!AO42=""),'DATA ENTRY SHEET'!AO42,"")</f>
        <v/>
      </c>
      <c r="X11" s="1217"/>
      <c r="Y11" s="1200"/>
      <c r="Z11" s="946" t="str">
        <f>IF(Z10="","",ROUNDUP((Z10)*((AB6)+1),2))</f>
        <v/>
      </c>
      <c r="AA11" s="947"/>
      <c r="AB11" s="948"/>
      <c r="AC11" s="946" t="str">
        <f>IF(AC10="","",ROUNDUP((AC10)*($AF$6+1),2))</f>
        <v/>
      </c>
      <c r="AD11" s="947"/>
      <c r="AE11" s="947"/>
      <c r="AF11" s="948"/>
      <c r="AG11" s="1178" t="str">
        <f>IF(NOT('DATA ENTRY SHEET'!AS42=""),'DATA ENTRY SHEET'!AS42,"")</f>
        <v/>
      </c>
      <c r="AH11" s="1179"/>
      <c r="AI11" s="1177" t="str">
        <f>IF('DATA ENTRY SHEET'!BV42="","",'DATA ENTRY SHEET'!BV42)</f>
        <v/>
      </c>
      <c r="AJ11" s="1177"/>
      <c r="AK11" s="998" t="str">
        <f>IF(NOT('DATA ENTRY SHEET'!AU42=""),'DATA ENTRY SHEET'!AU42,"")</f>
        <v/>
      </c>
      <c r="AL11" s="999"/>
      <c r="AM11" s="506"/>
      <c r="AN11" s="1092" t="s">
        <v>34</v>
      </c>
      <c r="AO11" s="1093"/>
      <c r="AQ11" s="74"/>
    </row>
    <row r="12" spans="1:44" ht="18" customHeight="1" x14ac:dyDescent="0.35">
      <c r="A12" s="370"/>
      <c r="B12" s="929" t="str">
        <f>IF(NOT('DATA ENTRY SHEET'!C42=""),'DATA ENTRY SHEET'!C42,"")</f>
        <v/>
      </c>
      <c r="C12" s="930"/>
      <c r="D12" s="930"/>
      <c r="E12" s="930"/>
      <c r="F12" s="930"/>
      <c r="G12" s="930"/>
      <c r="H12" s="930"/>
      <c r="I12" s="930"/>
      <c r="J12" s="930"/>
      <c r="K12" s="648" t="str">
        <f>IF('DATA ENTRY SHEET'!AG42&lt;&gt;"",LEFT('DATA ENTRY SHEET'!AG42,1),"")</f>
        <v/>
      </c>
      <c r="L12" s="1005" t="str">
        <f>IF(NOT('DATA ENTRY SHEET'!G42=""),'DATA ENTRY SHEET'!G42,"")</f>
        <v/>
      </c>
      <c r="M12" s="932"/>
      <c r="N12" s="1250" t="str">
        <f>IF(NOT('DATA ENTRY SHEET'!AF42=""),'DATA ENTRY SHEET'!AF42,"")</f>
        <v/>
      </c>
      <c r="O12" s="1250"/>
      <c r="P12" s="1250"/>
      <c r="Q12" s="1250"/>
      <c r="R12" s="1250"/>
      <c r="S12" s="1199" t="str">
        <f>IF(NOT('DATA ENTRY SHEET'!AH42=""),'DATA ENTRY SHEET'!AH42,"")</f>
        <v/>
      </c>
      <c r="T12" s="1200"/>
      <c r="U12" s="1217" t="str">
        <f>IF(NOT('DATA ENTRY SHEET'!AK42=""),'DATA ENTRY SHEET'!AK42,"")</f>
        <v/>
      </c>
      <c r="V12" s="1200"/>
      <c r="W12" s="1206" t="str">
        <f>IF(NOT('DATA ENTRY SHEET'!AP42=""),'DATA ENTRY SHEET'!AP42,"")</f>
        <v/>
      </c>
      <c r="X12" s="1207"/>
      <c r="Y12" s="1208"/>
      <c r="Z12" s="946" t="str">
        <f>IF(NOT('DATA ENTRY SHEET'!AX42=""),'DATA ENTRY SHEET'!AX42,"")</f>
        <v/>
      </c>
      <c r="AA12" s="947"/>
      <c r="AB12" s="948"/>
      <c r="AC12" s="946" t="str">
        <f>IF(NOT('DATA ENTRY SHEET'!AZ42=""),'DATA ENTRY SHEET'!AZ42,"")</f>
        <v/>
      </c>
      <c r="AD12" s="947"/>
      <c r="AE12" s="947"/>
      <c r="AF12" s="948"/>
      <c r="AG12" s="1209" t="str">
        <f>IF('DATA ENTRY SHEET'!BR42="","",'DATA ENTRY SHEET'!BR42)</f>
        <v/>
      </c>
      <c r="AH12" s="1210"/>
      <c r="AI12" s="1177" t="str">
        <f>IF('DATA ENTRY SHEET'!BT42="","",'DATA ENTRY SHEET'!BT42)</f>
        <v/>
      </c>
      <c r="AJ12" s="1177"/>
      <c r="AK12" s="998" t="str">
        <f>IF(NOT('DATA ENTRY SHEET'!AV42=""),'DATA ENTRY SHEET'!AV42,"")</f>
        <v/>
      </c>
      <c r="AL12" s="999"/>
      <c r="AM12" s="506"/>
      <c r="AN12" s="330"/>
      <c r="AO12" s="331"/>
      <c r="AQ12" s="74"/>
    </row>
    <row r="13" spans="1:44" ht="18" customHeight="1" thickBot="1" x14ac:dyDescent="0.4">
      <c r="A13" s="370"/>
      <c r="B13" s="967" t="str">
        <f>IF(NOT('DATA ENTRY SHEET'!D42=""),'DATA ENTRY SHEET'!D42,"")</f>
        <v/>
      </c>
      <c r="C13" s="968"/>
      <c r="D13" s="968"/>
      <c r="E13" s="969"/>
      <c r="F13" s="1211" t="str">
        <f>IF('DATA ENTRY SHEET'!E42="","",'DATA ENTRY SHEET'!E42)</f>
        <v/>
      </c>
      <c r="G13" s="968"/>
      <c r="H13" s="968"/>
      <c r="I13" s="968"/>
      <c r="J13" s="968"/>
      <c r="K13" s="969"/>
      <c r="L13" s="1004" t="str">
        <f>IF(NOT('DATA ENTRY SHEET'!I42=""),'DATA ENTRY SHEET'!I42,"")</f>
        <v/>
      </c>
      <c r="M13" s="972"/>
      <c r="N13" s="1214" t="str">
        <f>IF(NOT('DATA ENTRY SHEET'!AE42=""),'DATA ENTRY SHEET'!AE42,"")</f>
        <v/>
      </c>
      <c r="O13" s="1215"/>
      <c r="P13" s="1215"/>
      <c r="Q13" s="1215"/>
      <c r="R13" s="1216"/>
      <c r="S13" s="1221"/>
      <c r="T13" s="1222"/>
      <c r="U13" s="1222"/>
      <c r="V13" s="1223"/>
      <c r="W13" s="1229" t="str">
        <f>IF(NOT('DATA ENTRY SHEET'!AQ42=""),'DATA ENTRY SHEET'!AQ42,"")</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SHEET'!BQ42="","",'DATA ENTRY SHEET'!BQ42)</f>
        <v/>
      </c>
      <c r="AH13" s="1162"/>
      <c r="AI13" s="1180" t="str">
        <f>IF('DATA ENTRY SHEET'!BU42="","",'DATA ENTRY SHEET'!BU42)</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51"/>
      <c r="O14" s="651"/>
      <c r="P14" s="651"/>
      <c r="Q14" s="651"/>
      <c r="R14" s="651"/>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24</v>
      </c>
      <c r="B15" s="952"/>
      <c r="C15" s="953"/>
      <c r="D15" s="953"/>
      <c r="E15" s="953"/>
      <c r="F15" s="953"/>
      <c r="G15" s="953"/>
      <c r="H15" s="953"/>
      <c r="I15" s="953"/>
      <c r="J15" s="953"/>
      <c r="K15" s="954"/>
      <c r="L15" s="1049" t="str">
        <f>IF(NOT('DATA ENTRY SHEET'!F43=""),'DATA ENTRY SHEET'!F43,"")</f>
        <v/>
      </c>
      <c r="M15" s="956"/>
      <c r="N15" s="1247" t="str">
        <f>IF(NOT('DATA ENTRY SHEET'!J43=""),'DATA ENTRY SHEET'!J43,"")</f>
        <v/>
      </c>
      <c r="O15" s="1248"/>
      <c r="P15" s="1248"/>
      <c r="Q15" s="1248"/>
      <c r="R15" s="1249"/>
      <c r="S15" s="1196" t="str">
        <f>IF(NOT('DATA ENTRY SHEET'!AJ43=""),'DATA ENTRY SHEET'!AJ43,"")</f>
        <v/>
      </c>
      <c r="T15" s="1198"/>
      <c r="U15" s="1196" t="str">
        <f>IF(NOT('DATA ENTRY SHEET'!AM43=""),'DATA ENTRY SHEET'!AM43,"")</f>
        <v/>
      </c>
      <c r="V15" s="1198"/>
      <c r="W15" s="1196" t="str">
        <f>IF(NOT('DATA ENTRY SHEET'!AN43=""),'DATA ENTRY SHEET'!AN43,"")</f>
        <v/>
      </c>
      <c r="X15" s="1197"/>
      <c r="Y15" s="1198"/>
      <c r="Z15" s="943" t="str">
        <f>IF('DATA ENTRY SHEET'!AW43="","",'DATA ENTRY SHEET'!AW43)</f>
        <v/>
      </c>
      <c r="AA15" s="944"/>
      <c r="AB15" s="945"/>
      <c r="AC15" s="943" t="str">
        <f>IF(NOT('DATA ENTRY SHEET'!AY43=""),'DATA ENTRY SHEET'!AY43,"")</f>
        <v/>
      </c>
      <c r="AD15" s="944"/>
      <c r="AE15" s="944"/>
      <c r="AF15" s="945"/>
      <c r="AG15" s="1173" t="str">
        <f>IF('DATA ENTRY SHEET'!AR43="","",'DATA ENTRY SHEET'!AR43)</f>
        <v/>
      </c>
      <c r="AH15" s="1174"/>
      <c r="AI15" s="1175" t="str">
        <f>IF('DATA ENTRY SHEET'!BS43="","",'DATA ENTRY SHEET'!BS43)</f>
        <v/>
      </c>
      <c r="AJ15" s="1176"/>
      <c r="AK15" s="993" t="str">
        <f>IF(NOT('DATA ENTRY SHEET'!AT43=""),'DATA ENTRY SHEET'!AT43,"")</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SHEET'!B43=""),'DATA ENTRY SHEET'!B43,"")</f>
        <v/>
      </c>
      <c r="C16" s="958"/>
      <c r="D16" s="958"/>
      <c r="E16" s="958"/>
      <c r="F16" s="959" t="str">
        <f>IF('DATA ENTRY SHEET'!BX43="","",'DATA ENTRY SHEET'!BX43)</f>
        <v/>
      </c>
      <c r="G16" s="959"/>
      <c r="H16" s="959"/>
      <c r="I16" s="959"/>
      <c r="J16" s="959"/>
      <c r="K16" s="960"/>
      <c r="L16" s="1045" t="str">
        <f>IF(NOT('DATA ENTRY SHEET'!H43=""),'DATA ENTRY SHEET'!H43,"")</f>
        <v/>
      </c>
      <c r="M16" s="937"/>
      <c r="N16" s="1226" t="str">
        <f>IF(NOT('DATA ENTRY SHEET'!AD43=""),'DATA ENTRY SHEET'!AD43,"")</f>
        <v/>
      </c>
      <c r="O16" s="1227"/>
      <c r="P16" s="1227"/>
      <c r="Q16" s="1227"/>
      <c r="R16" s="1228"/>
      <c r="S16" s="1199" t="str">
        <f>IF(NOT('DATA ENTRY SHEET'!AI43=""),'DATA ENTRY SHEET'!AI43,"")</f>
        <v/>
      </c>
      <c r="T16" s="1200"/>
      <c r="U16" s="1199" t="str">
        <f>IF(NOT('DATA ENTRY SHEET'!AL43=""),'DATA ENTRY SHEET'!AL43,"")</f>
        <v/>
      </c>
      <c r="V16" s="1200"/>
      <c r="W16" s="1199" t="str">
        <f>IF(NOT('DATA ENTRY SHEET'!AO43=""),'DATA ENTRY SHEET'!AO43,"")</f>
        <v/>
      </c>
      <c r="X16" s="1217"/>
      <c r="Y16" s="1200"/>
      <c r="Z16" s="946" t="str">
        <f>IF(Z15="","",ROUNDUP((Z15)*((AB6)+1),2))</f>
        <v/>
      </c>
      <c r="AA16" s="947"/>
      <c r="AB16" s="948"/>
      <c r="AC16" s="946" t="str">
        <f>IF(AC15="","",ROUNDUP((AC15)*($AF$6+1),2))</f>
        <v/>
      </c>
      <c r="AD16" s="947"/>
      <c r="AE16" s="947"/>
      <c r="AF16" s="948"/>
      <c r="AG16" s="1178" t="str">
        <f>IF(NOT('DATA ENTRY SHEET'!AS43=""),'DATA ENTRY SHEET'!AS43,"")</f>
        <v/>
      </c>
      <c r="AH16" s="1179"/>
      <c r="AI16" s="1177" t="str">
        <f>IF('DATA ENTRY SHEET'!BV43="","",'DATA ENTRY SHEET'!BV43)</f>
        <v/>
      </c>
      <c r="AJ16" s="1177"/>
      <c r="AK16" s="998" t="str">
        <f>IF(NOT('DATA ENTRY SHEET'!AU43=""),'DATA ENTRY SHEET'!AU43,"")</f>
        <v/>
      </c>
      <c r="AL16" s="999"/>
      <c r="AM16" s="506"/>
      <c r="AN16" s="1092" t="s">
        <v>34</v>
      </c>
      <c r="AO16" s="1093"/>
      <c r="AQ16" s="74"/>
    </row>
    <row r="17" spans="1:43" ht="18" customHeight="1" x14ac:dyDescent="0.35">
      <c r="A17" s="256"/>
      <c r="B17" s="929" t="str">
        <f>IF(NOT('DATA ENTRY SHEET'!C43=""),'DATA ENTRY SHEET'!C43,"")</f>
        <v/>
      </c>
      <c r="C17" s="930"/>
      <c r="D17" s="930"/>
      <c r="E17" s="930"/>
      <c r="F17" s="930"/>
      <c r="G17" s="930"/>
      <c r="H17" s="930"/>
      <c r="I17" s="930"/>
      <c r="J17" s="930"/>
      <c r="K17" s="648" t="str">
        <f>IF('DATA ENTRY SHEET'!AG43&lt;&gt;"",LEFT('DATA ENTRY SHEET'!AG43,1),"")</f>
        <v/>
      </c>
      <c r="L17" s="1005" t="str">
        <f>IF(NOT('DATA ENTRY SHEET'!G43=""),'DATA ENTRY SHEET'!G43,"")</f>
        <v/>
      </c>
      <c r="M17" s="932"/>
      <c r="N17" s="1250" t="str">
        <f>IF(NOT('DATA ENTRY SHEET'!AF43=""),'DATA ENTRY SHEET'!AF43,"")</f>
        <v/>
      </c>
      <c r="O17" s="1250"/>
      <c r="P17" s="1250"/>
      <c r="Q17" s="1250"/>
      <c r="R17" s="1250"/>
      <c r="S17" s="1199" t="str">
        <f>IF(NOT('DATA ENTRY SHEET'!AH43=""),'DATA ENTRY SHEET'!AH43,"")</f>
        <v/>
      </c>
      <c r="T17" s="1200"/>
      <c r="U17" s="1217" t="str">
        <f>IF(NOT('DATA ENTRY SHEET'!AK43=""),'DATA ENTRY SHEET'!AK43,"")</f>
        <v/>
      </c>
      <c r="V17" s="1200"/>
      <c r="W17" s="1206" t="str">
        <f>IF(NOT('DATA ENTRY SHEET'!AP43=""),'DATA ENTRY SHEET'!AP43,"")</f>
        <v/>
      </c>
      <c r="X17" s="1207"/>
      <c r="Y17" s="1208"/>
      <c r="Z17" s="946" t="str">
        <f>IF(NOT('DATA ENTRY SHEET'!AX43=""),'DATA ENTRY SHEET'!AX43,"")</f>
        <v/>
      </c>
      <c r="AA17" s="947"/>
      <c r="AB17" s="948"/>
      <c r="AC17" s="946" t="str">
        <f>IF(NOT('DATA ENTRY SHEET'!AZ43=""),'DATA ENTRY SHEET'!AZ43,"")</f>
        <v/>
      </c>
      <c r="AD17" s="947"/>
      <c r="AE17" s="947"/>
      <c r="AF17" s="948"/>
      <c r="AG17" s="1209" t="str">
        <f>IF('DATA ENTRY SHEET'!BR43="","",'DATA ENTRY SHEET'!BR43)</f>
        <v/>
      </c>
      <c r="AH17" s="1210"/>
      <c r="AI17" s="1177" t="str">
        <f>IF('DATA ENTRY SHEET'!BT43="","",'DATA ENTRY SHEET'!BT43)</f>
        <v/>
      </c>
      <c r="AJ17" s="1177"/>
      <c r="AK17" s="998" t="str">
        <f>IF(NOT('DATA ENTRY SHEET'!AV43=""),'DATA ENTRY SHEET'!AV43,"")</f>
        <v/>
      </c>
      <c r="AL17" s="999"/>
      <c r="AM17" s="506"/>
      <c r="AN17" s="330"/>
      <c r="AO17" s="331"/>
      <c r="AQ17" s="74"/>
    </row>
    <row r="18" spans="1:43" ht="18" customHeight="1" thickBot="1" x14ac:dyDescent="0.4">
      <c r="A18" s="256"/>
      <c r="B18" s="967" t="str">
        <f>IF(NOT('DATA ENTRY SHEET'!D43=""),'DATA ENTRY SHEET'!D43,"")</f>
        <v/>
      </c>
      <c r="C18" s="968"/>
      <c r="D18" s="968"/>
      <c r="E18" s="969"/>
      <c r="F18" s="1211" t="str">
        <f>IF('DATA ENTRY SHEET'!E43="","",'DATA ENTRY SHEET'!E43)</f>
        <v/>
      </c>
      <c r="G18" s="968"/>
      <c r="H18" s="968"/>
      <c r="I18" s="968"/>
      <c r="J18" s="968"/>
      <c r="K18" s="969"/>
      <c r="L18" s="1004" t="str">
        <f>IF(NOT('DATA ENTRY SHEET'!I43=""),'DATA ENTRY SHEET'!I43,"")</f>
        <v/>
      </c>
      <c r="M18" s="972"/>
      <c r="N18" s="1214" t="str">
        <f>IF(NOT('DATA ENTRY SHEET'!AE43=""),'DATA ENTRY SHEET'!AE43,"")</f>
        <v/>
      </c>
      <c r="O18" s="1215"/>
      <c r="P18" s="1215"/>
      <c r="Q18" s="1215"/>
      <c r="R18" s="1216"/>
      <c r="S18" s="1232"/>
      <c r="T18" s="1233"/>
      <c r="U18" s="1233"/>
      <c r="V18" s="1234"/>
      <c r="W18" s="1229" t="str">
        <f>IF(NOT('DATA ENTRY SHEET'!AQ43=""),'DATA ENTRY SHEET'!AQ43,"")</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SHEET'!BQ43="","",'DATA ENTRY SHEET'!BQ43)</f>
        <v/>
      </c>
      <c r="AH18" s="1162"/>
      <c r="AI18" s="1180" t="str">
        <f>IF('DATA ENTRY SHEET'!BU43="","",'DATA ENTRY SHEET'!BU43)</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51"/>
      <c r="O19" s="651"/>
      <c r="P19" s="651"/>
      <c r="Q19" s="651"/>
      <c r="R19" s="651"/>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25</v>
      </c>
      <c r="B20" s="952"/>
      <c r="C20" s="953"/>
      <c r="D20" s="953"/>
      <c r="E20" s="953"/>
      <c r="F20" s="953"/>
      <c r="G20" s="953"/>
      <c r="H20" s="953"/>
      <c r="I20" s="953"/>
      <c r="J20" s="953"/>
      <c r="K20" s="954"/>
      <c r="L20" s="1049" t="str">
        <f>IF(NOT('DATA ENTRY SHEET'!F44=""),'DATA ENTRY SHEET'!F44,"")</f>
        <v/>
      </c>
      <c r="M20" s="956"/>
      <c r="N20" s="1247" t="str">
        <f>IF(NOT('DATA ENTRY SHEET'!J44=""),'DATA ENTRY SHEET'!J44,"")</f>
        <v/>
      </c>
      <c r="O20" s="1248"/>
      <c r="P20" s="1248"/>
      <c r="Q20" s="1248"/>
      <c r="R20" s="1249"/>
      <c r="S20" s="1196" t="str">
        <f>IF(NOT('DATA ENTRY SHEET'!AJ44=""),'DATA ENTRY SHEET'!AJ44,"")</f>
        <v/>
      </c>
      <c r="T20" s="1198"/>
      <c r="U20" s="1196" t="str">
        <f>IF(NOT('DATA ENTRY SHEET'!AM44=""),'DATA ENTRY SHEET'!AM44,"")</f>
        <v/>
      </c>
      <c r="V20" s="1198"/>
      <c r="W20" s="1196" t="str">
        <f>IF(NOT('DATA ENTRY SHEET'!AN44=""),'DATA ENTRY SHEET'!AN44,"")</f>
        <v/>
      </c>
      <c r="X20" s="1197"/>
      <c r="Y20" s="1198"/>
      <c r="Z20" s="943" t="str">
        <f>IF('DATA ENTRY SHEET'!AW44="","",'DATA ENTRY SHEET'!AW44)</f>
        <v/>
      </c>
      <c r="AA20" s="944"/>
      <c r="AB20" s="945"/>
      <c r="AC20" s="943" t="str">
        <f>IF(NOT('DATA ENTRY SHEET'!AY44=""),'DATA ENTRY SHEET'!AY44,"")</f>
        <v/>
      </c>
      <c r="AD20" s="944"/>
      <c r="AE20" s="944"/>
      <c r="AF20" s="945"/>
      <c r="AG20" s="1173" t="str">
        <f>IF('DATA ENTRY SHEET'!AR44="","",'DATA ENTRY SHEET'!AR44)</f>
        <v/>
      </c>
      <c r="AH20" s="1174"/>
      <c r="AI20" s="1175" t="str">
        <f>IF('DATA ENTRY SHEET'!BS44="","",'DATA ENTRY SHEET'!BS44)</f>
        <v/>
      </c>
      <c r="AJ20" s="1176"/>
      <c r="AK20" s="993" t="str">
        <f>IF(NOT('DATA ENTRY SHEET'!AT44=""),'DATA ENTRY SHEET'!AT44,"")</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SHEET'!B44=""),'DATA ENTRY SHEET'!B44,"")</f>
        <v/>
      </c>
      <c r="C21" s="958"/>
      <c r="D21" s="958"/>
      <c r="E21" s="958"/>
      <c r="F21" s="959" t="str">
        <f>IF('DATA ENTRY SHEET'!BX44="","",'DATA ENTRY SHEET'!BX44)</f>
        <v/>
      </c>
      <c r="G21" s="959"/>
      <c r="H21" s="959"/>
      <c r="I21" s="959"/>
      <c r="J21" s="959"/>
      <c r="K21" s="960"/>
      <c r="L21" s="1045" t="str">
        <f>IF(NOT('DATA ENTRY SHEET'!H44=""),'DATA ENTRY SHEET'!H44,"")</f>
        <v/>
      </c>
      <c r="M21" s="937"/>
      <c r="N21" s="1226" t="str">
        <f>IF(NOT('DATA ENTRY SHEET'!AD44=""),'DATA ENTRY SHEET'!AD44,"")</f>
        <v/>
      </c>
      <c r="O21" s="1227"/>
      <c r="P21" s="1227"/>
      <c r="Q21" s="1227"/>
      <c r="R21" s="1228"/>
      <c r="S21" s="1199" t="str">
        <f>IF(NOT('DATA ENTRY SHEET'!AI44=""),'DATA ENTRY SHEET'!AI44,"")</f>
        <v/>
      </c>
      <c r="T21" s="1200"/>
      <c r="U21" s="1199" t="str">
        <f>IF(NOT('DATA ENTRY SHEET'!AL44=""),'DATA ENTRY SHEET'!AL44,"")</f>
        <v/>
      </c>
      <c r="V21" s="1200"/>
      <c r="W21" s="1199" t="str">
        <f>IF(NOT('DATA ENTRY SHEET'!AO44=""),'DATA ENTRY SHEET'!AO44,"")</f>
        <v/>
      </c>
      <c r="X21" s="1217"/>
      <c r="Y21" s="1200"/>
      <c r="Z21" s="946" t="str">
        <f>IF(Z20="","",ROUNDUP((Z20)*(($AB$6)+1),2))</f>
        <v/>
      </c>
      <c r="AA21" s="947"/>
      <c r="AB21" s="948"/>
      <c r="AC21" s="946" t="str">
        <f>IF(AC20="","",ROUNDUP((AC20)*($AF$6+1),2))</f>
        <v/>
      </c>
      <c r="AD21" s="947"/>
      <c r="AE21" s="947"/>
      <c r="AF21" s="948"/>
      <c r="AG21" s="1178" t="str">
        <f>IF(NOT('DATA ENTRY SHEET'!AS44=""),'DATA ENTRY SHEET'!AS44,"")</f>
        <v/>
      </c>
      <c r="AH21" s="1179"/>
      <c r="AI21" s="1177" t="str">
        <f>IF('DATA ENTRY SHEET'!BV44="","",'DATA ENTRY SHEET'!BV44)</f>
        <v/>
      </c>
      <c r="AJ21" s="1177"/>
      <c r="AK21" s="998" t="str">
        <f>IF(NOT('DATA ENTRY SHEET'!AU44=""),'DATA ENTRY SHEET'!AU44,"")</f>
        <v/>
      </c>
      <c r="AL21" s="999"/>
      <c r="AM21" s="506"/>
      <c r="AN21" s="1092" t="s">
        <v>34</v>
      </c>
      <c r="AO21" s="1093"/>
      <c r="AQ21" s="74"/>
    </row>
    <row r="22" spans="1:43" ht="18" customHeight="1" x14ac:dyDescent="0.35">
      <c r="A22" s="370"/>
      <c r="B22" s="929" t="str">
        <f>IF(NOT('DATA ENTRY SHEET'!C44=""),'DATA ENTRY SHEET'!C44,"")</f>
        <v/>
      </c>
      <c r="C22" s="930"/>
      <c r="D22" s="930"/>
      <c r="E22" s="930"/>
      <c r="F22" s="930"/>
      <c r="G22" s="930"/>
      <c r="H22" s="930"/>
      <c r="I22" s="930"/>
      <c r="J22" s="930"/>
      <c r="K22" s="648" t="str">
        <f>IF('DATA ENTRY SHEET'!AG44&lt;&gt;"",LEFT('DATA ENTRY SHEET'!AG44,1),"")</f>
        <v/>
      </c>
      <c r="L22" s="1005" t="str">
        <f>IF(NOT('DATA ENTRY SHEET'!G44=""),'DATA ENTRY SHEET'!G44,"")</f>
        <v/>
      </c>
      <c r="M22" s="932"/>
      <c r="N22" s="1250" t="str">
        <f>IF(NOT('DATA ENTRY SHEET'!AF44=""),'DATA ENTRY SHEET'!AF44,"")</f>
        <v/>
      </c>
      <c r="O22" s="1250"/>
      <c r="P22" s="1250"/>
      <c r="Q22" s="1250"/>
      <c r="R22" s="1250"/>
      <c r="S22" s="1199" t="str">
        <f>IF(NOT('DATA ENTRY SHEET'!AH44=""),'DATA ENTRY SHEET'!AH44,"")</f>
        <v/>
      </c>
      <c r="T22" s="1200"/>
      <c r="U22" s="1217" t="str">
        <f>IF(NOT('DATA ENTRY SHEET'!AK44=""),'DATA ENTRY SHEET'!AK44,"")</f>
        <v/>
      </c>
      <c r="V22" s="1200"/>
      <c r="W22" s="1206" t="str">
        <f>IF(NOT('DATA ENTRY SHEET'!AP44=""),'DATA ENTRY SHEET'!AP44,"")</f>
        <v/>
      </c>
      <c r="X22" s="1207"/>
      <c r="Y22" s="1208"/>
      <c r="Z22" s="946" t="str">
        <f>IF(NOT('DATA ENTRY SHEET'!AX44=""),'DATA ENTRY SHEET'!AX44,"")</f>
        <v/>
      </c>
      <c r="AA22" s="947"/>
      <c r="AB22" s="948"/>
      <c r="AC22" s="946" t="str">
        <f>IF(NOT('DATA ENTRY SHEET'!AZ44=""),'DATA ENTRY SHEET'!AZ44,"")</f>
        <v/>
      </c>
      <c r="AD22" s="947"/>
      <c r="AE22" s="947"/>
      <c r="AF22" s="948"/>
      <c r="AG22" s="1209" t="str">
        <f>IF('DATA ENTRY SHEET'!BR44="","",'DATA ENTRY SHEET'!BR44)</f>
        <v/>
      </c>
      <c r="AH22" s="1210"/>
      <c r="AI22" s="1177" t="str">
        <f>IF('DATA ENTRY SHEET'!BT44="","",'DATA ENTRY SHEET'!BT44)</f>
        <v/>
      </c>
      <c r="AJ22" s="1177"/>
      <c r="AK22" s="998" t="str">
        <f>IF(NOT('DATA ENTRY SHEET'!AV44=""),'DATA ENTRY SHEET'!AV44,"")</f>
        <v/>
      </c>
      <c r="AL22" s="999"/>
      <c r="AM22" s="506"/>
      <c r="AN22" s="330"/>
      <c r="AO22" s="331"/>
      <c r="AQ22" s="74"/>
    </row>
    <row r="23" spans="1:43" ht="18" customHeight="1" thickBot="1" x14ac:dyDescent="0.4">
      <c r="A23" s="370"/>
      <c r="B23" s="967" t="str">
        <f>IF(NOT('DATA ENTRY SHEET'!D44=""),'DATA ENTRY SHEET'!D44,"")</f>
        <v/>
      </c>
      <c r="C23" s="968"/>
      <c r="D23" s="968"/>
      <c r="E23" s="969"/>
      <c r="F23" s="1211" t="str">
        <f>IF('DATA ENTRY SHEET'!E44="","",'DATA ENTRY SHEET'!E44)</f>
        <v/>
      </c>
      <c r="G23" s="968"/>
      <c r="H23" s="968"/>
      <c r="I23" s="968"/>
      <c r="J23" s="968"/>
      <c r="K23" s="969"/>
      <c r="L23" s="1004" t="str">
        <f>IF(NOT('DATA ENTRY SHEET'!I44=""),'DATA ENTRY SHEET'!I44,"")</f>
        <v/>
      </c>
      <c r="M23" s="972"/>
      <c r="N23" s="1214" t="str">
        <f>IF(NOT('DATA ENTRY SHEET'!AE44=""),'DATA ENTRY SHEET'!AE44,"")</f>
        <v/>
      </c>
      <c r="O23" s="1215"/>
      <c r="P23" s="1215"/>
      <c r="Q23" s="1215"/>
      <c r="R23" s="1216"/>
      <c r="S23" s="1232"/>
      <c r="T23" s="1233"/>
      <c r="U23" s="1233"/>
      <c r="V23" s="1234"/>
      <c r="W23" s="1229" t="str">
        <f>IF(NOT('DATA ENTRY SHEET'!AQ44=""),'DATA ENTRY SHEET'!AQ44,"")</f>
        <v/>
      </c>
      <c r="X23" s="1230"/>
      <c r="Y23" s="1231"/>
      <c r="Z23" s="1016" t="str">
        <f t="shared" ref="Z23" si="4">IF(AND(NOT(Z21=""),NOT(Z22="")),(Z22-Z21)/(Z22),"")</f>
        <v/>
      </c>
      <c r="AA23" s="1017"/>
      <c r="AB23" s="1018"/>
      <c r="AC23" s="1016" t="str">
        <f>IF(AND(NOT(AC21=""),NOT(AC22="")),(AC22-AC21)/(AC22),"")</f>
        <v/>
      </c>
      <c r="AD23" s="1017"/>
      <c r="AE23" s="1017"/>
      <c r="AF23" s="1018"/>
      <c r="AG23" s="1161" t="str">
        <f>IF('DATA ENTRY SHEET'!BQ44="","",'DATA ENTRY SHEET'!BQ44)</f>
        <v/>
      </c>
      <c r="AH23" s="1162"/>
      <c r="AI23" s="1180" t="str">
        <f>IF('DATA ENTRY SHEET'!BU44="","",'DATA ENTRY SHEET'!BU44)</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51"/>
      <c r="O24" s="651"/>
      <c r="P24" s="651"/>
      <c r="Q24" s="651"/>
      <c r="R24" s="651"/>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26</v>
      </c>
      <c r="B25" s="952"/>
      <c r="C25" s="953"/>
      <c r="D25" s="953"/>
      <c r="E25" s="953"/>
      <c r="F25" s="953"/>
      <c r="G25" s="953"/>
      <c r="H25" s="953"/>
      <c r="I25" s="953"/>
      <c r="J25" s="953"/>
      <c r="K25" s="954"/>
      <c r="L25" s="1049" t="str">
        <f>IF(NOT('DATA ENTRY SHEET'!F45=""),'DATA ENTRY SHEET'!F45,"")</f>
        <v/>
      </c>
      <c r="M25" s="956"/>
      <c r="N25" s="1247" t="str">
        <f>IF(NOT('DATA ENTRY SHEET'!J45=""),'DATA ENTRY SHEET'!J45,"")</f>
        <v/>
      </c>
      <c r="O25" s="1248"/>
      <c r="P25" s="1248"/>
      <c r="Q25" s="1248"/>
      <c r="R25" s="1249"/>
      <c r="S25" s="1196" t="str">
        <f>IF(NOT('DATA ENTRY SHEET'!AJ45=""),'DATA ENTRY SHEET'!AJ45,"")</f>
        <v/>
      </c>
      <c r="T25" s="1198"/>
      <c r="U25" s="1196" t="str">
        <f>IF(NOT('DATA ENTRY SHEET'!AM45=""),'DATA ENTRY SHEET'!AM45,"")</f>
        <v/>
      </c>
      <c r="V25" s="1198"/>
      <c r="W25" s="1196" t="str">
        <f>IF(NOT('DATA ENTRY SHEET'!AN45=""),'DATA ENTRY SHEET'!AN45,"")</f>
        <v/>
      </c>
      <c r="X25" s="1197"/>
      <c r="Y25" s="1198"/>
      <c r="Z25" s="943" t="str">
        <f>IF('DATA ENTRY SHEET'!AW45="","",'DATA ENTRY SHEET'!AW45)</f>
        <v/>
      </c>
      <c r="AA25" s="944"/>
      <c r="AB25" s="945"/>
      <c r="AC25" s="943" t="str">
        <f>IF(NOT('DATA ENTRY SHEET'!AY45=""),'DATA ENTRY SHEET'!AY45,"")</f>
        <v/>
      </c>
      <c r="AD25" s="944"/>
      <c r="AE25" s="944"/>
      <c r="AF25" s="945"/>
      <c r="AG25" s="1173" t="str">
        <f>IF('DATA ENTRY SHEET'!AR45="","",'DATA ENTRY SHEET'!AR45)</f>
        <v/>
      </c>
      <c r="AH25" s="1174"/>
      <c r="AI25" s="1175" t="str">
        <f>IF('DATA ENTRY SHEET'!BS45="","",'DATA ENTRY SHEET'!BS45)</f>
        <v/>
      </c>
      <c r="AJ25" s="1176"/>
      <c r="AK25" s="993" t="str">
        <f>IF(NOT('DATA ENTRY SHEET'!AT45=""),'DATA ENTRY SHEET'!AT45,"")</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SHEET'!B45=""),'DATA ENTRY SHEET'!B45,"")</f>
        <v/>
      </c>
      <c r="C26" s="958"/>
      <c r="D26" s="958"/>
      <c r="E26" s="958"/>
      <c r="F26" s="959" t="str">
        <f>IF('DATA ENTRY SHEET'!BX45="","",'DATA ENTRY SHEET'!BX45)</f>
        <v/>
      </c>
      <c r="G26" s="959"/>
      <c r="H26" s="959"/>
      <c r="I26" s="959"/>
      <c r="J26" s="959"/>
      <c r="K26" s="960"/>
      <c r="L26" s="1045" t="str">
        <f>IF(NOT('DATA ENTRY SHEET'!H45=""),'DATA ENTRY SHEET'!H45,"")</f>
        <v/>
      </c>
      <c r="M26" s="937"/>
      <c r="N26" s="1226" t="str">
        <f>IF(NOT('DATA ENTRY SHEET'!AD45=""),'DATA ENTRY SHEET'!AD45,"")</f>
        <v/>
      </c>
      <c r="O26" s="1227"/>
      <c r="P26" s="1227"/>
      <c r="Q26" s="1227"/>
      <c r="R26" s="1228"/>
      <c r="S26" s="1199" t="str">
        <f>IF(NOT('DATA ENTRY SHEET'!AI45=""),'DATA ENTRY SHEET'!AI45,"")</f>
        <v/>
      </c>
      <c r="T26" s="1200"/>
      <c r="U26" s="1199" t="str">
        <f>IF(NOT('DATA ENTRY SHEET'!AL45=""),'DATA ENTRY SHEET'!AL45,"")</f>
        <v/>
      </c>
      <c r="V26" s="1200"/>
      <c r="W26" s="1199" t="str">
        <f>IF(NOT('DATA ENTRY SHEET'!AO45=""),'DATA ENTRY SHEET'!AO45,"")</f>
        <v/>
      </c>
      <c r="X26" s="1217"/>
      <c r="Y26" s="1200"/>
      <c r="Z26" s="946" t="str">
        <f>IF(Z25="","",ROUNDUP((Z25)*(($AB$6)+1),2))</f>
        <v/>
      </c>
      <c r="AA26" s="947"/>
      <c r="AB26" s="948"/>
      <c r="AC26" s="946" t="str">
        <f>IF(AC25="","",ROUNDUP((AC25)*($AF$6+1),2))</f>
        <v/>
      </c>
      <c r="AD26" s="947"/>
      <c r="AE26" s="947"/>
      <c r="AF26" s="948"/>
      <c r="AG26" s="1178" t="str">
        <f>IF(NOT('DATA ENTRY SHEET'!AS45=""),'DATA ENTRY SHEET'!AS45,"")</f>
        <v/>
      </c>
      <c r="AH26" s="1179"/>
      <c r="AI26" s="1177" t="str">
        <f>IF('DATA ENTRY SHEET'!BV45="","",'DATA ENTRY SHEET'!BV45)</f>
        <v/>
      </c>
      <c r="AJ26" s="1177"/>
      <c r="AK26" s="998" t="str">
        <f>IF(NOT('DATA ENTRY SHEET'!AU45=""),'DATA ENTRY SHEET'!AU45,"")</f>
        <v/>
      </c>
      <c r="AL26" s="999"/>
      <c r="AM26" s="506"/>
      <c r="AN26" s="1092" t="s">
        <v>34</v>
      </c>
      <c r="AO26" s="1093"/>
      <c r="AQ26" s="74"/>
    </row>
    <row r="27" spans="1:43" ht="18" customHeight="1" x14ac:dyDescent="0.35">
      <c r="A27" s="370"/>
      <c r="B27" s="929" t="str">
        <f>IF(NOT('DATA ENTRY SHEET'!C45=""),'DATA ENTRY SHEET'!C45,"")</f>
        <v/>
      </c>
      <c r="C27" s="930"/>
      <c r="D27" s="930"/>
      <c r="E27" s="930"/>
      <c r="F27" s="930"/>
      <c r="G27" s="930"/>
      <c r="H27" s="930"/>
      <c r="I27" s="930"/>
      <c r="J27" s="930"/>
      <c r="K27" s="648" t="str">
        <f>IF('DATA ENTRY SHEET'!AG45&lt;&gt;"",LEFT('DATA ENTRY SHEET'!AG45,1),"")</f>
        <v/>
      </c>
      <c r="L27" s="1005" t="str">
        <f>IF(NOT('DATA ENTRY SHEET'!G45=""),'DATA ENTRY SHEET'!G45,"")</f>
        <v/>
      </c>
      <c r="M27" s="932"/>
      <c r="N27" s="1250" t="str">
        <f>IF(NOT('DATA ENTRY SHEET'!AF45=""),'DATA ENTRY SHEET'!AF45,"")</f>
        <v/>
      </c>
      <c r="O27" s="1250"/>
      <c r="P27" s="1250"/>
      <c r="Q27" s="1250"/>
      <c r="R27" s="1250"/>
      <c r="S27" s="1199" t="str">
        <f>IF(NOT('DATA ENTRY SHEET'!AH45=""),'DATA ENTRY SHEET'!AH45,"")</f>
        <v/>
      </c>
      <c r="T27" s="1200"/>
      <c r="U27" s="1217" t="str">
        <f>IF(NOT('DATA ENTRY SHEET'!AK45=""),'DATA ENTRY SHEET'!AK45,"")</f>
        <v/>
      </c>
      <c r="V27" s="1200"/>
      <c r="W27" s="1206" t="str">
        <f>IF(NOT('DATA ENTRY SHEET'!AP45=""),'DATA ENTRY SHEET'!AP45,"")</f>
        <v/>
      </c>
      <c r="X27" s="1207"/>
      <c r="Y27" s="1208"/>
      <c r="Z27" s="946" t="str">
        <f>IF(NOT('DATA ENTRY SHEET'!AX45=""),'DATA ENTRY SHEET'!AX45,"")</f>
        <v/>
      </c>
      <c r="AA27" s="947"/>
      <c r="AB27" s="948"/>
      <c r="AC27" s="946" t="str">
        <f>IF(NOT('DATA ENTRY SHEET'!AZ45=""),'DATA ENTRY SHEET'!AZ45,"")</f>
        <v/>
      </c>
      <c r="AD27" s="947"/>
      <c r="AE27" s="947"/>
      <c r="AF27" s="948"/>
      <c r="AG27" s="1209" t="str">
        <f>IF('DATA ENTRY SHEET'!BR45="","",'DATA ENTRY SHEET'!BR45)</f>
        <v/>
      </c>
      <c r="AH27" s="1210"/>
      <c r="AI27" s="1177" t="str">
        <f>IF('DATA ENTRY SHEET'!BT45="","",'DATA ENTRY SHEET'!BT45)</f>
        <v/>
      </c>
      <c r="AJ27" s="1177"/>
      <c r="AK27" s="998" t="str">
        <f>IF(NOT('DATA ENTRY SHEET'!AV45=""),'DATA ENTRY SHEET'!AV45,"")</f>
        <v/>
      </c>
      <c r="AL27" s="999"/>
      <c r="AM27" s="506"/>
      <c r="AN27" s="330"/>
      <c r="AO27" s="331"/>
      <c r="AQ27" s="74"/>
    </row>
    <row r="28" spans="1:43" ht="18" customHeight="1" thickBot="1" x14ac:dyDescent="0.4">
      <c r="A28" s="370"/>
      <c r="B28" s="967" t="str">
        <f>IF(NOT('DATA ENTRY SHEET'!D45=""),'DATA ENTRY SHEET'!D45,"")</f>
        <v/>
      </c>
      <c r="C28" s="968"/>
      <c r="D28" s="968"/>
      <c r="E28" s="969"/>
      <c r="F28" s="1211" t="str">
        <f>IF('DATA ENTRY SHEET'!E45="","",'DATA ENTRY SHEET'!E45)</f>
        <v/>
      </c>
      <c r="G28" s="968"/>
      <c r="H28" s="968"/>
      <c r="I28" s="968"/>
      <c r="J28" s="968"/>
      <c r="K28" s="969"/>
      <c r="L28" s="1004" t="str">
        <f>IF(NOT('DATA ENTRY SHEET'!I45=""),'DATA ENTRY SHEET'!I45,"")</f>
        <v/>
      </c>
      <c r="M28" s="972"/>
      <c r="N28" s="1214" t="str">
        <f>IF(NOT('DATA ENTRY SHEET'!AE45=""),'DATA ENTRY SHEET'!AE45,"")</f>
        <v/>
      </c>
      <c r="O28" s="1215"/>
      <c r="P28" s="1215"/>
      <c r="Q28" s="1215"/>
      <c r="R28" s="1216"/>
      <c r="S28" s="1232"/>
      <c r="T28" s="1233"/>
      <c r="U28" s="1233"/>
      <c r="V28" s="1234"/>
      <c r="W28" s="1229" t="str">
        <f>IF(NOT('DATA ENTRY SHEET'!AQ45=""),'DATA ENTRY SHEET'!AQ45,"")</f>
        <v/>
      </c>
      <c r="X28" s="1230"/>
      <c r="Y28" s="1231"/>
      <c r="Z28" s="1016" t="str">
        <f t="shared" ref="Z28" si="5">IF(AND(NOT(Z26=""),NOT(Z27="")),(Z27-Z26)/(Z27),"")</f>
        <v/>
      </c>
      <c r="AA28" s="1017"/>
      <c r="AB28" s="1018"/>
      <c r="AC28" s="1016" t="str">
        <f>IF(AND(NOT(AC26=""),NOT(AC27="")),(AC27-AC26)/(AC27),"")</f>
        <v/>
      </c>
      <c r="AD28" s="1017"/>
      <c r="AE28" s="1017"/>
      <c r="AF28" s="1018"/>
      <c r="AG28" s="1161" t="str">
        <f>IF('DATA ENTRY SHEET'!BQ45="","",'DATA ENTRY SHEET'!BQ45)</f>
        <v/>
      </c>
      <c r="AH28" s="1162"/>
      <c r="AI28" s="1180" t="str">
        <f>IF('DATA ENTRY SHEET'!BU45="","",'DATA ENTRY SHEET'!BU45)</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51"/>
      <c r="O29" s="651"/>
      <c r="P29" s="651"/>
      <c r="Q29" s="651"/>
      <c r="R29" s="651"/>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27</v>
      </c>
      <c r="B30" s="952"/>
      <c r="C30" s="953"/>
      <c r="D30" s="953"/>
      <c r="E30" s="953"/>
      <c r="F30" s="953"/>
      <c r="G30" s="953"/>
      <c r="H30" s="953"/>
      <c r="I30" s="953"/>
      <c r="J30" s="953"/>
      <c r="K30" s="954"/>
      <c r="L30" s="1049" t="str">
        <f>IF(NOT('DATA ENTRY SHEET'!F46=""),'DATA ENTRY SHEET'!F46,"")</f>
        <v/>
      </c>
      <c r="M30" s="956"/>
      <c r="N30" s="1247" t="str">
        <f>IF(NOT('DATA ENTRY SHEET'!J46=""),'DATA ENTRY SHEET'!J46,"")</f>
        <v/>
      </c>
      <c r="O30" s="1248"/>
      <c r="P30" s="1248"/>
      <c r="Q30" s="1248"/>
      <c r="R30" s="1249"/>
      <c r="S30" s="1196" t="str">
        <f>IF(NOT('DATA ENTRY SHEET'!AJ46=""),'DATA ENTRY SHEET'!AJ46,"")</f>
        <v/>
      </c>
      <c r="T30" s="1198"/>
      <c r="U30" s="1196" t="str">
        <f>IF(NOT('DATA ENTRY SHEET'!AM46=""),'DATA ENTRY SHEET'!AM46,"")</f>
        <v/>
      </c>
      <c r="V30" s="1198"/>
      <c r="W30" s="1196" t="str">
        <f>IF(NOT('DATA ENTRY SHEET'!AN46=""),'DATA ENTRY SHEET'!AN46,"")</f>
        <v/>
      </c>
      <c r="X30" s="1197"/>
      <c r="Y30" s="1198"/>
      <c r="Z30" s="943" t="str">
        <f>IF('DATA ENTRY SHEET'!AW46="","",'DATA ENTRY SHEET'!AW46)</f>
        <v/>
      </c>
      <c r="AA30" s="944"/>
      <c r="AB30" s="945"/>
      <c r="AC30" s="943" t="str">
        <f>IF(NOT('DATA ENTRY SHEET'!AY46=""),'DATA ENTRY SHEET'!AY46,"")</f>
        <v/>
      </c>
      <c r="AD30" s="944"/>
      <c r="AE30" s="944"/>
      <c r="AF30" s="945"/>
      <c r="AG30" s="1173" t="str">
        <f>IF('DATA ENTRY SHEET'!AR46="","",'DATA ENTRY SHEET'!AR46)</f>
        <v/>
      </c>
      <c r="AH30" s="1174"/>
      <c r="AI30" s="1175" t="str">
        <f>IF('DATA ENTRY SHEET'!BS46="","",'DATA ENTRY SHEET'!BS46)</f>
        <v/>
      </c>
      <c r="AJ30" s="1176"/>
      <c r="AK30" s="993" t="str">
        <f>IF(NOT('DATA ENTRY SHEET'!AT46=""),'DATA ENTRY SHEET'!AT46,"")</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SHEET'!B46=""),'DATA ENTRY SHEET'!B46,"")</f>
        <v/>
      </c>
      <c r="C31" s="958"/>
      <c r="D31" s="958"/>
      <c r="E31" s="958"/>
      <c r="F31" s="959" t="str">
        <f>IF('DATA ENTRY SHEET'!BX46="","",'DATA ENTRY SHEET'!BX46)</f>
        <v/>
      </c>
      <c r="G31" s="959"/>
      <c r="H31" s="959"/>
      <c r="I31" s="959"/>
      <c r="J31" s="959"/>
      <c r="K31" s="960"/>
      <c r="L31" s="1045" t="str">
        <f>IF(NOT('DATA ENTRY SHEET'!H46=""),'DATA ENTRY SHEET'!H46,"")</f>
        <v/>
      </c>
      <c r="M31" s="937"/>
      <c r="N31" s="1226" t="str">
        <f>IF(NOT('DATA ENTRY SHEET'!AD46=""),'DATA ENTRY SHEET'!AD46,"")</f>
        <v/>
      </c>
      <c r="O31" s="1227"/>
      <c r="P31" s="1227"/>
      <c r="Q31" s="1227"/>
      <c r="R31" s="1228"/>
      <c r="S31" s="1199" t="str">
        <f>IF(NOT('DATA ENTRY SHEET'!AI46=""),'DATA ENTRY SHEET'!AI46,"")</f>
        <v/>
      </c>
      <c r="T31" s="1200"/>
      <c r="U31" s="1199" t="str">
        <f>IF(NOT('DATA ENTRY SHEET'!AL46=""),'DATA ENTRY SHEET'!AL46,"")</f>
        <v/>
      </c>
      <c r="V31" s="1200"/>
      <c r="W31" s="1199" t="str">
        <f>IF(NOT('DATA ENTRY SHEET'!AO46=""),'DATA ENTRY SHEET'!AO46,"")</f>
        <v/>
      </c>
      <c r="X31" s="1217"/>
      <c r="Y31" s="1200"/>
      <c r="Z31" s="946" t="str">
        <f>IF(Z30="","",ROUNDUP((Z30)*(($AB$6)+1),2))</f>
        <v/>
      </c>
      <c r="AA31" s="947"/>
      <c r="AB31" s="948"/>
      <c r="AC31" s="946" t="str">
        <f>IF(AC30="","",ROUNDUP((AC30)*($AF$6+1),2))</f>
        <v/>
      </c>
      <c r="AD31" s="947"/>
      <c r="AE31" s="947"/>
      <c r="AF31" s="948"/>
      <c r="AG31" s="1178" t="str">
        <f>IF(NOT('DATA ENTRY SHEET'!AS46=""),'DATA ENTRY SHEET'!AS46,"")</f>
        <v/>
      </c>
      <c r="AH31" s="1179"/>
      <c r="AI31" s="1177" t="str">
        <f>IF('DATA ENTRY SHEET'!BV46="","",'DATA ENTRY SHEET'!BV46)</f>
        <v/>
      </c>
      <c r="AJ31" s="1177"/>
      <c r="AK31" s="998" t="str">
        <f>IF(NOT('DATA ENTRY SHEET'!AU46=""),'DATA ENTRY SHEET'!AU46,"")</f>
        <v/>
      </c>
      <c r="AL31" s="999"/>
      <c r="AM31" s="506"/>
      <c r="AN31" s="1092" t="s">
        <v>34</v>
      </c>
      <c r="AO31" s="1093"/>
      <c r="AQ31" s="74"/>
    </row>
    <row r="32" spans="1:43" ht="18" customHeight="1" x14ac:dyDescent="0.35">
      <c r="A32" s="370"/>
      <c r="B32" s="929" t="str">
        <f>IF(NOT('DATA ENTRY SHEET'!C46=""),'DATA ENTRY SHEET'!C46,"")</f>
        <v/>
      </c>
      <c r="C32" s="930"/>
      <c r="D32" s="930"/>
      <c r="E32" s="930"/>
      <c r="F32" s="930"/>
      <c r="G32" s="930"/>
      <c r="H32" s="930"/>
      <c r="I32" s="930"/>
      <c r="J32" s="930"/>
      <c r="K32" s="648" t="str">
        <f>IF('DATA ENTRY SHEET'!AG46&lt;&gt;"",LEFT('DATA ENTRY SHEET'!AG46,1),"")</f>
        <v/>
      </c>
      <c r="L32" s="1005" t="str">
        <f>IF(NOT('DATA ENTRY SHEET'!G46=""),'DATA ENTRY SHEET'!G46,"")</f>
        <v/>
      </c>
      <c r="M32" s="932"/>
      <c r="N32" s="1250" t="str">
        <f>IF(NOT('DATA ENTRY SHEET'!AF46=""),'DATA ENTRY SHEET'!AF46,"")</f>
        <v/>
      </c>
      <c r="O32" s="1250"/>
      <c r="P32" s="1250"/>
      <c r="Q32" s="1250"/>
      <c r="R32" s="1250"/>
      <c r="S32" s="1199" t="str">
        <f>IF(NOT('DATA ENTRY SHEET'!AH46=""),'DATA ENTRY SHEET'!AH46,"")</f>
        <v/>
      </c>
      <c r="T32" s="1200"/>
      <c r="U32" s="1217" t="str">
        <f>IF(NOT('DATA ENTRY SHEET'!AK46=""),'DATA ENTRY SHEET'!AK46,"")</f>
        <v/>
      </c>
      <c r="V32" s="1200"/>
      <c r="W32" s="1206" t="str">
        <f>IF(NOT('DATA ENTRY SHEET'!AP46=""),'DATA ENTRY SHEET'!AP46,"")</f>
        <v/>
      </c>
      <c r="X32" s="1207"/>
      <c r="Y32" s="1208"/>
      <c r="Z32" s="946" t="str">
        <f>IF(NOT('DATA ENTRY SHEET'!AX46=""),'DATA ENTRY SHEET'!AX46,"")</f>
        <v/>
      </c>
      <c r="AA32" s="947"/>
      <c r="AB32" s="948"/>
      <c r="AC32" s="946" t="str">
        <f>IF(NOT('DATA ENTRY SHEET'!AZ46=""),'DATA ENTRY SHEET'!AZ46,"")</f>
        <v/>
      </c>
      <c r="AD32" s="947"/>
      <c r="AE32" s="947"/>
      <c r="AF32" s="948"/>
      <c r="AG32" s="1209" t="str">
        <f>IF('DATA ENTRY SHEET'!BR46="","",'DATA ENTRY SHEET'!BR46)</f>
        <v/>
      </c>
      <c r="AH32" s="1210"/>
      <c r="AI32" s="1177" t="str">
        <f>IF('DATA ENTRY SHEET'!BT46="","",'DATA ENTRY SHEET'!BT46)</f>
        <v/>
      </c>
      <c r="AJ32" s="1177"/>
      <c r="AK32" s="998" t="str">
        <f>IF(NOT('DATA ENTRY SHEET'!AV46=""),'DATA ENTRY SHEET'!AV46,"")</f>
        <v/>
      </c>
      <c r="AL32" s="999"/>
      <c r="AM32" s="506"/>
      <c r="AN32" s="330"/>
      <c r="AO32" s="331"/>
      <c r="AQ32" s="74"/>
    </row>
    <row r="33" spans="1:43" ht="18" customHeight="1" thickBot="1" x14ac:dyDescent="0.4">
      <c r="A33" s="370"/>
      <c r="B33" s="967" t="str">
        <f>IF(NOT('DATA ENTRY SHEET'!D46=""),'DATA ENTRY SHEET'!D46,"")</f>
        <v/>
      </c>
      <c r="C33" s="968"/>
      <c r="D33" s="968"/>
      <c r="E33" s="969"/>
      <c r="F33" s="1211" t="str">
        <f>IF('DATA ENTRY SHEET'!E46="","",'DATA ENTRY SHEET'!E46)</f>
        <v/>
      </c>
      <c r="G33" s="968"/>
      <c r="H33" s="968"/>
      <c r="I33" s="968"/>
      <c r="J33" s="968"/>
      <c r="K33" s="969"/>
      <c r="L33" s="1004" t="str">
        <f>IF(NOT('DATA ENTRY SHEET'!I46=""),'DATA ENTRY SHEET'!I46,"")</f>
        <v/>
      </c>
      <c r="M33" s="972"/>
      <c r="N33" s="1214" t="str">
        <f>IF(NOT('DATA ENTRY SHEET'!AE46=""),'DATA ENTRY SHEET'!AE46,"")</f>
        <v/>
      </c>
      <c r="O33" s="1215"/>
      <c r="P33" s="1215"/>
      <c r="Q33" s="1215"/>
      <c r="R33" s="1216"/>
      <c r="S33" s="1232"/>
      <c r="T33" s="1233"/>
      <c r="U33" s="1233"/>
      <c r="V33" s="1234"/>
      <c r="W33" s="1229" t="str">
        <f>IF(NOT('DATA ENTRY SHEET'!AQ46=""),'DATA ENTRY SHEET'!AQ46,"")</f>
        <v/>
      </c>
      <c r="X33" s="1230"/>
      <c r="Y33" s="1231"/>
      <c r="Z33" s="1016" t="str">
        <f>IF(AND(NOT(Z31=""),NOT(Z32="")),(Z32-Z31)/(Z32),"")</f>
        <v/>
      </c>
      <c r="AA33" s="1017"/>
      <c r="AB33" s="1018"/>
      <c r="AC33" s="1016" t="str">
        <f>IF(AND(NOT(AC31=""),NOT(AC32="")),(AC32-AC31)/(AC32),"")</f>
        <v/>
      </c>
      <c r="AD33" s="1017"/>
      <c r="AE33" s="1017"/>
      <c r="AF33" s="1018"/>
      <c r="AG33" s="1161" t="str">
        <f>IF('DATA ENTRY SHEET'!BQ46="","",'DATA ENTRY SHEET'!BQ46)</f>
        <v/>
      </c>
      <c r="AH33" s="1162"/>
      <c r="AI33" s="1180" t="str">
        <f>IF('DATA ENTRY SHEET'!BU46="","",'DATA ENTRY SHEET'!BU46)</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51"/>
      <c r="O34" s="651"/>
      <c r="P34" s="651"/>
      <c r="Q34" s="651"/>
      <c r="R34" s="651"/>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28</v>
      </c>
      <c r="B35" s="952"/>
      <c r="C35" s="953"/>
      <c r="D35" s="953"/>
      <c r="E35" s="953"/>
      <c r="F35" s="953"/>
      <c r="G35" s="953"/>
      <c r="H35" s="953"/>
      <c r="I35" s="953"/>
      <c r="J35" s="953"/>
      <c r="K35" s="954"/>
      <c r="L35" s="1049" t="str">
        <f>IF(NOT('DATA ENTRY SHEET'!F47=""),'DATA ENTRY SHEET'!F47,"")</f>
        <v/>
      </c>
      <c r="M35" s="956"/>
      <c r="N35" s="1247" t="str">
        <f>IF(NOT('DATA ENTRY SHEET'!J47=""),'DATA ENTRY SHEET'!J47,"")</f>
        <v/>
      </c>
      <c r="O35" s="1248"/>
      <c r="P35" s="1248"/>
      <c r="Q35" s="1248"/>
      <c r="R35" s="1249"/>
      <c r="S35" s="1196" t="str">
        <f>IF(NOT('DATA ENTRY SHEET'!AJ47=""),'DATA ENTRY SHEET'!AJ47,"")</f>
        <v/>
      </c>
      <c r="T35" s="1198"/>
      <c r="U35" s="1196" t="str">
        <f>IF(NOT('DATA ENTRY SHEET'!AM47=""),'DATA ENTRY SHEET'!AM47,"")</f>
        <v/>
      </c>
      <c r="V35" s="1198"/>
      <c r="W35" s="1196" t="str">
        <f>IF(NOT('DATA ENTRY SHEET'!AN47=""),'DATA ENTRY SHEET'!AN47,"")</f>
        <v/>
      </c>
      <c r="X35" s="1197"/>
      <c r="Y35" s="1198"/>
      <c r="Z35" s="943" t="str">
        <f>IF('DATA ENTRY SHEET'!AW47="","",'DATA ENTRY SHEET'!AW47)</f>
        <v/>
      </c>
      <c r="AA35" s="944"/>
      <c r="AB35" s="945"/>
      <c r="AC35" s="943" t="str">
        <f>IF(NOT('DATA ENTRY SHEET'!AY47=""),'DATA ENTRY SHEET'!AY47,"")</f>
        <v/>
      </c>
      <c r="AD35" s="944"/>
      <c r="AE35" s="944"/>
      <c r="AF35" s="945"/>
      <c r="AG35" s="1173" t="str">
        <f>IF('DATA ENTRY SHEET'!AR47="","",'DATA ENTRY SHEET'!AR47)</f>
        <v/>
      </c>
      <c r="AH35" s="1174"/>
      <c r="AI35" s="1175" t="str">
        <f>IF('DATA ENTRY SHEET'!BS47="","",'DATA ENTRY SHEET'!BS47)</f>
        <v/>
      </c>
      <c r="AJ35" s="1176"/>
      <c r="AK35" s="993" t="str">
        <f>IF(NOT('DATA ENTRY SHEET'!AT47=""),'DATA ENTRY SHEET'!AT47,"")</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SHEET'!B47=""),'DATA ENTRY SHEET'!B47,"")</f>
        <v/>
      </c>
      <c r="C36" s="958"/>
      <c r="D36" s="958"/>
      <c r="E36" s="958"/>
      <c r="F36" s="959" t="str">
        <f>IF('DATA ENTRY SHEET'!BX47="","",'DATA ENTRY SHEET'!BX47)</f>
        <v/>
      </c>
      <c r="G36" s="959"/>
      <c r="H36" s="959"/>
      <c r="I36" s="959"/>
      <c r="J36" s="959"/>
      <c r="K36" s="960"/>
      <c r="L36" s="1045" t="str">
        <f>IF(NOT('DATA ENTRY SHEET'!H47=""),'DATA ENTRY SHEET'!H47,"")</f>
        <v/>
      </c>
      <c r="M36" s="937"/>
      <c r="N36" s="1226" t="str">
        <f>IF(NOT('DATA ENTRY SHEET'!AD47=""),'DATA ENTRY SHEET'!AD47,"")</f>
        <v/>
      </c>
      <c r="O36" s="1227"/>
      <c r="P36" s="1227"/>
      <c r="Q36" s="1227"/>
      <c r="R36" s="1228"/>
      <c r="S36" s="1199" t="str">
        <f>IF(NOT('DATA ENTRY SHEET'!AI47=""),'DATA ENTRY SHEET'!AI47,"")</f>
        <v/>
      </c>
      <c r="T36" s="1200"/>
      <c r="U36" s="1199" t="str">
        <f>IF(NOT('DATA ENTRY SHEET'!AL47=""),'DATA ENTRY SHEET'!AL47,"")</f>
        <v/>
      </c>
      <c r="V36" s="1200"/>
      <c r="W36" s="1199" t="str">
        <f>IF(NOT('DATA ENTRY SHEET'!AO47=""),'DATA ENTRY SHEET'!AO47,"")</f>
        <v/>
      </c>
      <c r="X36" s="1217"/>
      <c r="Y36" s="1200"/>
      <c r="Z36" s="946" t="str">
        <f>IF(Z35="","",ROUNDUP((Z35)*(($AB$6)+1),2))</f>
        <v/>
      </c>
      <c r="AA36" s="947"/>
      <c r="AB36" s="948"/>
      <c r="AC36" s="946" t="str">
        <f>IF(AC35="","",ROUNDUP((AC35)*($AF$6+1),2))</f>
        <v/>
      </c>
      <c r="AD36" s="947"/>
      <c r="AE36" s="947"/>
      <c r="AF36" s="948"/>
      <c r="AG36" s="1178" t="str">
        <f>IF(NOT('DATA ENTRY SHEET'!AS47=""),'DATA ENTRY SHEET'!AS47,"")</f>
        <v/>
      </c>
      <c r="AH36" s="1179"/>
      <c r="AI36" s="1177" t="str">
        <f>IF('DATA ENTRY SHEET'!BV47="","",'DATA ENTRY SHEET'!BV47)</f>
        <v/>
      </c>
      <c r="AJ36" s="1177"/>
      <c r="AK36" s="998" t="str">
        <f>IF(NOT('DATA ENTRY SHEET'!AU47=""),'DATA ENTRY SHEET'!AU47,"")</f>
        <v/>
      </c>
      <c r="AL36" s="999"/>
      <c r="AM36" s="506"/>
      <c r="AN36" s="1092" t="s">
        <v>34</v>
      </c>
      <c r="AO36" s="1093"/>
      <c r="AQ36" s="74"/>
    </row>
    <row r="37" spans="1:43" ht="18" customHeight="1" x14ac:dyDescent="0.35">
      <c r="A37" s="370"/>
      <c r="B37" s="929" t="str">
        <f>IF(NOT('DATA ENTRY SHEET'!C47=""),'DATA ENTRY SHEET'!C47,"")</f>
        <v/>
      </c>
      <c r="C37" s="930"/>
      <c r="D37" s="930"/>
      <c r="E37" s="930"/>
      <c r="F37" s="930"/>
      <c r="G37" s="930"/>
      <c r="H37" s="930"/>
      <c r="I37" s="930"/>
      <c r="J37" s="930"/>
      <c r="K37" s="648" t="str">
        <f>IF('DATA ENTRY SHEET'!AG47&lt;&gt;"",LEFT('DATA ENTRY SHEET'!AG47,1),"")</f>
        <v/>
      </c>
      <c r="L37" s="1005" t="str">
        <f>IF(NOT('DATA ENTRY SHEET'!G47=""),'DATA ENTRY SHEET'!G47,"")</f>
        <v/>
      </c>
      <c r="M37" s="932"/>
      <c r="N37" s="1250" t="str">
        <f>IF(NOT('DATA ENTRY SHEET'!AF47=""),'DATA ENTRY SHEET'!AF47,"")</f>
        <v/>
      </c>
      <c r="O37" s="1250"/>
      <c r="P37" s="1250"/>
      <c r="Q37" s="1250"/>
      <c r="R37" s="1250"/>
      <c r="S37" s="1199" t="str">
        <f>IF(NOT('DATA ENTRY SHEET'!AH47=""),'DATA ENTRY SHEET'!AH47,"")</f>
        <v/>
      </c>
      <c r="T37" s="1200"/>
      <c r="U37" s="1217" t="str">
        <f>IF(NOT('DATA ENTRY SHEET'!AK47=""),'DATA ENTRY SHEET'!AK47,"")</f>
        <v/>
      </c>
      <c r="V37" s="1200"/>
      <c r="W37" s="1206" t="str">
        <f>IF(NOT('DATA ENTRY SHEET'!AP47=""),'DATA ENTRY SHEET'!AP47,"")</f>
        <v/>
      </c>
      <c r="X37" s="1207"/>
      <c r="Y37" s="1208"/>
      <c r="Z37" s="946" t="str">
        <f>IF(NOT('DATA ENTRY SHEET'!AX47=""),'DATA ENTRY SHEET'!AX47,"")</f>
        <v/>
      </c>
      <c r="AA37" s="947"/>
      <c r="AB37" s="948"/>
      <c r="AC37" s="946" t="str">
        <f>IF(NOT('DATA ENTRY SHEET'!AZ47=""),'DATA ENTRY SHEET'!AZ47,"")</f>
        <v/>
      </c>
      <c r="AD37" s="947"/>
      <c r="AE37" s="947"/>
      <c r="AF37" s="948"/>
      <c r="AG37" s="1209" t="str">
        <f>IF('DATA ENTRY SHEET'!BR47="","",'DATA ENTRY SHEET'!BR47)</f>
        <v/>
      </c>
      <c r="AH37" s="1210"/>
      <c r="AI37" s="1177" t="str">
        <f>IF('DATA ENTRY SHEET'!BT47="","",'DATA ENTRY SHEET'!BT47)</f>
        <v/>
      </c>
      <c r="AJ37" s="1177"/>
      <c r="AK37" s="998" t="str">
        <f>IF(NOT('DATA ENTRY SHEET'!AV47=""),'DATA ENTRY SHEET'!AV47,"")</f>
        <v/>
      </c>
      <c r="AL37" s="999"/>
      <c r="AM37" s="506"/>
      <c r="AN37" s="330"/>
      <c r="AO37" s="331"/>
      <c r="AQ37" s="74"/>
    </row>
    <row r="38" spans="1:43" ht="18" customHeight="1" thickBot="1" x14ac:dyDescent="0.4">
      <c r="A38" s="370"/>
      <c r="B38" s="967" t="str">
        <f>IF(NOT('DATA ENTRY SHEET'!D47=""),'DATA ENTRY SHEET'!D47,"")</f>
        <v/>
      </c>
      <c r="C38" s="968"/>
      <c r="D38" s="968"/>
      <c r="E38" s="969"/>
      <c r="F38" s="1211" t="str">
        <f>IF('DATA ENTRY SHEET'!E47="","",'DATA ENTRY SHEET'!E47)</f>
        <v/>
      </c>
      <c r="G38" s="968"/>
      <c r="H38" s="968"/>
      <c r="I38" s="968"/>
      <c r="J38" s="968"/>
      <c r="K38" s="969"/>
      <c r="L38" s="1004" t="str">
        <f>IF(NOT('DATA ENTRY SHEET'!I47=""),'DATA ENTRY SHEET'!I47,"")</f>
        <v/>
      </c>
      <c r="M38" s="972"/>
      <c r="N38" s="1214" t="str">
        <f>IF(NOT('DATA ENTRY SHEET'!AE47=""),'DATA ENTRY SHEET'!AE47,"")</f>
        <v/>
      </c>
      <c r="O38" s="1215"/>
      <c r="P38" s="1215"/>
      <c r="Q38" s="1215"/>
      <c r="R38" s="1216"/>
      <c r="S38" s="1232"/>
      <c r="T38" s="1233"/>
      <c r="U38" s="1233"/>
      <c r="V38" s="1234"/>
      <c r="W38" s="1229" t="str">
        <f>IF(NOT('DATA ENTRY SHEET'!AQ47=""),'DATA ENTRY SHEET'!AQ47,"")</f>
        <v/>
      </c>
      <c r="X38" s="1230"/>
      <c r="Y38" s="1231"/>
      <c r="Z38" s="1016" t="str">
        <f t="shared" ref="Z38" si="6">IF(AND(NOT(Z36=""),NOT(Z37="")),(Z37-Z36)/(Z37),"")</f>
        <v/>
      </c>
      <c r="AA38" s="1017"/>
      <c r="AB38" s="1018"/>
      <c r="AC38" s="1016" t="str">
        <f>IF(AND(NOT(AC36=""),NOT(AC37="")),(AC37-AC36)/(AC37),"")</f>
        <v/>
      </c>
      <c r="AD38" s="1017"/>
      <c r="AE38" s="1017"/>
      <c r="AF38" s="1018"/>
      <c r="AG38" s="1161" t="str">
        <f>IF('DATA ENTRY SHEET'!BQ47="","",'DATA ENTRY SHEET'!BQ47)</f>
        <v/>
      </c>
      <c r="AH38" s="1162"/>
      <c r="AI38" s="1180" t="str">
        <f>IF('DATA ENTRY SHEET'!BU47="","",'DATA ENTRY SHEET'!BU47)</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wn0GA6qdVy1fY/w0HwCsfobm2vVb4uFBMkpScoWnKz1GKjmeBIQ1gTJWF7GsYvY7PzAn1JgpfJUPXP5ZxqVMkw==" saltValue="oAN8AlfYsnGiyYOlHmtZew=="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0:AL20"/>
    <mergeCell ref="B17:J17"/>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12:J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AI5:AJ5"/>
    <mergeCell ref="AK5:AL5"/>
    <mergeCell ref="AI2:AJ2"/>
    <mergeCell ref="AK2:AO2"/>
    <mergeCell ref="AI7:AJ7"/>
    <mergeCell ref="AK7:AL7"/>
    <mergeCell ref="F8:K8"/>
    <mergeCell ref="N8:R8"/>
    <mergeCell ref="S8:T8"/>
    <mergeCell ref="U8:V8"/>
    <mergeCell ref="Z8:AB8"/>
    <mergeCell ref="AC8:AF8"/>
    <mergeCell ref="AG8:AH8"/>
    <mergeCell ref="AI8:AL8"/>
    <mergeCell ref="AG7:AH7"/>
    <mergeCell ref="AM5:AO6"/>
    <mergeCell ref="AG6:AH6"/>
    <mergeCell ref="AK6:AL6"/>
    <mergeCell ref="B37:J37"/>
    <mergeCell ref="B7:I7"/>
    <mergeCell ref="J7:K7"/>
    <mergeCell ref="Z1:AC1"/>
    <mergeCell ref="N2:Q2"/>
    <mergeCell ref="L7:M7"/>
    <mergeCell ref="N7:R7"/>
    <mergeCell ref="S7:T7"/>
    <mergeCell ref="U7:V7"/>
    <mergeCell ref="W7:Y7"/>
    <mergeCell ref="Z7:AB7"/>
    <mergeCell ref="AC7:AF7"/>
    <mergeCell ref="AC35:AF35"/>
    <mergeCell ref="Z20:AB20"/>
    <mergeCell ref="AC20:AF20"/>
    <mergeCell ref="R2:V2"/>
    <mergeCell ref="Z2:AD2"/>
    <mergeCell ref="AE2:AH2"/>
    <mergeCell ref="B5:K5"/>
    <mergeCell ref="L5:M5"/>
    <mergeCell ref="N5:R5"/>
    <mergeCell ref="Z5:AB5"/>
    <mergeCell ref="AC5:AF5"/>
    <mergeCell ref="AG5:AH5"/>
  </mergeCells>
  <conditionalFormatting sqref="AC10 AC15 AC20 AC25 AC30 AC35">
    <cfRule type="expression" dxfId="681" priority="17">
      <formula>AND(NOT(AC10=""),NOT(AC10=Z10))</formula>
    </cfRule>
  </conditionalFormatting>
  <conditionalFormatting sqref="N12 N17 N22 N27 N32 N37">
    <cfRule type="expression" dxfId="680" priority="18">
      <formula>NOT($N$27="")</formula>
    </cfRule>
  </conditionalFormatting>
  <conditionalFormatting sqref="Z12 Z17 Z22 Z27 Z32 Z37">
    <cfRule type="expression" dxfId="679" priority="20">
      <formula>IF(AND(NOT(L12="SH"),NOT($L$27="PL")),AND($Z$27="",NOT($Z$25="")))</formula>
    </cfRule>
  </conditionalFormatting>
  <conditionalFormatting sqref="AC12 AC17 AC22 AC27 AC32 AC37">
    <cfRule type="expression" dxfId="678" priority="19">
      <formula>IF(NOT($L$26="sh"),AND($AC$27="",NOT($AC$25="")))</formula>
    </cfRule>
  </conditionalFormatting>
  <conditionalFormatting sqref="N11 N16 N21 N26 N31 N36">
    <cfRule type="expression" dxfId="677" priority="21">
      <formula>AND($N$26="",$S$2="NEW ITEM")</formula>
    </cfRule>
  </conditionalFormatting>
  <conditionalFormatting sqref="S10 S15 S20 S25 S30 S35">
    <cfRule type="expression" dxfId="676" priority="22">
      <formula>AND($S$25="",$S$2="NEW ITEM",NOT(AND($L$25=1,$L$26="LB",$L$27=1,$L$28="LB")))</formula>
    </cfRule>
  </conditionalFormatting>
  <conditionalFormatting sqref="U10 U15 U20 U25 U30 U35">
    <cfRule type="expression" dxfId="675" priority="23">
      <formula>AND($U$25="",$S$2="NEW ITEM")</formula>
    </cfRule>
  </conditionalFormatting>
  <conditionalFormatting sqref="F13 F18 F23 F28 F33 F38">
    <cfRule type="expression" dxfId="674" priority="24">
      <formula>AND(NOT($F$42= ""),$K$42="SH/PLT CONT.",$F$28="")</formula>
    </cfRule>
  </conditionalFormatting>
  <conditionalFormatting sqref="N11 N16 N21 N26 N31 N36">
    <cfRule type="expression" dxfId="673" priority="25">
      <formula>AND(NOT($F$42= ""),NOT($K$42=""),$N$26="")</formula>
    </cfRule>
    <cfRule type="expression" dxfId="672" priority="26">
      <formula>AND(OR(NOT($O$42= ""), NOT($T$42= ""), NOT($Z$42= ""), NOT($AH$42= "")),$L$26="")</formula>
    </cfRule>
    <cfRule type="expression" dxfId="671" priority="27">
      <formula>AND(NOT($F$42= ""),OR($K$42="CASE GTIN",$K$42="UNIT GTIN",$K$42="UPK"),$N$26="")</formula>
    </cfRule>
  </conditionalFormatting>
  <conditionalFormatting sqref="S10 S15 S20 S25 S30 S35">
    <cfRule type="expression" dxfId="670" priority="28">
      <formula>AND(NOT($F$42= ""),OR($K$42="ITEM HT",$K$42="UPK"),$S$25="")</formula>
    </cfRule>
  </conditionalFormatting>
  <conditionalFormatting sqref="U10 U15 U20 U25 U30 U35">
    <cfRule type="expression" dxfId="669" priority="29">
      <formula>AND(NOT($F$42= ""),OR($K$42="CASE HT",$K$42="UPK",$K$42="NET CONTENT"),$U$25="")</formula>
    </cfRule>
  </conditionalFormatting>
  <conditionalFormatting sqref="AG11 AG16 AG21 AG26 AG31 AG36">
    <cfRule type="expression" dxfId="668" priority="30">
      <formula>AND(OR(NOT($F$42= ""), NOT($T$42= "")),OR($K$42="DCG",NOT($T$42= "")),$AG$26="")</formula>
    </cfRule>
  </conditionalFormatting>
  <conditionalFormatting sqref="B11 B16 B21 B26 B31 B36">
    <cfRule type="expression" dxfId="667" priority="31">
      <formula>AND(OR(NOT($O$42= ""), NOT($T$42= ""), NOT($Z$42= ""), NOT($AH$42= "")),B$26="")</formula>
    </cfRule>
    <cfRule type="expression" dxfId="666" priority="32">
      <formula>AND(NOT($F$42=""),NOT($K$42=""),$B$26="")</formula>
    </cfRule>
    <cfRule type="expression" dxfId="665" priority="33">
      <formula>AND($B$26="",$S$2="NEW ITEM")</formula>
    </cfRule>
  </conditionalFormatting>
  <conditionalFormatting sqref="B13 B18 B23 B28 B33 B38">
    <cfRule type="expression" dxfId="664" priority="37">
      <formula>AND(NOT($F$42= ""),$K$42="MIN SHIP QTY",$B$28="")</formula>
    </cfRule>
    <cfRule type="expression" dxfId="663" priority="38">
      <formula>AND($B$28="",$S$2="NEW ITEM")</formula>
    </cfRule>
  </conditionalFormatting>
  <conditionalFormatting sqref="L13 L18 L23 L28 L33 L38">
    <cfRule type="expression" dxfId="662" priority="39">
      <formula>AND(NOT($F$42= ""),OR($K$42="UPK",$K$42="UOM"),$L$28="")</formula>
    </cfRule>
    <cfRule type="expression" dxfId="661" priority="40">
      <formula>AND($L$28="",$S$2="NEW ITEM")</formula>
    </cfRule>
  </conditionalFormatting>
  <conditionalFormatting sqref="N10">
    <cfRule type="expression" dxfId="660" priority="41">
      <formula>AND(OR(NOT($F$42= ""), NOT($T$42= "")),OR($K$42="UNIT GTIN",$K$42="CASE GTIN",$K$42="CASE UPC",$K$42="UPK",NOT($T$42= "")),$N$25="")</formula>
    </cfRule>
    <cfRule type="expression" dxfId="659" priority="42">
      <formula>AND($N$25="",$S$2="NEW ITEM")</formula>
    </cfRule>
  </conditionalFormatting>
  <conditionalFormatting sqref="N13 N18 N23 N28 N33 N38">
    <cfRule type="expression" dxfId="658" priority="43">
      <formula>AND(OR(NOT($F$42= ""),NOT($T$42= "")),OR($K$42="CASE UPC",$K$42="UPK", NOT($T$42= "")),$N$28="")</formula>
    </cfRule>
    <cfRule type="expression" dxfId="657" priority="44">
      <formula>AND($N$28="",$S$2="NEW ITEM")</formula>
    </cfRule>
  </conditionalFormatting>
  <conditionalFormatting sqref="W10 W15 W20 W25 W30 W35">
    <cfRule type="expression" dxfId="656" priority="45">
      <formula>AND(NOT($F$42= ""),OR($K$42="CS CUBE",$K$42="UPK",$K$42="NET CONTENT"),$W$25="")</formula>
    </cfRule>
    <cfRule type="expression" dxfId="655" priority="46">
      <formula>AND($W$25="",$S$2="NEW ITEM")</formula>
    </cfRule>
  </conditionalFormatting>
  <conditionalFormatting sqref="W11 W16 W21 W26 W31 W36">
    <cfRule type="expression" dxfId="654" priority="47">
      <formula>AND(NOT($F$42= ""),OR($K$42="CS WT",$K$42="UPK",$K$42="NET CONTENT"),$W$26="")</formula>
    </cfRule>
    <cfRule type="expression" dxfId="653" priority="48">
      <formula>AND($W$26="",$S$2="NEW ITEM")</formula>
    </cfRule>
  </conditionalFormatting>
  <conditionalFormatting sqref="W13 W18 W23 W28 W33 W38">
    <cfRule type="expression" dxfId="652" priority="49">
      <formula>AND(NOT($F$42= ""),OR($K$42="PLT TIER",$K$42="UPK",$K$42="NET CONTENT"),$W$28="")</formula>
    </cfRule>
    <cfRule type="expression" dxfId="651" priority="50">
      <formula>AND($W$28="",$S$2="NEW ITEM")</formula>
    </cfRule>
  </conditionalFormatting>
  <conditionalFormatting sqref="W12 W17 W22 W27 W32 W37">
    <cfRule type="expression" dxfId="650" priority="51">
      <formula>AND(NOT($F$42= ""),OR($K$42="PLT TIE",$K$42="UPK",$K$42="NET CONTENT"),$W$27="")</formula>
    </cfRule>
    <cfRule type="expression" dxfId="649" priority="52">
      <formula>AND($W$27="",$S$2="NEW ITEM")</formula>
    </cfRule>
  </conditionalFormatting>
  <conditionalFormatting sqref="S11 S16 S21 S26 S31 S36">
    <cfRule type="expression" dxfId="648" priority="53">
      <formula>AND(NOT($F$42= ""),OR($K$42="ITEM WT",$K$42="UPK",$K$42="NET CONTENT"),$S$26="")</formula>
    </cfRule>
    <cfRule type="expression" dxfId="647" priority="54">
      <formula>AND($S$26="",$S$2="NEW ITEM",NOT(AND($L$25=1,$L$26="LB",$L$27=1,$L$28="LB")))</formula>
    </cfRule>
  </conditionalFormatting>
  <conditionalFormatting sqref="U11 U16 U21 U26 U31 U36">
    <cfRule type="expression" dxfId="646" priority="55">
      <formula>AND(NOT($F$42= ""),OR($K$42="CASE WT",$K$42="UPK",$K$42="NET CONTENT"),$U$26="")</formula>
    </cfRule>
    <cfRule type="expression" dxfId="645" priority="56">
      <formula>AND($U$26="",$S$2="NEW ITEM")</formula>
    </cfRule>
  </conditionalFormatting>
  <conditionalFormatting sqref="U12 U17 U22 U27 U32 U37">
    <cfRule type="expression" dxfId="644" priority="57">
      <formula>AND(NOT($F$42= ""),OR($K$42="CASE DPT",$K$42="UPK",$K$42="NET CONTENT"),$U$27="")</formula>
    </cfRule>
    <cfRule type="expression" dxfId="643" priority="58">
      <formula>AND($U$27="",$S$2="NEW ITEM")</formula>
    </cfRule>
  </conditionalFormatting>
  <conditionalFormatting sqref="L10 L15 L20 L25 L30 L35">
    <cfRule type="expression" dxfId="642" priority="59">
      <formula>AND(OR(NOT($F$42= ""),NOT($T$42= "")),OR($K$42="UPK",$K$42="NET CONTENT", $K$42="UOM",$K$42="CASE UPC",$K$42="UNIT GTIN",$K$42="CASE GTIN",$K$42="ITEM HT",$K$42="ITEM WT",$K$42="ITEM DPT",$K$42="CASE HT",$K$42="CASE WT",$K$42="CASE DPT",$K$42="CS CUBE",$K$42="CS WT",$K$42="PLT TIE",$K$42="PLT TIER",NOT($T$42= "")),$L$25="")</formula>
    </cfRule>
    <cfRule type="expression" dxfId="641" priority="60">
      <formula>AND($L$25="",$S$2="NEW ITEM")</formula>
    </cfRule>
  </conditionalFormatting>
  <conditionalFormatting sqref="Z10 Z15 Z20 Z25 Z30 Z35">
    <cfRule type="expression" dxfId="640" priority="61">
      <formula>OR(AND(AC10="",NOT(Z10=""),NOT($L$27="sh"),NOT($L$27="pl")),AND(Z10=AC10,NOT(Z10="")))</formula>
    </cfRule>
    <cfRule type="expression" dxfId="639" priority="62">
      <formula>AND(NOT($O$42=""),NOT($L$27="sh"),NOT($L$27="pl"))</formula>
    </cfRule>
    <cfRule type="expression" dxfId="638" priority="63">
      <formula xml:space="preserve"> AND($S$2="NEW ITEM",$Z$25="", NOT($L$27="sh"),NOT($L$27="pl"))</formula>
    </cfRule>
  </conditionalFormatting>
  <conditionalFormatting sqref="N12 N17 N22 N27 N32 N37">
    <cfRule type="expression" dxfId="637" priority="64">
      <formula>AND(OR(NOT($O$42= ""), NOT($T$42= ""), NOT($Z$42= ""), NOT($AH$42= "")),$N$27="")</formula>
    </cfRule>
    <cfRule type="expression" dxfId="636" priority="65">
      <formula>AND(NOT($F$42= ""),NOT($K$42=""),$N$27="")</formula>
    </cfRule>
    <cfRule type="expression" dxfId="635" priority="66">
      <formula>AND($N$27="",$S$2="NEW ITEM")</formula>
    </cfRule>
  </conditionalFormatting>
  <conditionalFormatting sqref="S10 S12 S15 S20 S25 S30 S35 S17 S22 S27 S32 S37">
    <cfRule type="expression" dxfId="634" priority="67">
      <formula>AND(NOT($F$42= ""),OR($K$42="ITEM DPT",$K$42="UPK",$K$42="NET CONTENT"),$S$27="")</formula>
    </cfRule>
    <cfRule type="expression" dxfId="633" priority="68">
      <formula>AND($S$27="",$S$2="NEW ITEM",NOT(AND($L$25=1,$L$26="LB",$L$27=1,$L$28="LB")))</formula>
    </cfRule>
  </conditionalFormatting>
  <conditionalFormatting sqref="L12 L17 L22 L27 L32 L37">
    <cfRule type="expression" dxfId="632" priority="69">
      <formula>AND(NOT($F$42= ""),$K$42="UI",$L$27="")</formula>
    </cfRule>
    <cfRule type="expression" dxfId="631" priority="70">
      <formula>AND($L$27="",$S$2="NEW ITEM")</formula>
    </cfRule>
  </conditionalFormatting>
  <conditionalFormatting sqref="L11 L16 L21 L26 L31 L36">
    <cfRule type="expression" dxfId="630" priority="71">
      <formula>AND(NOT($F$42= ""),OR($K$42="UPK",$K$42="NET CONTENT"),$L$26="")</formula>
    </cfRule>
    <cfRule type="expression" dxfId="629" priority="72">
      <formula>AND($L$26="",$S$2="NEW ITEM")</formula>
    </cfRule>
  </conditionalFormatting>
  <conditionalFormatting sqref="B12">
    <cfRule type="expression" dxfId="628" priority="14">
      <formula>AND(OR(NOT($O$48= ""), NOT($T$48= ""), NOT($Z$48= ""), NOT($AH$48= "")),B$30="")</formula>
    </cfRule>
    <cfRule type="expression" dxfId="627" priority="15">
      <formula>AND(NOT($F$48= ""),NOT($K$48=""),B$30="")</formula>
    </cfRule>
    <cfRule type="expression" dxfId="626" priority="16">
      <formula>AND($B$30="",$S$2="NEW ITEM")</formula>
    </cfRule>
  </conditionalFormatting>
  <conditionalFormatting sqref="B37 B32 B27 B22 B17">
    <cfRule type="expression" dxfId="625" priority="11">
      <formula>AND(OR(NOT($O$48= ""), NOT($T$48= ""), NOT($Z$48= ""), NOT($AH$48= "")),B$30="")</formula>
    </cfRule>
    <cfRule type="expression" dxfId="624" priority="12">
      <formula>AND(NOT($F$48= ""),NOT($K$48=""),B$30="")</formula>
    </cfRule>
    <cfRule type="expression" dxfId="623" priority="13">
      <formula>AND($B$30="",$S$2="NEW ITEM")</formula>
    </cfRule>
  </conditionalFormatting>
  <conditionalFormatting sqref="AQ10">
    <cfRule type="expression" dxfId="622" priority="10">
      <formula>$AQ10="Bad Check Digit (CS GTIN)"</formula>
    </cfRule>
  </conditionalFormatting>
  <conditionalFormatting sqref="AQ15">
    <cfRule type="expression" dxfId="621" priority="9">
      <formula>$AQ15="Bad Check Digit (CS GTIN)"</formula>
    </cfRule>
  </conditionalFormatting>
  <conditionalFormatting sqref="AQ20">
    <cfRule type="expression" dxfId="620" priority="8">
      <formula>$AQ20="Bad Check Digit (CS GTIN)"</formula>
    </cfRule>
  </conditionalFormatting>
  <conditionalFormatting sqref="AQ25">
    <cfRule type="expression" dxfId="619" priority="7">
      <formula>$AQ25="Bad Check Digit (CS GTIN)"</formula>
    </cfRule>
  </conditionalFormatting>
  <conditionalFormatting sqref="AQ30">
    <cfRule type="expression" dxfId="618" priority="6">
      <formula>$AQ30="Bad Check Digit (CS GTIN)"</formula>
    </cfRule>
  </conditionalFormatting>
  <conditionalFormatting sqref="AQ35">
    <cfRule type="expression" dxfId="617" priority="5">
      <formula>$AQ35="Bad Check Digit (CS GTIN)"</formula>
    </cfRule>
  </conditionalFormatting>
  <conditionalFormatting sqref="N10:R10">
    <cfRule type="expression" dxfId="616" priority="4">
      <formula>$AQ10="Bad Check Digit (CS GTIN)"</formula>
    </cfRule>
  </conditionalFormatting>
  <conditionalFormatting sqref="N35 N30 N25 N20 N15">
    <cfRule type="expression" dxfId="615" priority="2">
      <formula>AND(OR(NOT($F$42= ""), NOT($T$42= "")),OR($K$42="UNIT GTIN",$K$42="CASE GTIN",$K$42="CASE UPC",$K$42="UPK",NOT($T$42= "")),$N$25="")</formula>
    </cfRule>
    <cfRule type="expression" dxfId="614" priority="3">
      <formula>AND($N$25="",$S$2="NEW ITEM")</formula>
    </cfRule>
  </conditionalFormatting>
  <conditionalFormatting sqref="N35:R35 N30:R30 N25:R25 N20:R20 N15:R15">
    <cfRule type="expression" dxfId="613" priority="1">
      <formula>$AQ15="Bad Check Digit (CS GTIN)"</formula>
    </cfRule>
  </conditionalFormatting>
  <dataValidations count="4">
    <dataValidation type="textLength" operator="lessThanOrEqual" allowBlank="1" showInputMessage="1" showErrorMessage="1" error="Use 30 characters or less." sqref="S1" xr:uid="{CC607669-5D49-4880-9C50-530B826DECBD}">
      <formula1>30</formula1>
    </dataValidation>
    <dataValidation allowBlank="1" showInputMessage="1" showErrorMessage="1" prompt="Enter total number of pages included in presentation." sqref="AO52" xr:uid="{56A12F05-679E-4873-9BA9-88547B7B184A}"/>
    <dataValidation type="whole" operator="greaterThanOrEqual" allowBlank="1" showInputMessage="1" showErrorMessage="1" error="Enter whole number greater than zero." promptTitle="Pallet Tier" prompt="Enter the quantity of layers per pallet." sqref="W14 W19 W24 W29 W34 W39" xr:uid="{E0282352-DB15-445E-8D7C-CD448ECB8515}">
      <formula1>0</formula1>
    </dataValidation>
    <dataValidation allowBlank="1" showInputMessage="1" showErrorMessage="1" prompt="Enter page number." sqref="AK52" xr:uid="{364FF5D0-3A1F-4F48-BCC4-D2128E30FC72}"/>
  </dataValidations>
  <hyperlinks>
    <hyperlink ref="AQ5" location="'DATA ENTRY SHEET'!B41" display="'DATA ENTRY WORKSHEET'!B41" xr:uid="{C7B723E3-ED53-4D6D-8750-C6FB88472C7B}"/>
  </hyperlinks>
  <printOptions horizontalCentered="1" verticalCentered="1"/>
  <pageMargins left="0" right="0" top="0" bottom="0" header="0" footer="0"/>
  <pageSetup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2DFC3-166F-40BB-BEA8-567BF9EA2B08}">
  <sheetPr codeName="Sheet10">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998</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29</v>
      </c>
      <c r="B10" s="952"/>
      <c r="C10" s="953"/>
      <c r="D10" s="953"/>
      <c r="E10" s="953"/>
      <c r="F10" s="953"/>
      <c r="G10" s="953"/>
      <c r="H10" s="953"/>
      <c r="I10" s="953"/>
      <c r="J10" s="953"/>
      <c r="K10" s="954"/>
      <c r="L10" s="1049" t="str">
        <f>IF(NOT('DATA ENTRY SHEET'!F48=""),'DATA ENTRY SHEET'!F48,"")</f>
        <v/>
      </c>
      <c r="M10" s="956"/>
      <c r="N10" s="1247" t="str">
        <f>IF(NOT('DATA ENTRY SHEET'!J48=""),'DATA ENTRY SHEET'!J48,"")</f>
        <v/>
      </c>
      <c r="O10" s="1248"/>
      <c r="P10" s="1248"/>
      <c r="Q10" s="1248"/>
      <c r="R10" s="1249"/>
      <c r="S10" s="1196" t="str">
        <f>IF(NOT('DATA ENTRY SHEET'!AJ48=""),'DATA ENTRY SHEET'!AJ48,"")</f>
        <v/>
      </c>
      <c r="T10" s="1198"/>
      <c r="U10" s="1196" t="str">
        <f>IF(NOT('DATA ENTRY SHEET'!AM48=""),'DATA ENTRY SHEET'!AM48,"")</f>
        <v/>
      </c>
      <c r="V10" s="1198"/>
      <c r="W10" s="1196" t="str">
        <f>IF(NOT('DATA ENTRY SHEET'!AN48=""),'DATA ENTRY SHEET'!AN48,"")</f>
        <v/>
      </c>
      <c r="X10" s="1197"/>
      <c r="Y10" s="1198"/>
      <c r="Z10" s="943" t="str">
        <f>IF('DATA ENTRY SHEET'!AW48="","",'DATA ENTRY SHEET'!AW48)</f>
        <v/>
      </c>
      <c r="AA10" s="944"/>
      <c r="AB10" s="945"/>
      <c r="AC10" s="943" t="str">
        <f>IF(NOT('DATA ENTRY SHEET'!AY48=""),'DATA ENTRY SHEET'!AY48,"")</f>
        <v/>
      </c>
      <c r="AD10" s="944"/>
      <c r="AE10" s="944"/>
      <c r="AF10" s="945"/>
      <c r="AG10" s="1173" t="str">
        <f>IF('DATA ENTRY SHEET'!AR48="","",'DATA ENTRY SHEET'!AR48)</f>
        <v/>
      </c>
      <c r="AH10" s="1174"/>
      <c r="AI10" s="1175" t="str">
        <f>IF('DATA ENTRY SHEET'!BS48="","",'DATA ENTRY SHEET'!BS48)</f>
        <v/>
      </c>
      <c r="AJ10" s="1176"/>
      <c r="AK10" s="993" t="str">
        <f>IF(NOT('DATA ENTRY SHEET'!AT48=""),'DATA ENTRY SHEET'!AT48,"")</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SHEET'!B48=""),'DATA ENTRY SHEET'!B48,"")</f>
        <v/>
      </c>
      <c r="C11" s="958"/>
      <c r="D11" s="958"/>
      <c r="E11" s="958"/>
      <c r="F11" s="959" t="str">
        <f>IF('DATA ENTRY SHEET'!BX48="","",'DATA ENTRY SHEET'!BX48)</f>
        <v/>
      </c>
      <c r="G11" s="959"/>
      <c r="H11" s="959"/>
      <c r="I11" s="959"/>
      <c r="J11" s="959"/>
      <c r="K11" s="960"/>
      <c r="L11" s="1045" t="str">
        <f>IF(NOT('DATA ENTRY SHEET'!H48=""),'DATA ENTRY SHEET'!H48,"")</f>
        <v/>
      </c>
      <c r="M11" s="937"/>
      <c r="N11" s="1226" t="str">
        <f>IF(NOT('DATA ENTRY SHEET'!AD48=""),'DATA ENTRY SHEET'!AD48,"")</f>
        <v/>
      </c>
      <c r="O11" s="1227"/>
      <c r="P11" s="1227"/>
      <c r="Q11" s="1227"/>
      <c r="R11" s="1228"/>
      <c r="S11" s="1199" t="str">
        <f>IF(NOT('DATA ENTRY SHEET'!AI48=""),'DATA ENTRY SHEET'!AI48,"")</f>
        <v/>
      </c>
      <c r="T11" s="1200"/>
      <c r="U11" s="1199" t="str">
        <f>IF(NOT('DATA ENTRY SHEET'!AL48=""),'DATA ENTRY SHEET'!AL48,"")</f>
        <v/>
      </c>
      <c r="V11" s="1200"/>
      <c r="W11" s="1199" t="str">
        <f>IF(NOT('DATA ENTRY SHEET'!AO48=""),'DATA ENTRY SHEET'!AO48,"")</f>
        <v/>
      </c>
      <c r="X11" s="1217"/>
      <c r="Y11" s="1200"/>
      <c r="Z11" s="946" t="str">
        <f>IF(Z10="","",ROUNDUP((Z10)*((AB6)+1),2))</f>
        <v/>
      </c>
      <c r="AA11" s="947"/>
      <c r="AB11" s="948"/>
      <c r="AC11" s="946" t="str">
        <f>IF(AC10="","",ROUNDUP((AC10)*($AF$6+1),2))</f>
        <v/>
      </c>
      <c r="AD11" s="947"/>
      <c r="AE11" s="947"/>
      <c r="AF11" s="948"/>
      <c r="AG11" s="1178" t="str">
        <f>IF(NOT('DATA ENTRY SHEET'!AS48=""),'DATA ENTRY SHEET'!AS48,"")</f>
        <v/>
      </c>
      <c r="AH11" s="1179"/>
      <c r="AI11" s="1177" t="str">
        <f>IF('DATA ENTRY SHEET'!BV48="","",'DATA ENTRY SHEET'!BV48)</f>
        <v/>
      </c>
      <c r="AJ11" s="1177"/>
      <c r="AK11" s="998" t="str">
        <f>IF(NOT('DATA ENTRY SHEET'!AU48=""),'DATA ENTRY SHEET'!AU48,"")</f>
        <v/>
      </c>
      <c r="AL11" s="999"/>
      <c r="AM11" s="506"/>
      <c r="AN11" s="1092" t="s">
        <v>34</v>
      </c>
      <c r="AO11" s="1093"/>
      <c r="AQ11" s="74"/>
    </row>
    <row r="12" spans="1:44" ht="18" customHeight="1" x14ac:dyDescent="0.35">
      <c r="A12" s="370"/>
      <c r="B12" s="929" t="str">
        <f>IF(NOT('DATA ENTRY SHEET'!C48=""),'DATA ENTRY SHEET'!C48,"")</f>
        <v/>
      </c>
      <c r="C12" s="930"/>
      <c r="D12" s="930"/>
      <c r="E12" s="930"/>
      <c r="F12" s="930"/>
      <c r="G12" s="930"/>
      <c r="H12" s="930"/>
      <c r="I12" s="930"/>
      <c r="J12" s="930"/>
      <c r="K12" s="648" t="str">
        <f>IF('DATA ENTRY SHEET'!AG48&lt;&gt;"",LEFT('DATA ENTRY SHEET'!AG48,1),"")</f>
        <v/>
      </c>
      <c r="L12" s="1005" t="str">
        <f>IF(NOT('DATA ENTRY SHEET'!G48=""),'DATA ENTRY SHEET'!G48,"")</f>
        <v/>
      </c>
      <c r="M12" s="932"/>
      <c r="N12" s="1250" t="str">
        <f>IF(NOT('DATA ENTRY SHEET'!AF48=""),'DATA ENTRY SHEET'!AF48,"")</f>
        <v/>
      </c>
      <c r="O12" s="1250"/>
      <c r="P12" s="1250"/>
      <c r="Q12" s="1250"/>
      <c r="R12" s="1250"/>
      <c r="S12" s="1199" t="str">
        <f>IF(NOT('DATA ENTRY SHEET'!AH48=""),'DATA ENTRY SHEET'!AH48,"")</f>
        <v/>
      </c>
      <c r="T12" s="1200"/>
      <c r="U12" s="1217" t="str">
        <f>IF(NOT('DATA ENTRY SHEET'!AK48=""),'DATA ENTRY SHEET'!AK48,"")</f>
        <v/>
      </c>
      <c r="V12" s="1200"/>
      <c r="W12" s="1206" t="str">
        <f>IF(NOT('DATA ENTRY SHEET'!AP48=""),'DATA ENTRY SHEET'!AP48,"")</f>
        <v/>
      </c>
      <c r="X12" s="1207"/>
      <c r="Y12" s="1208"/>
      <c r="Z12" s="946" t="str">
        <f>IF(NOT('DATA ENTRY SHEET'!AX48=""),'DATA ENTRY SHEET'!AX48,"")</f>
        <v/>
      </c>
      <c r="AA12" s="947"/>
      <c r="AB12" s="948"/>
      <c r="AC12" s="946" t="str">
        <f>IF(NOT('DATA ENTRY SHEET'!AZ48=""),'DATA ENTRY SHEET'!AZ48,"")</f>
        <v/>
      </c>
      <c r="AD12" s="947"/>
      <c r="AE12" s="947"/>
      <c r="AF12" s="948"/>
      <c r="AG12" s="1209" t="str">
        <f>IF('DATA ENTRY SHEET'!BR48="","",'DATA ENTRY SHEET'!BR48)</f>
        <v/>
      </c>
      <c r="AH12" s="1210"/>
      <c r="AI12" s="1177" t="str">
        <f>IF('DATA ENTRY SHEET'!BT48="","",'DATA ENTRY SHEET'!BT48)</f>
        <v/>
      </c>
      <c r="AJ12" s="1177"/>
      <c r="AK12" s="998" t="str">
        <f>IF(NOT('DATA ENTRY SHEET'!AV48=""),'DATA ENTRY SHEET'!AV48,"")</f>
        <v/>
      </c>
      <c r="AL12" s="999"/>
      <c r="AM12" s="506"/>
      <c r="AN12" s="330"/>
      <c r="AO12" s="331"/>
      <c r="AQ12" s="74"/>
    </row>
    <row r="13" spans="1:44" ht="18" customHeight="1" thickBot="1" x14ac:dyDescent="0.4">
      <c r="A13" s="370"/>
      <c r="B13" s="967" t="str">
        <f>IF(NOT('DATA ENTRY SHEET'!D48=""),'DATA ENTRY SHEET'!D48,"")</f>
        <v/>
      </c>
      <c r="C13" s="968"/>
      <c r="D13" s="968"/>
      <c r="E13" s="969"/>
      <c r="F13" s="1211" t="str">
        <f>IF('DATA ENTRY SHEET'!E48="","",'DATA ENTRY SHEET'!E48)</f>
        <v/>
      </c>
      <c r="G13" s="968"/>
      <c r="H13" s="968"/>
      <c r="I13" s="968"/>
      <c r="J13" s="968"/>
      <c r="K13" s="969"/>
      <c r="L13" s="1004" t="str">
        <f>IF(NOT('DATA ENTRY SHEET'!I48=""),'DATA ENTRY SHEET'!I48,"")</f>
        <v/>
      </c>
      <c r="M13" s="972"/>
      <c r="N13" s="1214" t="str">
        <f>IF(NOT('DATA ENTRY SHEET'!AE48=""),'DATA ENTRY SHEET'!AE48,"")</f>
        <v/>
      </c>
      <c r="O13" s="1215"/>
      <c r="P13" s="1215"/>
      <c r="Q13" s="1215"/>
      <c r="R13" s="1216"/>
      <c r="S13" s="1221"/>
      <c r="T13" s="1222"/>
      <c r="U13" s="1222"/>
      <c r="V13" s="1223"/>
      <c r="W13" s="1229" t="str">
        <f>IF(NOT('DATA ENTRY SHEET'!AQ48=""),'DATA ENTRY SHEET'!AQ48,"")</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SHEET'!BQ48="","",'DATA ENTRY SHEET'!BQ48)</f>
        <v/>
      </c>
      <c r="AH13" s="1162"/>
      <c r="AI13" s="1180" t="str">
        <f>IF('DATA ENTRY SHEET'!BU48="","",'DATA ENTRY SHEET'!BU48)</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30</v>
      </c>
      <c r="B15" s="952"/>
      <c r="C15" s="953"/>
      <c r="D15" s="953"/>
      <c r="E15" s="953"/>
      <c r="F15" s="953"/>
      <c r="G15" s="953"/>
      <c r="H15" s="953"/>
      <c r="I15" s="953"/>
      <c r="J15" s="953"/>
      <c r="K15" s="954"/>
      <c r="L15" s="1049" t="str">
        <f>IF(NOT('DATA ENTRY SHEET'!F49=""),'DATA ENTRY SHEET'!F49,"")</f>
        <v/>
      </c>
      <c r="M15" s="956"/>
      <c r="N15" s="1247" t="str">
        <f>IF(NOT('DATA ENTRY SHEET'!J49=""),'DATA ENTRY SHEET'!J49,"")</f>
        <v/>
      </c>
      <c r="O15" s="1248"/>
      <c r="P15" s="1248"/>
      <c r="Q15" s="1248"/>
      <c r="R15" s="1249"/>
      <c r="S15" s="1196" t="str">
        <f>IF(NOT('DATA ENTRY SHEET'!AJ49=""),'DATA ENTRY SHEET'!AJ49,"")</f>
        <v/>
      </c>
      <c r="T15" s="1198"/>
      <c r="U15" s="1196" t="str">
        <f>IF(NOT('DATA ENTRY SHEET'!AM49=""),'DATA ENTRY SHEET'!AM49,"")</f>
        <v/>
      </c>
      <c r="V15" s="1198"/>
      <c r="W15" s="1196" t="str">
        <f>IF(NOT('DATA ENTRY SHEET'!AN49=""),'DATA ENTRY SHEET'!AN49,"")</f>
        <v/>
      </c>
      <c r="X15" s="1197"/>
      <c r="Y15" s="1198"/>
      <c r="Z15" s="943" t="str">
        <f>IF('DATA ENTRY SHEET'!AW49="","",'DATA ENTRY SHEET'!AW49)</f>
        <v/>
      </c>
      <c r="AA15" s="944"/>
      <c r="AB15" s="945"/>
      <c r="AC15" s="943" t="str">
        <f>IF(NOT('DATA ENTRY SHEET'!AY49=""),'DATA ENTRY SHEET'!AY49,"")</f>
        <v/>
      </c>
      <c r="AD15" s="944"/>
      <c r="AE15" s="944"/>
      <c r="AF15" s="945"/>
      <c r="AG15" s="1173" t="str">
        <f>IF('DATA ENTRY SHEET'!AR49="","",'DATA ENTRY SHEET'!AR49)</f>
        <v/>
      </c>
      <c r="AH15" s="1174"/>
      <c r="AI15" s="1175" t="str">
        <f>IF('DATA ENTRY SHEET'!BS49="","",'DATA ENTRY SHEET'!BS49)</f>
        <v/>
      </c>
      <c r="AJ15" s="1176"/>
      <c r="AK15" s="993" t="str">
        <f>IF(NOT('DATA ENTRY SHEET'!AT49=""),'DATA ENTRY SHEET'!AT49,"")</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SHEET'!B49=""),'DATA ENTRY SHEET'!B49,"")</f>
        <v/>
      </c>
      <c r="C16" s="958"/>
      <c r="D16" s="958"/>
      <c r="E16" s="958"/>
      <c r="F16" s="959" t="str">
        <f>IF('DATA ENTRY SHEET'!BX49="","",'DATA ENTRY SHEET'!BX49)</f>
        <v/>
      </c>
      <c r="G16" s="959"/>
      <c r="H16" s="959"/>
      <c r="I16" s="959"/>
      <c r="J16" s="959"/>
      <c r="K16" s="960"/>
      <c r="L16" s="1045" t="str">
        <f>IF(NOT('DATA ENTRY SHEET'!H49=""),'DATA ENTRY SHEET'!H49,"")</f>
        <v/>
      </c>
      <c r="M16" s="937"/>
      <c r="N16" s="1226" t="str">
        <f>IF(NOT('DATA ENTRY SHEET'!AD49=""),'DATA ENTRY SHEET'!AD49,"")</f>
        <v/>
      </c>
      <c r="O16" s="1227"/>
      <c r="P16" s="1227"/>
      <c r="Q16" s="1227"/>
      <c r="R16" s="1228"/>
      <c r="S16" s="1199" t="str">
        <f>IF(NOT('DATA ENTRY SHEET'!AI49=""),'DATA ENTRY SHEET'!AI49,"")</f>
        <v/>
      </c>
      <c r="T16" s="1200"/>
      <c r="U16" s="1199" t="str">
        <f>IF(NOT('DATA ENTRY SHEET'!AL49=""),'DATA ENTRY SHEET'!AL49,"")</f>
        <v/>
      </c>
      <c r="V16" s="1200"/>
      <c r="W16" s="1199" t="str">
        <f>IF(NOT('DATA ENTRY SHEET'!AO49=""),'DATA ENTRY SHEET'!AO49,"")</f>
        <v/>
      </c>
      <c r="X16" s="1217"/>
      <c r="Y16" s="1200"/>
      <c r="Z16" s="946" t="str">
        <f>IF(Z15="","",ROUNDUP((Z15)*((AB6)+1),2))</f>
        <v/>
      </c>
      <c r="AA16" s="947"/>
      <c r="AB16" s="948"/>
      <c r="AC16" s="946" t="str">
        <f>IF(AC15="","",ROUNDUP((AC15)*($AF$6+1),2))</f>
        <v/>
      </c>
      <c r="AD16" s="947"/>
      <c r="AE16" s="947"/>
      <c r="AF16" s="948"/>
      <c r="AG16" s="1178" t="str">
        <f>IF(NOT('DATA ENTRY SHEET'!AS49=""),'DATA ENTRY SHEET'!AS49,"")</f>
        <v/>
      </c>
      <c r="AH16" s="1179"/>
      <c r="AI16" s="1177" t="str">
        <f>IF('DATA ENTRY SHEET'!BV49="","",'DATA ENTRY SHEET'!BV49)</f>
        <v/>
      </c>
      <c r="AJ16" s="1177"/>
      <c r="AK16" s="998" t="str">
        <f>IF(NOT('DATA ENTRY SHEET'!AU49=""),'DATA ENTRY SHEET'!AU49,"")</f>
        <v/>
      </c>
      <c r="AL16" s="999"/>
      <c r="AM16" s="506"/>
      <c r="AN16" s="1092" t="s">
        <v>34</v>
      </c>
      <c r="AO16" s="1093"/>
      <c r="AQ16" s="74"/>
    </row>
    <row r="17" spans="1:43" ht="18" customHeight="1" x14ac:dyDescent="0.35">
      <c r="A17" s="256"/>
      <c r="B17" s="929" t="str">
        <f>IF(NOT('DATA ENTRY SHEET'!C49=""),'DATA ENTRY SHEET'!C49,"")</f>
        <v/>
      </c>
      <c r="C17" s="930"/>
      <c r="D17" s="930"/>
      <c r="E17" s="930"/>
      <c r="F17" s="930"/>
      <c r="G17" s="930"/>
      <c r="H17" s="930"/>
      <c r="I17" s="930"/>
      <c r="J17" s="930"/>
      <c r="K17" s="648" t="str">
        <f>IF('DATA ENTRY SHEET'!AG49&lt;&gt;"",LEFT('DATA ENTRY SHEET'!AG49,1),"")</f>
        <v/>
      </c>
      <c r="L17" s="1005" t="str">
        <f>IF(NOT('DATA ENTRY SHEET'!G49=""),'DATA ENTRY SHEET'!G49,"")</f>
        <v/>
      </c>
      <c r="M17" s="932"/>
      <c r="N17" s="1250" t="str">
        <f>IF(NOT('DATA ENTRY SHEET'!AF49=""),'DATA ENTRY SHEET'!AF49,"")</f>
        <v/>
      </c>
      <c r="O17" s="1250"/>
      <c r="P17" s="1250"/>
      <c r="Q17" s="1250"/>
      <c r="R17" s="1250"/>
      <c r="S17" s="1199" t="str">
        <f>IF(NOT('DATA ENTRY SHEET'!AH49=""),'DATA ENTRY SHEET'!AH49,"")</f>
        <v/>
      </c>
      <c r="T17" s="1200"/>
      <c r="U17" s="1217" t="str">
        <f>IF(NOT('DATA ENTRY SHEET'!AK49=""),'DATA ENTRY SHEET'!AK49,"")</f>
        <v/>
      </c>
      <c r="V17" s="1200"/>
      <c r="W17" s="1206" t="str">
        <f>IF(NOT('DATA ENTRY SHEET'!AP49=""),'DATA ENTRY SHEET'!AP49,"")</f>
        <v/>
      </c>
      <c r="X17" s="1207"/>
      <c r="Y17" s="1208"/>
      <c r="Z17" s="946" t="str">
        <f>IF(NOT('DATA ENTRY SHEET'!AX49=""),'DATA ENTRY SHEET'!AX49,"")</f>
        <v/>
      </c>
      <c r="AA17" s="947"/>
      <c r="AB17" s="948"/>
      <c r="AC17" s="946" t="str">
        <f>IF(NOT('DATA ENTRY SHEET'!AZ49=""),'DATA ENTRY SHEET'!AZ49,"")</f>
        <v/>
      </c>
      <c r="AD17" s="947"/>
      <c r="AE17" s="947"/>
      <c r="AF17" s="948"/>
      <c r="AG17" s="1209" t="str">
        <f>IF('DATA ENTRY SHEET'!BR49="","",'DATA ENTRY SHEET'!BR49)</f>
        <v/>
      </c>
      <c r="AH17" s="1210"/>
      <c r="AI17" s="1177" t="str">
        <f>IF('DATA ENTRY SHEET'!BT49="","",'DATA ENTRY SHEET'!BT49)</f>
        <v/>
      </c>
      <c r="AJ17" s="1177"/>
      <c r="AK17" s="998" t="str">
        <f>IF(NOT('DATA ENTRY SHEET'!AV49=""),'DATA ENTRY SHEET'!AV49,"")</f>
        <v/>
      </c>
      <c r="AL17" s="999"/>
      <c r="AM17" s="506"/>
      <c r="AN17" s="330"/>
      <c r="AO17" s="331"/>
      <c r="AQ17" s="74"/>
    </row>
    <row r="18" spans="1:43" ht="18" customHeight="1" thickBot="1" x14ac:dyDescent="0.4">
      <c r="A18" s="256"/>
      <c r="B18" s="967" t="str">
        <f>IF(NOT('DATA ENTRY SHEET'!D49=""),'DATA ENTRY SHEET'!D49,"")</f>
        <v/>
      </c>
      <c r="C18" s="968"/>
      <c r="D18" s="968"/>
      <c r="E18" s="969"/>
      <c r="F18" s="1211" t="str">
        <f>IF('DATA ENTRY SHEET'!E49="","",'DATA ENTRY SHEET'!E49)</f>
        <v/>
      </c>
      <c r="G18" s="968"/>
      <c r="H18" s="968"/>
      <c r="I18" s="968"/>
      <c r="J18" s="968"/>
      <c r="K18" s="969"/>
      <c r="L18" s="1004" t="str">
        <f>IF(NOT('DATA ENTRY SHEET'!I49=""),'DATA ENTRY SHEET'!I49,"")</f>
        <v/>
      </c>
      <c r="M18" s="972"/>
      <c r="N18" s="1214" t="str">
        <f>IF(NOT('DATA ENTRY SHEET'!AE49=""),'DATA ENTRY SHEET'!AE49,"")</f>
        <v/>
      </c>
      <c r="O18" s="1215"/>
      <c r="P18" s="1215"/>
      <c r="Q18" s="1215"/>
      <c r="R18" s="1216"/>
      <c r="S18" s="1232"/>
      <c r="T18" s="1233"/>
      <c r="U18" s="1233"/>
      <c r="V18" s="1234"/>
      <c r="W18" s="1229" t="str">
        <f>IF(NOT('DATA ENTRY SHEET'!AQ49=""),'DATA ENTRY SHEET'!AQ49,"")</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SHEET'!BQ49="","",'DATA ENTRY SHEET'!BQ49)</f>
        <v/>
      </c>
      <c r="AH18" s="1162"/>
      <c r="AI18" s="1180" t="str">
        <f>IF('DATA ENTRY SHEET'!BU49="","",'DATA ENTRY SHEET'!BU49)</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31</v>
      </c>
      <c r="B20" s="952"/>
      <c r="C20" s="953"/>
      <c r="D20" s="953"/>
      <c r="E20" s="953"/>
      <c r="F20" s="953"/>
      <c r="G20" s="953"/>
      <c r="H20" s="953"/>
      <c r="I20" s="953"/>
      <c r="J20" s="953"/>
      <c r="K20" s="954"/>
      <c r="L20" s="1049" t="str">
        <f>IF(NOT('DATA ENTRY SHEET'!F50=""),'DATA ENTRY SHEET'!F50,"")</f>
        <v/>
      </c>
      <c r="M20" s="956"/>
      <c r="N20" s="1247" t="str">
        <f>IF(NOT('DATA ENTRY SHEET'!J50=""),'DATA ENTRY SHEET'!J50,"")</f>
        <v/>
      </c>
      <c r="O20" s="1248"/>
      <c r="P20" s="1248"/>
      <c r="Q20" s="1248"/>
      <c r="R20" s="1249"/>
      <c r="S20" s="1196" t="str">
        <f>IF(NOT('DATA ENTRY SHEET'!AJ50=""),'DATA ENTRY SHEET'!AJ50,"")</f>
        <v/>
      </c>
      <c r="T20" s="1198"/>
      <c r="U20" s="1196" t="str">
        <f>IF(NOT('DATA ENTRY SHEET'!AM50=""),'DATA ENTRY SHEET'!AM50,"")</f>
        <v/>
      </c>
      <c r="V20" s="1198"/>
      <c r="W20" s="1196" t="str">
        <f>IF(NOT('DATA ENTRY SHEET'!AN50=""),'DATA ENTRY SHEET'!AN50,"")</f>
        <v/>
      </c>
      <c r="X20" s="1197"/>
      <c r="Y20" s="1198"/>
      <c r="Z20" s="943" t="str">
        <f>IF('DATA ENTRY SHEET'!AW50="","",'DATA ENTRY SHEET'!AW50)</f>
        <v/>
      </c>
      <c r="AA20" s="944"/>
      <c r="AB20" s="945"/>
      <c r="AC20" s="943" t="str">
        <f>IF(NOT('DATA ENTRY SHEET'!AY50=""),'DATA ENTRY SHEET'!AY50,"")</f>
        <v/>
      </c>
      <c r="AD20" s="944"/>
      <c r="AE20" s="944"/>
      <c r="AF20" s="945"/>
      <c r="AG20" s="1173" t="str">
        <f>IF('DATA ENTRY SHEET'!AR50="","",'DATA ENTRY SHEET'!AR50)</f>
        <v/>
      </c>
      <c r="AH20" s="1174"/>
      <c r="AI20" s="1175" t="str">
        <f>IF('DATA ENTRY SHEET'!BS50="","",'DATA ENTRY SHEET'!BS50)</f>
        <v/>
      </c>
      <c r="AJ20" s="1176"/>
      <c r="AK20" s="993" t="str">
        <f>IF(NOT('DATA ENTRY SHEET'!AT50=""),'DATA ENTRY SHEET'!AT50,"")</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SHEET'!B50=""),'DATA ENTRY SHEET'!B50,"")</f>
        <v/>
      </c>
      <c r="C21" s="958"/>
      <c r="D21" s="958"/>
      <c r="E21" s="958"/>
      <c r="F21" s="959" t="str">
        <f>IF('DATA ENTRY SHEET'!BX50="","",'DATA ENTRY SHEET'!BX50)</f>
        <v/>
      </c>
      <c r="G21" s="959"/>
      <c r="H21" s="959"/>
      <c r="I21" s="959"/>
      <c r="J21" s="959"/>
      <c r="K21" s="960"/>
      <c r="L21" s="1045" t="str">
        <f>IF(NOT('DATA ENTRY SHEET'!H50=""),'DATA ENTRY SHEET'!H50,"")</f>
        <v/>
      </c>
      <c r="M21" s="937"/>
      <c r="N21" s="1226" t="str">
        <f>IF(NOT('DATA ENTRY SHEET'!AD50=""),'DATA ENTRY SHEET'!AD50,"")</f>
        <v/>
      </c>
      <c r="O21" s="1227"/>
      <c r="P21" s="1227"/>
      <c r="Q21" s="1227"/>
      <c r="R21" s="1228"/>
      <c r="S21" s="1199" t="str">
        <f>IF(NOT('DATA ENTRY SHEET'!AI50=""),'DATA ENTRY SHEET'!AI50,"")</f>
        <v/>
      </c>
      <c r="T21" s="1200"/>
      <c r="U21" s="1199" t="str">
        <f>IF(NOT('DATA ENTRY SHEET'!AL50=""),'DATA ENTRY SHEET'!AL50,"")</f>
        <v/>
      </c>
      <c r="V21" s="1200"/>
      <c r="W21" s="1199" t="str">
        <f>IF(NOT('DATA ENTRY SHEET'!AO50=""),'DATA ENTRY SHEET'!AO50,"")</f>
        <v/>
      </c>
      <c r="X21" s="1217"/>
      <c r="Y21" s="1200"/>
      <c r="Z21" s="946" t="str">
        <f>IF(Z20="","",ROUNDUP((Z20)*(($AB$6)+1),2))</f>
        <v/>
      </c>
      <c r="AA21" s="947"/>
      <c r="AB21" s="948"/>
      <c r="AC21" s="946" t="str">
        <f>IF(AC20="","",ROUNDUP((AC20)*($AF$6+1),2))</f>
        <v/>
      </c>
      <c r="AD21" s="947"/>
      <c r="AE21" s="947"/>
      <c r="AF21" s="948"/>
      <c r="AG21" s="1178" t="str">
        <f>IF(NOT('DATA ENTRY SHEET'!AS50=""),'DATA ENTRY SHEET'!AS50,"")</f>
        <v/>
      </c>
      <c r="AH21" s="1179"/>
      <c r="AI21" s="1177" t="str">
        <f>IF('DATA ENTRY SHEET'!BV50="","",'DATA ENTRY SHEET'!BV50)</f>
        <v/>
      </c>
      <c r="AJ21" s="1177"/>
      <c r="AK21" s="998" t="str">
        <f>IF(NOT('DATA ENTRY SHEET'!AU50=""),'DATA ENTRY SHEET'!AU50,"")</f>
        <v/>
      </c>
      <c r="AL21" s="999"/>
      <c r="AM21" s="506"/>
      <c r="AN21" s="1092" t="s">
        <v>34</v>
      </c>
      <c r="AO21" s="1093"/>
      <c r="AQ21" s="74"/>
    </row>
    <row r="22" spans="1:43" ht="18" customHeight="1" x14ac:dyDescent="0.35">
      <c r="A22" s="370"/>
      <c r="B22" s="929" t="str">
        <f>IF(NOT('DATA ENTRY SHEET'!C50=""),'DATA ENTRY SHEET'!C50,"")</f>
        <v/>
      </c>
      <c r="C22" s="930"/>
      <c r="D22" s="930"/>
      <c r="E22" s="930"/>
      <c r="F22" s="930"/>
      <c r="G22" s="930"/>
      <c r="H22" s="930"/>
      <c r="I22" s="930"/>
      <c r="J22" s="930"/>
      <c r="K22" s="648" t="str">
        <f>IF('DATA ENTRY SHEET'!AG50&lt;&gt;"",LEFT('DATA ENTRY SHEET'!AG50,1),"")</f>
        <v/>
      </c>
      <c r="L22" s="1005" t="str">
        <f>IF(NOT('DATA ENTRY SHEET'!G50=""),'DATA ENTRY SHEET'!G50,"")</f>
        <v/>
      </c>
      <c r="M22" s="932"/>
      <c r="N22" s="1250" t="str">
        <f>IF(NOT('DATA ENTRY SHEET'!AF50=""),'DATA ENTRY SHEET'!AF50,"")</f>
        <v/>
      </c>
      <c r="O22" s="1250"/>
      <c r="P22" s="1250"/>
      <c r="Q22" s="1250"/>
      <c r="R22" s="1250"/>
      <c r="S22" s="1199" t="str">
        <f>IF(NOT('DATA ENTRY SHEET'!AH50=""),'DATA ENTRY SHEET'!AH50,"")</f>
        <v/>
      </c>
      <c r="T22" s="1200"/>
      <c r="U22" s="1217" t="str">
        <f>IF(NOT('DATA ENTRY SHEET'!AK50=""),'DATA ENTRY SHEET'!AK50,"")</f>
        <v/>
      </c>
      <c r="V22" s="1200"/>
      <c r="W22" s="1206" t="str">
        <f>IF(NOT('DATA ENTRY SHEET'!AP50=""),'DATA ENTRY SHEET'!AP50,"")</f>
        <v/>
      </c>
      <c r="X22" s="1207"/>
      <c r="Y22" s="1208"/>
      <c r="Z22" s="946" t="str">
        <f>IF(NOT('DATA ENTRY SHEET'!AX50=""),'DATA ENTRY SHEET'!AX50,"")</f>
        <v/>
      </c>
      <c r="AA22" s="947"/>
      <c r="AB22" s="948"/>
      <c r="AC22" s="946" t="str">
        <f>IF(NOT('DATA ENTRY SHEET'!AZ50=""),'DATA ENTRY SHEET'!AZ50,"")</f>
        <v/>
      </c>
      <c r="AD22" s="947"/>
      <c r="AE22" s="947"/>
      <c r="AF22" s="948"/>
      <c r="AG22" s="1209" t="str">
        <f>IF('DATA ENTRY SHEET'!BR50="","",'DATA ENTRY SHEET'!BR50)</f>
        <v/>
      </c>
      <c r="AH22" s="1210"/>
      <c r="AI22" s="1177" t="str">
        <f>IF('DATA ENTRY SHEET'!BT50="","",'DATA ENTRY SHEET'!BT50)</f>
        <v/>
      </c>
      <c r="AJ22" s="1177"/>
      <c r="AK22" s="998" t="str">
        <f>IF(NOT('DATA ENTRY SHEET'!AV50=""),'DATA ENTRY SHEET'!AV50,"")</f>
        <v/>
      </c>
      <c r="AL22" s="999"/>
      <c r="AM22" s="506"/>
      <c r="AN22" s="330"/>
      <c r="AO22" s="331"/>
      <c r="AQ22" s="74"/>
    </row>
    <row r="23" spans="1:43" ht="18" customHeight="1" thickBot="1" x14ac:dyDescent="0.4">
      <c r="A23" s="370"/>
      <c r="B23" s="967" t="str">
        <f>IF(NOT('DATA ENTRY SHEET'!D50=""),'DATA ENTRY SHEET'!D50,"")</f>
        <v/>
      </c>
      <c r="C23" s="968"/>
      <c r="D23" s="968"/>
      <c r="E23" s="969"/>
      <c r="F23" s="1211" t="str">
        <f>IF('DATA ENTRY SHEET'!E50="","",'DATA ENTRY SHEET'!E50)</f>
        <v/>
      </c>
      <c r="G23" s="968"/>
      <c r="H23" s="968"/>
      <c r="I23" s="968"/>
      <c r="J23" s="968"/>
      <c r="K23" s="969"/>
      <c r="L23" s="1004" t="str">
        <f>IF(NOT('DATA ENTRY SHEET'!I50=""),'DATA ENTRY SHEET'!I50,"")</f>
        <v/>
      </c>
      <c r="M23" s="972"/>
      <c r="N23" s="1214" t="str">
        <f>IF(NOT('DATA ENTRY SHEET'!AE50=""),'DATA ENTRY SHEET'!AE50,"")</f>
        <v/>
      </c>
      <c r="O23" s="1215"/>
      <c r="P23" s="1215"/>
      <c r="Q23" s="1215"/>
      <c r="R23" s="1216"/>
      <c r="S23" s="1232"/>
      <c r="T23" s="1233"/>
      <c r="U23" s="1233"/>
      <c r="V23" s="1234"/>
      <c r="W23" s="1229" t="str">
        <f>IF(NOT('DATA ENTRY SHEET'!AQ50=""),'DATA ENTRY SHEET'!AQ50,"")</f>
        <v/>
      </c>
      <c r="X23" s="1230"/>
      <c r="Y23" s="1231"/>
      <c r="Z23" s="1016" t="str">
        <f t="shared" ref="Z23" si="4">IF(AND(NOT(Z21=""),NOT(Z22="")),(Z22-Z21)/(Z22),"")</f>
        <v/>
      </c>
      <c r="AA23" s="1017"/>
      <c r="AB23" s="1018"/>
      <c r="AC23" s="1016" t="str">
        <f>IF(AND(NOT(AC21=""),NOT(AC22="")),(AC22-AC21)/(AC22),"")</f>
        <v/>
      </c>
      <c r="AD23" s="1017"/>
      <c r="AE23" s="1017"/>
      <c r="AF23" s="1018"/>
      <c r="AG23" s="1161" t="str">
        <f>IF('DATA ENTRY SHEET'!BQ50="","",'DATA ENTRY SHEET'!BQ50)</f>
        <v/>
      </c>
      <c r="AH23" s="1162"/>
      <c r="AI23" s="1180" t="str">
        <f>IF('DATA ENTRY SHEET'!BU50="","",'DATA ENTRY SHEET'!BU50)</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32</v>
      </c>
      <c r="B25" s="952"/>
      <c r="C25" s="953"/>
      <c r="D25" s="953"/>
      <c r="E25" s="953"/>
      <c r="F25" s="953"/>
      <c r="G25" s="953"/>
      <c r="H25" s="953"/>
      <c r="I25" s="953"/>
      <c r="J25" s="953"/>
      <c r="K25" s="954"/>
      <c r="L25" s="1049" t="str">
        <f>IF(NOT('DATA ENTRY SHEET'!F51=""),'DATA ENTRY SHEET'!F51,"")</f>
        <v/>
      </c>
      <c r="M25" s="956"/>
      <c r="N25" s="1247" t="str">
        <f>IF(NOT('DATA ENTRY SHEET'!J51=""),'DATA ENTRY SHEET'!J51,"")</f>
        <v/>
      </c>
      <c r="O25" s="1248"/>
      <c r="P25" s="1248"/>
      <c r="Q25" s="1248"/>
      <c r="R25" s="1249"/>
      <c r="S25" s="1196" t="str">
        <f>IF(NOT('DATA ENTRY SHEET'!AJ51=""),'DATA ENTRY SHEET'!AJ51,"")</f>
        <v/>
      </c>
      <c r="T25" s="1198"/>
      <c r="U25" s="1196" t="str">
        <f>IF(NOT('DATA ENTRY SHEET'!AM51=""),'DATA ENTRY SHEET'!AM51,"")</f>
        <v/>
      </c>
      <c r="V25" s="1198"/>
      <c r="W25" s="1196" t="str">
        <f>IF(NOT('DATA ENTRY SHEET'!AN51=""),'DATA ENTRY SHEET'!AN51,"")</f>
        <v/>
      </c>
      <c r="X25" s="1197"/>
      <c r="Y25" s="1198"/>
      <c r="Z25" s="943" t="str">
        <f>IF('DATA ENTRY SHEET'!AW51="","",'DATA ENTRY SHEET'!AW51)</f>
        <v/>
      </c>
      <c r="AA25" s="944"/>
      <c r="AB25" s="945"/>
      <c r="AC25" s="943" t="str">
        <f>IF(NOT('DATA ENTRY SHEET'!AY51=""),'DATA ENTRY SHEET'!AY51,"")</f>
        <v/>
      </c>
      <c r="AD25" s="944"/>
      <c r="AE25" s="944"/>
      <c r="AF25" s="945"/>
      <c r="AG25" s="1173" t="str">
        <f>IF('DATA ENTRY SHEET'!AR51="","",'DATA ENTRY SHEET'!AR51)</f>
        <v/>
      </c>
      <c r="AH25" s="1174"/>
      <c r="AI25" s="1175" t="str">
        <f>IF('DATA ENTRY SHEET'!BS51="","",'DATA ENTRY SHEET'!BS51)</f>
        <v/>
      </c>
      <c r="AJ25" s="1176"/>
      <c r="AK25" s="993" t="str">
        <f>IF(NOT('DATA ENTRY SHEET'!AT51=""),'DATA ENTRY SHEET'!AT51,"")</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SHEET'!B51=""),'DATA ENTRY SHEET'!B51,"")</f>
        <v/>
      </c>
      <c r="C26" s="958"/>
      <c r="D26" s="958"/>
      <c r="E26" s="958"/>
      <c r="F26" s="959" t="str">
        <f>IF('DATA ENTRY SHEET'!BX51="","",'DATA ENTRY SHEET'!BX51)</f>
        <v/>
      </c>
      <c r="G26" s="959"/>
      <c r="H26" s="959"/>
      <c r="I26" s="959"/>
      <c r="J26" s="959"/>
      <c r="K26" s="960"/>
      <c r="L26" s="1045" t="str">
        <f>IF(NOT('DATA ENTRY SHEET'!H51=""),'DATA ENTRY SHEET'!H51,"")</f>
        <v/>
      </c>
      <c r="M26" s="937"/>
      <c r="N26" s="1226" t="str">
        <f>IF(NOT('DATA ENTRY SHEET'!AD51=""),'DATA ENTRY SHEET'!AD51,"")</f>
        <v/>
      </c>
      <c r="O26" s="1227"/>
      <c r="P26" s="1227"/>
      <c r="Q26" s="1227"/>
      <c r="R26" s="1228"/>
      <c r="S26" s="1199" t="str">
        <f>IF(NOT('DATA ENTRY SHEET'!AI51=""),'DATA ENTRY SHEET'!AI51,"")</f>
        <v/>
      </c>
      <c r="T26" s="1200"/>
      <c r="U26" s="1199" t="str">
        <f>IF(NOT('DATA ENTRY SHEET'!AL51=""),'DATA ENTRY SHEET'!AL51,"")</f>
        <v/>
      </c>
      <c r="V26" s="1200"/>
      <c r="W26" s="1199" t="str">
        <f>IF(NOT('DATA ENTRY SHEET'!AO51=""),'DATA ENTRY SHEET'!AO51,"")</f>
        <v/>
      </c>
      <c r="X26" s="1217"/>
      <c r="Y26" s="1200"/>
      <c r="Z26" s="946" t="str">
        <f>IF(Z25="","",ROUNDUP((Z25)*(($AB$6)+1),2))</f>
        <v/>
      </c>
      <c r="AA26" s="947"/>
      <c r="AB26" s="948"/>
      <c r="AC26" s="946" t="str">
        <f>IF(AC25="","",ROUNDUP((AC25)*($AF$6+1),2))</f>
        <v/>
      </c>
      <c r="AD26" s="947"/>
      <c r="AE26" s="947"/>
      <c r="AF26" s="948"/>
      <c r="AG26" s="1178" t="str">
        <f>IF(NOT('DATA ENTRY SHEET'!AS51=""),'DATA ENTRY SHEET'!AS51,"")</f>
        <v/>
      </c>
      <c r="AH26" s="1179"/>
      <c r="AI26" s="1177" t="str">
        <f>IF('DATA ENTRY SHEET'!BV51="","",'DATA ENTRY SHEET'!BV51)</f>
        <v/>
      </c>
      <c r="AJ26" s="1177"/>
      <c r="AK26" s="998" t="str">
        <f>IF(NOT('DATA ENTRY SHEET'!AU51=""),'DATA ENTRY SHEET'!AU51,"")</f>
        <v/>
      </c>
      <c r="AL26" s="999"/>
      <c r="AM26" s="506"/>
      <c r="AN26" s="1092" t="s">
        <v>34</v>
      </c>
      <c r="AO26" s="1093"/>
      <c r="AQ26" s="74"/>
    </row>
    <row r="27" spans="1:43" ht="18" customHeight="1" x14ac:dyDescent="0.35">
      <c r="A27" s="370"/>
      <c r="B27" s="929" t="str">
        <f>IF(NOT('DATA ENTRY SHEET'!C51=""),'DATA ENTRY SHEET'!C51,"")</f>
        <v/>
      </c>
      <c r="C27" s="930"/>
      <c r="D27" s="930"/>
      <c r="E27" s="930"/>
      <c r="F27" s="930"/>
      <c r="G27" s="930"/>
      <c r="H27" s="930"/>
      <c r="I27" s="930"/>
      <c r="J27" s="930"/>
      <c r="K27" s="648" t="str">
        <f>IF('DATA ENTRY SHEET'!AG51&lt;&gt;"",LEFT('DATA ENTRY SHEET'!AG51,1),"")</f>
        <v/>
      </c>
      <c r="L27" s="1005" t="str">
        <f>IF(NOT('DATA ENTRY SHEET'!G51=""),'DATA ENTRY SHEET'!G51,"")</f>
        <v/>
      </c>
      <c r="M27" s="932"/>
      <c r="N27" s="1250" t="str">
        <f>IF(NOT('DATA ENTRY SHEET'!AF51=""),'DATA ENTRY SHEET'!AF51,"")</f>
        <v/>
      </c>
      <c r="O27" s="1250"/>
      <c r="P27" s="1250"/>
      <c r="Q27" s="1250"/>
      <c r="R27" s="1250"/>
      <c r="S27" s="1199" t="str">
        <f>IF(NOT('DATA ENTRY SHEET'!AH51=""),'DATA ENTRY SHEET'!AH51,"")</f>
        <v/>
      </c>
      <c r="T27" s="1200"/>
      <c r="U27" s="1217" t="str">
        <f>IF(NOT('DATA ENTRY SHEET'!AK51=""),'DATA ENTRY SHEET'!AK51,"")</f>
        <v/>
      </c>
      <c r="V27" s="1200"/>
      <c r="W27" s="1206" t="str">
        <f>IF(NOT('DATA ENTRY SHEET'!AP51=""),'DATA ENTRY SHEET'!AP51,"")</f>
        <v/>
      </c>
      <c r="X27" s="1207"/>
      <c r="Y27" s="1208"/>
      <c r="Z27" s="946" t="str">
        <f>IF(NOT('DATA ENTRY SHEET'!AX51=""),'DATA ENTRY SHEET'!AX51,"")</f>
        <v/>
      </c>
      <c r="AA27" s="947"/>
      <c r="AB27" s="948"/>
      <c r="AC27" s="946" t="str">
        <f>IF(NOT('DATA ENTRY SHEET'!AZ51=""),'DATA ENTRY SHEET'!AZ51,"")</f>
        <v/>
      </c>
      <c r="AD27" s="947"/>
      <c r="AE27" s="947"/>
      <c r="AF27" s="948"/>
      <c r="AG27" s="1209" t="str">
        <f>IF('DATA ENTRY SHEET'!BR51="","",'DATA ENTRY SHEET'!BR51)</f>
        <v/>
      </c>
      <c r="AH27" s="1210"/>
      <c r="AI27" s="1177" t="str">
        <f>IF('DATA ENTRY SHEET'!BT51="","",'DATA ENTRY SHEET'!BT51)</f>
        <v/>
      </c>
      <c r="AJ27" s="1177"/>
      <c r="AK27" s="998" t="str">
        <f>IF(NOT('DATA ENTRY SHEET'!AV51=""),'DATA ENTRY SHEET'!AV51,"")</f>
        <v/>
      </c>
      <c r="AL27" s="999"/>
      <c r="AM27" s="506"/>
      <c r="AN27" s="330"/>
      <c r="AO27" s="331"/>
      <c r="AQ27" s="74"/>
    </row>
    <row r="28" spans="1:43" ht="18" customHeight="1" thickBot="1" x14ac:dyDescent="0.4">
      <c r="A28" s="370"/>
      <c r="B28" s="967" t="str">
        <f>IF(NOT('DATA ENTRY SHEET'!D51=""),'DATA ENTRY SHEET'!D51,"")</f>
        <v/>
      </c>
      <c r="C28" s="968"/>
      <c r="D28" s="968"/>
      <c r="E28" s="969"/>
      <c r="F28" s="1211" t="str">
        <f>IF('DATA ENTRY SHEET'!E51="","",'DATA ENTRY SHEET'!E51)</f>
        <v/>
      </c>
      <c r="G28" s="968"/>
      <c r="H28" s="968"/>
      <c r="I28" s="968"/>
      <c r="J28" s="968"/>
      <c r="K28" s="969"/>
      <c r="L28" s="1004" t="str">
        <f>IF(NOT('DATA ENTRY SHEET'!I51=""),'DATA ENTRY SHEET'!I51,"")</f>
        <v/>
      </c>
      <c r="M28" s="972"/>
      <c r="N28" s="1214" t="str">
        <f>IF(NOT('DATA ENTRY SHEET'!AE51=""),'DATA ENTRY SHEET'!AE51,"")</f>
        <v/>
      </c>
      <c r="O28" s="1215"/>
      <c r="P28" s="1215"/>
      <c r="Q28" s="1215"/>
      <c r="R28" s="1216"/>
      <c r="S28" s="1232"/>
      <c r="T28" s="1233"/>
      <c r="U28" s="1233"/>
      <c r="V28" s="1234"/>
      <c r="W28" s="1229" t="str">
        <f>IF(NOT('DATA ENTRY SHEET'!AQ51=""),'DATA ENTRY SHEET'!AQ51,"")</f>
        <v/>
      </c>
      <c r="X28" s="1230"/>
      <c r="Y28" s="1231"/>
      <c r="Z28" s="1016" t="str">
        <f t="shared" ref="Z28" si="5">IF(AND(NOT(Z26=""),NOT(Z27="")),(Z27-Z26)/(Z27),"")</f>
        <v/>
      </c>
      <c r="AA28" s="1017"/>
      <c r="AB28" s="1018"/>
      <c r="AC28" s="1016" t="str">
        <f>IF(AND(NOT(AC26=""),NOT(AC27="")),(AC27-AC26)/(AC27),"")</f>
        <v/>
      </c>
      <c r="AD28" s="1017"/>
      <c r="AE28" s="1017"/>
      <c r="AF28" s="1018"/>
      <c r="AG28" s="1161" t="str">
        <f>IF('DATA ENTRY SHEET'!BQ51="","",'DATA ENTRY SHEET'!BQ51)</f>
        <v/>
      </c>
      <c r="AH28" s="1162"/>
      <c r="AI28" s="1180" t="str">
        <f>IF('DATA ENTRY SHEET'!BU51="","",'DATA ENTRY SHEET'!BU51)</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33</v>
      </c>
      <c r="B30" s="952"/>
      <c r="C30" s="953"/>
      <c r="D30" s="953"/>
      <c r="E30" s="953"/>
      <c r="F30" s="953"/>
      <c r="G30" s="953"/>
      <c r="H30" s="953"/>
      <c r="I30" s="953"/>
      <c r="J30" s="953"/>
      <c r="K30" s="954"/>
      <c r="L30" s="1049" t="str">
        <f>IF(NOT('DATA ENTRY SHEET'!F52=""),'DATA ENTRY SHEET'!F52,"")</f>
        <v/>
      </c>
      <c r="M30" s="956"/>
      <c r="N30" s="1247" t="str">
        <f>IF(NOT('DATA ENTRY SHEET'!J52=""),'DATA ENTRY SHEET'!J52,"")</f>
        <v/>
      </c>
      <c r="O30" s="1248"/>
      <c r="P30" s="1248"/>
      <c r="Q30" s="1248"/>
      <c r="R30" s="1249"/>
      <c r="S30" s="1196" t="str">
        <f>IF(NOT('DATA ENTRY SHEET'!AJ52=""),'DATA ENTRY SHEET'!AJ52,"")</f>
        <v/>
      </c>
      <c r="T30" s="1198"/>
      <c r="U30" s="1196" t="str">
        <f>IF(NOT('DATA ENTRY SHEET'!AM52=""),'DATA ENTRY SHEET'!AM52,"")</f>
        <v/>
      </c>
      <c r="V30" s="1198"/>
      <c r="W30" s="1196" t="str">
        <f>IF(NOT('DATA ENTRY SHEET'!AN52=""),'DATA ENTRY SHEET'!AN52,"")</f>
        <v/>
      </c>
      <c r="X30" s="1197"/>
      <c r="Y30" s="1198"/>
      <c r="Z30" s="943" t="str">
        <f>IF('DATA ENTRY SHEET'!AW52="","",'DATA ENTRY SHEET'!AW52)</f>
        <v/>
      </c>
      <c r="AA30" s="944"/>
      <c r="AB30" s="945"/>
      <c r="AC30" s="943" t="str">
        <f>IF(NOT('DATA ENTRY SHEET'!AY52=""),'DATA ENTRY SHEET'!AY52,"")</f>
        <v/>
      </c>
      <c r="AD30" s="944"/>
      <c r="AE30" s="944"/>
      <c r="AF30" s="945"/>
      <c r="AG30" s="1173" t="str">
        <f>IF('DATA ENTRY SHEET'!AR52="","",'DATA ENTRY SHEET'!AR52)</f>
        <v/>
      </c>
      <c r="AH30" s="1174"/>
      <c r="AI30" s="1175" t="str">
        <f>IF('DATA ENTRY SHEET'!BS52="","",'DATA ENTRY SHEET'!BS52)</f>
        <v/>
      </c>
      <c r="AJ30" s="1176"/>
      <c r="AK30" s="993" t="str">
        <f>IF(NOT('DATA ENTRY SHEET'!AT52=""),'DATA ENTRY SHEET'!AT52,"")</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SHEET'!B52=""),'DATA ENTRY SHEET'!B52,"")</f>
        <v/>
      </c>
      <c r="C31" s="958"/>
      <c r="D31" s="958"/>
      <c r="E31" s="958"/>
      <c r="F31" s="959" t="str">
        <f>IF('DATA ENTRY SHEET'!BX52="","",'DATA ENTRY SHEET'!BX52)</f>
        <v/>
      </c>
      <c r="G31" s="959"/>
      <c r="H31" s="959"/>
      <c r="I31" s="959"/>
      <c r="J31" s="959"/>
      <c r="K31" s="960"/>
      <c r="L31" s="1045" t="str">
        <f>IF(NOT('DATA ENTRY SHEET'!H52=""),'DATA ENTRY SHEET'!H52,"")</f>
        <v/>
      </c>
      <c r="M31" s="937"/>
      <c r="N31" s="1226" t="str">
        <f>IF(NOT('DATA ENTRY SHEET'!AD52=""),'DATA ENTRY SHEET'!AD52,"")</f>
        <v/>
      </c>
      <c r="O31" s="1227"/>
      <c r="P31" s="1227"/>
      <c r="Q31" s="1227"/>
      <c r="R31" s="1228"/>
      <c r="S31" s="1199" t="str">
        <f>IF(NOT('DATA ENTRY SHEET'!AI52=""),'DATA ENTRY SHEET'!AI52,"")</f>
        <v/>
      </c>
      <c r="T31" s="1200"/>
      <c r="U31" s="1199" t="str">
        <f>IF(NOT('DATA ENTRY SHEET'!AL52=""),'DATA ENTRY SHEET'!AL52,"")</f>
        <v/>
      </c>
      <c r="V31" s="1200"/>
      <c r="W31" s="1199" t="str">
        <f>IF(NOT('DATA ENTRY SHEET'!AO52=""),'DATA ENTRY SHEET'!AO52,"")</f>
        <v/>
      </c>
      <c r="X31" s="1217"/>
      <c r="Y31" s="1200"/>
      <c r="Z31" s="946" t="str">
        <f>IF(Z30="","",ROUNDUP((Z30)*(($AB$6)+1),2))</f>
        <v/>
      </c>
      <c r="AA31" s="947"/>
      <c r="AB31" s="948"/>
      <c r="AC31" s="946" t="str">
        <f>IF(AC30="","",ROUNDUP((AC30)*($AF$6+1),2))</f>
        <v/>
      </c>
      <c r="AD31" s="947"/>
      <c r="AE31" s="947"/>
      <c r="AF31" s="948"/>
      <c r="AG31" s="1178" t="str">
        <f>IF(NOT('DATA ENTRY SHEET'!AS52=""),'DATA ENTRY SHEET'!AS52,"")</f>
        <v/>
      </c>
      <c r="AH31" s="1179"/>
      <c r="AI31" s="1177" t="str">
        <f>IF('DATA ENTRY SHEET'!BV52="","",'DATA ENTRY SHEET'!BV52)</f>
        <v/>
      </c>
      <c r="AJ31" s="1177"/>
      <c r="AK31" s="998" t="str">
        <f>IF(NOT('DATA ENTRY SHEET'!AU52=""),'DATA ENTRY SHEET'!AU52,"")</f>
        <v/>
      </c>
      <c r="AL31" s="999"/>
      <c r="AM31" s="506"/>
      <c r="AN31" s="1092" t="s">
        <v>34</v>
      </c>
      <c r="AO31" s="1093"/>
      <c r="AQ31" s="74"/>
    </row>
    <row r="32" spans="1:43" ht="18" customHeight="1" x14ac:dyDescent="0.35">
      <c r="A32" s="370"/>
      <c r="B32" s="929" t="str">
        <f>IF(NOT('DATA ENTRY SHEET'!C52=""),'DATA ENTRY SHEET'!C52,"")</f>
        <v/>
      </c>
      <c r="C32" s="930"/>
      <c r="D32" s="930"/>
      <c r="E32" s="930"/>
      <c r="F32" s="930"/>
      <c r="G32" s="930"/>
      <c r="H32" s="930"/>
      <c r="I32" s="930"/>
      <c r="J32" s="930"/>
      <c r="K32" s="648" t="str">
        <f>IF('DATA ENTRY SHEET'!AG52&lt;&gt;"",LEFT('DATA ENTRY SHEET'!AG52,1),"")</f>
        <v/>
      </c>
      <c r="L32" s="1005" t="str">
        <f>IF(NOT('DATA ENTRY SHEET'!G52=""),'DATA ENTRY SHEET'!G52,"")</f>
        <v/>
      </c>
      <c r="M32" s="932"/>
      <c r="N32" s="1250" t="str">
        <f>IF(NOT('DATA ENTRY SHEET'!AF52=""),'DATA ENTRY SHEET'!AF52,"")</f>
        <v/>
      </c>
      <c r="O32" s="1250"/>
      <c r="P32" s="1250"/>
      <c r="Q32" s="1250"/>
      <c r="R32" s="1250"/>
      <c r="S32" s="1199" t="str">
        <f>IF(NOT('DATA ENTRY SHEET'!AH52=""),'DATA ENTRY SHEET'!AH52,"")</f>
        <v/>
      </c>
      <c r="T32" s="1200"/>
      <c r="U32" s="1217" t="str">
        <f>IF(NOT('DATA ENTRY SHEET'!AK52=""),'DATA ENTRY SHEET'!AK52,"")</f>
        <v/>
      </c>
      <c r="V32" s="1200"/>
      <c r="W32" s="1206" t="str">
        <f>IF(NOT('DATA ENTRY SHEET'!AP52=""),'DATA ENTRY SHEET'!AP52,"")</f>
        <v/>
      </c>
      <c r="X32" s="1207"/>
      <c r="Y32" s="1208"/>
      <c r="Z32" s="946" t="str">
        <f>IF(NOT('DATA ENTRY SHEET'!AX52=""),'DATA ENTRY SHEET'!AX52,"")</f>
        <v/>
      </c>
      <c r="AA32" s="947"/>
      <c r="AB32" s="948"/>
      <c r="AC32" s="946" t="str">
        <f>IF(NOT('DATA ENTRY SHEET'!AZ52=""),'DATA ENTRY SHEET'!AZ52,"")</f>
        <v/>
      </c>
      <c r="AD32" s="947"/>
      <c r="AE32" s="947"/>
      <c r="AF32" s="948"/>
      <c r="AG32" s="1209" t="str">
        <f>IF('DATA ENTRY SHEET'!BR52="","",'DATA ENTRY SHEET'!BR52)</f>
        <v/>
      </c>
      <c r="AH32" s="1210"/>
      <c r="AI32" s="1177" t="str">
        <f>IF('DATA ENTRY SHEET'!BT52="","",'DATA ENTRY SHEET'!BT52)</f>
        <v/>
      </c>
      <c r="AJ32" s="1177"/>
      <c r="AK32" s="998" t="str">
        <f>IF(NOT('DATA ENTRY SHEET'!AV52=""),'DATA ENTRY SHEET'!AV52,"")</f>
        <v/>
      </c>
      <c r="AL32" s="999"/>
      <c r="AM32" s="506"/>
      <c r="AN32" s="330"/>
      <c r="AO32" s="331"/>
      <c r="AQ32" s="74"/>
    </row>
    <row r="33" spans="1:43" ht="18" customHeight="1" thickBot="1" x14ac:dyDescent="0.4">
      <c r="A33" s="370"/>
      <c r="B33" s="967" t="str">
        <f>IF(NOT('DATA ENTRY SHEET'!D52=""),'DATA ENTRY SHEET'!D52,"")</f>
        <v/>
      </c>
      <c r="C33" s="968"/>
      <c r="D33" s="968"/>
      <c r="E33" s="969"/>
      <c r="F33" s="1211" t="str">
        <f>IF('DATA ENTRY SHEET'!E52="","",'DATA ENTRY SHEET'!E52)</f>
        <v/>
      </c>
      <c r="G33" s="968"/>
      <c r="H33" s="968"/>
      <c r="I33" s="968"/>
      <c r="J33" s="968"/>
      <c r="K33" s="969"/>
      <c r="L33" s="1004" t="str">
        <f>IF(NOT('DATA ENTRY SHEET'!I52=""),'DATA ENTRY SHEET'!I52,"")</f>
        <v/>
      </c>
      <c r="M33" s="972"/>
      <c r="N33" s="1214" t="str">
        <f>IF(NOT('DATA ENTRY SHEET'!AE52=""),'DATA ENTRY SHEET'!AE52,"")</f>
        <v/>
      </c>
      <c r="O33" s="1215"/>
      <c r="P33" s="1215"/>
      <c r="Q33" s="1215"/>
      <c r="R33" s="1216"/>
      <c r="S33" s="1232"/>
      <c r="T33" s="1233"/>
      <c r="U33" s="1233"/>
      <c r="V33" s="1234"/>
      <c r="W33" s="1229" t="str">
        <f>IF(NOT('DATA ENTRY SHEET'!AQ52=""),'DATA ENTRY SHEET'!AQ52,"")</f>
        <v/>
      </c>
      <c r="X33" s="1230"/>
      <c r="Y33" s="1231"/>
      <c r="Z33" s="1016" t="str">
        <f t="shared" ref="Z33" si="6">IF(AND(NOT(Z31=""),NOT(Z32="")),(Z32-Z31)/(Z32),"")</f>
        <v/>
      </c>
      <c r="AA33" s="1017"/>
      <c r="AB33" s="1018"/>
      <c r="AC33" s="1016" t="str">
        <f>IF(AND(NOT(AC31=""),NOT(AC32="")),(AC32-AC31)/(AC32),"")</f>
        <v/>
      </c>
      <c r="AD33" s="1017"/>
      <c r="AE33" s="1017"/>
      <c r="AF33" s="1018"/>
      <c r="AG33" s="1161" t="str">
        <f>IF('DATA ENTRY SHEET'!BQ52="","",'DATA ENTRY SHEET'!BQ52)</f>
        <v/>
      </c>
      <c r="AH33" s="1162"/>
      <c r="AI33" s="1180" t="str">
        <f>IF('DATA ENTRY SHEET'!BU52="","",'DATA ENTRY SHEET'!BU52)</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34</v>
      </c>
      <c r="B35" s="952"/>
      <c r="C35" s="953"/>
      <c r="D35" s="953"/>
      <c r="E35" s="953"/>
      <c r="F35" s="953"/>
      <c r="G35" s="953"/>
      <c r="H35" s="953"/>
      <c r="I35" s="953"/>
      <c r="J35" s="953"/>
      <c r="K35" s="954"/>
      <c r="L35" s="1049" t="str">
        <f>IF(NOT('DATA ENTRY SHEET'!F53=""),'DATA ENTRY SHEET'!F53,"")</f>
        <v/>
      </c>
      <c r="M35" s="956"/>
      <c r="N35" s="1247" t="str">
        <f>IF(NOT('DATA ENTRY SHEET'!J53=""),'DATA ENTRY SHEET'!J53,"")</f>
        <v/>
      </c>
      <c r="O35" s="1248"/>
      <c r="P35" s="1248"/>
      <c r="Q35" s="1248"/>
      <c r="R35" s="1249"/>
      <c r="S35" s="1196" t="str">
        <f>IF(NOT('DATA ENTRY SHEET'!AJ53=""),'DATA ENTRY SHEET'!AJ53,"")</f>
        <v/>
      </c>
      <c r="T35" s="1198"/>
      <c r="U35" s="1196" t="str">
        <f>IF(NOT('DATA ENTRY SHEET'!AM53=""),'DATA ENTRY SHEET'!AM53,"")</f>
        <v/>
      </c>
      <c r="V35" s="1198"/>
      <c r="W35" s="1196" t="str">
        <f>IF(NOT('DATA ENTRY SHEET'!AN53=""),'DATA ENTRY SHEET'!AN53,"")</f>
        <v/>
      </c>
      <c r="X35" s="1197"/>
      <c r="Y35" s="1198"/>
      <c r="Z35" s="943" t="str">
        <f>IF('DATA ENTRY SHEET'!AW53="","",'DATA ENTRY SHEET'!AW53)</f>
        <v/>
      </c>
      <c r="AA35" s="944"/>
      <c r="AB35" s="945"/>
      <c r="AC35" s="943" t="str">
        <f>IF(NOT('DATA ENTRY SHEET'!AY53=""),'DATA ENTRY SHEET'!AY53,"")</f>
        <v/>
      </c>
      <c r="AD35" s="944"/>
      <c r="AE35" s="944"/>
      <c r="AF35" s="945"/>
      <c r="AG35" s="1173" t="str">
        <f>IF('DATA ENTRY SHEET'!AR53="","",'DATA ENTRY SHEET'!AR53)</f>
        <v/>
      </c>
      <c r="AH35" s="1174"/>
      <c r="AI35" s="1175" t="str">
        <f>IF('DATA ENTRY SHEET'!BS53="","",'DATA ENTRY SHEET'!BS53)</f>
        <v/>
      </c>
      <c r="AJ35" s="1176"/>
      <c r="AK35" s="993" t="str">
        <f>IF(NOT('DATA ENTRY SHEET'!AT53=""),'DATA ENTRY SHEET'!AT53,"")</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SHEET'!B53=""),'DATA ENTRY SHEET'!B53,"")</f>
        <v/>
      </c>
      <c r="C36" s="958"/>
      <c r="D36" s="958"/>
      <c r="E36" s="958"/>
      <c r="F36" s="959" t="str">
        <f>IF('DATA ENTRY SHEET'!BX53="","",'DATA ENTRY SHEET'!BX53)</f>
        <v/>
      </c>
      <c r="G36" s="959"/>
      <c r="H36" s="959"/>
      <c r="I36" s="959"/>
      <c r="J36" s="959"/>
      <c r="K36" s="960"/>
      <c r="L36" s="1045" t="str">
        <f>IF(NOT('DATA ENTRY SHEET'!H53=""),'DATA ENTRY SHEET'!H53,"")</f>
        <v/>
      </c>
      <c r="M36" s="937"/>
      <c r="N36" s="1226" t="str">
        <f>IF(NOT('DATA ENTRY SHEET'!AD53=""),'DATA ENTRY SHEET'!AD53,"")</f>
        <v/>
      </c>
      <c r="O36" s="1227"/>
      <c r="P36" s="1227"/>
      <c r="Q36" s="1227"/>
      <c r="R36" s="1228"/>
      <c r="S36" s="1199" t="str">
        <f>IF(NOT('DATA ENTRY SHEET'!AI53=""),'DATA ENTRY SHEET'!AI53,"")</f>
        <v/>
      </c>
      <c r="T36" s="1200"/>
      <c r="U36" s="1199" t="str">
        <f>IF(NOT('DATA ENTRY SHEET'!AL53=""),'DATA ENTRY SHEET'!AL53,"")</f>
        <v/>
      </c>
      <c r="V36" s="1200"/>
      <c r="W36" s="1199" t="str">
        <f>IF(NOT('DATA ENTRY SHEET'!AO53=""),'DATA ENTRY SHEET'!AO53,"")</f>
        <v/>
      </c>
      <c r="X36" s="1217"/>
      <c r="Y36" s="1200"/>
      <c r="Z36" s="946" t="str">
        <f>IF(Z35="","",ROUNDUP((Z35)*(($AB$6)+1),2))</f>
        <v/>
      </c>
      <c r="AA36" s="947"/>
      <c r="AB36" s="948"/>
      <c r="AC36" s="946" t="str">
        <f>IF(AC35="","",ROUNDUP((AC35)*($AF$6+1),2))</f>
        <v/>
      </c>
      <c r="AD36" s="947"/>
      <c r="AE36" s="947"/>
      <c r="AF36" s="948"/>
      <c r="AG36" s="1178" t="str">
        <f>IF(NOT('DATA ENTRY SHEET'!AS53=""),'DATA ENTRY SHEET'!AS53,"")</f>
        <v/>
      </c>
      <c r="AH36" s="1179"/>
      <c r="AI36" s="1177" t="str">
        <f>IF('DATA ENTRY SHEET'!BV53="","",'DATA ENTRY SHEET'!BV53)</f>
        <v/>
      </c>
      <c r="AJ36" s="1177"/>
      <c r="AK36" s="998" t="str">
        <f>IF(NOT('DATA ENTRY SHEET'!AU53=""),'DATA ENTRY SHEET'!AU53,"")</f>
        <v/>
      </c>
      <c r="AL36" s="999"/>
      <c r="AM36" s="506"/>
      <c r="AN36" s="1092" t="s">
        <v>34</v>
      </c>
      <c r="AO36" s="1093"/>
      <c r="AQ36" s="74"/>
    </row>
    <row r="37" spans="1:43" ht="18" customHeight="1" x14ac:dyDescent="0.35">
      <c r="A37" s="370"/>
      <c r="B37" s="929" t="str">
        <f>IF(NOT('DATA ENTRY SHEET'!C53=""),'DATA ENTRY SHEET'!C53,"")</f>
        <v/>
      </c>
      <c r="C37" s="930"/>
      <c r="D37" s="930"/>
      <c r="E37" s="930"/>
      <c r="F37" s="930"/>
      <c r="G37" s="930"/>
      <c r="H37" s="930"/>
      <c r="I37" s="930"/>
      <c r="J37" s="930"/>
      <c r="K37" s="648" t="str">
        <f>IF('DATA ENTRY SHEET'!AG53&lt;&gt;"",LEFT('DATA ENTRY SHEET'!AG53,1),"")</f>
        <v/>
      </c>
      <c r="L37" s="1005" t="str">
        <f>IF(NOT('DATA ENTRY SHEET'!G53=""),'DATA ENTRY SHEET'!G53,"")</f>
        <v/>
      </c>
      <c r="M37" s="932"/>
      <c r="N37" s="1250" t="str">
        <f>IF(NOT('DATA ENTRY SHEET'!AF53=""),'DATA ENTRY SHEET'!AF53,"")</f>
        <v/>
      </c>
      <c r="O37" s="1250"/>
      <c r="P37" s="1250"/>
      <c r="Q37" s="1250"/>
      <c r="R37" s="1250"/>
      <c r="S37" s="1199" t="str">
        <f>IF(NOT('DATA ENTRY SHEET'!AH53=""),'DATA ENTRY SHEET'!AH53,"")</f>
        <v/>
      </c>
      <c r="T37" s="1200"/>
      <c r="U37" s="1217" t="str">
        <f>IF(NOT('DATA ENTRY SHEET'!AK53=""),'DATA ENTRY SHEET'!AK53,"")</f>
        <v/>
      </c>
      <c r="V37" s="1200"/>
      <c r="W37" s="1206" t="str">
        <f>IF(NOT('DATA ENTRY SHEET'!AP53=""),'DATA ENTRY SHEET'!AP53,"")</f>
        <v/>
      </c>
      <c r="X37" s="1207"/>
      <c r="Y37" s="1208"/>
      <c r="Z37" s="946" t="str">
        <f>IF(NOT('DATA ENTRY SHEET'!AX53=""),'DATA ENTRY SHEET'!AX53,"")</f>
        <v/>
      </c>
      <c r="AA37" s="947"/>
      <c r="AB37" s="948"/>
      <c r="AC37" s="946" t="str">
        <f>IF(NOT('DATA ENTRY SHEET'!AZ53=""),'DATA ENTRY SHEET'!AZ53,"")</f>
        <v/>
      </c>
      <c r="AD37" s="947"/>
      <c r="AE37" s="947"/>
      <c r="AF37" s="948"/>
      <c r="AG37" s="1209" t="str">
        <f>IF('DATA ENTRY SHEET'!BR53="","",'DATA ENTRY SHEET'!BR53)</f>
        <v/>
      </c>
      <c r="AH37" s="1210"/>
      <c r="AI37" s="1177" t="str">
        <f>IF('DATA ENTRY SHEET'!BT53="","",'DATA ENTRY SHEET'!BT53)</f>
        <v/>
      </c>
      <c r="AJ37" s="1177"/>
      <c r="AK37" s="998" t="str">
        <f>IF(NOT('DATA ENTRY SHEET'!AV53=""),'DATA ENTRY SHEET'!AV53,"")</f>
        <v/>
      </c>
      <c r="AL37" s="999"/>
      <c r="AM37" s="506"/>
      <c r="AN37" s="330"/>
      <c r="AO37" s="331"/>
      <c r="AQ37" s="74"/>
    </row>
    <row r="38" spans="1:43" ht="18" customHeight="1" thickBot="1" x14ac:dyDescent="0.4">
      <c r="A38" s="370"/>
      <c r="B38" s="967" t="str">
        <f>IF(NOT('DATA ENTRY SHEET'!D53=""),'DATA ENTRY SHEET'!D53,"")</f>
        <v/>
      </c>
      <c r="C38" s="968"/>
      <c r="D38" s="968"/>
      <c r="E38" s="969"/>
      <c r="F38" s="1211" t="str">
        <f>IF('DATA ENTRY SHEET'!E53="","",'DATA ENTRY SHEET'!E53)</f>
        <v/>
      </c>
      <c r="G38" s="968"/>
      <c r="H38" s="968"/>
      <c r="I38" s="968"/>
      <c r="J38" s="968"/>
      <c r="K38" s="969"/>
      <c r="L38" s="1004" t="str">
        <f>IF(NOT('DATA ENTRY SHEET'!I53=""),'DATA ENTRY SHEET'!I53,"")</f>
        <v/>
      </c>
      <c r="M38" s="972"/>
      <c r="N38" s="1214" t="str">
        <f>IF(NOT('DATA ENTRY SHEET'!AE53=""),'DATA ENTRY SHEET'!AE53,"")</f>
        <v/>
      </c>
      <c r="O38" s="1215"/>
      <c r="P38" s="1215"/>
      <c r="Q38" s="1215"/>
      <c r="R38" s="1216"/>
      <c r="S38" s="1232"/>
      <c r="T38" s="1233"/>
      <c r="U38" s="1233"/>
      <c r="V38" s="1234"/>
      <c r="W38" s="1229" t="str">
        <f>IF(NOT('DATA ENTRY SHEET'!AQ53=""),'DATA ENTRY SHEET'!AQ53,"")</f>
        <v/>
      </c>
      <c r="X38" s="1230"/>
      <c r="Y38" s="1231"/>
      <c r="Z38" s="1016" t="str">
        <f t="shared" ref="Z38" si="7">IF(AND(NOT(Z36=""),NOT(Z37="")),(Z37-Z36)/(Z37),"")</f>
        <v/>
      </c>
      <c r="AA38" s="1017"/>
      <c r="AB38" s="1018"/>
      <c r="AC38" s="1016" t="str">
        <f>IF(AND(NOT(AC36=""),NOT(AC37="")),(AC37-AC36)/(AC37),"")</f>
        <v/>
      </c>
      <c r="AD38" s="1017"/>
      <c r="AE38" s="1017"/>
      <c r="AF38" s="1018"/>
      <c r="AG38" s="1161" t="str">
        <f>IF('DATA ENTRY SHEET'!BQ53="","",'DATA ENTRY SHEET'!BQ53)</f>
        <v/>
      </c>
      <c r="AH38" s="1162"/>
      <c r="AI38" s="1180" t="str">
        <f>IF('DATA ENTRY SHEET'!BU53="","",'DATA ENTRY SHEET'!BU53)</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kQZfvWYOJI44CHUi2IP7/cq4XhgX3Ji2wo3ZdSO03MpJmj+EKwUTYSba9RtIFhltK3hQC+nKH51cKGqyrJ+iMQ==" saltValue="ymDOIO/goabUpMSCvBctRg=="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0:AL20"/>
    <mergeCell ref="B17:J17"/>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12:J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AI5:AJ5"/>
    <mergeCell ref="AK5:AL5"/>
    <mergeCell ref="AI2:AJ2"/>
    <mergeCell ref="AK2:AO2"/>
    <mergeCell ref="AI7:AJ7"/>
    <mergeCell ref="AK7:AL7"/>
    <mergeCell ref="F8:K8"/>
    <mergeCell ref="N8:R8"/>
    <mergeCell ref="S8:T8"/>
    <mergeCell ref="U8:V8"/>
    <mergeCell ref="Z8:AB8"/>
    <mergeCell ref="AC8:AF8"/>
    <mergeCell ref="AG8:AH8"/>
    <mergeCell ref="AI8:AL8"/>
    <mergeCell ref="AG7:AH7"/>
    <mergeCell ref="AM5:AO6"/>
    <mergeCell ref="AG6:AH6"/>
    <mergeCell ref="AK6:AL6"/>
    <mergeCell ref="B37:J37"/>
    <mergeCell ref="B7:I7"/>
    <mergeCell ref="J7:K7"/>
    <mergeCell ref="Z1:AC1"/>
    <mergeCell ref="N2:Q2"/>
    <mergeCell ref="L7:M7"/>
    <mergeCell ref="N7:R7"/>
    <mergeCell ref="S7:T7"/>
    <mergeCell ref="U7:V7"/>
    <mergeCell ref="W7:Y7"/>
    <mergeCell ref="Z7:AB7"/>
    <mergeCell ref="AC7:AF7"/>
    <mergeCell ref="AC35:AF35"/>
    <mergeCell ref="Z20:AB20"/>
    <mergeCell ref="AC20:AF20"/>
    <mergeCell ref="R2:V2"/>
    <mergeCell ref="Z2:AD2"/>
    <mergeCell ref="AE2:AH2"/>
    <mergeCell ref="B5:K5"/>
    <mergeCell ref="L5:M5"/>
    <mergeCell ref="N5:R5"/>
    <mergeCell ref="Z5:AB5"/>
    <mergeCell ref="AC5:AF5"/>
    <mergeCell ref="AG5:AH5"/>
  </mergeCells>
  <conditionalFormatting sqref="AC10 AC15 AC20 AC25 AC30 AC35">
    <cfRule type="expression" dxfId="612" priority="22">
      <formula>AND(NOT(AC10=""),NOT(AC10=Z10))</formula>
    </cfRule>
  </conditionalFormatting>
  <conditionalFormatting sqref="N12 N17 N22 N27 N32 N37">
    <cfRule type="expression" dxfId="611" priority="23">
      <formula>NOT($N$27="")</formula>
    </cfRule>
  </conditionalFormatting>
  <conditionalFormatting sqref="Z12 Z17 Z22 Z27 Z32 Z37">
    <cfRule type="expression" dxfId="610" priority="25">
      <formula>IF(AND(NOT(L12="SH"),NOT($L$27="PL")),AND($Z$27="",NOT($Z$25="")))</formula>
    </cfRule>
  </conditionalFormatting>
  <conditionalFormatting sqref="AC12 AC17 AC22 AC27 AC32 AC37">
    <cfRule type="expression" dxfId="609" priority="24">
      <formula>IF(NOT($L$26="sh"),AND($AC$27="",NOT($AC$25="")))</formula>
    </cfRule>
  </conditionalFormatting>
  <conditionalFormatting sqref="N11">
    <cfRule type="expression" dxfId="608" priority="26">
      <formula>AND($N$26="",$S$2="NEW ITEM")</formula>
    </cfRule>
  </conditionalFormatting>
  <conditionalFormatting sqref="S10 S15 S20 S25 S30 S35">
    <cfRule type="expression" dxfId="607" priority="27">
      <formula>AND($S$25="",$S$2="NEW ITEM",NOT(AND($L$25=1,$L$26="LB",$L$27=1,$L$28="LB")))</formula>
    </cfRule>
  </conditionalFormatting>
  <conditionalFormatting sqref="U10 U15 U20 U25 U30 U35">
    <cfRule type="expression" dxfId="606" priority="28">
      <formula>AND($U$25="",$S$2="NEW ITEM")</formula>
    </cfRule>
  </conditionalFormatting>
  <conditionalFormatting sqref="F13 F18 F23 F28 F33 F38">
    <cfRule type="expression" dxfId="605" priority="29">
      <formula>AND(NOT($F$42= ""),$K$42="SH/PLT CONT.",$F$28="")</formula>
    </cfRule>
  </conditionalFormatting>
  <conditionalFormatting sqref="N11">
    <cfRule type="expression" dxfId="604" priority="30">
      <formula>AND(NOT($F$42= ""),NOT($K$42=""),$N$26="")</formula>
    </cfRule>
    <cfRule type="expression" dxfId="603" priority="31">
      <formula>AND(OR(NOT($O$42= ""), NOT($T$42= ""), NOT($Z$42= ""), NOT($AH$42= "")),$L$26="")</formula>
    </cfRule>
    <cfRule type="expression" dxfId="602" priority="32">
      <formula>AND(NOT($F$42= ""),OR($K$42="CASE GTIN",$K$42="UNIT GTIN",$K$42="UPK"),$N$26="")</formula>
    </cfRule>
  </conditionalFormatting>
  <conditionalFormatting sqref="S10 S15 S20 S25 S30 S35">
    <cfRule type="expression" dxfId="601" priority="33">
      <formula>AND(NOT($F$42= ""),OR($K$42="ITEM HT",$K$42="UPK"),$S$25="")</formula>
    </cfRule>
  </conditionalFormatting>
  <conditionalFormatting sqref="U10 U15 U20 U25 U30 U35">
    <cfRule type="expression" dxfId="600" priority="34">
      <formula>AND(NOT($F$42= ""),OR($K$42="CASE HT",$K$42="UPK",$K$42="NET CONTENT"),$U$25="")</formula>
    </cfRule>
  </conditionalFormatting>
  <conditionalFormatting sqref="AG11 AG16 AG21 AG26 AG31 AG36">
    <cfRule type="expression" dxfId="599" priority="35">
      <formula>AND(OR(NOT($F$42= ""), NOT($T$42= "")),OR($K$42="DCG",NOT($T$42= "")),$AG$26="")</formula>
    </cfRule>
  </conditionalFormatting>
  <conditionalFormatting sqref="B11 B16 B21 B26 B31 B36">
    <cfRule type="expression" dxfId="598" priority="36">
      <formula>AND(OR(NOT($O$42= ""), NOT($T$42= ""), NOT($Z$42= ""), NOT($AH$42= "")),B$26="")</formula>
    </cfRule>
    <cfRule type="expression" dxfId="597" priority="37">
      <formula>AND(NOT($F$42=""),NOT($K$42=""),$B$26="")</formula>
    </cfRule>
    <cfRule type="expression" dxfId="596" priority="38">
      <formula>AND($B$26="",$S$2="NEW ITEM")</formula>
    </cfRule>
  </conditionalFormatting>
  <conditionalFormatting sqref="B13 B18 B23 B28 B33 B38">
    <cfRule type="expression" dxfId="595" priority="42">
      <formula>AND(NOT($F$42= ""),$K$42="MIN SHIP QTY",$B$28="")</formula>
    </cfRule>
    <cfRule type="expression" dxfId="594" priority="43">
      <formula>AND($B$28="",$S$2="NEW ITEM")</formula>
    </cfRule>
  </conditionalFormatting>
  <conditionalFormatting sqref="L13 L18 L23 L28 L33 L38">
    <cfRule type="expression" dxfId="593" priority="44">
      <formula>AND(NOT($F$42= ""),OR($K$42="UPK",$K$42="UOM"),$L$28="")</formula>
    </cfRule>
    <cfRule type="expression" dxfId="592" priority="45">
      <formula>AND($L$28="",$S$2="NEW ITEM")</formula>
    </cfRule>
  </conditionalFormatting>
  <conditionalFormatting sqref="N13 N18 N23 N28 N33 N38">
    <cfRule type="expression" dxfId="591" priority="48">
      <formula>AND(OR(NOT($F$42= ""),NOT($T$42= "")),OR($K$42="CASE UPC",$K$42="UPK", NOT($T$42= "")),$N$28="")</formula>
    </cfRule>
    <cfRule type="expression" dxfId="590" priority="49">
      <formula>AND($N$28="",$S$2="NEW ITEM")</formula>
    </cfRule>
  </conditionalFormatting>
  <conditionalFormatting sqref="W10 W15 W20 W25 W30 W35">
    <cfRule type="expression" dxfId="589" priority="50">
      <formula>AND(NOT($F$42= ""),OR($K$42="CS CUBE",$K$42="UPK",$K$42="NET CONTENT"),$W$25="")</formula>
    </cfRule>
    <cfRule type="expression" dxfId="588" priority="51">
      <formula>AND($W$25="",$S$2="NEW ITEM")</formula>
    </cfRule>
  </conditionalFormatting>
  <conditionalFormatting sqref="W11 W16 W21 W26 W31 W36">
    <cfRule type="expression" dxfId="587" priority="52">
      <formula>AND(NOT($F$42= ""),OR($K$42="CS WT",$K$42="UPK",$K$42="NET CONTENT"),$W$26="")</formula>
    </cfRule>
    <cfRule type="expression" dxfId="586" priority="53">
      <formula>AND($W$26="",$S$2="NEW ITEM")</formula>
    </cfRule>
  </conditionalFormatting>
  <conditionalFormatting sqref="W13 W18 W23 W28 W33 W38">
    <cfRule type="expression" dxfId="585" priority="54">
      <formula>AND(NOT($F$42= ""),OR($K$42="PLT TIER",$K$42="UPK",$K$42="NET CONTENT"),$W$28="")</formula>
    </cfRule>
    <cfRule type="expression" dxfId="584" priority="55">
      <formula>AND($W$28="",$S$2="NEW ITEM")</formula>
    </cfRule>
  </conditionalFormatting>
  <conditionalFormatting sqref="W12 W17 W22 W27 W32 W37">
    <cfRule type="expression" dxfId="583" priority="56">
      <formula>AND(NOT($F$42= ""),OR($K$42="PLT TIE",$K$42="UPK",$K$42="NET CONTENT"),$W$27="")</formula>
    </cfRule>
    <cfRule type="expression" dxfId="582" priority="57">
      <formula>AND($W$27="",$S$2="NEW ITEM")</formula>
    </cfRule>
  </conditionalFormatting>
  <conditionalFormatting sqref="S11 S16 S21 S26 S31 S36">
    <cfRule type="expression" dxfId="581" priority="58">
      <formula>AND(NOT($F$42= ""),OR($K$42="ITEM WT",$K$42="UPK",$K$42="NET CONTENT"),$S$26="")</formula>
    </cfRule>
    <cfRule type="expression" dxfId="580" priority="59">
      <formula>AND($S$26="",$S$2="NEW ITEM",NOT(AND($L$25=1,$L$26="LB",$L$27=1,$L$28="LB")))</formula>
    </cfRule>
  </conditionalFormatting>
  <conditionalFormatting sqref="U11 U16 U21 U26 U31 U36">
    <cfRule type="expression" dxfId="579" priority="60">
      <formula>AND(NOT($F$42= ""),OR($K$42="CASE WT",$K$42="UPK",$K$42="NET CONTENT"),$U$26="")</formula>
    </cfRule>
    <cfRule type="expression" dxfId="578" priority="61">
      <formula>AND($U$26="",$S$2="NEW ITEM")</formula>
    </cfRule>
  </conditionalFormatting>
  <conditionalFormatting sqref="U12 U17 U22 U27 U32 U37">
    <cfRule type="expression" dxfId="577" priority="62">
      <formula>AND(NOT($F$42= ""),OR($K$42="CASE DPT",$K$42="UPK",$K$42="NET CONTENT"),$U$27="")</formula>
    </cfRule>
    <cfRule type="expression" dxfId="576" priority="63">
      <formula>AND($U$27="",$S$2="NEW ITEM")</formula>
    </cfRule>
  </conditionalFormatting>
  <conditionalFormatting sqref="L10 L15 L20 L25 L30 L35">
    <cfRule type="expression" dxfId="575" priority="64">
      <formula>AND(OR(NOT($F$42= ""),NOT($T$42= "")),OR($K$42="UPK",$K$42="NET CONTENT", $K$42="UOM",$K$42="CASE UPC",$K$42="UNIT GTIN",$K$42="CASE GTIN",$K$42="ITEM HT",$K$42="ITEM WT",$K$42="ITEM DPT",$K$42="CASE HT",$K$42="CASE WT",$K$42="CASE DPT",$K$42="CS CUBE",$K$42="CS WT",$K$42="PLT TIE",$K$42="PLT TIER",NOT($T$42= "")),$L$25="")</formula>
    </cfRule>
    <cfRule type="expression" dxfId="574" priority="65">
      <formula>AND($L$25="",$S$2="NEW ITEM")</formula>
    </cfRule>
  </conditionalFormatting>
  <conditionalFormatting sqref="Z10 Z15 Z20 Z25 Z30 Z35">
    <cfRule type="expression" dxfId="573" priority="66">
      <formula>OR(AND(AC10="",NOT(Z10=""),NOT($L$27="sh"),NOT($L$27="pl")),AND(Z10=AC10,NOT(Z10="")))</formula>
    </cfRule>
    <cfRule type="expression" dxfId="572" priority="67">
      <formula>AND(NOT($O$42=""),NOT($L$27="sh"),NOT($L$27="pl"))</formula>
    </cfRule>
    <cfRule type="expression" dxfId="571" priority="68">
      <formula xml:space="preserve"> AND($S$2="NEW ITEM",$Z$25="", NOT($L$27="sh"),NOT($L$27="pl"))</formula>
    </cfRule>
  </conditionalFormatting>
  <conditionalFormatting sqref="N12 N17 N22 N27 N32 N37">
    <cfRule type="expression" dxfId="570" priority="69">
      <formula>AND(OR(NOT($O$42= ""), NOT($T$42= ""), NOT($Z$42= ""), NOT($AH$42= "")),$N$27="")</formula>
    </cfRule>
    <cfRule type="expression" dxfId="569" priority="70">
      <formula>AND(NOT($F$42= ""),NOT($K$42=""),$N$27="")</formula>
    </cfRule>
    <cfRule type="expression" dxfId="568" priority="71">
      <formula>AND($N$27="",$S$2="NEW ITEM")</formula>
    </cfRule>
  </conditionalFormatting>
  <conditionalFormatting sqref="S10 S12 S15 S20 S25 S30 S35 S17 S22 S27 S32 S37">
    <cfRule type="expression" dxfId="567" priority="72">
      <formula>AND(NOT($F$42= ""),OR($K$42="ITEM DPT",$K$42="UPK",$K$42="NET CONTENT"),$S$27="")</formula>
    </cfRule>
    <cfRule type="expression" dxfId="566" priority="73">
      <formula>AND($S$27="",$S$2="NEW ITEM",NOT(AND($L$25=1,$L$26="LB",$L$27=1,$L$28="LB")))</formula>
    </cfRule>
  </conditionalFormatting>
  <conditionalFormatting sqref="L12 L17 L22 L27 L32 L37">
    <cfRule type="expression" dxfId="565" priority="74">
      <formula>AND(NOT($F$42= ""),$K$42="UI",$L$27="")</formula>
    </cfRule>
    <cfRule type="expression" dxfId="564" priority="75">
      <formula>AND($L$27="",$S$2="NEW ITEM")</formula>
    </cfRule>
  </conditionalFormatting>
  <conditionalFormatting sqref="L11 L16 L21 L26 L31 L36">
    <cfRule type="expression" dxfId="563" priority="76">
      <formula>AND(NOT($F$42= ""),OR($K$42="UPK",$K$42="NET CONTENT"),$L$26="")</formula>
    </cfRule>
    <cfRule type="expression" dxfId="562" priority="77">
      <formula>AND($L$26="",$S$2="NEW ITEM")</formula>
    </cfRule>
  </conditionalFormatting>
  <conditionalFormatting sqref="B12">
    <cfRule type="expression" dxfId="561" priority="19">
      <formula>AND(OR(NOT($O$48= ""), NOT($T$48= ""), NOT($Z$48= ""), NOT($AH$48= "")),B$30="")</formula>
    </cfRule>
    <cfRule type="expression" dxfId="560" priority="20">
      <formula>AND(NOT($F$48= ""),NOT($K$48=""),B$30="")</formula>
    </cfRule>
    <cfRule type="expression" dxfId="559" priority="21">
      <formula>AND($B$30="",$S$2="NEW ITEM")</formula>
    </cfRule>
  </conditionalFormatting>
  <conditionalFormatting sqref="B37 B32 B27 B22 B17">
    <cfRule type="expression" dxfId="558" priority="16">
      <formula>AND(OR(NOT($O$48= ""), NOT($T$48= ""), NOT($Z$48= ""), NOT($AH$48= "")),B$30="")</formula>
    </cfRule>
    <cfRule type="expression" dxfId="557" priority="17">
      <formula>AND(NOT($F$48= ""),NOT($K$48=""),B$30="")</formula>
    </cfRule>
    <cfRule type="expression" dxfId="556" priority="18">
      <formula>AND($B$30="",$S$2="NEW ITEM")</formula>
    </cfRule>
  </conditionalFormatting>
  <conditionalFormatting sqref="AQ10">
    <cfRule type="expression" dxfId="555" priority="15">
      <formula>$AQ10="Bad Check Digit (CS GTIN)"</formula>
    </cfRule>
  </conditionalFormatting>
  <conditionalFormatting sqref="AQ15">
    <cfRule type="expression" dxfId="554" priority="14">
      <formula>$AQ15="Bad Check Digit (CS GTIN)"</formula>
    </cfRule>
  </conditionalFormatting>
  <conditionalFormatting sqref="AQ20">
    <cfRule type="expression" dxfId="553" priority="13">
      <formula>$AQ20="Bad Check Digit (CS GTIN)"</formula>
    </cfRule>
  </conditionalFormatting>
  <conditionalFormatting sqref="AQ25">
    <cfRule type="expression" dxfId="552" priority="12">
      <formula>$AQ25="Bad Check Digit (CS GTIN)"</formula>
    </cfRule>
  </conditionalFormatting>
  <conditionalFormatting sqref="AQ30">
    <cfRule type="expression" dxfId="551" priority="11">
      <formula>$AQ30="Bad Check Digit (CS GTIN)"</formula>
    </cfRule>
  </conditionalFormatting>
  <conditionalFormatting sqref="AQ35">
    <cfRule type="expression" dxfId="550" priority="10">
      <formula>$AQ35="Bad Check Digit (CS GTIN)"</formula>
    </cfRule>
  </conditionalFormatting>
  <conditionalFormatting sqref="N35:N36 N30:N31 N25:N26 N20:N21 N15:N16 N10">
    <cfRule type="expression" dxfId="549" priority="2">
      <formula>AND($N$26="",$S$2="NEW ITEM")</formula>
    </cfRule>
  </conditionalFormatting>
  <conditionalFormatting sqref="N35:N36 N30:N31 N25:N26 N20:N21 N15:N16 N10">
    <cfRule type="expression" dxfId="548" priority="3">
      <formula>AND(NOT($F$42= ""),NOT($K$42=""),$N$26="")</formula>
    </cfRule>
    <cfRule type="expression" dxfId="547" priority="4">
      <formula>AND(OR(NOT($O$42= ""), NOT($T$42= ""), NOT($Z$42= ""), NOT($AH$42= "")),$L$26="")</formula>
    </cfRule>
    <cfRule type="expression" dxfId="546" priority="5">
      <formula>AND(NOT($F$42= ""),OR($K$42="CASE GTIN",$K$42="UNIT GTIN",$K$42="UPK"),$N$26="")</formula>
    </cfRule>
  </conditionalFormatting>
  <conditionalFormatting sqref="N10:R10 N15 N20 N25 N30 N35">
    <cfRule type="expression" dxfId="545" priority="1">
      <formula>$AQ10="Bad Check Digit (CS GTIN)"</formula>
    </cfRule>
  </conditionalFormatting>
  <dataValidations count="4">
    <dataValidation allowBlank="1" showInputMessage="1" showErrorMessage="1" prompt="Enter page number." sqref="AK52" xr:uid="{BDB4E9E4-DF9E-408F-BF98-8D2061CC9D13}"/>
    <dataValidation type="whole" operator="greaterThanOrEqual" allowBlank="1" showInputMessage="1" showErrorMessage="1" error="Enter whole number greater than zero." promptTitle="Pallet Tier" prompt="Enter the quantity of layers per pallet." sqref="W14 W19 W24 W29 W34 W39" xr:uid="{9E08050A-1598-437E-B251-334027F242F2}">
      <formula1>0</formula1>
    </dataValidation>
    <dataValidation allowBlank="1" showInputMessage="1" showErrorMessage="1" prompt="Enter total number of pages included in presentation." sqref="AO52" xr:uid="{5F25DF99-4F4F-4596-981A-0A8B946ED3F7}"/>
    <dataValidation type="textLength" operator="lessThanOrEqual" allowBlank="1" showInputMessage="1" showErrorMessage="1" error="Use 30 characters or less." sqref="S1" xr:uid="{8F57B7A4-A6C1-467D-A59C-6B54485BCE31}">
      <formula1>30</formula1>
    </dataValidation>
  </dataValidations>
  <hyperlinks>
    <hyperlink ref="AQ5" location="'DATA ENTRY SHEET'!B47" display="'DATA ENTRY SHEET'!B47" xr:uid="{50A8B344-4C4D-4775-8CFC-A4A3E09F1015}"/>
  </hyperlinks>
  <printOptions horizontalCentered="1" verticalCentered="1"/>
  <pageMargins left="0" right="0" top="0" bottom="0" header="0" footer="0"/>
  <pageSetup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02E5-C721-419D-B298-9F99072C2900}">
  <sheetPr codeName="Sheet11">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1001</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35</v>
      </c>
      <c r="B10" s="952"/>
      <c r="C10" s="953"/>
      <c r="D10" s="953"/>
      <c r="E10" s="953"/>
      <c r="F10" s="953"/>
      <c r="G10" s="953"/>
      <c r="H10" s="953"/>
      <c r="I10" s="953"/>
      <c r="J10" s="953"/>
      <c r="K10" s="954"/>
      <c r="L10" s="1049" t="str">
        <f>IF(NOT('DATA ENTRY SHEET'!F54=""),'DATA ENTRY SHEET'!F54,"")</f>
        <v/>
      </c>
      <c r="M10" s="956"/>
      <c r="N10" s="1247" t="str">
        <f>IF(NOT('DATA ENTRY SHEET'!J54=""),'DATA ENTRY SHEET'!J54,"")</f>
        <v/>
      </c>
      <c r="O10" s="1248"/>
      <c r="P10" s="1248"/>
      <c r="Q10" s="1248"/>
      <c r="R10" s="1249"/>
      <c r="S10" s="1196" t="str">
        <f>IF(NOT('DATA ENTRY SHEET'!AJ54=""),'DATA ENTRY SHEET'!AJ54,"")</f>
        <v/>
      </c>
      <c r="T10" s="1198"/>
      <c r="U10" s="1196" t="str">
        <f>IF(NOT('DATA ENTRY SHEET'!AM54=""),'DATA ENTRY SHEET'!AM54,"")</f>
        <v/>
      </c>
      <c r="V10" s="1198"/>
      <c r="W10" s="1196" t="str">
        <f>IF(NOT('DATA ENTRY SHEET'!AN54=""),'DATA ENTRY SHEET'!AN54,"")</f>
        <v/>
      </c>
      <c r="X10" s="1197"/>
      <c r="Y10" s="1198"/>
      <c r="Z10" s="943" t="str">
        <f>IF('DATA ENTRY SHEET'!AW54="","",'DATA ENTRY SHEET'!AW54)</f>
        <v/>
      </c>
      <c r="AA10" s="944"/>
      <c r="AB10" s="945"/>
      <c r="AC10" s="943" t="str">
        <f>IF(NOT('DATA ENTRY SHEET'!AY54=""),'DATA ENTRY SHEET'!AY54,"")</f>
        <v/>
      </c>
      <c r="AD10" s="944"/>
      <c r="AE10" s="944"/>
      <c r="AF10" s="945"/>
      <c r="AG10" s="1173" t="str">
        <f>IF('DATA ENTRY SHEET'!AR54="","",'DATA ENTRY SHEET'!AR54)</f>
        <v/>
      </c>
      <c r="AH10" s="1174"/>
      <c r="AI10" s="1175" t="str">
        <f>IF('DATA ENTRY SHEET'!BS54="","",'DATA ENTRY SHEET'!BS54)</f>
        <v/>
      </c>
      <c r="AJ10" s="1176"/>
      <c r="AK10" s="993" t="str">
        <f>IF(NOT('DATA ENTRY SHEET'!AT54=""),'DATA ENTRY SHEET'!AT54,"")</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SHEET'!B54=""),'DATA ENTRY SHEET'!B54,"")</f>
        <v/>
      </c>
      <c r="C11" s="958"/>
      <c r="D11" s="958"/>
      <c r="E11" s="958"/>
      <c r="F11" s="959" t="str">
        <f>IF('DATA ENTRY SHEET'!BX54="","",'DATA ENTRY SHEET'!BX54)</f>
        <v/>
      </c>
      <c r="G11" s="959"/>
      <c r="H11" s="959"/>
      <c r="I11" s="959"/>
      <c r="J11" s="959"/>
      <c r="K11" s="960"/>
      <c r="L11" s="1045" t="str">
        <f>IF(NOT('DATA ENTRY SHEET'!H54=""),'DATA ENTRY SHEET'!H54,"")</f>
        <v/>
      </c>
      <c r="M11" s="937"/>
      <c r="N11" s="1226" t="str">
        <f>IF(NOT('DATA ENTRY SHEET'!AD54=""),'DATA ENTRY SHEET'!AD54,"")</f>
        <v/>
      </c>
      <c r="O11" s="1227"/>
      <c r="P11" s="1227"/>
      <c r="Q11" s="1227"/>
      <c r="R11" s="1228"/>
      <c r="S11" s="1199" t="str">
        <f>IF(NOT('DATA ENTRY SHEET'!AI54=""),'DATA ENTRY SHEET'!AI54,"")</f>
        <v/>
      </c>
      <c r="T11" s="1200"/>
      <c r="U11" s="1199" t="str">
        <f>IF(NOT('DATA ENTRY SHEET'!AL54=""),'DATA ENTRY SHEET'!AL54,"")</f>
        <v/>
      </c>
      <c r="V11" s="1200"/>
      <c r="W11" s="1199" t="str">
        <f>IF(NOT('DATA ENTRY SHEET'!AO54=""),'DATA ENTRY SHEET'!AO54,"")</f>
        <v/>
      </c>
      <c r="X11" s="1217"/>
      <c r="Y11" s="1200"/>
      <c r="Z11" s="946" t="str">
        <f>IF(Z10="","",ROUNDUP((Z10)*((AB6)+1),2))</f>
        <v/>
      </c>
      <c r="AA11" s="947"/>
      <c r="AB11" s="948"/>
      <c r="AC11" s="946" t="str">
        <f>IF(AC10="","",ROUNDUP((AC10)*($AF$6+1),2))</f>
        <v/>
      </c>
      <c r="AD11" s="947"/>
      <c r="AE11" s="947"/>
      <c r="AF11" s="948"/>
      <c r="AG11" s="1178" t="str">
        <f>IF(NOT('DATA ENTRY SHEET'!AS54=""),'DATA ENTRY SHEET'!AS54,"")</f>
        <v/>
      </c>
      <c r="AH11" s="1179"/>
      <c r="AI11" s="1177" t="str">
        <f>IF('DATA ENTRY SHEET'!BV54="","",'DATA ENTRY SHEET'!BV54)</f>
        <v/>
      </c>
      <c r="AJ11" s="1177"/>
      <c r="AK11" s="998" t="str">
        <f>IF(NOT('DATA ENTRY SHEET'!AU54=""),'DATA ENTRY SHEET'!AU54,"")</f>
        <v/>
      </c>
      <c r="AL11" s="999"/>
      <c r="AM11" s="506"/>
      <c r="AN11" s="1092" t="s">
        <v>34</v>
      </c>
      <c r="AO11" s="1093"/>
      <c r="AQ11" s="74"/>
    </row>
    <row r="12" spans="1:44" ht="18" customHeight="1" x14ac:dyDescent="0.35">
      <c r="A12" s="370"/>
      <c r="B12" s="929" t="str">
        <f>IF(NOT('DATA ENTRY SHEET'!C54=""),'DATA ENTRY SHEET'!C54,"")</f>
        <v/>
      </c>
      <c r="C12" s="930"/>
      <c r="D12" s="930"/>
      <c r="E12" s="930"/>
      <c r="F12" s="930"/>
      <c r="G12" s="930"/>
      <c r="H12" s="930"/>
      <c r="I12" s="930"/>
      <c r="J12" s="930"/>
      <c r="K12" s="648" t="str">
        <f>IF('DATA ENTRY SHEET'!AG54&lt;&gt;"",LEFT('DATA ENTRY SHEET'!AG54,1),"")</f>
        <v/>
      </c>
      <c r="L12" s="1005" t="str">
        <f>IF(NOT('DATA ENTRY SHEET'!G54=""),'DATA ENTRY SHEET'!G54,"")</f>
        <v/>
      </c>
      <c r="M12" s="932"/>
      <c r="N12" s="1250" t="str">
        <f>IF(NOT('DATA ENTRY SHEET'!AF54=""),'DATA ENTRY SHEET'!AF54,"")</f>
        <v/>
      </c>
      <c r="O12" s="1250"/>
      <c r="P12" s="1250"/>
      <c r="Q12" s="1250"/>
      <c r="R12" s="1250"/>
      <c r="S12" s="1199" t="str">
        <f>IF(NOT('DATA ENTRY SHEET'!AH54=""),'DATA ENTRY SHEET'!AH54,"")</f>
        <v/>
      </c>
      <c r="T12" s="1200"/>
      <c r="U12" s="1217" t="str">
        <f>IF(NOT('DATA ENTRY SHEET'!AK54=""),'DATA ENTRY SHEET'!AK54,"")</f>
        <v/>
      </c>
      <c r="V12" s="1200"/>
      <c r="W12" s="1206" t="str">
        <f>IF(NOT('DATA ENTRY SHEET'!AP54=""),'DATA ENTRY SHEET'!AP54,"")</f>
        <v/>
      </c>
      <c r="X12" s="1207"/>
      <c r="Y12" s="1208"/>
      <c r="Z12" s="946" t="str">
        <f>IF(NOT('DATA ENTRY SHEET'!AX54=""),'DATA ENTRY SHEET'!AX54,"")</f>
        <v/>
      </c>
      <c r="AA12" s="947"/>
      <c r="AB12" s="948"/>
      <c r="AC12" s="946" t="str">
        <f>IF(NOT('DATA ENTRY SHEET'!AZ54=""),'DATA ENTRY SHEET'!AZ54,"")</f>
        <v/>
      </c>
      <c r="AD12" s="947"/>
      <c r="AE12" s="947"/>
      <c r="AF12" s="948"/>
      <c r="AG12" s="1209" t="str">
        <f>IF('DATA ENTRY SHEET'!BR54="","",'DATA ENTRY SHEET'!BR54)</f>
        <v/>
      </c>
      <c r="AH12" s="1210"/>
      <c r="AI12" s="1177" t="str">
        <f>IF('DATA ENTRY SHEET'!BT54="","",'DATA ENTRY SHEET'!BT54)</f>
        <v/>
      </c>
      <c r="AJ12" s="1177"/>
      <c r="AK12" s="998" t="str">
        <f>IF(NOT('DATA ENTRY SHEET'!AV54=""),'DATA ENTRY SHEET'!AV54,"")</f>
        <v/>
      </c>
      <c r="AL12" s="999"/>
      <c r="AM12" s="506"/>
      <c r="AN12" s="330"/>
      <c r="AO12" s="331"/>
      <c r="AQ12" s="74"/>
    </row>
    <row r="13" spans="1:44" ht="18" customHeight="1" thickBot="1" x14ac:dyDescent="0.4">
      <c r="A13" s="370"/>
      <c r="B13" s="967" t="str">
        <f>IF(NOT('DATA ENTRY SHEET'!D54=""),'DATA ENTRY SHEET'!D54,"")</f>
        <v/>
      </c>
      <c r="C13" s="968"/>
      <c r="D13" s="968"/>
      <c r="E13" s="969"/>
      <c r="F13" s="1211" t="str">
        <f>IF('DATA ENTRY SHEET'!E54="","",'DATA ENTRY SHEET'!E54)</f>
        <v/>
      </c>
      <c r="G13" s="968"/>
      <c r="H13" s="968"/>
      <c r="I13" s="968"/>
      <c r="J13" s="968"/>
      <c r="K13" s="969"/>
      <c r="L13" s="1004" t="str">
        <f>IF(NOT('DATA ENTRY SHEET'!I54=""),'DATA ENTRY SHEET'!I54,"")</f>
        <v/>
      </c>
      <c r="M13" s="972"/>
      <c r="N13" s="1214" t="str">
        <f>IF(NOT('DATA ENTRY SHEET'!AE54=""),'DATA ENTRY SHEET'!AE54,"")</f>
        <v/>
      </c>
      <c r="O13" s="1215"/>
      <c r="P13" s="1215"/>
      <c r="Q13" s="1215"/>
      <c r="R13" s="1216"/>
      <c r="S13" s="1221"/>
      <c r="T13" s="1222"/>
      <c r="U13" s="1222"/>
      <c r="V13" s="1223"/>
      <c r="W13" s="1229" t="str">
        <f>IF(NOT('DATA ENTRY SHEET'!AQ54=""),'DATA ENTRY SHEET'!AQ54,"")</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SHEET'!BQ54="","",'DATA ENTRY SHEET'!BQ54)</f>
        <v/>
      </c>
      <c r="AH13" s="1162"/>
      <c r="AI13" s="1180" t="str">
        <f>IF('DATA ENTRY SHEET'!BU54="","",'DATA ENTRY SHEET'!BU54)</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36</v>
      </c>
      <c r="B15" s="952"/>
      <c r="C15" s="953"/>
      <c r="D15" s="953"/>
      <c r="E15" s="953"/>
      <c r="F15" s="953"/>
      <c r="G15" s="953"/>
      <c r="H15" s="953"/>
      <c r="I15" s="953"/>
      <c r="J15" s="953"/>
      <c r="K15" s="954"/>
      <c r="L15" s="1049" t="str">
        <f>IF(NOT('DATA ENTRY SHEET'!F55=""),'DATA ENTRY SHEET'!F55,"")</f>
        <v/>
      </c>
      <c r="M15" s="956"/>
      <c r="N15" s="1247" t="str">
        <f>IF(NOT('DATA ENTRY SHEET'!J55=""),'DATA ENTRY SHEET'!J55,"")</f>
        <v/>
      </c>
      <c r="O15" s="1248"/>
      <c r="P15" s="1248"/>
      <c r="Q15" s="1248"/>
      <c r="R15" s="1249"/>
      <c r="S15" s="1196" t="str">
        <f>IF(NOT('DATA ENTRY SHEET'!AJ55=""),'DATA ENTRY SHEET'!AJ55,"")</f>
        <v/>
      </c>
      <c r="T15" s="1198"/>
      <c r="U15" s="1196" t="str">
        <f>IF(NOT('DATA ENTRY SHEET'!AM55=""),'DATA ENTRY SHEET'!AM55,"")</f>
        <v/>
      </c>
      <c r="V15" s="1198"/>
      <c r="W15" s="1196" t="str">
        <f>IF(NOT('DATA ENTRY SHEET'!AN55=""),'DATA ENTRY SHEET'!AN55,"")</f>
        <v/>
      </c>
      <c r="X15" s="1197"/>
      <c r="Y15" s="1198"/>
      <c r="Z15" s="943" t="str">
        <f>IF('DATA ENTRY SHEET'!AW55="","",'DATA ENTRY SHEET'!AW55)</f>
        <v/>
      </c>
      <c r="AA15" s="944"/>
      <c r="AB15" s="945"/>
      <c r="AC15" s="943" t="str">
        <f>IF(NOT('DATA ENTRY SHEET'!AY55=""),'DATA ENTRY SHEET'!AY55,"")</f>
        <v/>
      </c>
      <c r="AD15" s="944"/>
      <c r="AE15" s="944"/>
      <c r="AF15" s="945"/>
      <c r="AG15" s="1173" t="str">
        <f>IF('DATA ENTRY SHEET'!AR55="","",'DATA ENTRY SHEET'!AR55)</f>
        <v/>
      </c>
      <c r="AH15" s="1174"/>
      <c r="AI15" s="1175" t="str">
        <f>IF('DATA ENTRY SHEET'!BS55="","",'DATA ENTRY SHEET'!BS55)</f>
        <v/>
      </c>
      <c r="AJ15" s="1176"/>
      <c r="AK15" s="993" t="str">
        <f>IF(NOT('DATA ENTRY SHEET'!AT55=""),'DATA ENTRY SHEET'!AT55,"")</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SHEET'!B55=""),'DATA ENTRY SHEET'!B55,"")</f>
        <v/>
      </c>
      <c r="C16" s="958"/>
      <c r="D16" s="958"/>
      <c r="E16" s="958"/>
      <c r="F16" s="959" t="str">
        <f>IF('DATA ENTRY SHEET'!BX55="","",'DATA ENTRY SHEET'!BX55)</f>
        <v/>
      </c>
      <c r="G16" s="959"/>
      <c r="H16" s="959"/>
      <c r="I16" s="959"/>
      <c r="J16" s="959"/>
      <c r="K16" s="960"/>
      <c r="L16" s="1045" t="str">
        <f>IF(NOT('DATA ENTRY SHEET'!H55=""),'DATA ENTRY SHEET'!H55,"")</f>
        <v/>
      </c>
      <c r="M16" s="937"/>
      <c r="N16" s="1226" t="str">
        <f>IF(NOT('DATA ENTRY SHEET'!AD55=""),'DATA ENTRY SHEET'!AD55,"")</f>
        <v/>
      </c>
      <c r="O16" s="1227"/>
      <c r="P16" s="1227"/>
      <c r="Q16" s="1227"/>
      <c r="R16" s="1228"/>
      <c r="S16" s="1199" t="str">
        <f>IF(NOT('DATA ENTRY SHEET'!AI55=""),'DATA ENTRY SHEET'!AI55,"")</f>
        <v/>
      </c>
      <c r="T16" s="1200"/>
      <c r="U16" s="1199" t="str">
        <f>IF(NOT('DATA ENTRY SHEET'!AL55=""),'DATA ENTRY SHEET'!AL55,"")</f>
        <v/>
      </c>
      <c r="V16" s="1200"/>
      <c r="W16" s="1199" t="str">
        <f>IF(NOT('DATA ENTRY SHEET'!AO55=""),'DATA ENTRY SHEET'!AO55,"")</f>
        <v/>
      </c>
      <c r="X16" s="1217"/>
      <c r="Y16" s="1200"/>
      <c r="Z16" s="946" t="str">
        <f>IF(Z15="","",ROUNDUP((Z15)*((AB6)+1),2))</f>
        <v/>
      </c>
      <c r="AA16" s="947"/>
      <c r="AB16" s="948"/>
      <c r="AC16" s="946" t="str">
        <f>IF(AC15="","",ROUNDUP((AC15)*($AF$6+1),2))</f>
        <v/>
      </c>
      <c r="AD16" s="947"/>
      <c r="AE16" s="947"/>
      <c r="AF16" s="948"/>
      <c r="AG16" s="1178" t="str">
        <f>IF(NOT('DATA ENTRY SHEET'!AS55=""),'DATA ENTRY SHEET'!AS55,"")</f>
        <v/>
      </c>
      <c r="AH16" s="1179"/>
      <c r="AI16" s="1177" t="str">
        <f>IF('DATA ENTRY SHEET'!BV55="","",'DATA ENTRY SHEET'!BV55)</f>
        <v/>
      </c>
      <c r="AJ16" s="1177"/>
      <c r="AK16" s="998" t="str">
        <f>IF(NOT('DATA ENTRY SHEET'!AU55=""),'DATA ENTRY SHEET'!AU55,"")</f>
        <v/>
      </c>
      <c r="AL16" s="999"/>
      <c r="AM16" s="506"/>
      <c r="AN16" s="1092" t="s">
        <v>34</v>
      </c>
      <c r="AO16" s="1093"/>
      <c r="AQ16" s="74"/>
    </row>
    <row r="17" spans="1:43" ht="18" customHeight="1" x14ac:dyDescent="0.35">
      <c r="A17" s="256"/>
      <c r="B17" s="929" t="str">
        <f>IF(NOT('DATA ENTRY SHEET'!C55=""),'DATA ENTRY SHEET'!C55,"")</f>
        <v/>
      </c>
      <c r="C17" s="930"/>
      <c r="D17" s="930"/>
      <c r="E17" s="930"/>
      <c r="F17" s="930"/>
      <c r="G17" s="930"/>
      <c r="H17" s="930"/>
      <c r="I17" s="930"/>
      <c r="J17" s="930"/>
      <c r="K17" s="648" t="str">
        <f>IF('DATA ENTRY SHEET'!AG55&lt;&gt;"",LEFT('DATA ENTRY SHEET'!AG55,1),"")</f>
        <v/>
      </c>
      <c r="L17" s="1005" t="str">
        <f>IF(NOT('DATA ENTRY SHEET'!G55=""),'DATA ENTRY SHEET'!G55,"")</f>
        <v/>
      </c>
      <c r="M17" s="932"/>
      <c r="N17" s="1250" t="str">
        <f>IF(NOT('DATA ENTRY SHEET'!AF55=""),'DATA ENTRY SHEET'!AF55,"")</f>
        <v/>
      </c>
      <c r="O17" s="1250"/>
      <c r="P17" s="1250"/>
      <c r="Q17" s="1250"/>
      <c r="R17" s="1250"/>
      <c r="S17" s="1199" t="str">
        <f>IF(NOT('DATA ENTRY SHEET'!AH55=""),'DATA ENTRY SHEET'!AH55,"")</f>
        <v/>
      </c>
      <c r="T17" s="1200"/>
      <c r="U17" s="1217" t="str">
        <f>IF(NOT('DATA ENTRY SHEET'!AK55=""),'DATA ENTRY SHEET'!AK55,"")</f>
        <v/>
      </c>
      <c r="V17" s="1200"/>
      <c r="W17" s="1206" t="str">
        <f>IF(NOT('DATA ENTRY SHEET'!AP55=""),'DATA ENTRY SHEET'!AP55,"")</f>
        <v/>
      </c>
      <c r="X17" s="1207"/>
      <c r="Y17" s="1208"/>
      <c r="Z17" s="946" t="str">
        <f>IF(NOT('DATA ENTRY SHEET'!AX55=""),'DATA ENTRY SHEET'!AX55,"")</f>
        <v/>
      </c>
      <c r="AA17" s="947"/>
      <c r="AB17" s="948"/>
      <c r="AC17" s="946" t="str">
        <f>IF(NOT('DATA ENTRY SHEET'!AZ55=""),'DATA ENTRY SHEET'!AZ55,"")</f>
        <v/>
      </c>
      <c r="AD17" s="947"/>
      <c r="AE17" s="947"/>
      <c r="AF17" s="948"/>
      <c r="AG17" s="1209" t="str">
        <f>IF('DATA ENTRY SHEET'!BR55="","",'DATA ENTRY SHEET'!BR55)</f>
        <v/>
      </c>
      <c r="AH17" s="1210"/>
      <c r="AI17" s="1177" t="str">
        <f>IF('DATA ENTRY SHEET'!BT55="","",'DATA ENTRY SHEET'!BT55)</f>
        <v/>
      </c>
      <c r="AJ17" s="1177"/>
      <c r="AK17" s="998" t="str">
        <f>IF(NOT('DATA ENTRY SHEET'!AV55=""),'DATA ENTRY SHEET'!AV55,"")</f>
        <v/>
      </c>
      <c r="AL17" s="999"/>
      <c r="AM17" s="506"/>
      <c r="AN17" s="330"/>
      <c r="AO17" s="331"/>
      <c r="AQ17" s="74"/>
    </row>
    <row r="18" spans="1:43" ht="18" customHeight="1" thickBot="1" x14ac:dyDescent="0.4">
      <c r="A18" s="256"/>
      <c r="B18" s="967" t="str">
        <f>IF(NOT('DATA ENTRY SHEET'!D55=""),'DATA ENTRY SHEET'!D55,"")</f>
        <v/>
      </c>
      <c r="C18" s="968"/>
      <c r="D18" s="968"/>
      <c r="E18" s="969"/>
      <c r="F18" s="1211" t="str">
        <f>IF('DATA ENTRY SHEET'!E55="","",'DATA ENTRY SHEET'!E55)</f>
        <v/>
      </c>
      <c r="G18" s="968"/>
      <c r="H18" s="968"/>
      <c r="I18" s="968"/>
      <c r="J18" s="968"/>
      <c r="K18" s="969"/>
      <c r="L18" s="1004" t="str">
        <f>IF(NOT('DATA ENTRY SHEET'!I55=""),'DATA ENTRY SHEET'!I55,"")</f>
        <v/>
      </c>
      <c r="M18" s="972"/>
      <c r="N18" s="1214" t="str">
        <f>IF(NOT('DATA ENTRY SHEET'!AE55=""),'DATA ENTRY SHEET'!AE55,"")</f>
        <v/>
      </c>
      <c r="O18" s="1215"/>
      <c r="P18" s="1215"/>
      <c r="Q18" s="1215"/>
      <c r="R18" s="1216"/>
      <c r="S18" s="1232"/>
      <c r="T18" s="1233"/>
      <c r="U18" s="1233"/>
      <c r="V18" s="1234"/>
      <c r="W18" s="1229" t="str">
        <f>IF(NOT('DATA ENTRY SHEET'!AQ55=""),'DATA ENTRY SHEET'!AQ55,"")</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SHEET'!BQ55="","",'DATA ENTRY SHEET'!BQ55)</f>
        <v/>
      </c>
      <c r="AH18" s="1162"/>
      <c r="AI18" s="1180" t="str">
        <f>IF('DATA ENTRY SHEET'!BU55="","",'DATA ENTRY SHEET'!BU55)</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37</v>
      </c>
      <c r="B20" s="952"/>
      <c r="C20" s="953"/>
      <c r="D20" s="953"/>
      <c r="E20" s="953"/>
      <c r="F20" s="953"/>
      <c r="G20" s="953"/>
      <c r="H20" s="953"/>
      <c r="I20" s="953"/>
      <c r="J20" s="953"/>
      <c r="K20" s="954"/>
      <c r="L20" s="1049" t="str">
        <f>IF(NOT('DATA ENTRY SHEET'!F56=""),'DATA ENTRY SHEET'!F56,"")</f>
        <v/>
      </c>
      <c r="M20" s="956"/>
      <c r="N20" s="1247" t="str">
        <f>IF(NOT('DATA ENTRY SHEET'!J56=""),'DATA ENTRY SHEET'!J56,"")</f>
        <v/>
      </c>
      <c r="O20" s="1248"/>
      <c r="P20" s="1248"/>
      <c r="Q20" s="1248"/>
      <c r="R20" s="1249"/>
      <c r="S20" s="1196" t="str">
        <f>IF(NOT('DATA ENTRY SHEET'!AJ56=""),'DATA ENTRY SHEET'!AJ56,"")</f>
        <v/>
      </c>
      <c r="T20" s="1198"/>
      <c r="U20" s="1196" t="str">
        <f>IF(NOT('DATA ENTRY SHEET'!AM56=""),'DATA ENTRY SHEET'!AM56,"")</f>
        <v/>
      </c>
      <c r="V20" s="1198"/>
      <c r="W20" s="1196" t="str">
        <f>IF(NOT('DATA ENTRY SHEET'!AN56=""),'DATA ENTRY SHEET'!AN56,"")</f>
        <v/>
      </c>
      <c r="X20" s="1197"/>
      <c r="Y20" s="1198"/>
      <c r="Z20" s="943" t="str">
        <f>IF('DATA ENTRY SHEET'!AW56="","",'DATA ENTRY SHEET'!AW56)</f>
        <v/>
      </c>
      <c r="AA20" s="944"/>
      <c r="AB20" s="945"/>
      <c r="AC20" s="943" t="str">
        <f>IF(NOT('DATA ENTRY SHEET'!AY56=""),'DATA ENTRY SHEET'!AY56,"")</f>
        <v/>
      </c>
      <c r="AD20" s="944"/>
      <c r="AE20" s="944"/>
      <c r="AF20" s="945"/>
      <c r="AG20" s="1173" t="str">
        <f>IF('DATA ENTRY SHEET'!AR56="","",'DATA ENTRY SHEET'!AR56)</f>
        <v/>
      </c>
      <c r="AH20" s="1174"/>
      <c r="AI20" s="1175" t="str">
        <f>IF('DATA ENTRY SHEET'!BS56="","",'DATA ENTRY SHEET'!BS56)</f>
        <v/>
      </c>
      <c r="AJ20" s="1176"/>
      <c r="AK20" s="993" t="str">
        <f>IF(NOT('DATA ENTRY SHEET'!AT56=""),'DATA ENTRY SHEET'!AT56,"")</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SHEET'!B56=""),'DATA ENTRY SHEET'!B56,"")</f>
        <v/>
      </c>
      <c r="C21" s="958"/>
      <c r="D21" s="958"/>
      <c r="E21" s="958"/>
      <c r="F21" s="959" t="str">
        <f>IF('DATA ENTRY SHEET'!BX56="","",'DATA ENTRY SHEET'!BX56)</f>
        <v/>
      </c>
      <c r="G21" s="959"/>
      <c r="H21" s="959"/>
      <c r="I21" s="959"/>
      <c r="J21" s="959"/>
      <c r="K21" s="960"/>
      <c r="L21" s="1045" t="str">
        <f>IF(NOT('DATA ENTRY SHEET'!H56=""),'DATA ENTRY SHEET'!H56,"")</f>
        <v/>
      </c>
      <c r="M21" s="937"/>
      <c r="N21" s="1226" t="str">
        <f>IF(NOT('DATA ENTRY SHEET'!AD56=""),'DATA ENTRY SHEET'!AD56,"")</f>
        <v/>
      </c>
      <c r="O21" s="1227"/>
      <c r="P21" s="1227"/>
      <c r="Q21" s="1227"/>
      <c r="R21" s="1228"/>
      <c r="S21" s="1199" t="str">
        <f>IF(NOT('DATA ENTRY SHEET'!AI56=""),'DATA ENTRY SHEET'!AI56,"")</f>
        <v/>
      </c>
      <c r="T21" s="1200"/>
      <c r="U21" s="1199" t="str">
        <f>IF(NOT('DATA ENTRY SHEET'!AL56=""),'DATA ENTRY SHEET'!AL56,"")</f>
        <v/>
      </c>
      <c r="V21" s="1200"/>
      <c r="W21" s="1199" t="str">
        <f>IF(NOT('DATA ENTRY SHEET'!AO56=""),'DATA ENTRY SHEET'!AO56,"")</f>
        <v/>
      </c>
      <c r="X21" s="1217"/>
      <c r="Y21" s="1200"/>
      <c r="Z21" s="946" t="str">
        <f>IF(Z20="","",ROUNDUP((Z20)*(($AB$6)+1),2))</f>
        <v/>
      </c>
      <c r="AA21" s="947"/>
      <c r="AB21" s="948"/>
      <c r="AC21" s="946" t="str">
        <f>IF(AC20="","",ROUNDUP((AC20)*($AF$6+1),2))</f>
        <v/>
      </c>
      <c r="AD21" s="947"/>
      <c r="AE21" s="947"/>
      <c r="AF21" s="948"/>
      <c r="AG21" s="1178" t="str">
        <f>IF(NOT('DATA ENTRY SHEET'!AS56=""),'DATA ENTRY SHEET'!AS56,"")</f>
        <v/>
      </c>
      <c r="AH21" s="1179"/>
      <c r="AI21" s="1177" t="str">
        <f>IF('DATA ENTRY SHEET'!BV56="","",'DATA ENTRY SHEET'!BV56)</f>
        <v/>
      </c>
      <c r="AJ21" s="1177"/>
      <c r="AK21" s="998" t="str">
        <f>IF(NOT('DATA ENTRY SHEET'!AU56=""),'DATA ENTRY SHEET'!AU56,"")</f>
        <v/>
      </c>
      <c r="AL21" s="999"/>
      <c r="AM21" s="506"/>
      <c r="AN21" s="1092" t="s">
        <v>34</v>
      </c>
      <c r="AO21" s="1093"/>
      <c r="AQ21" s="74"/>
    </row>
    <row r="22" spans="1:43" ht="18" customHeight="1" x14ac:dyDescent="0.35">
      <c r="A22" s="370"/>
      <c r="B22" s="929" t="str">
        <f>IF(NOT('DATA ENTRY SHEET'!C56=""),'DATA ENTRY SHEET'!C56,"")</f>
        <v/>
      </c>
      <c r="C22" s="930"/>
      <c r="D22" s="930"/>
      <c r="E22" s="930"/>
      <c r="F22" s="930"/>
      <c r="G22" s="930"/>
      <c r="H22" s="930"/>
      <c r="I22" s="930"/>
      <c r="J22" s="930"/>
      <c r="K22" s="648" t="str">
        <f>IF('DATA ENTRY SHEET'!AG56&lt;&gt;"",LEFT('DATA ENTRY SHEET'!AG56,1),"")</f>
        <v/>
      </c>
      <c r="L22" s="1005" t="str">
        <f>IF(NOT('DATA ENTRY SHEET'!G56=""),'DATA ENTRY SHEET'!G56,"")</f>
        <v/>
      </c>
      <c r="M22" s="932"/>
      <c r="N22" s="1250" t="str">
        <f>IF(NOT('DATA ENTRY SHEET'!AF56=""),'DATA ENTRY SHEET'!AF56,"")</f>
        <v/>
      </c>
      <c r="O22" s="1250"/>
      <c r="P22" s="1250"/>
      <c r="Q22" s="1250"/>
      <c r="R22" s="1250"/>
      <c r="S22" s="1199" t="str">
        <f>IF(NOT('DATA ENTRY SHEET'!AH56=""),'DATA ENTRY SHEET'!AH56,"")</f>
        <v/>
      </c>
      <c r="T22" s="1200"/>
      <c r="U22" s="1217" t="str">
        <f>IF(NOT('DATA ENTRY SHEET'!AK56=""),'DATA ENTRY SHEET'!AK56,"")</f>
        <v/>
      </c>
      <c r="V22" s="1200"/>
      <c r="W22" s="1206" t="str">
        <f>IF(NOT('DATA ENTRY SHEET'!AP56=""),'DATA ENTRY SHEET'!AP56,"")</f>
        <v/>
      </c>
      <c r="X22" s="1207"/>
      <c r="Y22" s="1208"/>
      <c r="Z22" s="946" t="str">
        <f>IF(NOT('DATA ENTRY SHEET'!AX56=""),'DATA ENTRY SHEET'!AX56,"")</f>
        <v/>
      </c>
      <c r="AA22" s="947"/>
      <c r="AB22" s="948"/>
      <c r="AC22" s="946" t="str">
        <f>IF(NOT('DATA ENTRY SHEET'!AZ56=""),'DATA ENTRY SHEET'!AZ56,"")</f>
        <v/>
      </c>
      <c r="AD22" s="947"/>
      <c r="AE22" s="947"/>
      <c r="AF22" s="948"/>
      <c r="AG22" s="1209" t="str">
        <f>IF('DATA ENTRY SHEET'!BR56="","",'DATA ENTRY SHEET'!BR56)</f>
        <v/>
      </c>
      <c r="AH22" s="1210"/>
      <c r="AI22" s="1177" t="str">
        <f>IF('DATA ENTRY SHEET'!BT56="","",'DATA ENTRY SHEET'!BT56)</f>
        <v/>
      </c>
      <c r="AJ22" s="1177"/>
      <c r="AK22" s="998" t="str">
        <f>IF(NOT('DATA ENTRY SHEET'!AV56=""),'DATA ENTRY SHEET'!AV56,"")</f>
        <v/>
      </c>
      <c r="AL22" s="999"/>
      <c r="AM22" s="506"/>
      <c r="AN22" s="330"/>
      <c r="AO22" s="331"/>
      <c r="AQ22" s="74"/>
    </row>
    <row r="23" spans="1:43" ht="18" customHeight="1" thickBot="1" x14ac:dyDescent="0.4">
      <c r="A23" s="370"/>
      <c r="B23" s="967" t="str">
        <f>IF(NOT('DATA ENTRY SHEET'!D56=""),'DATA ENTRY SHEET'!D56,"")</f>
        <v/>
      </c>
      <c r="C23" s="968"/>
      <c r="D23" s="968"/>
      <c r="E23" s="969"/>
      <c r="F23" s="1211" t="str">
        <f>IF('DATA ENTRY SHEET'!E56="","",'DATA ENTRY SHEET'!E56)</f>
        <v/>
      </c>
      <c r="G23" s="968"/>
      <c r="H23" s="968"/>
      <c r="I23" s="968"/>
      <c r="J23" s="968"/>
      <c r="K23" s="969"/>
      <c r="L23" s="1004" t="str">
        <f>IF(NOT('DATA ENTRY SHEET'!I56=""),'DATA ENTRY SHEET'!I56,"")</f>
        <v/>
      </c>
      <c r="M23" s="972"/>
      <c r="N23" s="1214" t="str">
        <f>IF(NOT('DATA ENTRY SHEET'!AE56=""),'DATA ENTRY SHEET'!AE56,"")</f>
        <v/>
      </c>
      <c r="O23" s="1215"/>
      <c r="P23" s="1215"/>
      <c r="Q23" s="1215"/>
      <c r="R23" s="1216"/>
      <c r="S23" s="1232"/>
      <c r="T23" s="1233"/>
      <c r="U23" s="1233"/>
      <c r="V23" s="1234"/>
      <c r="W23" s="1229" t="str">
        <f>IF(NOT('DATA ENTRY SHEET'!AQ56=""),'DATA ENTRY SHEET'!AQ56,"")</f>
        <v/>
      </c>
      <c r="X23" s="1230"/>
      <c r="Y23" s="1231"/>
      <c r="Z23" s="1016" t="str">
        <f t="shared" ref="Z23" si="4">IF(AND(NOT(Z21=""),NOT(Z22="")),(Z22-Z21)/(Z22),"")</f>
        <v/>
      </c>
      <c r="AA23" s="1017"/>
      <c r="AB23" s="1018"/>
      <c r="AC23" s="1016" t="str">
        <f>IF(AND(NOT(AC21=""),NOT(AC22="")),(AC22-AC21)/(AC22),"")</f>
        <v/>
      </c>
      <c r="AD23" s="1017"/>
      <c r="AE23" s="1017"/>
      <c r="AF23" s="1018"/>
      <c r="AG23" s="1161" t="str">
        <f>IF('DATA ENTRY SHEET'!BQ56="","",'DATA ENTRY SHEET'!BQ56)</f>
        <v/>
      </c>
      <c r="AH23" s="1162"/>
      <c r="AI23" s="1180" t="str">
        <f>IF('DATA ENTRY SHEET'!BU56="","",'DATA ENTRY SHEET'!BU56)</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38</v>
      </c>
      <c r="B25" s="952"/>
      <c r="C25" s="953"/>
      <c r="D25" s="953"/>
      <c r="E25" s="953"/>
      <c r="F25" s="953"/>
      <c r="G25" s="953"/>
      <c r="H25" s="953"/>
      <c r="I25" s="953"/>
      <c r="J25" s="953"/>
      <c r="K25" s="954"/>
      <c r="L25" s="1049" t="str">
        <f>IF(NOT('DATA ENTRY SHEET'!F57=""),'DATA ENTRY SHEET'!F57,"")</f>
        <v/>
      </c>
      <c r="M25" s="956"/>
      <c r="N25" s="1247" t="str">
        <f>IF(NOT('DATA ENTRY SHEET'!J57=""),'DATA ENTRY SHEET'!J57,"")</f>
        <v/>
      </c>
      <c r="O25" s="1248"/>
      <c r="P25" s="1248"/>
      <c r="Q25" s="1248"/>
      <c r="R25" s="1249"/>
      <c r="S25" s="1196" t="str">
        <f>IF(NOT('DATA ENTRY SHEET'!AJ57=""),'DATA ENTRY SHEET'!AJ57,"")</f>
        <v/>
      </c>
      <c r="T25" s="1198"/>
      <c r="U25" s="1196" t="str">
        <f>IF(NOT('DATA ENTRY SHEET'!AM57=""),'DATA ENTRY SHEET'!AM57,"")</f>
        <v/>
      </c>
      <c r="V25" s="1198"/>
      <c r="W25" s="1196" t="str">
        <f>IF(NOT('DATA ENTRY SHEET'!AN57=""),'DATA ENTRY SHEET'!AN57,"")</f>
        <v/>
      </c>
      <c r="X25" s="1197"/>
      <c r="Y25" s="1198"/>
      <c r="Z25" s="943" t="str">
        <f>IF('DATA ENTRY SHEET'!AW57="","",'DATA ENTRY SHEET'!AW57)</f>
        <v/>
      </c>
      <c r="AA25" s="944"/>
      <c r="AB25" s="945"/>
      <c r="AC25" s="943" t="str">
        <f>IF(NOT('DATA ENTRY SHEET'!AY57=""),'DATA ENTRY SHEET'!AY57,"")</f>
        <v/>
      </c>
      <c r="AD25" s="944"/>
      <c r="AE25" s="944"/>
      <c r="AF25" s="945"/>
      <c r="AG25" s="1173" t="str">
        <f>IF('DATA ENTRY SHEET'!AR57="","",'DATA ENTRY SHEET'!AR57)</f>
        <v/>
      </c>
      <c r="AH25" s="1174"/>
      <c r="AI25" s="1175" t="str">
        <f>IF('DATA ENTRY SHEET'!BS57="","",'DATA ENTRY SHEET'!BS57)</f>
        <v/>
      </c>
      <c r="AJ25" s="1176"/>
      <c r="AK25" s="993" t="str">
        <f>IF(NOT('DATA ENTRY SHEET'!AT57=""),'DATA ENTRY SHEET'!AT57,"")</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SHEET'!B57=""),'DATA ENTRY SHEET'!B57,"")</f>
        <v/>
      </c>
      <c r="C26" s="958"/>
      <c r="D26" s="958"/>
      <c r="E26" s="958"/>
      <c r="F26" s="959" t="str">
        <f>IF('DATA ENTRY SHEET'!BX57="","",'DATA ENTRY SHEET'!BX57)</f>
        <v/>
      </c>
      <c r="G26" s="959"/>
      <c r="H26" s="959"/>
      <c r="I26" s="959"/>
      <c r="J26" s="959"/>
      <c r="K26" s="960"/>
      <c r="L26" s="1045" t="str">
        <f>IF(NOT('DATA ENTRY SHEET'!H57=""),'DATA ENTRY SHEET'!H57,"")</f>
        <v/>
      </c>
      <c r="M26" s="937"/>
      <c r="N26" s="1226" t="str">
        <f>IF(NOT('DATA ENTRY SHEET'!AD57=""),'DATA ENTRY SHEET'!AD57,"")</f>
        <v/>
      </c>
      <c r="O26" s="1227"/>
      <c r="P26" s="1227"/>
      <c r="Q26" s="1227"/>
      <c r="R26" s="1228"/>
      <c r="S26" s="1199" t="str">
        <f>IF(NOT('DATA ENTRY SHEET'!AI57=""),'DATA ENTRY SHEET'!AI57,"")</f>
        <v/>
      </c>
      <c r="T26" s="1200"/>
      <c r="U26" s="1199" t="str">
        <f>IF(NOT('DATA ENTRY SHEET'!AL57=""),'DATA ENTRY SHEET'!AL57,"")</f>
        <v/>
      </c>
      <c r="V26" s="1200"/>
      <c r="W26" s="1199" t="str">
        <f>IF(NOT('DATA ENTRY SHEET'!AO57=""),'DATA ENTRY SHEET'!AO57,"")</f>
        <v/>
      </c>
      <c r="X26" s="1217"/>
      <c r="Y26" s="1200"/>
      <c r="Z26" s="946" t="str">
        <f>IF(Z25="","",ROUNDUP((Z25)*(($AB$6)+1),2))</f>
        <v/>
      </c>
      <c r="AA26" s="947"/>
      <c r="AB26" s="948"/>
      <c r="AC26" s="946" t="str">
        <f>IF(AC25="","",ROUNDUP((AC25)*($AF$6+1),2))</f>
        <v/>
      </c>
      <c r="AD26" s="947"/>
      <c r="AE26" s="947"/>
      <c r="AF26" s="948"/>
      <c r="AG26" s="1178" t="str">
        <f>IF(NOT('DATA ENTRY SHEET'!AS57=""),'DATA ENTRY SHEET'!AS57,"")</f>
        <v/>
      </c>
      <c r="AH26" s="1179"/>
      <c r="AI26" s="1177" t="str">
        <f>IF('DATA ENTRY SHEET'!BV57="","",'DATA ENTRY SHEET'!BV57)</f>
        <v/>
      </c>
      <c r="AJ26" s="1177"/>
      <c r="AK26" s="998" t="str">
        <f>IF(NOT('DATA ENTRY SHEET'!AU57=""),'DATA ENTRY SHEET'!AU57,"")</f>
        <v/>
      </c>
      <c r="AL26" s="999"/>
      <c r="AM26" s="506"/>
      <c r="AN26" s="1092" t="s">
        <v>34</v>
      </c>
      <c r="AO26" s="1093"/>
      <c r="AQ26" s="74"/>
    </row>
    <row r="27" spans="1:43" ht="18" customHeight="1" x14ac:dyDescent="0.35">
      <c r="A27" s="370"/>
      <c r="B27" s="929" t="str">
        <f>IF(NOT('DATA ENTRY SHEET'!C57=""),'DATA ENTRY SHEET'!C57,"")</f>
        <v/>
      </c>
      <c r="C27" s="930"/>
      <c r="D27" s="930"/>
      <c r="E27" s="930"/>
      <c r="F27" s="930"/>
      <c r="G27" s="930"/>
      <c r="H27" s="930"/>
      <c r="I27" s="930"/>
      <c r="J27" s="930"/>
      <c r="K27" s="648" t="str">
        <f>IF('DATA ENTRY SHEET'!AG57&lt;&gt;"",LEFT('DATA ENTRY SHEET'!AG57,1),"")</f>
        <v/>
      </c>
      <c r="L27" s="1005" t="str">
        <f>IF(NOT('DATA ENTRY SHEET'!G57=""),'DATA ENTRY SHEET'!G57,"")</f>
        <v/>
      </c>
      <c r="M27" s="932"/>
      <c r="N27" s="1250" t="str">
        <f>IF(NOT('DATA ENTRY SHEET'!AF57=""),'DATA ENTRY SHEET'!AF57,"")</f>
        <v/>
      </c>
      <c r="O27" s="1250"/>
      <c r="P27" s="1250"/>
      <c r="Q27" s="1250"/>
      <c r="R27" s="1250"/>
      <c r="S27" s="1199" t="str">
        <f>IF(NOT('DATA ENTRY SHEET'!AH57=""),'DATA ENTRY SHEET'!AH57,"")</f>
        <v/>
      </c>
      <c r="T27" s="1200"/>
      <c r="U27" s="1217" t="str">
        <f>IF(NOT('DATA ENTRY SHEET'!AK57=""),'DATA ENTRY SHEET'!AK57,"")</f>
        <v/>
      </c>
      <c r="V27" s="1200"/>
      <c r="W27" s="1206" t="str">
        <f>IF(NOT('DATA ENTRY SHEET'!AP57=""),'DATA ENTRY SHEET'!AP57,"")</f>
        <v/>
      </c>
      <c r="X27" s="1207"/>
      <c r="Y27" s="1208"/>
      <c r="Z27" s="946" t="str">
        <f>IF(NOT('DATA ENTRY SHEET'!AX57=""),'DATA ENTRY SHEET'!AX57,"")</f>
        <v/>
      </c>
      <c r="AA27" s="947"/>
      <c r="AB27" s="948"/>
      <c r="AC27" s="946" t="str">
        <f>IF(NOT('DATA ENTRY SHEET'!AZ57=""),'DATA ENTRY SHEET'!AZ57,"")</f>
        <v/>
      </c>
      <c r="AD27" s="947"/>
      <c r="AE27" s="947"/>
      <c r="AF27" s="948"/>
      <c r="AG27" s="1209" t="str">
        <f>IF('DATA ENTRY SHEET'!BR57="","",'DATA ENTRY SHEET'!BR57)</f>
        <v/>
      </c>
      <c r="AH27" s="1210"/>
      <c r="AI27" s="1177" t="str">
        <f>IF('DATA ENTRY SHEET'!BT57="","",'DATA ENTRY SHEET'!BT57)</f>
        <v/>
      </c>
      <c r="AJ27" s="1177"/>
      <c r="AK27" s="998" t="str">
        <f>IF(NOT('DATA ENTRY SHEET'!AV57=""),'DATA ENTRY SHEET'!AV57,"")</f>
        <v/>
      </c>
      <c r="AL27" s="999"/>
      <c r="AM27" s="506"/>
      <c r="AN27" s="330"/>
      <c r="AO27" s="331"/>
      <c r="AQ27" s="74"/>
    </row>
    <row r="28" spans="1:43" ht="18" customHeight="1" thickBot="1" x14ac:dyDescent="0.4">
      <c r="A28" s="370"/>
      <c r="B28" s="967" t="str">
        <f>IF(NOT('DATA ENTRY SHEET'!D57=""),'DATA ENTRY SHEET'!D57,"")</f>
        <v/>
      </c>
      <c r="C28" s="968"/>
      <c r="D28" s="968"/>
      <c r="E28" s="969"/>
      <c r="F28" s="1211" t="str">
        <f>IF('DATA ENTRY SHEET'!E57="","",'DATA ENTRY SHEET'!E57)</f>
        <v/>
      </c>
      <c r="G28" s="968"/>
      <c r="H28" s="968"/>
      <c r="I28" s="968"/>
      <c r="J28" s="968"/>
      <c r="K28" s="969"/>
      <c r="L28" s="1004" t="str">
        <f>IF(NOT('DATA ENTRY SHEET'!I57=""),'DATA ENTRY SHEET'!I57,"")</f>
        <v/>
      </c>
      <c r="M28" s="972"/>
      <c r="N28" s="1214" t="str">
        <f>IF(NOT('DATA ENTRY SHEET'!AE57=""),'DATA ENTRY SHEET'!AE57,"")</f>
        <v/>
      </c>
      <c r="O28" s="1215"/>
      <c r="P28" s="1215"/>
      <c r="Q28" s="1215"/>
      <c r="R28" s="1216"/>
      <c r="S28" s="1232"/>
      <c r="T28" s="1233"/>
      <c r="U28" s="1233"/>
      <c r="V28" s="1234"/>
      <c r="W28" s="1229" t="str">
        <f>IF(NOT('DATA ENTRY SHEET'!AQ57=""),'DATA ENTRY SHEET'!AQ57,"")</f>
        <v/>
      </c>
      <c r="X28" s="1230"/>
      <c r="Y28" s="1231"/>
      <c r="Z28" s="1016" t="str">
        <f t="shared" ref="Z28" si="5">IF(AND(NOT(Z26=""),NOT(Z27="")),(Z27-Z26)/(Z27),"")</f>
        <v/>
      </c>
      <c r="AA28" s="1017"/>
      <c r="AB28" s="1018"/>
      <c r="AC28" s="1016" t="str">
        <f>IF(AND(NOT(AC26=""),NOT(AC27="")),(AC27-AC26)/(AC27),"")</f>
        <v/>
      </c>
      <c r="AD28" s="1017"/>
      <c r="AE28" s="1017"/>
      <c r="AF28" s="1018"/>
      <c r="AG28" s="1161" t="str">
        <f>IF('DATA ENTRY SHEET'!BQ57="","",'DATA ENTRY SHEET'!BQ57)</f>
        <v/>
      </c>
      <c r="AH28" s="1162"/>
      <c r="AI28" s="1180" t="str">
        <f>IF('DATA ENTRY SHEET'!BU57="","",'DATA ENTRY SHEET'!BU57)</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39</v>
      </c>
      <c r="B30" s="952"/>
      <c r="C30" s="953"/>
      <c r="D30" s="953"/>
      <c r="E30" s="953"/>
      <c r="F30" s="953"/>
      <c r="G30" s="953"/>
      <c r="H30" s="953"/>
      <c r="I30" s="953"/>
      <c r="J30" s="953"/>
      <c r="K30" s="954"/>
      <c r="L30" s="1049" t="str">
        <f>IF(NOT('DATA ENTRY SHEET'!F58=""),'DATA ENTRY SHEET'!F58,"")</f>
        <v/>
      </c>
      <c r="M30" s="956"/>
      <c r="N30" s="1247" t="str">
        <f>IF(NOT('DATA ENTRY SHEET'!J58=""),'DATA ENTRY SHEET'!J58,"")</f>
        <v/>
      </c>
      <c r="O30" s="1248"/>
      <c r="P30" s="1248"/>
      <c r="Q30" s="1248"/>
      <c r="R30" s="1249"/>
      <c r="S30" s="1196" t="str">
        <f>IF(NOT('DATA ENTRY SHEET'!AJ58=""),'DATA ENTRY SHEET'!AJ58,"")</f>
        <v/>
      </c>
      <c r="T30" s="1198"/>
      <c r="U30" s="1196" t="str">
        <f>IF(NOT('DATA ENTRY SHEET'!AM58=""),'DATA ENTRY SHEET'!AM58,"")</f>
        <v/>
      </c>
      <c r="V30" s="1198"/>
      <c r="W30" s="1196" t="str">
        <f>IF(NOT('DATA ENTRY SHEET'!AN58=""),'DATA ENTRY SHEET'!AN58,"")</f>
        <v/>
      </c>
      <c r="X30" s="1197"/>
      <c r="Y30" s="1198"/>
      <c r="Z30" s="943" t="str">
        <f>IF('DATA ENTRY SHEET'!AW58="","",'DATA ENTRY SHEET'!AW58)</f>
        <v/>
      </c>
      <c r="AA30" s="944"/>
      <c r="AB30" s="945"/>
      <c r="AC30" s="943" t="str">
        <f>IF(NOT('DATA ENTRY SHEET'!AY58=""),'DATA ENTRY SHEET'!AY58,"")</f>
        <v/>
      </c>
      <c r="AD30" s="944"/>
      <c r="AE30" s="944"/>
      <c r="AF30" s="945"/>
      <c r="AG30" s="1173" t="str">
        <f>IF('DATA ENTRY SHEET'!AR58="","",'DATA ENTRY SHEET'!AR58)</f>
        <v/>
      </c>
      <c r="AH30" s="1174"/>
      <c r="AI30" s="1175" t="str">
        <f>IF('DATA ENTRY SHEET'!BS58="","",'DATA ENTRY SHEET'!BS58)</f>
        <v/>
      </c>
      <c r="AJ30" s="1176"/>
      <c r="AK30" s="993" t="str">
        <f>IF(NOT('DATA ENTRY SHEET'!AT58=""),'DATA ENTRY SHEET'!AT58,"")</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SHEET'!B58=""),'DATA ENTRY SHEET'!B58,"")</f>
        <v/>
      </c>
      <c r="C31" s="958"/>
      <c r="D31" s="958"/>
      <c r="E31" s="958"/>
      <c r="F31" s="959" t="str">
        <f>IF('DATA ENTRY SHEET'!BX58="","",'DATA ENTRY SHEET'!BX58)</f>
        <v/>
      </c>
      <c r="G31" s="959"/>
      <c r="H31" s="959"/>
      <c r="I31" s="959"/>
      <c r="J31" s="959"/>
      <c r="K31" s="960"/>
      <c r="L31" s="1045" t="str">
        <f>IF(NOT('DATA ENTRY SHEET'!H58=""),'DATA ENTRY SHEET'!H58,"")</f>
        <v/>
      </c>
      <c r="M31" s="937"/>
      <c r="N31" s="1226" t="str">
        <f>IF(NOT('DATA ENTRY SHEET'!AD58=""),'DATA ENTRY SHEET'!AD58,"")</f>
        <v/>
      </c>
      <c r="O31" s="1227"/>
      <c r="P31" s="1227"/>
      <c r="Q31" s="1227"/>
      <c r="R31" s="1228"/>
      <c r="S31" s="1199" t="str">
        <f>IF(NOT('DATA ENTRY SHEET'!AI58=""),'DATA ENTRY SHEET'!AI58,"")</f>
        <v/>
      </c>
      <c r="T31" s="1200"/>
      <c r="U31" s="1199" t="str">
        <f>IF(NOT('DATA ENTRY SHEET'!AL58=""),'DATA ENTRY SHEET'!AL58,"")</f>
        <v/>
      </c>
      <c r="V31" s="1200"/>
      <c r="W31" s="1199" t="str">
        <f>IF(NOT('DATA ENTRY SHEET'!AO58=""),'DATA ENTRY SHEET'!AO58,"")</f>
        <v/>
      </c>
      <c r="X31" s="1217"/>
      <c r="Y31" s="1200"/>
      <c r="Z31" s="946" t="str">
        <f>IF(Z30="","",ROUNDUP((Z30)*(($AB$6)+1),2))</f>
        <v/>
      </c>
      <c r="AA31" s="947"/>
      <c r="AB31" s="948"/>
      <c r="AC31" s="946" t="str">
        <f>IF(AC30="","",ROUNDUP((AC30)*($AF$6+1),2))</f>
        <v/>
      </c>
      <c r="AD31" s="947"/>
      <c r="AE31" s="947"/>
      <c r="AF31" s="948"/>
      <c r="AG31" s="1178" t="str">
        <f>IF(NOT('DATA ENTRY SHEET'!AS58=""),'DATA ENTRY SHEET'!AS58,"")</f>
        <v/>
      </c>
      <c r="AH31" s="1179"/>
      <c r="AI31" s="1177" t="str">
        <f>IF('DATA ENTRY SHEET'!BV58="","",'DATA ENTRY SHEET'!BV58)</f>
        <v/>
      </c>
      <c r="AJ31" s="1177"/>
      <c r="AK31" s="998" t="str">
        <f>IF(NOT('DATA ENTRY SHEET'!AU58=""),'DATA ENTRY SHEET'!AU58,"")</f>
        <v/>
      </c>
      <c r="AL31" s="999"/>
      <c r="AM31" s="506"/>
      <c r="AN31" s="1092" t="s">
        <v>34</v>
      </c>
      <c r="AO31" s="1093"/>
      <c r="AQ31" s="74"/>
    </row>
    <row r="32" spans="1:43" ht="18" customHeight="1" x14ac:dyDescent="0.35">
      <c r="A32" s="370"/>
      <c r="B32" s="929" t="str">
        <f>IF(NOT('DATA ENTRY SHEET'!C58=""),'DATA ENTRY SHEET'!C58,"")</f>
        <v/>
      </c>
      <c r="C32" s="930"/>
      <c r="D32" s="930"/>
      <c r="E32" s="930"/>
      <c r="F32" s="930"/>
      <c r="G32" s="930"/>
      <c r="H32" s="930"/>
      <c r="I32" s="930"/>
      <c r="J32" s="930"/>
      <c r="K32" s="648" t="str">
        <f>IF('DATA ENTRY SHEET'!AG58&lt;&gt;"",LEFT('DATA ENTRY SHEET'!AG58,1),"")</f>
        <v/>
      </c>
      <c r="L32" s="1005" t="str">
        <f>IF(NOT('DATA ENTRY SHEET'!G58=""),'DATA ENTRY SHEET'!G58,"")</f>
        <v/>
      </c>
      <c r="M32" s="932"/>
      <c r="N32" s="1250" t="str">
        <f>IF(NOT('DATA ENTRY SHEET'!AF58=""),'DATA ENTRY SHEET'!AF58,"")</f>
        <v/>
      </c>
      <c r="O32" s="1250"/>
      <c r="P32" s="1250"/>
      <c r="Q32" s="1250"/>
      <c r="R32" s="1250"/>
      <c r="S32" s="1199" t="str">
        <f>IF(NOT('DATA ENTRY SHEET'!AH58=""),'DATA ENTRY SHEET'!AH58,"")</f>
        <v/>
      </c>
      <c r="T32" s="1200"/>
      <c r="U32" s="1217" t="str">
        <f>IF(NOT('DATA ENTRY SHEET'!AK58=""),'DATA ENTRY SHEET'!AK58,"")</f>
        <v/>
      </c>
      <c r="V32" s="1200"/>
      <c r="W32" s="1206" t="str">
        <f>IF(NOT('DATA ENTRY SHEET'!AP58=""),'DATA ENTRY SHEET'!AP58,"")</f>
        <v/>
      </c>
      <c r="X32" s="1207"/>
      <c r="Y32" s="1208"/>
      <c r="Z32" s="946" t="str">
        <f>IF(NOT('DATA ENTRY SHEET'!AX58=""),'DATA ENTRY SHEET'!AX58,"")</f>
        <v/>
      </c>
      <c r="AA32" s="947"/>
      <c r="AB32" s="948"/>
      <c r="AC32" s="946" t="str">
        <f>IF(NOT('DATA ENTRY SHEET'!AZ58=""),'DATA ENTRY SHEET'!AZ58,"")</f>
        <v/>
      </c>
      <c r="AD32" s="947"/>
      <c r="AE32" s="947"/>
      <c r="AF32" s="948"/>
      <c r="AG32" s="1209" t="str">
        <f>IF('DATA ENTRY SHEET'!BR58="","",'DATA ENTRY SHEET'!BR58)</f>
        <v/>
      </c>
      <c r="AH32" s="1210"/>
      <c r="AI32" s="1177" t="str">
        <f>IF('DATA ENTRY SHEET'!BT58="","",'DATA ENTRY SHEET'!BT58)</f>
        <v/>
      </c>
      <c r="AJ32" s="1177"/>
      <c r="AK32" s="998" t="str">
        <f>IF(NOT('DATA ENTRY SHEET'!AV58=""),'DATA ENTRY SHEET'!AV58,"")</f>
        <v/>
      </c>
      <c r="AL32" s="999"/>
      <c r="AM32" s="506"/>
      <c r="AN32" s="330"/>
      <c r="AO32" s="331"/>
      <c r="AQ32" s="74"/>
    </row>
    <row r="33" spans="1:43" ht="18" customHeight="1" thickBot="1" x14ac:dyDescent="0.4">
      <c r="A33" s="370"/>
      <c r="B33" s="967" t="str">
        <f>IF(NOT('DATA ENTRY SHEET'!D58=""),'DATA ENTRY SHEET'!D58,"")</f>
        <v/>
      </c>
      <c r="C33" s="968"/>
      <c r="D33" s="968"/>
      <c r="E33" s="969"/>
      <c r="F33" s="1211" t="str">
        <f>IF('DATA ENTRY SHEET'!E58="","",'DATA ENTRY SHEET'!E58)</f>
        <v/>
      </c>
      <c r="G33" s="968"/>
      <c r="H33" s="968"/>
      <c r="I33" s="968"/>
      <c r="J33" s="968"/>
      <c r="K33" s="969"/>
      <c r="L33" s="1004" t="str">
        <f>IF(NOT('DATA ENTRY SHEET'!I58=""),'DATA ENTRY SHEET'!I58,"")</f>
        <v/>
      </c>
      <c r="M33" s="972"/>
      <c r="N33" s="1214" t="str">
        <f>IF(NOT('DATA ENTRY SHEET'!AE58=""),'DATA ENTRY SHEET'!AE58,"")</f>
        <v/>
      </c>
      <c r="O33" s="1215"/>
      <c r="P33" s="1215"/>
      <c r="Q33" s="1215"/>
      <c r="R33" s="1216"/>
      <c r="S33" s="1232"/>
      <c r="T33" s="1233"/>
      <c r="U33" s="1233"/>
      <c r="V33" s="1234"/>
      <c r="W33" s="1229" t="str">
        <f>IF(NOT('DATA ENTRY SHEET'!AQ58=""),'DATA ENTRY SHEET'!AQ58,"")</f>
        <v/>
      </c>
      <c r="X33" s="1230"/>
      <c r="Y33" s="1231"/>
      <c r="Z33" s="1016" t="str">
        <f t="shared" ref="Z33" si="6">IF(AND(NOT(Z31=""),NOT(Z32="")),(Z32-Z31)/(Z32),"")</f>
        <v/>
      </c>
      <c r="AA33" s="1017"/>
      <c r="AB33" s="1018"/>
      <c r="AC33" s="1016" t="str">
        <f>IF(AND(NOT(AC31=""),NOT(AC32="")),(AC32-AC31)/(AC32),"")</f>
        <v/>
      </c>
      <c r="AD33" s="1017"/>
      <c r="AE33" s="1017"/>
      <c r="AF33" s="1018"/>
      <c r="AG33" s="1161" t="str">
        <f>IF('DATA ENTRY SHEET'!BQ58="","",'DATA ENTRY SHEET'!BQ58)</f>
        <v/>
      </c>
      <c r="AH33" s="1162"/>
      <c r="AI33" s="1180" t="str">
        <f>IF('DATA ENTRY SHEET'!BU58="","",'DATA ENTRY SHEET'!BU58)</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40</v>
      </c>
      <c r="B35" s="952"/>
      <c r="C35" s="953"/>
      <c r="D35" s="953"/>
      <c r="E35" s="953"/>
      <c r="F35" s="953"/>
      <c r="G35" s="953"/>
      <c r="H35" s="953"/>
      <c r="I35" s="953"/>
      <c r="J35" s="953"/>
      <c r="K35" s="954"/>
      <c r="L35" s="1049" t="str">
        <f>IF(NOT('DATA ENTRY SHEET'!F59=""),'DATA ENTRY SHEET'!F59,"")</f>
        <v/>
      </c>
      <c r="M35" s="956"/>
      <c r="N35" s="1247" t="str">
        <f>IF(NOT('DATA ENTRY SHEET'!J59=""),'DATA ENTRY SHEET'!J59,"")</f>
        <v/>
      </c>
      <c r="O35" s="1248"/>
      <c r="P35" s="1248"/>
      <c r="Q35" s="1248"/>
      <c r="R35" s="1249"/>
      <c r="S35" s="1196" t="str">
        <f>IF(NOT('DATA ENTRY SHEET'!AJ59=""),'DATA ENTRY SHEET'!AJ59,"")</f>
        <v/>
      </c>
      <c r="T35" s="1198"/>
      <c r="U35" s="1196" t="str">
        <f>IF(NOT('DATA ENTRY SHEET'!AM59=""),'DATA ENTRY SHEET'!AM59,"")</f>
        <v/>
      </c>
      <c r="V35" s="1198"/>
      <c r="W35" s="1196" t="str">
        <f>IF(NOT('DATA ENTRY SHEET'!AN59=""),'DATA ENTRY SHEET'!AN59,"")</f>
        <v/>
      </c>
      <c r="X35" s="1197"/>
      <c r="Y35" s="1198"/>
      <c r="Z35" s="943" t="str">
        <f>IF('DATA ENTRY SHEET'!AW59="","",'DATA ENTRY SHEET'!AW59)</f>
        <v/>
      </c>
      <c r="AA35" s="944"/>
      <c r="AB35" s="945"/>
      <c r="AC35" s="943" t="str">
        <f>IF(NOT('DATA ENTRY SHEET'!AY59=""),'DATA ENTRY SHEET'!AY59,"")</f>
        <v/>
      </c>
      <c r="AD35" s="944"/>
      <c r="AE35" s="944"/>
      <c r="AF35" s="945"/>
      <c r="AG35" s="1173" t="str">
        <f>IF('DATA ENTRY SHEET'!AR59="","",'DATA ENTRY SHEET'!AR59)</f>
        <v/>
      </c>
      <c r="AH35" s="1174"/>
      <c r="AI35" s="1175" t="str">
        <f>IF('DATA ENTRY SHEET'!BS59="","",'DATA ENTRY SHEET'!BS59)</f>
        <v/>
      </c>
      <c r="AJ35" s="1176"/>
      <c r="AK35" s="993" t="str">
        <f>IF(NOT('DATA ENTRY SHEET'!AT59=""),'DATA ENTRY SHEET'!AT59,"")</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SHEET'!B59=""),'DATA ENTRY SHEET'!B59,"")</f>
        <v/>
      </c>
      <c r="C36" s="958"/>
      <c r="D36" s="958"/>
      <c r="E36" s="958"/>
      <c r="F36" s="959" t="str">
        <f>IF('DATA ENTRY SHEET'!BX59="","",'DATA ENTRY SHEET'!BX59)</f>
        <v/>
      </c>
      <c r="G36" s="959"/>
      <c r="H36" s="959"/>
      <c r="I36" s="959"/>
      <c r="J36" s="959"/>
      <c r="K36" s="960"/>
      <c r="L36" s="1045" t="str">
        <f>IF(NOT('DATA ENTRY SHEET'!H59=""),'DATA ENTRY SHEET'!H59,"")</f>
        <v/>
      </c>
      <c r="M36" s="937"/>
      <c r="N36" s="1226" t="str">
        <f>IF(NOT('DATA ENTRY SHEET'!AD59=""),'DATA ENTRY SHEET'!AD59,"")</f>
        <v/>
      </c>
      <c r="O36" s="1227"/>
      <c r="P36" s="1227"/>
      <c r="Q36" s="1227"/>
      <c r="R36" s="1228"/>
      <c r="S36" s="1199" t="str">
        <f>IF(NOT('DATA ENTRY SHEET'!AI59=""),'DATA ENTRY SHEET'!AI59,"")</f>
        <v/>
      </c>
      <c r="T36" s="1200"/>
      <c r="U36" s="1199" t="str">
        <f>IF(NOT('DATA ENTRY SHEET'!AL59=""),'DATA ENTRY SHEET'!AL59,"")</f>
        <v/>
      </c>
      <c r="V36" s="1200"/>
      <c r="W36" s="1199" t="str">
        <f>IF(NOT('DATA ENTRY SHEET'!AO59=""),'DATA ENTRY SHEET'!AO59,"")</f>
        <v/>
      </c>
      <c r="X36" s="1217"/>
      <c r="Y36" s="1200"/>
      <c r="Z36" s="946" t="str">
        <f>IF(Z35="","",ROUNDUP((Z35)*(($AB$6)+1),2))</f>
        <v/>
      </c>
      <c r="AA36" s="947"/>
      <c r="AB36" s="948"/>
      <c r="AC36" s="946" t="str">
        <f>IF(AC35="","",ROUNDUP((AC35)*($AF$6+1),2))</f>
        <v/>
      </c>
      <c r="AD36" s="947"/>
      <c r="AE36" s="947"/>
      <c r="AF36" s="948"/>
      <c r="AG36" s="1178" t="str">
        <f>IF(NOT('DATA ENTRY SHEET'!AS59=""),'DATA ENTRY SHEET'!AS59,"")</f>
        <v/>
      </c>
      <c r="AH36" s="1179"/>
      <c r="AI36" s="1177" t="str">
        <f>IF('DATA ENTRY SHEET'!BV59="","",'DATA ENTRY SHEET'!BV59)</f>
        <v/>
      </c>
      <c r="AJ36" s="1177"/>
      <c r="AK36" s="998" t="str">
        <f>IF(NOT('DATA ENTRY SHEET'!AU59=""),'DATA ENTRY SHEET'!AU59,"")</f>
        <v/>
      </c>
      <c r="AL36" s="999"/>
      <c r="AM36" s="506"/>
      <c r="AN36" s="1092" t="s">
        <v>34</v>
      </c>
      <c r="AO36" s="1093"/>
      <c r="AQ36" s="74"/>
    </row>
    <row r="37" spans="1:43" ht="18" customHeight="1" x14ac:dyDescent="0.35">
      <c r="A37" s="370"/>
      <c r="B37" s="929" t="str">
        <f>IF(NOT('DATA ENTRY SHEET'!C59=""),'DATA ENTRY SHEET'!C59,"")</f>
        <v/>
      </c>
      <c r="C37" s="930"/>
      <c r="D37" s="930"/>
      <c r="E37" s="930"/>
      <c r="F37" s="930"/>
      <c r="G37" s="930"/>
      <c r="H37" s="930"/>
      <c r="I37" s="930"/>
      <c r="J37" s="930"/>
      <c r="K37" s="648" t="str">
        <f>IF('DATA ENTRY SHEET'!AG59&lt;&gt;"",LEFT('DATA ENTRY SHEET'!AG59,1),"")</f>
        <v/>
      </c>
      <c r="L37" s="1005" t="str">
        <f>IF(NOT('DATA ENTRY SHEET'!G59=""),'DATA ENTRY SHEET'!G59,"")</f>
        <v/>
      </c>
      <c r="M37" s="932"/>
      <c r="N37" s="1250" t="str">
        <f>IF(NOT('DATA ENTRY SHEET'!AF59=""),'DATA ENTRY SHEET'!AF59,"")</f>
        <v/>
      </c>
      <c r="O37" s="1250"/>
      <c r="P37" s="1250"/>
      <c r="Q37" s="1250"/>
      <c r="R37" s="1250"/>
      <c r="S37" s="1199" t="str">
        <f>IF(NOT('DATA ENTRY SHEET'!AH59=""),'DATA ENTRY SHEET'!AH59,"")</f>
        <v/>
      </c>
      <c r="T37" s="1200"/>
      <c r="U37" s="1217" t="str">
        <f>IF(NOT('DATA ENTRY SHEET'!AK59=""),'DATA ENTRY SHEET'!AK59,"")</f>
        <v/>
      </c>
      <c r="V37" s="1200"/>
      <c r="W37" s="1206" t="str">
        <f>IF(NOT('DATA ENTRY SHEET'!AP59=""),'DATA ENTRY SHEET'!AP59,"")</f>
        <v/>
      </c>
      <c r="X37" s="1207"/>
      <c r="Y37" s="1208"/>
      <c r="Z37" s="946" t="str">
        <f>IF(NOT('DATA ENTRY SHEET'!AX59=""),'DATA ENTRY SHEET'!AX59,"")</f>
        <v/>
      </c>
      <c r="AA37" s="947"/>
      <c r="AB37" s="948"/>
      <c r="AC37" s="946" t="str">
        <f>IF(NOT('DATA ENTRY SHEET'!AZ59=""),'DATA ENTRY SHEET'!AZ59,"")</f>
        <v/>
      </c>
      <c r="AD37" s="947"/>
      <c r="AE37" s="947"/>
      <c r="AF37" s="948"/>
      <c r="AG37" s="1209" t="str">
        <f>IF('DATA ENTRY SHEET'!BR59="","",'DATA ENTRY SHEET'!BR59)</f>
        <v/>
      </c>
      <c r="AH37" s="1210"/>
      <c r="AI37" s="1177" t="str">
        <f>IF('DATA ENTRY SHEET'!BT59="","",'DATA ENTRY SHEET'!BT59)</f>
        <v/>
      </c>
      <c r="AJ37" s="1177"/>
      <c r="AK37" s="998" t="str">
        <f>IF(NOT('DATA ENTRY SHEET'!AV59=""),'DATA ENTRY SHEET'!AV59,"")</f>
        <v/>
      </c>
      <c r="AL37" s="999"/>
      <c r="AM37" s="506"/>
      <c r="AN37" s="330"/>
      <c r="AO37" s="331"/>
      <c r="AQ37" s="74"/>
    </row>
    <row r="38" spans="1:43" ht="18" customHeight="1" thickBot="1" x14ac:dyDescent="0.4">
      <c r="A38" s="370"/>
      <c r="B38" s="967" t="str">
        <f>IF(NOT('DATA ENTRY SHEET'!D59=""),'DATA ENTRY SHEET'!D59,"")</f>
        <v/>
      </c>
      <c r="C38" s="968"/>
      <c r="D38" s="968"/>
      <c r="E38" s="969"/>
      <c r="F38" s="1211" t="str">
        <f>IF('DATA ENTRY SHEET'!E59="","",'DATA ENTRY SHEET'!E59)</f>
        <v/>
      </c>
      <c r="G38" s="968"/>
      <c r="H38" s="968"/>
      <c r="I38" s="968"/>
      <c r="J38" s="968"/>
      <c r="K38" s="969"/>
      <c r="L38" s="1004" t="str">
        <f>IF(NOT('DATA ENTRY SHEET'!I59=""),'DATA ENTRY SHEET'!I59,"")</f>
        <v/>
      </c>
      <c r="M38" s="972"/>
      <c r="N38" s="1214" t="str">
        <f>IF(NOT('DATA ENTRY SHEET'!AE59=""),'DATA ENTRY SHEET'!AE59,"")</f>
        <v/>
      </c>
      <c r="O38" s="1215"/>
      <c r="P38" s="1215"/>
      <c r="Q38" s="1215"/>
      <c r="R38" s="1216"/>
      <c r="S38" s="1232"/>
      <c r="T38" s="1233"/>
      <c r="U38" s="1233"/>
      <c r="V38" s="1234"/>
      <c r="W38" s="1229" t="str">
        <f>IF(NOT('DATA ENTRY SHEET'!AQ59=""),'DATA ENTRY SHEET'!AQ59,"")</f>
        <v/>
      </c>
      <c r="X38" s="1230"/>
      <c r="Y38" s="1231"/>
      <c r="Z38" s="1016" t="str">
        <f t="shared" ref="Z38" si="7">IF(AND(NOT(Z36=""),NOT(Z37="")),(Z37-Z36)/(Z37),"")</f>
        <v/>
      </c>
      <c r="AA38" s="1017"/>
      <c r="AB38" s="1018"/>
      <c r="AC38" s="1016" t="str">
        <f>IF(AND(NOT(AC36=""),NOT(AC37="")),(AC37-AC36)/(AC37),"")</f>
        <v/>
      </c>
      <c r="AD38" s="1017"/>
      <c r="AE38" s="1017"/>
      <c r="AF38" s="1018"/>
      <c r="AG38" s="1161" t="str">
        <f>IF('DATA ENTRY SHEET'!BQ59="","",'DATA ENTRY SHEET'!BQ59)</f>
        <v/>
      </c>
      <c r="AH38" s="1162"/>
      <c r="AI38" s="1180" t="str">
        <f>IF('DATA ENTRY SHEET'!BU59="","",'DATA ENTRY SHEET'!BU59)</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hpfgxFqVxVEcNvC+PXLaNgtMg/qKroe7veyfiXS3oU4IShTmVvTI4sf/BiclqGAN1oXYOAhfopqC/s42QKgveg==" saltValue="RKo+8Vdyw0M7qfw/wHqqLA=="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AK20:AL20"/>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Z20:AB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F8:K8"/>
    <mergeCell ref="N8:R8"/>
    <mergeCell ref="S8:T8"/>
    <mergeCell ref="U8:V8"/>
    <mergeCell ref="Z8:AB8"/>
    <mergeCell ref="AC8:AF8"/>
    <mergeCell ref="AG8:AH8"/>
    <mergeCell ref="AI8:AL8"/>
    <mergeCell ref="AG7:AH7"/>
    <mergeCell ref="N5:R5"/>
    <mergeCell ref="Z5:AB5"/>
    <mergeCell ref="AC5:AF5"/>
    <mergeCell ref="AG5:AH5"/>
    <mergeCell ref="AI5:AJ5"/>
    <mergeCell ref="AK5:AL5"/>
    <mergeCell ref="AI2:AJ2"/>
    <mergeCell ref="AK2:AO2"/>
    <mergeCell ref="AI7:AJ7"/>
    <mergeCell ref="AK7:AL7"/>
    <mergeCell ref="AM5:AO6"/>
    <mergeCell ref="AG6:AH6"/>
    <mergeCell ref="AK6:AL6"/>
    <mergeCell ref="B37:J37"/>
    <mergeCell ref="B32:J32"/>
    <mergeCell ref="B27:J27"/>
    <mergeCell ref="B22:J22"/>
    <mergeCell ref="B17:J17"/>
    <mergeCell ref="B12:J12"/>
    <mergeCell ref="B7:I7"/>
    <mergeCell ref="J7:K7"/>
    <mergeCell ref="Z1:AC1"/>
    <mergeCell ref="N2:Q2"/>
    <mergeCell ref="L7:M7"/>
    <mergeCell ref="N7:R7"/>
    <mergeCell ref="S7:T7"/>
    <mergeCell ref="U7:V7"/>
    <mergeCell ref="W7:Y7"/>
    <mergeCell ref="Z7:AB7"/>
    <mergeCell ref="AC7:AF7"/>
    <mergeCell ref="AC35:AF35"/>
    <mergeCell ref="AC20:AF20"/>
    <mergeCell ref="R2:V2"/>
    <mergeCell ref="Z2:AD2"/>
    <mergeCell ref="AE2:AH2"/>
    <mergeCell ref="B5:K5"/>
    <mergeCell ref="L5:M5"/>
  </mergeCells>
  <conditionalFormatting sqref="AC10 AC15 AC20 AC25 AC30 AC35">
    <cfRule type="expression" dxfId="544" priority="17">
      <formula>AND(NOT(AC10=""),NOT(AC10=Z10))</formula>
    </cfRule>
  </conditionalFormatting>
  <conditionalFormatting sqref="N12 N17 N22 N27 N32 N37">
    <cfRule type="expression" dxfId="543" priority="18">
      <formula>NOT($N$27="")</formula>
    </cfRule>
  </conditionalFormatting>
  <conditionalFormatting sqref="Z12 Z17 Z22 Z27 Z32 Z37">
    <cfRule type="expression" dxfId="542" priority="20">
      <formula>IF(AND(NOT(L12="SH"),NOT($L$27="PL")),AND($Z$27="",NOT($Z$25="")))</formula>
    </cfRule>
  </conditionalFormatting>
  <conditionalFormatting sqref="AC12 AC17 AC22 AC27 AC32 AC37">
    <cfRule type="expression" dxfId="541" priority="19">
      <formula>IF(NOT($L$26="sh"),AND($AC$27="",NOT($AC$25="")))</formula>
    </cfRule>
  </conditionalFormatting>
  <conditionalFormatting sqref="N11 N16 N21 N26 N31 N36">
    <cfRule type="expression" dxfId="540" priority="21">
      <formula>AND($N$26="",$S$2="NEW ITEM")</formula>
    </cfRule>
  </conditionalFormatting>
  <conditionalFormatting sqref="S10 S15 S20 S25 S30 S35">
    <cfRule type="expression" dxfId="539" priority="22">
      <formula>AND($S$25="",$S$2="NEW ITEM",NOT(AND($L$25=1,$L$26="LB",$L$27=1,$L$28="LB")))</formula>
    </cfRule>
  </conditionalFormatting>
  <conditionalFormatting sqref="U10 U15 U20 U25 U30 U35">
    <cfRule type="expression" dxfId="538" priority="23">
      <formula>AND($U$25="",$S$2="NEW ITEM")</formula>
    </cfRule>
  </conditionalFormatting>
  <conditionalFormatting sqref="F13 F18 F23 F28 F33 F38">
    <cfRule type="expression" dxfId="537" priority="24">
      <formula>AND(NOT($F$42= ""),$K$42="SH/PLT CONT.",$F$28="")</formula>
    </cfRule>
  </conditionalFormatting>
  <conditionalFormatting sqref="N11 N16 N21 N26 N31 N36">
    <cfRule type="expression" dxfId="536" priority="25">
      <formula>AND(NOT($F$42= ""),NOT($K$42=""),$N$26="")</formula>
    </cfRule>
    <cfRule type="expression" dxfId="535" priority="26">
      <formula>AND(OR(NOT($O$42= ""), NOT($T$42= ""), NOT($Z$42= ""), NOT($AH$42= "")),$L$26="")</formula>
    </cfRule>
    <cfRule type="expression" dxfId="534" priority="27">
      <formula>AND(NOT($F$42= ""),OR($K$42="CASE GTIN",$K$42="UNIT GTIN",$K$42="UPK"),$N$26="")</formula>
    </cfRule>
  </conditionalFormatting>
  <conditionalFormatting sqref="S10 S15 S20 S25 S30 S35">
    <cfRule type="expression" dxfId="533" priority="28">
      <formula>AND(NOT($F$42= ""),OR($K$42="ITEM HT",$K$42="UPK"),$S$25="")</formula>
    </cfRule>
  </conditionalFormatting>
  <conditionalFormatting sqref="U10 U15 U20 U25 U30 U35">
    <cfRule type="expression" dxfId="532" priority="29">
      <formula>AND(NOT($F$42= ""),OR($K$42="CASE HT",$K$42="UPK",$K$42="NET CONTENT"),$U$25="")</formula>
    </cfRule>
  </conditionalFormatting>
  <conditionalFormatting sqref="AG11 AG16 AG21 AG26 AG31 AG36">
    <cfRule type="expression" dxfId="531" priority="30">
      <formula>AND(OR(NOT($F$42= ""), NOT($T$42= "")),OR($K$42="DCG",NOT($T$42= "")),$AG$26="")</formula>
    </cfRule>
  </conditionalFormatting>
  <conditionalFormatting sqref="B11 B16 B21 B26 B31 B36">
    <cfRule type="expression" dxfId="530" priority="31">
      <formula>AND(OR(NOT($O$42= ""), NOT($T$42= ""), NOT($Z$42= ""), NOT($AH$42= "")),B$26="")</formula>
    </cfRule>
    <cfRule type="expression" dxfId="529" priority="32">
      <formula>AND(NOT($F$42=""),NOT($K$42=""),$B$26="")</formula>
    </cfRule>
    <cfRule type="expression" dxfId="528" priority="33">
      <formula>AND($B$26="",$S$2="NEW ITEM")</formula>
    </cfRule>
  </conditionalFormatting>
  <conditionalFormatting sqref="B13 B18 B23 B28 B33 B38">
    <cfRule type="expression" dxfId="527" priority="37">
      <formula>AND(NOT($F$42= ""),$K$42="MIN SHIP QTY",$B$28="")</formula>
    </cfRule>
    <cfRule type="expression" dxfId="526" priority="38">
      <formula>AND($B$28="",$S$2="NEW ITEM")</formula>
    </cfRule>
  </conditionalFormatting>
  <conditionalFormatting sqref="L13 L18 L23 L28 L33 L38">
    <cfRule type="expression" dxfId="525" priority="39">
      <formula>AND(NOT($F$42= ""),OR($K$42="UPK",$K$42="UOM"),$L$28="")</formula>
    </cfRule>
    <cfRule type="expression" dxfId="524" priority="40">
      <formula>AND($L$28="",$S$2="NEW ITEM")</formula>
    </cfRule>
  </conditionalFormatting>
  <conditionalFormatting sqref="N10">
    <cfRule type="expression" dxfId="523" priority="41">
      <formula>AND(OR(NOT($F$42= ""), NOT($T$42= "")),OR($K$42="UNIT GTIN",$K$42="CASE GTIN",$K$42="CASE UPC",$K$42="UPK",NOT($T$42= "")),$N$25="")</formula>
    </cfRule>
    <cfRule type="expression" dxfId="522" priority="42">
      <formula>AND($N$25="",$S$2="NEW ITEM")</formula>
    </cfRule>
  </conditionalFormatting>
  <conditionalFormatting sqref="N13 N18 N23 N28 N33 N38">
    <cfRule type="expression" dxfId="521" priority="43">
      <formula>AND(OR(NOT($F$42= ""),NOT($T$42= "")),OR($K$42="CASE UPC",$K$42="UPK", NOT($T$42= "")),$N$28="")</formula>
    </cfRule>
    <cfRule type="expression" dxfId="520" priority="44">
      <formula>AND($N$28="",$S$2="NEW ITEM")</formula>
    </cfRule>
  </conditionalFormatting>
  <conditionalFormatting sqref="W10 W15 W20 W25 W30 W35">
    <cfRule type="expression" dxfId="519" priority="45">
      <formula>AND(NOT($F$42= ""),OR($K$42="CS CUBE",$K$42="UPK",$K$42="NET CONTENT"),$W$25="")</formula>
    </cfRule>
    <cfRule type="expression" dxfId="518" priority="46">
      <formula>AND($W$25="",$S$2="NEW ITEM")</formula>
    </cfRule>
  </conditionalFormatting>
  <conditionalFormatting sqref="W11 W16 W21 W26 W31 W36">
    <cfRule type="expression" dxfId="517" priority="47">
      <formula>AND(NOT($F$42= ""),OR($K$42="CS WT",$K$42="UPK",$K$42="NET CONTENT"),$W$26="")</formula>
    </cfRule>
    <cfRule type="expression" dxfId="516" priority="48">
      <formula>AND($W$26="",$S$2="NEW ITEM")</formula>
    </cfRule>
  </conditionalFormatting>
  <conditionalFormatting sqref="W13 W18 W23 W28 W33 W38">
    <cfRule type="expression" dxfId="515" priority="49">
      <formula>AND(NOT($F$42= ""),OR($K$42="PLT TIER",$K$42="UPK",$K$42="NET CONTENT"),$W$28="")</formula>
    </cfRule>
    <cfRule type="expression" dxfId="514" priority="50">
      <formula>AND($W$28="",$S$2="NEW ITEM")</formula>
    </cfRule>
  </conditionalFormatting>
  <conditionalFormatting sqref="W12 W17 W22 W27 W32 W37">
    <cfRule type="expression" dxfId="513" priority="51">
      <formula>AND(NOT($F$42= ""),OR($K$42="PLT TIE",$K$42="UPK",$K$42="NET CONTENT"),$W$27="")</formula>
    </cfRule>
    <cfRule type="expression" dxfId="512" priority="52">
      <formula>AND($W$27="",$S$2="NEW ITEM")</formula>
    </cfRule>
  </conditionalFormatting>
  <conditionalFormatting sqref="S11 S16 S21 S26 S31 S36">
    <cfRule type="expression" dxfId="511" priority="53">
      <formula>AND(NOT($F$42= ""),OR($K$42="ITEM WT",$K$42="UPK",$K$42="NET CONTENT"),$S$26="")</formula>
    </cfRule>
    <cfRule type="expression" dxfId="510" priority="54">
      <formula>AND($S$26="",$S$2="NEW ITEM",NOT(AND($L$25=1,$L$26="LB",$L$27=1,$L$28="LB")))</formula>
    </cfRule>
  </conditionalFormatting>
  <conditionalFormatting sqref="U11 U16 U21 U26 U31 U36">
    <cfRule type="expression" dxfId="509" priority="55">
      <formula>AND(NOT($F$42= ""),OR($K$42="CASE WT",$K$42="UPK",$K$42="NET CONTENT"),$U$26="")</formula>
    </cfRule>
    <cfRule type="expression" dxfId="508" priority="56">
      <formula>AND($U$26="",$S$2="NEW ITEM")</formula>
    </cfRule>
  </conditionalFormatting>
  <conditionalFormatting sqref="U12 U17 U22 U27 U32 U37">
    <cfRule type="expression" dxfId="507" priority="57">
      <formula>AND(NOT($F$42= ""),OR($K$42="CASE DPT",$K$42="UPK",$K$42="NET CONTENT"),$U$27="")</formula>
    </cfRule>
    <cfRule type="expression" dxfId="506" priority="58">
      <formula>AND($U$27="",$S$2="NEW ITEM")</formula>
    </cfRule>
  </conditionalFormatting>
  <conditionalFormatting sqref="L10 L15 L20 L25 L30 L35">
    <cfRule type="expression" dxfId="505" priority="59">
      <formula>AND(OR(NOT($F$42= ""),NOT($T$42= "")),OR($K$42="UPK",$K$42="NET CONTENT", $K$42="UOM",$K$42="CASE UPC",$K$42="UNIT GTIN",$K$42="CASE GTIN",$K$42="ITEM HT",$K$42="ITEM WT",$K$42="ITEM DPT",$K$42="CASE HT",$K$42="CASE WT",$K$42="CASE DPT",$K$42="CS CUBE",$K$42="CS WT",$K$42="PLT TIE",$K$42="PLT TIER",NOT($T$42= "")),$L$25="")</formula>
    </cfRule>
    <cfRule type="expression" dxfId="504" priority="60">
      <formula>AND($L$25="",$S$2="NEW ITEM")</formula>
    </cfRule>
  </conditionalFormatting>
  <conditionalFormatting sqref="Z10 Z15 Z20 Z25 Z30 Z35">
    <cfRule type="expression" dxfId="503" priority="61">
      <formula>OR(AND(AC10="",NOT(Z10=""),NOT($L$27="sh"),NOT($L$27="pl")),AND(Z10=AC10,NOT(Z10="")))</formula>
    </cfRule>
    <cfRule type="expression" dxfId="502" priority="62">
      <formula>AND(NOT($O$42=""),NOT($L$27="sh"),NOT($L$27="pl"))</formula>
    </cfRule>
    <cfRule type="expression" dxfId="501" priority="63">
      <formula xml:space="preserve"> AND($S$2="NEW ITEM",$Z$25="", NOT($L$27="sh"),NOT($L$27="pl"))</formula>
    </cfRule>
  </conditionalFormatting>
  <conditionalFormatting sqref="N12 N17 N22 N27 N32 N37">
    <cfRule type="expression" dxfId="500" priority="64">
      <formula>AND(OR(NOT($O$42= ""), NOT($T$42= ""), NOT($Z$42= ""), NOT($AH$42= "")),$N$27="")</formula>
    </cfRule>
    <cfRule type="expression" dxfId="499" priority="65">
      <formula>AND(NOT($F$42= ""),NOT($K$42=""),$N$27="")</formula>
    </cfRule>
    <cfRule type="expression" dxfId="498" priority="66">
      <formula>AND($N$27="",$S$2="NEW ITEM")</formula>
    </cfRule>
  </conditionalFormatting>
  <conditionalFormatting sqref="S10 S12 S15 S20 S25 S30 S35 S17 S22 S27 S32 S37">
    <cfRule type="expression" dxfId="497" priority="67">
      <formula>AND(NOT($F$42= ""),OR($K$42="ITEM DPT",$K$42="UPK",$K$42="NET CONTENT"),$S$27="")</formula>
    </cfRule>
    <cfRule type="expression" dxfId="496" priority="68">
      <formula>AND($S$27="",$S$2="NEW ITEM",NOT(AND($L$25=1,$L$26="LB",$L$27=1,$L$28="LB")))</formula>
    </cfRule>
  </conditionalFormatting>
  <conditionalFormatting sqref="L12 L17 L22 L27 L32 L37">
    <cfRule type="expression" dxfId="495" priority="69">
      <formula>AND(NOT($F$42= ""),$K$42="UI",$L$27="")</formula>
    </cfRule>
    <cfRule type="expression" dxfId="494" priority="70">
      <formula>AND($L$27="",$S$2="NEW ITEM")</formula>
    </cfRule>
  </conditionalFormatting>
  <conditionalFormatting sqref="L11 L16 L21 L26 L31 L36">
    <cfRule type="expression" dxfId="493" priority="71">
      <formula>AND(NOT($F$42= ""),OR($K$42="UPK",$K$42="NET CONTENT"),$L$26="")</formula>
    </cfRule>
    <cfRule type="expression" dxfId="492" priority="72">
      <formula>AND($L$26="",$S$2="NEW ITEM")</formula>
    </cfRule>
  </conditionalFormatting>
  <conditionalFormatting sqref="B37">
    <cfRule type="expression" dxfId="491" priority="14">
      <formula>AND(OR(NOT($O$48= ""), NOT($T$48= ""), NOT($Z$48= ""), NOT($AH$48= "")),B$30="")</formula>
    </cfRule>
    <cfRule type="expression" dxfId="490" priority="15">
      <formula>AND(NOT($F$48= ""),NOT($K$48=""),B$30="")</formula>
    </cfRule>
    <cfRule type="expression" dxfId="489" priority="16">
      <formula>AND($B$30="",$S$2="NEW ITEM")</formula>
    </cfRule>
  </conditionalFormatting>
  <conditionalFormatting sqref="B12 B17 B22 B27 B32">
    <cfRule type="expression" dxfId="488" priority="11">
      <formula>AND(OR(NOT($O$48= ""), NOT($T$48= ""), NOT($Z$48= ""), NOT($AH$48= "")),B$30="")</formula>
    </cfRule>
    <cfRule type="expression" dxfId="487" priority="12">
      <formula>AND(NOT($F$48= ""),NOT($K$48=""),B$30="")</formula>
    </cfRule>
    <cfRule type="expression" dxfId="486" priority="13">
      <formula>AND($B$30="",$S$2="NEW ITEM")</formula>
    </cfRule>
  </conditionalFormatting>
  <conditionalFormatting sqref="AQ10">
    <cfRule type="expression" dxfId="485" priority="10">
      <formula>$AQ10="Bad Check Digit (CS GTIN)"</formula>
    </cfRule>
  </conditionalFormatting>
  <conditionalFormatting sqref="AQ15">
    <cfRule type="expression" dxfId="484" priority="9">
      <formula>$AQ15="Bad Check Digit (CS GTIN)"</formula>
    </cfRule>
  </conditionalFormatting>
  <conditionalFormatting sqref="AQ20">
    <cfRule type="expression" dxfId="483" priority="8">
      <formula>$AQ20="Bad Check Digit (CS GTIN)"</formula>
    </cfRule>
  </conditionalFormatting>
  <conditionalFormatting sqref="AQ25">
    <cfRule type="expression" dxfId="482" priority="7">
      <formula>$AQ25="Bad Check Digit (CS GTIN)"</formula>
    </cfRule>
  </conditionalFormatting>
  <conditionalFormatting sqref="AQ30">
    <cfRule type="expression" dxfId="481" priority="6">
      <formula>$AQ30="Bad Check Digit (CS GTIN)"</formula>
    </cfRule>
  </conditionalFormatting>
  <conditionalFormatting sqref="AQ35">
    <cfRule type="expression" dxfId="480" priority="5">
      <formula>$AQ35="Bad Check Digit (CS GTIN)"</formula>
    </cfRule>
  </conditionalFormatting>
  <conditionalFormatting sqref="N10:R10">
    <cfRule type="expression" dxfId="479" priority="4">
      <formula>$AQ10="Bad Check Digit (CS GTIN)"</formula>
    </cfRule>
  </conditionalFormatting>
  <conditionalFormatting sqref="N35 N30 N25 N20 N15">
    <cfRule type="expression" dxfId="478" priority="2">
      <formula>AND(OR(NOT($F$42= ""), NOT($T$42= "")),OR($K$42="UNIT GTIN",$K$42="CASE GTIN",$K$42="CASE UPC",$K$42="UPK",NOT($T$42= "")),$N$25="")</formula>
    </cfRule>
    <cfRule type="expression" dxfId="477" priority="3">
      <formula>AND($N$25="",$S$2="NEW ITEM")</formula>
    </cfRule>
  </conditionalFormatting>
  <conditionalFormatting sqref="N35:R35 N30:R30 N25:R25 N20:R20 N15:R15">
    <cfRule type="expression" dxfId="476" priority="1">
      <formula>$AQ15="Bad Check Digit (CS GTIN)"</formula>
    </cfRule>
  </conditionalFormatting>
  <dataValidations count="4">
    <dataValidation type="textLength" operator="lessThanOrEqual" allowBlank="1" showInputMessage="1" showErrorMessage="1" error="Use 30 characters or less." sqref="S1" xr:uid="{EB76D5F7-52CB-44A3-9A28-54A8DDCD0CC7}">
      <formula1>30</formula1>
    </dataValidation>
    <dataValidation allowBlank="1" showInputMessage="1" showErrorMessage="1" prompt="Enter total number of pages included in presentation." sqref="AO52" xr:uid="{11DDA839-154C-46DF-AA37-F04ED0A5A306}"/>
    <dataValidation type="whole" operator="greaterThanOrEqual" allowBlank="1" showInputMessage="1" showErrorMessage="1" error="Enter whole number greater than zero." promptTitle="Pallet Tier" prompt="Enter the quantity of layers per pallet." sqref="W14 W19 W24 W29 W34 W39" xr:uid="{65E02B1E-5C47-405D-AF54-A0C43377B6C6}">
      <formula1>0</formula1>
    </dataValidation>
    <dataValidation allowBlank="1" showInputMessage="1" showErrorMessage="1" prompt="Enter page number." sqref="AK52" xr:uid="{2DA54718-5432-4B7D-8A6F-01B8A4ADF1A7}"/>
  </dataValidations>
  <hyperlinks>
    <hyperlink ref="AQ5" location="'DATA ENTRY SHEET'!B53" display="'DATA ENTRY SHEET'!B53" xr:uid="{E0C0810C-E5A2-4959-AC0B-37188AE0BE7E}"/>
  </hyperlinks>
  <printOptions horizontalCentered="1" verticalCentered="1"/>
  <pageMargins left="0" right="0" top="0" bottom="0" header="0" footer="0"/>
  <pageSetup scale="7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B1AE-DF17-46AA-9D09-90F5D73A0CB8}">
  <sheetPr codeName="Sheet12">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1021</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41</v>
      </c>
      <c r="B10" s="952"/>
      <c r="C10" s="953"/>
      <c r="D10" s="953"/>
      <c r="E10" s="953"/>
      <c r="F10" s="953"/>
      <c r="G10" s="953"/>
      <c r="H10" s="953"/>
      <c r="I10" s="953"/>
      <c r="J10" s="953"/>
      <c r="K10" s="954"/>
      <c r="L10" s="1049" t="str">
        <f>IF(NOT('DATA ENTRY SHEET'!F60=""),'DATA ENTRY SHEET'!F60,"")</f>
        <v/>
      </c>
      <c r="M10" s="956"/>
      <c r="N10" s="1247" t="str">
        <f>IF(NOT('DATA ENTRY SHEET'!J60=""),'DATA ENTRY SHEET'!J60,"")</f>
        <v/>
      </c>
      <c r="O10" s="1248"/>
      <c r="P10" s="1248"/>
      <c r="Q10" s="1248"/>
      <c r="R10" s="1249"/>
      <c r="S10" s="1196" t="str">
        <f>IF(NOT('DATA ENTRY SHEET'!AJ60=""),'DATA ENTRY SHEET'!AJ60,"")</f>
        <v/>
      </c>
      <c r="T10" s="1198"/>
      <c r="U10" s="1196" t="str">
        <f>IF(NOT('DATA ENTRY SHEET'!AM60=""),'DATA ENTRY SHEET'!AM60,"")</f>
        <v/>
      </c>
      <c r="V10" s="1198"/>
      <c r="W10" s="1196" t="str">
        <f>IF(NOT('DATA ENTRY SHEET'!AN60=""),'DATA ENTRY SHEET'!AN60,"")</f>
        <v/>
      </c>
      <c r="X10" s="1197"/>
      <c r="Y10" s="1198"/>
      <c r="Z10" s="943" t="str">
        <f>IF('DATA ENTRY SHEET'!AW60="","",'DATA ENTRY SHEET'!AW60)</f>
        <v/>
      </c>
      <c r="AA10" s="944"/>
      <c r="AB10" s="945"/>
      <c r="AC10" s="943" t="str">
        <f>IF(NOT('DATA ENTRY SHEET'!AY60=""),'DATA ENTRY SHEET'!AY60,"")</f>
        <v/>
      </c>
      <c r="AD10" s="944"/>
      <c r="AE10" s="944"/>
      <c r="AF10" s="945"/>
      <c r="AG10" s="1173" t="str">
        <f>IF('DATA ENTRY SHEET'!AR60="","",'DATA ENTRY SHEET'!AR60)</f>
        <v/>
      </c>
      <c r="AH10" s="1174"/>
      <c r="AI10" s="1175" t="str">
        <f>IF('DATA ENTRY SHEET'!BS60="","",'DATA ENTRY SHEET'!BS60)</f>
        <v/>
      </c>
      <c r="AJ10" s="1176"/>
      <c r="AK10" s="993" t="str">
        <f>IF(NOT('DATA ENTRY SHEET'!AT60=""),'DATA ENTRY SHEET'!AT60,"")</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SHEET'!B60=""),'DATA ENTRY SHEET'!B60,"")</f>
        <v/>
      </c>
      <c r="C11" s="958"/>
      <c r="D11" s="958"/>
      <c r="E11" s="958"/>
      <c r="F11" s="959" t="str">
        <f>IF('DATA ENTRY SHEET'!BX60="","",'DATA ENTRY SHEET'!BX60)</f>
        <v/>
      </c>
      <c r="G11" s="959"/>
      <c r="H11" s="959"/>
      <c r="I11" s="959"/>
      <c r="J11" s="959"/>
      <c r="K11" s="960"/>
      <c r="L11" s="1045" t="str">
        <f>IF(NOT('DATA ENTRY SHEET'!H60=""),'DATA ENTRY SHEET'!H60,"")</f>
        <v/>
      </c>
      <c r="M11" s="937"/>
      <c r="N11" s="1226" t="str">
        <f>IF(NOT('DATA ENTRY SHEET'!AD60=""),'DATA ENTRY SHEET'!AD60,"")</f>
        <v/>
      </c>
      <c r="O11" s="1227"/>
      <c r="P11" s="1227"/>
      <c r="Q11" s="1227"/>
      <c r="R11" s="1228"/>
      <c r="S11" s="1199" t="str">
        <f>IF(NOT('DATA ENTRY SHEET'!AI60=""),'DATA ENTRY SHEET'!AI60,"")</f>
        <v/>
      </c>
      <c r="T11" s="1200"/>
      <c r="U11" s="1199" t="str">
        <f>IF(NOT('DATA ENTRY SHEET'!AL60=""),'DATA ENTRY SHEET'!AL60,"")</f>
        <v/>
      </c>
      <c r="V11" s="1200"/>
      <c r="W11" s="1199" t="str">
        <f>IF(NOT('DATA ENTRY SHEET'!AO60=""),'DATA ENTRY SHEET'!AO60,"")</f>
        <v/>
      </c>
      <c r="X11" s="1217"/>
      <c r="Y11" s="1200"/>
      <c r="Z11" s="946" t="str">
        <f>IF(Z10="","",ROUNDUP((Z10)*((AB6)+1),2))</f>
        <v/>
      </c>
      <c r="AA11" s="947"/>
      <c r="AB11" s="948"/>
      <c r="AC11" s="946" t="str">
        <f>IF(AC10="","",ROUNDUP((AC10)*($AF$6+1),2))</f>
        <v/>
      </c>
      <c r="AD11" s="947"/>
      <c r="AE11" s="947"/>
      <c r="AF11" s="948"/>
      <c r="AG11" s="1178" t="str">
        <f>IF(NOT('DATA ENTRY SHEET'!AS60=""),'DATA ENTRY SHEET'!AS60,"")</f>
        <v/>
      </c>
      <c r="AH11" s="1179"/>
      <c r="AI11" s="1177" t="str">
        <f>IF('DATA ENTRY SHEET'!BV60="","",'DATA ENTRY SHEET'!BV60)</f>
        <v/>
      </c>
      <c r="AJ11" s="1177"/>
      <c r="AK11" s="998" t="str">
        <f>IF(NOT('DATA ENTRY SHEET'!AU60=""),'DATA ENTRY SHEET'!AU60,"")</f>
        <v/>
      </c>
      <c r="AL11" s="999"/>
      <c r="AM11" s="506"/>
      <c r="AN11" s="1092" t="s">
        <v>34</v>
      </c>
      <c r="AO11" s="1093"/>
      <c r="AQ11" s="74"/>
    </row>
    <row r="12" spans="1:44" ht="18" customHeight="1" x14ac:dyDescent="0.35">
      <c r="A12" s="370"/>
      <c r="B12" s="929" t="str">
        <f>IF(NOT('DATA ENTRY SHEET'!C60=""),'DATA ENTRY SHEET'!C60,"")</f>
        <v/>
      </c>
      <c r="C12" s="930"/>
      <c r="D12" s="930"/>
      <c r="E12" s="930"/>
      <c r="F12" s="930"/>
      <c r="G12" s="930"/>
      <c r="H12" s="930"/>
      <c r="I12" s="930"/>
      <c r="J12" s="930"/>
      <c r="K12" s="648" t="str">
        <f>IF('DATA ENTRY SHEET'!AG60&lt;&gt;"",LEFT('DATA ENTRY SHEET'!AG60,1),"")</f>
        <v/>
      </c>
      <c r="L12" s="1005" t="str">
        <f>IF(NOT('DATA ENTRY SHEET'!G60=""),'DATA ENTRY SHEET'!G60,"")</f>
        <v/>
      </c>
      <c r="M12" s="932"/>
      <c r="N12" s="1250" t="str">
        <f>IF(NOT('DATA ENTRY SHEET'!AF60=""),'DATA ENTRY SHEET'!AF60,"")</f>
        <v/>
      </c>
      <c r="O12" s="1250"/>
      <c r="P12" s="1250"/>
      <c r="Q12" s="1250"/>
      <c r="R12" s="1250"/>
      <c r="S12" s="1199" t="str">
        <f>IF(NOT('DATA ENTRY SHEET'!AH60=""),'DATA ENTRY SHEET'!AH60,"")</f>
        <v/>
      </c>
      <c r="T12" s="1200"/>
      <c r="U12" s="1217" t="str">
        <f>IF(NOT('DATA ENTRY SHEET'!AK60=""),'DATA ENTRY SHEET'!AK60,"")</f>
        <v/>
      </c>
      <c r="V12" s="1200"/>
      <c r="W12" s="1206" t="str">
        <f>IF(NOT('DATA ENTRY SHEET'!AP60=""),'DATA ENTRY SHEET'!AP60,"")</f>
        <v/>
      </c>
      <c r="X12" s="1207"/>
      <c r="Y12" s="1208"/>
      <c r="Z12" s="946" t="str">
        <f>IF(NOT('DATA ENTRY SHEET'!AX60=""),'DATA ENTRY SHEET'!AX60,"")</f>
        <v/>
      </c>
      <c r="AA12" s="947"/>
      <c r="AB12" s="948"/>
      <c r="AC12" s="946" t="str">
        <f>IF(NOT('DATA ENTRY SHEET'!AZ60=""),'DATA ENTRY SHEET'!AZ60,"")</f>
        <v/>
      </c>
      <c r="AD12" s="947"/>
      <c r="AE12" s="947"/>
      <c r="AF12" s="948"/>
      <c r="AG12" s="1209" t="str">
        <f>IF('DATA ENTRY SHEET'!BR60="","",'DATA ENTRY SHEET'!BR60)</f>
        <v/>
      </c>
      <c r="AH12" s="1210"/>
      <c r="AI12" s="1177" t="str">
        <f>IF('DATA ENTRY SHEET'!BT60="","",'DATA ENTRY SHEET'!BT60)</f>
        <v/>
      </c>
      <c r="AJ12" s="1177"/>
      <c r="AK12" s="998" t="str">
        <f>IF(NOT('DATA ENTRY SHEET'!AV60=""),'DATA ENTRY SHEET'!AV60,"")</f>
        <v/>
      </c>
      <c r="AL12" s="999"/>
      <c r="AM12" s="506"/>
      <c r="AN12" s="330"/>
      <c r="AO12" s="331"/>
      <c r="AQ12" s="74"/>
    </row>
    <row r="13" spans="1:44" ht="18" customHeight="1" thickBot="1" x14ac:dyDescent="0.4">
      <c r="A13" s="370"/>
      <c r="B13" s="967" t="str">
        <f>IF(NOT('DATA ENTRY SHEET'!D60=""),'DATA ENTRY SHEET'!D60,"")</f>
        <v/>
      </c>
      <c r="C13" s="968"/>
      <c r="D13" s="968"/>
      <c r="E13" s="969"/>
      <c r="F13" s="1211" t="str">
        <f>IF('DATA ENTRY SHEET'!E60="","",'DATA ENTRY SHEET'!E60)</f>
        <v/>
      </c>
      <c r="G13" s="968"/>
      <c r="H13" s="968"/>
      <c r="I13" s="968"/>
      <c r="J13" s="968"/>
      <c r="K13" s="969"/>
      <c r="L13" s="1004" t="str">
        <f>IF(NOT('DATA ENTRY SHEET'!I60=""),'DATA ENTRY SHEET'!I60,"")</f>
        <v/>
      </c>
      <c r="M13" s="972"/>
      <c r="N13" s="1214" t="str">
        <f>IF(NOT('DATA ENTRY SHEET'!AE60=""),'DATA ENTRY SHEET'!AE60,"")</f>
        <v/>
      </c>
      <c r="O13" s="1215"/>
      <c r="P13" s="1215"/>
      <c r="Q13" s="1215"/>
      <c r="R13" s="1216"/>
      <c r="S13" s="1221"/>
      <c r="T13" s="1222"/>
      <c r="U13" s="1222"/>
      <c r="V13" s="1223"/>
      <c r="W13" s="1229" t="str">
        <f>IF(NOT('DATA ENTRY SHEET'!AQ60=""),'DATA ENTRY SHEET'!AQ60,"")</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SHEET'!BQ60="","",'DATA ENTRY SHEET'!BQ60)</f>
        <v/>
      </c>
      <c r="AH13" s="1162"/>
      <c r="AI13" s="1180" t="str">
        <f>IF('DATA ENTRY SHEET'!BU60="","",'DATA ENTRY SHEET'!BU60)</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42</v>
      </c>
      <c r="B15" s="952"/>
      <c r="C15" s="953"/>
      <c r="D15" s="953"/>
      <c r="E15" s="953"/>
      <c r="F15" s="953"/>
      <c r="G15" s="953"/>
      <c r="H15" s="953"/>
      <c r="I15" s="953"/>
      <c r="J15" s="953"/>
      <c r="K15" s="954"/>
      <c r="L15" s="1049" t="str">
        <f>IF(NOT('DATA ENTRY SHEET'!F61=""),'DATA ENTRY SHEET'!F61,"")</f>
        <v/>
      </c>
      <c r="M15" s="956"/>
      <c r="N15" s="1247" t="str">
        <f>IF(NOT('DATA ENTRY SHEET'!J61=""),'DATA ENTRY SHEET'!J61,"")</f>
        <v/>
      </c>
      <c r="O15" s="1248"/>
      <c r="P15" s="1248"/>
      <c r="Q15" s="1248"/>
      <c r="R15" s="1249"/>
      <c r="S15" s="1196" t="str">
        <f>IF(NOT('DATA ENTRY SHEET'!AJ61=""),'DATA ENTRY SHEET'!AJ61,"")</f>
        <v/>
      </c>
      <c r="T15" s="1198"/>
      <c r="U15" s="1196" t="str">
        <f>IF(NOT('DATA ENTRY SHEET'!AM61=""),'DATA ENTRY SHEET'!AM61,"")</f>
        <v/>
      </c>
      <c r="V15" s="1198"/>
      <c r="W15" s="1196" t="str">
        <f>IF(NOT('DATA ENTRY SHEET'!AN61=""),'DATA ENTRY SHEET'!AN61,"")</f>
        <v/>
      </c>
      <c r="X15" s="1197"/>
      <c r="Y15" s="1198"/>
      <c r="Z15" s="943" t="str">
        <f>IF('DATA ENTRY SHEET'!AW61="","",'DATA ENTRY SHEET'!AW61)</f>
        <v/>
      </c>
      <c r="AA15" s="944"/>
      <c r="AB15" s="945"/>
      <c r="AC15" s="943" t="str">
        <f>IF(NOT('DATA ENTRY SHEET'!AY61=""),'DATA ENTRY SHEET'!AY61,"")</f>
        <v/>
      </c>
      <c r="AD15" s="944"/>
      <c r="AE15" s="944"/>
      <c r="AF15" s="945"/>
      <c r="AG15" s="1173" t="str">
        <f>IF('DATA ENTRY SHEET'!AR61="","",'DATA ENTRY SHEET'!AR61)</f>
        <v/>
      </c>
      <c r="AH15" s="1174"/>
      <c r="AI15" s="1175" t="str">
        <f>IF('DATA ENTRY SHEET'!BS61="","",'DATA ENTRY SHEET'!BS61)</f>
        <v/>
      </c>
      <c r="AJ15" s="1176"/>
      <c r="AK15" s="993" t="str">
        <f>IF(NOT('DATA ENTRY SHEET'!AT61=""),'DATA ENTRY SHEET'!AT61,"")</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SHEET'!B61=""),'DATA ENTRY SHEET'!B61,"")</f>
        <v/>
      </c>
      <c r="C16" s="958"/>
      <c r="D16" s="958"/>
      <c r="E16" s="958"/>
      <c r="F16" s="959" t="str">
        <f>IF('DATA ENTRY SHEET'!BX61="","",'DATA ENTRY SHEET'!BX61)</f>
        <v/>
      </c>
      <c r="G16" s="959"/>
      <c r="H16" s="959"/>
      <c r="I16" s="959"/>
      <c r="J16" s="959"/>
      <c r="K16" s="960"/>
      <c r="L16" s="1045" t="str">
        <f>IF(NOT('DATA ENTRY SHEET'!H61=""),'DATA ENTRY SHEET'!H61,"")</f>
        <v/>
      </c>
      <c r="M16" s="937"/>
      <c r="N16" s="1226" t="str">
        <f>IF(NOT('DATA ENTRY SHEET'!AD61=""),'DATA ENTRY SHEET'!AD61,"")</f>
        <v/>
      </c>
      <c r="O16" s="1227"/>
      <c r="P16" s="1227"/>
      <c r="Q16" s="1227"/>
      <c r="R16" s="1228"/>
      <c r="S16" s="1199" t="str">
        <f>IF(NOT('DATA ENTRY SHEET'!AI61=""),'DATA ENTRY SHEET'!AI61,"")</f>
        <v/>
      </c>
      <c r="T16" s="1200"/>
      <c r="U16" s="1199" t="str">
        <f>IF(NOT('DATA ENTRY SHEET'!AL61=""),'DATA ENTRY SHEET'!AL61,"")</f>
        <v/>
      </c>
      <c r="V16" s="1200"/>
      <c r="W16" s="1199" t="str">
        <f>IF(NOT('DATA ENTRY SHEET'!AO61=""),'DATA ENTRY SHEET'!AO61,"")</f>
        <v/>
      </c>
      <c r="X16" s="1217"/>
      <c r="Y16" s="1200"/>
      <c r="Z16" s="946" t="str">
        <f>IF(Z15="","",ROUNDUP((Z15)*((AB6)+1),2))</f>
        <v/>
      </c>
      <c r="AA16" s="947"/>
      <c r="AB16" s="948"/>
      <c r="AC16" s="946" t="str">
        <f>IF(AC15="","",ROUNDUP((AC15)*($AF$6+1),2))</f>
        <v/>
      </c>
      <c r="AD16" s="947"/>
      <c r="AE16" s="947"/>
      <c r="AF16" s="948"/>
      <c r="AG16" s="1178" t="str">
        <f>IF(NOT('DATA ENTRY SHEET'!AS61=""),'DATA ENTRY SHEET'!AS61,"")</f>
        <v/>
      </c>
      <c r="AH16" s="1179"/>
      <c r="AI16" s="1177" t="str">
        <f>IF('DATA ENTRY SHEET'!BV61="","",'DATA ENTRY SHEET'!BV61)</f>
        <v/>
      </c>
      <c r="AJ16" s="1177"/>
      <c r="AK16" s="998" t="str">
        <f>IF(NOT('DATA ENTRY SHEET'!AU61=""),'DATA ENTRY SHEET'!AU61,"")</f>
        <v/>
      </c>
      <c r="AL16" s="999"/>
      <c r="AM16" s="506"/>
      <c r="AN16" s="1092" t="s">
        <v>34</v>
      </c>
      <c r="AO16" s="1093"/>
      <c r="AQ16" s="74"/>
    </row>
    <row r="17" spans="1:43" ht="18" customHeight="1" x14ac:dyDescent="0.35">
      <c r="A17" s="256"/>
      <c r="B17" s="929" t="str">
        <f>IF(NOT('DATA ENTRY SHEET'!C61=""),'DATA ENTRY SHEET'!C61,"")</f>
        <v/>
      </c>
      <c r="C17" s="930"/>
      <c r="D17" s="930"/>
      <c r="E17" s="930"/>
      <c r="F17" s="930"/>
      <c r="G17" s="930"/>
      <c r="H17" s="930"/>
      <c r="I17" s="930"/>
      <c r="J17" s="930"/>
      <c r="K17" s="648" t="str">
        <f>IF('DATA ENTRY SHEET'!AG61&lt;&gt;"",LEFT('DATA ENTRY SHEET'!AG61,1),"")</f>
        <v/>
      </c>
      <c r="L17" s="1005" t="str">
        <f>IF(NOT('DATA ENTRY SHEET'!G61=""),'DATA ENTRY SHEET'!G61,"")</f>
        <v/>
      </c>
      <c r="M17" s="932"/>
      <c r="N17" s="1250" t="str">
        <f>IF(NOT('DATA ENTRY SHEET'!AF61=""),'DATA ENTRY SHEET'!AF61,"")</f>
        <v/>
      </c>
      <c r="O17" s="1250"/>
      <c r="P17" s="1250"/>
      <c r="Q17" s="1250"/>
      <c r="R17" s="1250"/>
      <c r="S17" s="1199" t="str">
        <f>IF(NOT('DATA ENTRY SHEET'!AH61=""),'DATA ENTRY SHEET'!AH61,"")</f>
        <v/>
      </c>
      <c r="T17" s="1200"/>
      <c r="U17" s="1217" t="str">
        <f>IF(NOT('DATA ENTRY SHEET'!AK61=""),'DATA ENTRY SHEET'!AK61,"")</f>
        <v/>
      </c>
      <c r="V17" s="1200"/>
      <c r="W17" s="1206" t="str">
        <f>IF(NOT('DATA ENTRY SHEET'!AP61=""),'DATA ENTRY SHEET'!AP61,"")</f>
        <v/>
      </c>
      <c r="X17" s="1207"/>
      <c r="Y17" s="1208"/>
      <c r="Z17" s="946" t="str">
        <f>IF(NOT('DATA ENTRY SHEET'!AX61=""),'DATA ENTRY SHEET'!AX61,"")</f>
        <v/>
      </c>
      <c r="AA17" s="947"/>
      <c r="AB17" s="948"/>
      <c r="AC17" s="946" t="str">
        <f>IF(NOT('DATA ENTRY SHEET'!AZ61=""),'DATA ENTRY SHEET'!AZ61,"")</f>
        <v/>
      </c>
      <c r="AD17" s="947"/>
      <c r="AE17" s="947"/>
      <c r="AF17" s="948"/>
      <c r="AG17" s="1209" t="str">
        <f>IF('DATA ENTRY SHEET'!BR61="","",'DATA ENTRY SHEET'!BR61)</f>
        <v/>
      </c>
      <c r="AH17" s="1210"/>
      <c r="AI17" s="1177" t="str">
        <f>IF('DATA ENTRY SHEET'!BT61="","",'DATA ENTRY SHEET'!BT61)</f>
        <v/>
      </c>
      <c r="AJ17" s="1177"/>
      <c r="AK17" s="998" t="str">
        <f>IF(NOT('DATA ENTRY SHEET'!AV61=""),'DATA ENTRY SHEET'!AV61,"")</f>
        <v/>
      </c>
      <c r="AL17" s="999"/>
      <c r="AM17" s="506"/>
      <c r="AN17" s="330"/>
      <c r="AO17" s="331"/>
      <c r="AQ17" s="74"/>
    </row>
    <row r="18" spans="1:43" ht="18" customHeight="1" thickBot="1" x14ac:dyDescent="0.4">
      <c r="A18" s="256"/>
      <c r="B18" s="967" t="str">
        <f>IF(NOT('DATA ENTRY SHEET'!D61=""),'DATA ENTRY SHEET'!D61,"")</f>
        <v/>
      </c>
      <c r="C18" s="968"/>
      <c r="D18" s="968"/>
      <c r="E18" s="969"/>
      <c r="F18" s="1211" t="str">
        <f>IF('DATA ENTRY SHEET'!E61="","",'DATA ENTRY SHEET'!E61)</f>
        <v/>
      </c>
      <c r="G18" s="968"/>
      <c r="H18" s="968"/>
      <c r="I18" s="968"/>
      <c r="J18" s="968"/>
      <c r="K18" s="969"/>
      <c r="L18" s="1004" t="str">
        <f>IF(NOT('DATA ENTRY SHEET'!I61=""),'DATA ENTRY SHEET'!I61,"")</f>
        <v/>
      </c>
      <c r="M18" s="972"/>
      <c r="N18" s="1214" t="str">
        <f>IF(NOT('DATA ENTRY SHEET'!AE61=""),'DATA ENTRY SHEET'!AE61,"")</f>
        <v/>
      </c>
      <c r="O18" s="1215"/>
      <c r="P18" s="1215"/>
      <c r="Q18" s="1215"/>
      <c r="R18" s="1216"/>
      <c r="S18" s="1232"/>
      <c r="T18" s="1233"/>
      <c r="U18" s="1233"/>
      <c r="V18" s="1234"/>
      <c r="W18" s="1229" t="str">
        <f>IF(NOT('DATA ENTRY SHEET'!AQ61=""),'DATA ENTRY SHEET'!AQ61,"")</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SHEET'!BQ61="","",'DATA ENTRY SHEET'!BQ61)</f>
        <v/>
      </c>
      <c r="AH18" s="1162"/>
      <c r="AI18" s="1180" t="str">
        <f>IF('DATA ENTRY SHEET'!BU61="","",'DATA ENTRY SHEET'!BU61)</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43</v>
      </c>
      <c r="B20" s="952"/>
      <c r="C20" s="953"/>
      <c r="D20" s="953"/>
      <c r="E20" s="953"/>
      <c r="F20" s="953"/>
      <c r="G20" s="953"/>
      <c r="H20" s="953"/>
      <c r="I20" s="953"/>
      <c r="J20" s="953"/>
      <c r="K20" s="954"/>
      <c r="L20" s="1049" t="str">
        <f>IF(NOT('DATA ENTRY SHEET'!F62=""),'DATA ENTRY SHEET'!F62,"")</f>
        <v/>
      </c>
      <c r="M20" s="956"/>
      <c r="N20" s="1247" t="str">
        <f>IF(NOT('DATA ENTRY SHEET'!J62=""),'DATA ENTRY SHEET'!J62,"")</f>
        <v/>
      </c>
      <c r="O20" s="1248"/>
      <c r="P20" s="1248"/>
      <c r="Q20" s="1248"/>
      <c r="R20" s="1249"/>
      <c r="S20" s="1196" t="str">
        <f>IF(NOT('DATA ENTRY SHEET'!AJ62=""),'DATA ENTRY SHEET'!AJ62,"")</f>
        <v/>
      </c>
      <c r="T20" s="1198"/>
      <c r="U20" s="1196" t="str">
        <f>IF(NOT('DATA ENTRY SHEET'!AM62=""),'DATA ENTRY SHEET'!AM62,"")</f>
        <v/>
      </c>
      <c r="V20" s="1198"/>
      <c r="W20" s="1196" t="str">
        <f>IF(NOT('DATA ENTRY SHEET'!AN62=""),'DATA ENTRY SHEET'!AN62,"")</f>
        <v/>
      </c>
      <c r="X20" s="1197"/>
      <c r="Y20" s="1198"/>
      <c r="Z20" s="943" t="str">
        <f>IF('DATA ENTRY SHEET'!AW62="","",'DATA ENTRY SHEET'!AW62)</f>
        <v/>
      </c>
      <c r="AA20" s="944"/>
      <c r="AB20" s="945"/>
      <c r="AC20" s="943" t="str">
        <f>IF(NOT('DATA ENTRY SHEET'!AY62=""),'DATA ENTRY SHEET'!AY62,"")</f>
        <v/>
      </c>
      <c r="AD20" s="944"/>
      <c r="AE20" s="944"/>
      <c r="AF20" s="945"/>
      <c r="AG20" s="1173" t="str">
        <f>IF('DATA ENTRY SHEET'!AR62="","",'DATA ENTRY SHEET'!AR62)</f>
        <v/>
      </c>
      <c r="AH20" s="1174"/>
      <c r="AI20" s="1175" t="str">
        <f>IF('DATA ENTRY SHEET'!BS62="","",'DATA ENTRY SHEET'!BS62)</f>
        <v/>
      </c>
      <c r="AJ20" s="1176"/>
      <c r="AK20" s="993" t="str">
        <f>IF(NOT('DATA ENTRY SHEET'!AT62=""),'DATA ENTRY SHEET'!AT62,"")</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SHEET'!B62=""),'DATA ENTRY SHEET'!B62,"")</f>
        <v/>
      </c>
      <c r="C21" s="958"/>
      <c r="D21" s="958"/>
      <c r="E21" s="958"/>
      <c r="F21" s="959" t="str">
        <f>IF('DATA ENTRY SHEET'!BX62="","",'DATA ENTRY SHEET'!BX62)</f>
        <v/>
      </c>
      <c r="G21" s="959"/>
      <c r="H21" s="959"/>
      <c r="I21" s="959"/>
      <c r="J21" s="959"/>
      <c r="K21" s="960"/>
      <c r="L21" s="1045" t="str">
        <f>IF(NOT('DATA ENTRY SHEET'!H62=""),'DATA ENTRY SHEET'!H62,"")</f>
        <v/>
      </c>
      <c r="M21" s="937"/>
      <c r="N21" s="1226" t="str">
        <f>IF(NOT('DATA ENTRY SHEET'!AD62=""),'DATA ENTRY SHEET'!AD62,"")</f>
        <v/>
      </c>
      <c r="O21" s="1227"/>
      <c r="P21" s="1227"/>
      <c r="Q21" s="1227"/>
      <c r="R21" s="1228"/>
      <c r="S21" s="1199" t="str">
        <f>IF(NOT('DATA ENTRY SHEET'!AI62=""),'DATA ENTRY SHEET'!AI62,"")</f>
        <v/>
      </c>
      <c r="T21" s="1200"/>
      <c r="U21" s="1199" t="str">
        <f>IF(NOT('DATA ENTRY SHEET'!AL62=""),'DATA ENTRY SHEET'!AL62,"")</f>
        <v/>
      </c>
      <c r="V21" s="1200"/>
      <c r="W21" s="1199" t="str">
        <f>IF(NOT('DATA ENTRY SHEET'!AO62=""),'DATA ENTRY SHEET'!AO62,"")</f>
        <v/>
      </c>
      <c r="X21" s="1217"/>
      <c r="Y21" s="1200"/>
      <c r="Z21" s="946" t="str">
        <f>IF(Z20="","",ROUNDUP((Z20)*(($AB$6)+1),2))</f>
        <v/>
      </c>
      <c r="AA21" s="947"/>
      <c r="AB21" s="948"/>
      <c r="AC21" s="946" t="str">
        <f>IF(AC20="","",ROUNDUP((AC20)*($AF$6+1),2))</f>
        <v/>
      </c>
      <c r="AD21" s="947"/>
      <c r="AE21" s="947"/>
      <c r="AF21" s="948"/>
      <c r="AG21" s="1178" t="str">
        <f>IF(NOT('DATA ENTRY SHEET'!AS62=""),'DATA ENTRY SHEET'!AS62,"")</f>
        <v/>
      </c>
      <c r="AH21" s="1179"/>
      <c r="AI21" s="1177" t="str">
        <f>IF('DATA ENTRY SHEET'!BV62="","",'DATA ENTRY SHEET'!BV62)</f>
        <v/>
      </c>
      <c r="AJ21" s="1177"/>
      <c r="AK21" s="998" t="str">
        <f>IF(NOT('DATA ENTRY SHEET'!AU62=""),'DATA ENTRY SHEET'!AU62,"")</f>
        <v/>
      </c>
      <c r="AL21" s="999"/>
      <c r="AM21" s="506"/>
      <c r="AN21" s="1092" t="s">
        <v>34</v>
      </c>
      <c r="AO21" s="1093"/>
      <c r="AQ21" s="74"/>
    </row>
    <row r="22" spans="1:43" ht="18" customHeight="1" x14ac:dyDescent="0.35">
      <c r="A22" s="370"/>
      <c r="B22" s="929" t="str">
        <f>IF(NOT('DATA ENTRY SHEET'!C62=""),'DATA ENTRY SHEET'!C62,"")</f>
        <v/>
      </c>
      <c r="C22" s="930"/>
      <c r="D22" s="930"/>
      <c r="E22" s="930"/>
      <c r="F22" s="930"/>
      <c r="G22" s="930"/>
      <c r="H22" s="930"/>
      <c r="I22" s="930"/>
      <c r="J22" s="930"/>
      <c r="K22" s="648" t="str">
        <f>IF('DATA ENTRY SHEET'!AG62&lt;&gt;"",LEFT('DATA ENTRY SHEET'!AG62,1),"")</f>
        <v/>
      </c>
      <c r="L22" s="1005" t="str">
        <f>IF(NOT('DATA ENTRY SHEET'!G62=""),'DATA ENTRY SHEET'!G62,"")</f>
        <v/>
      </c>
      <c r="M22" s="932"/>
      <c r="N22" s="1250" t="str">
        <f>IF(NOT('DATA ENTRY SHEET'!AF62=""),'DATA ENTRY SHEET'!AF62,"")</f>
        <v/>
      </c>
      <c r="O22" s="1250"/>
      <c r="P22" s="1250"/>
      <c r="Q22" s="1250"/>
      <c r="R22" s="1250"/>
      <c r="S22" s="1199" t="str">
        <f>IF(NOT('DATA ENTRY SHEET'!AH62=""),'DATA ENTRY SHEET'!AH62,"")</f>
        <v/>
      </c>
      <c r="T22" s="1200"/>
      <c r="U22" s="1217" t="str">
        <f>IF(NOT('DATA ENTRY SHEET'!AK62=""),'DATA ENTRY SHEET'!AK62,"")</f>
        <v/>
      </c>
      <c r="V22" s="1200"/>
      <c r="W22" s="1206" t="str">
        <f>IF(NOT('DATA ENTRY SHEET'!AP62=""),'DATA ENTRY SHEET'!AP62,"")</f>
        <v/>
      </c>
      <c r="X22" s="1207"/>
      <c r="Y22" s="1208"/>
      <c r="Z22" s="946" t="str">
        <f>IF(NOT('DATA ENTRY SHEET'!AX62=""),'DATA ENTRY SHEET'!AX62,"")</f>
        <v/>
      </c>
      <c r="AA22" s="947"/>
      <c r="AB22" s="948"/>
      <c r="AC22" s="946" t="str">
        <f>IF(NOT('DATA ENTRY SHEET'!AZ62=""),'DATA ENTRY SHEET'!AZ62,"")</f>
        <v/>
      </c>
      <c r="AD22" s="947"/>
      <c r="AE22" s="947"/>
      <c r="AF22" s="948"/>
      <c r="AG22" s="1209" t="str">
        <f>IF('DATA ENTRY SHEET'!BR62="","",'DATA ENTRY SHEET'!BR62)</f>
        <v/>
      </c>
      <c r="AH22" s="1210"/>
      <c r="AI22" s="1177" t="str">
        <f>IF('DATA ENTRY SHEET'!BT62="","",'DATA ENTRY SHEET'!BT62)</f>
        <v/>
      </c>
      <c r="AJ22" s="1177"/>
      <c r="AK22" s="998" t="str">
        <f>IF(NOT('DATA ENTRY SHEET'!AV62=""),'DATA ENTRY SHEET'!AV62,"")</f>
        <v/>
      </c>
      <c r="AL22" s="999"/>
      <c r="AM22" s="506"/>
      <c r="AN22" s="330"/>
      <c r="AO22" s="331"/>
      <c r="AQ22" s="74"/>
    </row>
    <row r="23" spans="1:43" ht="18" customHeight="1" thickBot="1" x14ac:dyDescent="0.4">
      <c r="A23" s="370"/>
      <c r="B23" s="967" t="str">
        <f>IF(NOT('DATA ENTRY SHEET'!D62=""),'DATA ENTRY SHEET'!D62,"")</f>
        <v/>
      </c>
      <c r="C23" s="968"/>
      <c r="D23" s="968"/>
      <c r="E23" s="969"/>
      <c r="F23" s="1211" t="str">
        <f>IF('DATA ENTRY SHEET'!E62="","",'DATA ENTRY SHEET'!E62)</f>
        <v/>
      </c>
      <c r="G23" s="968"/>
      <c r="H23" s="968"/>
      <c r="I23" s="968"/>
      <c r="J23" s="968"/>
      <c r="K23" s="969"/>
      <c r="L23" s="1004" t="str">
        <f>IF(NOT('DATA ENTRY SHEET'!I62=""),'DATA ENTRY SHEET'!I62,"")</f>
        <v/>
      </c>
      <c r="M23" s="972"/>
      <c r="N23" s="1214" t="str">
        <f>IF(NOT('DATA ENTRY SHEET'!AE62=""),'DATA ENTRY SHEET'!AE62,"")</f>
        <v/>
      </c>
      <c r="O23" s="1215"/>
      <c r="P23" s="1215"/>
      <c r="Q23" s="1215"/>
      <c r="R23" s="1216"/>
      <c r="S23" s="1232"/>
      <c r="T23" s="1233"/>
      <c r="U23" s="1233"/>
      <c r="V23" s="1234"/>
      <c r="W23" s="1229" t="str">
        <f>IF(NOT('DATA ENTRY SHEET'!AQ62=""),'DATA ENTRY SHEET'!AQ62,"")</f>
        <v/>
      </c>
      <c r="X23" s="1230"/>
      <c r="Y23" s="1231"/>
      <c r="Z23" s="1016" t="str">
        <f t="shared" ref="Z23" si="4">IF(AND(NOT(Z21=""),NOT(Z22="")),(Z22-Z21)/(Z22),"")</f>
        <v/>
      </c>
      <c r="AA23" s="1017"/>
      <c r="AB23" s="1018"/>
      <c r="AC23" s="1016" t="str">
        <f>IF(AND(NOT(AC21=""),NOT(AC22="")),(AC22-AC21)/(AC22),"")</f>
        <v/>
      </c>
      <c r="AD23" s="1017"/>
      <c r="AE23" s="1017"/>
      <c r="AF23" s="1018"/>
      <c r="AG23" s="1161" t="str">
        <f>IF('DATA ENTRY SHEET'!BQ62="","",'DATA ENTRY SHEET'!BQ62)</f>
        <v/>
      </c>
      <c r="AH23" s="1162"/>
      <c r="AI23" s="1180" t="str">
        <f>IF('DATA ENTRY SHEET'!BU62="","",'DATA ENTRY SHEET'!BU62)</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44</v>
      </c>
      <c r="B25" s="952"/>
      <c r="C25" s="953"/>
      <c r="D25" s="953"/>
      <c r="E25" s="953"/>
      <c r="F25" s="953"/>
      <c r="G25" s="953"/>
      <c r="H25" s="953"/>
      <c r="I25" s="953"/>
      <c r="J25" s="953"/>
      <c r="K25" s="954"/>
      <c r="L25" s="1049" t="str">
        <f>IF(NOT('DATA ENTRY SHEET'!F63=""),'DATA ENTRY SHEET'!F63,"")</f>
        <v/>
      </c>
      <c r="M25" s="956"/>
      <c r="N25" s="1247" t="str">
        <f>IF(NOT('DATA ENTRY SHEET'!J63=""),'DATA ENTRY SHEET'!J63,"")</f>
        <v/>
      </c>
      <c r="O25" s="1248"/>
      <c r="P25" s="1248"/>
      <c r="Q25" s="1248"/>
      <c r="R25" s="1249"/>
      <c r="S25" s="1196" t="str">
        <f>IF(NOT('DATA ENTRY SHEET'!AJ63=""),'DATA ENTRY SHEET'!AJ63,"")</f>
        <v/>
      </c>
      <c r="T25" s="1198"/>
      <c r="U25" s="1196" t="str">
        <f>IF(NOT('DATA ENTRY SHEET'!AM63=""),'DATA ENTRY SHEET'!AM63,"")</f>
        <v/>
      </c>
      <c r="V25" s="1198"/>
      <c r="W25" s="1196" t="str">
        <f>IF(NOT('DATA ENTRY SHEET'!AN63=""),'DATA ENTRY SHEET'!AN63,"")</f>
        <v/>
      </c>
      <c r="X25" s="1197"/>
      <c r="Y25" s="1198"/>
      <c r="Z25" s="943" t="str">
        <f>IF('DATA ENTRY SHEET'!AW63="","",'DATA ENTRY SHEET'!AW63)</f>
        <v/>
      </c>
      <c r="AA25" s="944"/>
      <c r="AB25" s="945"/>
      <c r="AC25" s="943" t="str">
        <f>IF(NOT('DATA ENTRY SHEET'!AY63=""),'DATA ENTRY SHEET'!AY63,"")</f>
        <v/>
      </c>
      <c r="AD25" s="944"/>
      <c r="AE25" s="944"/>
      <c r="AF25" s="945"/>
      <c r="AG25" s="1173" t="str">
        <f>IF('DATA ENTRY SHEET'!AR63="","",'DATA ENTRY SHEET'!AR63)</f>
        <v/>
      </c>
      <c r="AH25" s="1174"/>
      <c r="AI25" s="1175" t="str">
        <f>IF('DATA ENTRY SHEET'!BS63="","",'DATA ENTRY SHEET'!BS63)</f>
        <v/>
      </c>
      <c r="AJ25" s="1176"/>
      <c r="AK25" s="993" t="str">
        <f>IF(NOT('DATA ENTRY SHEET'!AT63=""),'DATA ENTRY SHEET'!AT63,"")</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SHEET'!B63=""),'DATA ENTRY SHEET'!B63,"")</f>
        <v/>
      </c>
      <c r="C26" s="958"/>
      <c r="D26" s="958"/>
      <c r="E26" s="958"/>
      <c r="F26" s="959" t="str">
        <f>IF('DATA ENTRY SHEET'!BX63="","",'DATA ENTRY SHEET'!BX63)</f>
        <v/>
      </c>
      <c r="G26" s="959"/>
      <c r="H26" s="959"/>
      <c r="I26" s="959"/>
      <c r="J26" s="959"/>
      <c r="K26" s="960"/>
      <c r="L26" s="1045" t="str">
        <f>IF(NOT('DATA ENTRY SHEET'!H63=""),'DATA ENTRY SHEET'!H63,"")</f>
        <v/>
      </c>
      <c r="M26" s="937"/>
      <c r="N26" s="1226" t="str">
        <f>IF(NOT('DATA ENTRY SHEET'!AD63=""),'DATA ENTRY SHEET'!AD63,"")</f>
        <v/>
      </c>
      <c r="O26" s="1227"/>
      <c r="P26" s="1227"/>
      <c r="Q26" s="1227"/>
      <c r="R26" s="1228"/>
      <c r="S26" s="1199" t="str">
        <f>IF(NOT('DATA ENTRY SHEET'!AI63=""),'DATA ENTRY SHEET'!AI63,"")</f>
        <v/>
      </c>
      <c r="T26" s="1200"/>
      <c r="U26" s="1199" t="str">
        <f>IF(NOT('DATA ENTRY SHEET'!AL63=""),'DATA ENTRY SHEET'!AL63,"")</f>
        <v/>
      </c>
      <c r="V26" s="1200"/>
      <c r="W26" s="1199" t="str">
        <f>IF(NOT('DATA ENTRY SHEET'!AO63=""),'DATA ENTRY SHEET'!AO63,"")</f>
        <v/>
      </c>
      <c r="X26" s="1217"/>
      <c r="Y26" s="1200"/>
      <c r="Z26" s="946" t="str">
        <f>IF(Z25="","",ROUNDUP((Z25)*(($AB$6)+1),2))</f>
        <v/>
      </c>
      <c r="AA26" s="947"/>
      <c r="AB26" s="948"/>
      <c r="AC26" s="946" t="str">
        <f>IF(AC25="","",ROUNDUP((AC25)*($AF$6+1),2))</f>
        <v/>
      </c>
      <c r="AD26" s="947"/>
      <c r="AE26" s="947"/>
      <c r="AF26" s="948"/>
      <c r="AG26" s="1178" t="str">
        <f>IF(NOT('DATA ENTRY SHEET'!AS63=""),'DATA ENTRY SHEET'!AS63,"")</f>
        <v/>
      </c>
      <c r="AH26" s="1179"/>
      <c r="AI26" s="1177" t="str">
        <f>IF('DATA ENTRY SHEET'!BV63="","",'DATA ENTRY SHEET'!BV63)</f>
        <v/>
      </c>
      <c r="AJ26" s="1177"/>
      <c r="AK26" s="998" t="str">
        <f>IF(NOT('DATA ENTRY SHEET'!AU63=""),'DATA ENTRY SHEET'!AU63,"")</f>
        <v/>
      </c>
      <c r="AL26" s="999"/>
      <c r="AM26" s="506"/>
      <c r="AN26" s="1092" t="s">
        <v>34</v>
      </c>
      <c r="AO26" s="1093"/>
      <c r="AQ26" s="74"/>
    </row>
    <row r="27" spans="1:43" ht="18" customHeight="1" x14ac:dyDescent="0.35">
      <c r="A27" s="370"/>
      <c r="B27" s="929" t="str">
        <f>IF(NOT('DATA ENTRY SHEET'!C63=""),'DATA ENTRY SHEET'!C63,"")</f>
        <v/>
      </c>
      <c r="C27" s="930"/>
      <c r="D27" s="930"/>
      <c r="E27" s="930"/>
      <c r="F27" s="930"/>
      <c r="G27" s="930"/>
      <c r="H27" s="930"/>
      <c r="I27" s="930"/>
      <c r="J27" s="930"/>
      <c r="K27" s="648" t="str">
        <f>IF('DATA ENTRY SHEET'!AG63&lt;&gt;"",LEFT('DATA ENTRY SHEET'!AG63,1),"")</f>
        <v/>
      </c>
      <c r="L27" s="1005" t="str">
        <f>IF(NOT('DATA ENTRY SHEET'!G63=""),'DATA ENTRY SHEET'!G63,"")</f>
        <v/>
      </c>
      <c r="M27" s="932"/>
      <c r="N27" s="1250" t="str">
        <f>IF(NOT('DATA ENTRY SHEET'!AF63=""),'DATA ENTRY SHEET'!AF63,"")</f>
        <v/>
      </c>
      <c r="O27" s="1250"/>
      <c r="P27" s="1250"/>
      <c r="Q27" s="1250"/>
      <c r="R27" s="1250"/>
      <c r="S27" s="1199" t="str">
        <f>IF(NOT('DATA ENTRY SHEET'!AH63=""),'DATA ENTRY SHEET'!AH63,"")</f>
        <v/>
      </c>
      <c r="T27" s="1200"/>
      <c r="U27" s="1217" t="str">
        <f>IF(NOT('DATA ENTRY SHEET'!AK63=""),'DATA ENTRY SHEET'!AK63,"")</f>
        <v/>
      </c>
      <c r="V27" s="1200"/>
      <c r="W27" s="1206" t="str">
        <f>IF(NOT('DATA ENTRY SHEET'!AP63=""),'DATA ENTRY SHEET'!AP63,"")</f>
        <v/>
      </c>
      <c r="X27" s="1207"/>
      <c r="Y27" s="1208"/>
      <c r="Z27" s="946" t="str">
        <f>IF(NOT('DATA ENTRY SHEET'!AX63=""),'DATA ENTRY SHEET'!AX63,"")</f>
        <v/>
      </c>
      <c r="AA27" s="947"/>
      <c r="AB27" s="948"/>
      <c r="AC27" s="946" t="str">
        <f>IF(NOT('DATA ENTRY SHEET'!AZ63=""),'DATA ENTRY SHEET'!AZ63,"")</f>
        <v/>
      </c>
      <c r="AD27" s="947"/>
      <c r="AE27" s="947"/>
      <c r="AF27" s="948"/>
      <c r="AG27" s="1209" t="str">
        <f>IF('DATA ENTRY SHEET'!BR63="","",'DATA ENTRY SHEET'!BR63)</f>
        <v/>
      </c>
      <c r="AH27" s="1210"/>
      <c r="AI27" s="1177" t="str">
        <f>IF('DATA ENTRY SHEET'!BT63="","",'DATA ENTRY SHEET'!BT63)</f>
        <v/>
      </c>
      <c r="AJ27" s="1177"/>
      <c r="AK27" s="998" t="str">
        <f>IF(NOT('DATA ENTRY SHEET'!AV63=""),'DATA ENTRY SHEET'!AV63,"")</f>
        <v/>
      </c>
      <c r="AL27" s="999"/>
      <c r="AM27" s="506"/>
      <c r="AN27" s="330"/>
      <c r="AO27" s="331"/>
      <c r="AQ27" s="74"/>
    </row>
    <row r="28" spans="1:43" ht="18" customHeight="1" thickBot="1" x14ac:dyDescent="0.4">
      <c r="A28" s="370"/>
      <c r="B28" s="967" t="str">
        <f>IF(NOT('DATA ENTRY SHEET'!D63=""),'DATA ENTRY SHEET'!D63,"")</f>
        <v/>
      </c>
      <c r="C28" s="968"/>
      <c r="D28" s="968"/>
      <c r="E28" s="969"/>
      <c r="F28" s="1211" t="str">
        <f>IF('DATA ENTRY SHEET'!E63="","",'DATA ENTRY SHEET'!E63)</f>
        <v/>
      </c>
      <c r="G28" s="968"/>
      <c r="H28" s="968"/>
      <c r="I28" s="968"/>
      <c r="J28" s="968"/>
      <c r="K28" s="969"/>
      <c r="L28" s="1004" t="str">
        <f>IF(NOT('DATA ENTRY SHEET'!I63=""),'DATA ENTRY SHEET'!I63,"")</f>
        <v/>
      </c>
      <c r="M28" s="972"/>
      <c r="N28" s="1214" t="str">
        <f>IF(NOT('DATA ENTRY SHEET'!AE63=""),'DATA ENTRY SHEET'!AE63,"")</f>
        <v/>
      </c>
      <c r="O28" s="1215"/>
      <c r="P28" s="1215"/>
      <c r="Q28" s="1215"/>
      <c r="R28" s="1216"/>
      <c r="S28" s="1232"/>
      <c r="T28" s="1233"/>
      <c r="U28" s="1233"/>
      <c r="V28" s="1234"/>
      <c r="W28" s="1229" t="str">
        <f>IF(NOT('DATA ENTRY SHEET'!AQ63=""),'DATA ENTRY SHEET'!AQ63,"")</f>
        <v/>
      </c>
      <c r="X28" s="1230"/>
      <c r="Y28" s="1231"/>
      <c r="Z28" s="1016" t="str">
        <f t="shared" ref="Z28" si="5">IF(AND(NOT(Z26=""),NOT(Z27="")),(Z27-Z26)/(Z27),"")</f>
        <v/>
      </c>
      <c r="AA28" s="1017"/>
      <c r="AB28" s="1018"/>
      <c r="AC28" s="1016" t="str">
        <f>IF(AND(NOT(AC26=""),NOT(AC27="")),(AC27-AC26)/(AC27),"")</f>
        <v/>
      </c>
      <c r="AD28" s="1017"/>
      <c r="AE28" s="1017"/>
      <c r="AF28" s="1018"/>
      <c r="AG28" s="1161" t="str">
        <f>IF('DATA ENTRY SHEET'!BQ63="","",'DATA ENTRY SHEET'!BQ63)</f>
        <v/>
      </c>
      <c r="AH28" s="1162"/>
      <c r="AI28" s="1180" t="str">
        <f>IF('DATA ENTRY SHEET'!BU63="","",'DATA ENTRY SHEET'!BU63)</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45</v>
      </c>
      <c r="B30" s="952"/>
      <c r="C30" s="953"/>
      <c r="D30" s="953"/>
      <c r="E30" s="953"/>
      <c r="F30" s="953"/>
      <c r="G30" s="953"/>
      <c r="H30" s="953"/>
      <c r="I30" s="953"/>
      <c r="J30" s="953"/>
      <c r="K30" s="954"/>
      <c r="L30" s="1049" t="str">
        <f>IF(NOT('DATA ENTRY SHEET'!F64=""),'DATA ENTRY SHEET'!F64,"")</f>
        <v/>
      </c>
      <c r="M30" s="956"/>
      <c r="N30" s="1247" t="str">
        <f>IF(NOT('DATA ENTRY SHEET'!J64=""),'DATA ENTRY SHEET'!J64,"")</f>
        <v/>
      </c>
      <c r="O30" s="1248"/>
      <c r="P30" s="1248"/>
      <c r="Q30" s="1248"/>
      <c r="R30" s="1249"/>
      <c r="S30" s="1196" t="str">
        <f>IF(NOT('DATA ENTRY SHEET'!AJ64=""),'DATA ENTRY SHEET'!AJ64,"")</f>
        <v/>
      </c>
      <c r="T30" s="1198"/>
      <c r="U30" s="1196" t="str">
        <f>IF(NOT('DATA ENTRY SHEET'!AM64=""),'DATA ENTRY SHEET'!AM64,"")</f>
        <v/>
      </c>
      <c r="V30" s="1198"/>
      <c r="W30" s="1196" t="str">
        <f>IF(NOT('DATA ENTRY SHEET'!AN64=""),'DATA ENTRY SHEET'!AN64,"")</f>
        <v/>
      </c>
      <c r="X30" s="1197"/>
      <c r="Y30" s="1198"/>
      <c r="Z30" s="943" t="str">
        <f>IF('DATA ENTRY SHEET'!AW64="","",'DATA ENTRY SHEET'!AW64)</f>
        <v/>
      </c>
      <c r="AA30" s="944"/>
      <c r="AB30" s="945"/>
      <c r="AC30" s="943" t="str">
        <f>IF(NOT('DATA ENTRY SHEET'!AY64=""),'DATA ENTRY SHEET'!AY64,"")</f>
        <v/>
      </c>
      <c r="AD30" s="944"/>
      <c r="AE30" s="944"/>
      <c r="AF30" s="945"/>
      <c r="AG30" s="1173" t="str">
        <f>IF('DATA ENTRY SHEET'!AR64="","",'DATA ENTRY SHEET'!AR64)</f>
        <v/>
      </c>
      <c r="AH30" s="1174"/>
      <c r="AI30" s="1175" t="str">
        <f>IF('DATA ENTRY SHEET'!BS64="","",'DATA ENTRY SHEET'!BS64)</f>
        <v/>
      </c>
      <c r="AJ30" s="1176"/>
      <c r="AK30" s="993" t="str">
        <f>IF(NOT('DATA ENTRY SHEET'!AT64=""),'DATA ENTRY SHEET'!AT64,"")</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SHEET'!B64=""),'DATA ENTRY SHEET'!B64,"")</f>
        <v/>
      </c>
      <c r="C31" s="958"/>
      <c r="D31" s="958"/>
      <c r="E31" s="958"/>
      <c r="F31" s="959" t="str">
        <f>IF('DATA ENTRY SHEET'!BX64="","",'DATA ENTRY SHEET'!BX64)</f>
        <v/>
      </c>
      <c r="G31" s="959"/>
      <c r="H31" s="959"/>
      <c r="I31" s="959"/>
      <c r="J31" s="959"/>
      <c r="K31" s="960"/>
      <c r="L31" s="1045" t="str">
        <f>IF(NOT('DATA ENTRY SHEET'!H64=""),'DATA ENTRY SHEET'!H64,"")</f>
        <v/>
      </c>
      <c r="M31" s="937"/>
      <c r="N31" s="1226" t="str">
        <f>IF(NOT('DATA ENTRY SHEET'!AD64=""),'DATA ENTRY SHEET'!AD64,"")</f>
        <v/>
      </c>
      <c r="O31" s="1227"/>
      <c r="P31" s="1227"/>
      <c r="Q31" s="1227"/>
      <c r="R31" s="1228"/>
      <c r="S31" s="1199" t="str">
        <f>IF(NOT('DATA ENTRY SHEET'!AI64=""),'DATA ENTRY SHEET'!AI64,"")</f>
        <v/>
      </c>
      <c r="T31" s="1200"/>
      <c r="U31" s="1199" t="str">
        <f>IF(NOT('DATA ENTRY SHEET'!AL64=""),'DATA ENTRY SHEET'!AL64,"")</f>
        <v/>
      </c>
      <c r="V31" s="1200"/>
      <c r="W31" s="1199" t="str">
        <f>IF(NOT('DATA ENTRY SHEET'!AO64=""),'DATA ENTRY SHEET'!AO64,"")</f>
        <v/>
      </c>
      <c r="X31" s="1217"/>
      <c r="Y31" s="1200"/>
      <c r="Z31" s="946" t="str">
        <f>IF(Z30="","",ROUNDUP((Z30)*(($AB$6)+1),2))</f>
        <v/>
      </c>
      <c r="AA31" s="947"/>
      <c r="AB31" s="948"/>
      <c r="AC31" s="946" t="str">
        <f>IF(AC30="","",ROUNDUP((AC30)*($AF$6+1),2))</f>
        <v/>
      </c>
      <c r="AD31" s="947"/>
      <c r="AE31" s="947"/>
      <c r="AF31" s="948"/>
      <c r="AG31" s="1178" t="str">
        <f>IF(NOT('DATA ENTRY SHEET'!AS64=""),'DATA ENTRY SHEET'!AS64,"")</f>
        <v/>
      </c>
      <c r="AH31" s="1179"/>
      <c r="AI31" s="1177" t="str">
        <f>IF('DATA ENTRY SHEET'!BV64="","",'DATA ENTRY SHEET'!BV64)</f>
        <v/>
      </c>
      <c r="AJ31" s="1177"/>
      <c r="AK31" s="998" t="str">
        <f>IF(NOT('DATA ENTRY SHEET'!AU64=""),'DATA ENTRY SHEET'!AU64,"")</f>
        <v/>
      </c>
      <c r="AL31" s="999"/>
      <c r="AM31" s="506"/>
      <c r="AN31" s="1092" t="s">
        <v>34</v>
      </c>
      <c r="AO31" s="1093"/>
      <c r="AQ31" s="74"/>
    </row>
    <row r="32" spans="1:43" ht="18" customHeight="1" x14ac:dyDescent="0.35">
      <c r="A32" s="370"/>
      <c r="B32" s="929" t="str">
        <f>IF(NOT('DATA ENTRY SHEET'!C64=""),'DATA ENTRY SHEET'!C64,"")</f>
        <v/>
      </c>
      <c r="C32" s="930"/>
      <c r="D32" s="930"/>
      <c r="E32" s="930"/>
      <c r="F32" s="930"/>
      <c r="G32" s="930"/>
      <c r="H32" s="930"/>
      <c r="I32" s="930"/>
      <c r="J32" s="930"/>
      <c r="K32" s="648" t="str">
        <f>IF('DATA ENTRY SHEET'!AG64&lt;&gt;"",LEFT('DATA ENTRY SHEET'!AG64,1),"")</f>
        <v/>
      </c>
      <c r="L32" s="1005" t="str">
        <f>IF(NOT('DATA ENTRY SHEET'!G64=""),'DATA ENTRY SHEET'!G64,"")</f>
        <v/>
      </c>
      <c r="M32" s="932"/>
      <c r="N32" s="1250" t="str">
        <f>IF(NOT('DATA ENTRY SHEET'!AF64=""),'DATA ENTRY SHEET'!AF64,"")</f>
        <v/>
      </c>
      <c r="O32" s="1250"/>
      <c r="P32" s="1250"/>
      <c r="Q32" s="1250"/>
      <c r="R32" s="1250"/>
      <c r="S32" s="1199" t="str">
        <f>IF(NOT('DATA ENTRY SHEET'!AH64=""),'DATA ENTRY SHEET'!AH64,"")</f>
        <v/>
      </c>
      <c r="T32" s="1200"/>
      <c r="U32" s="1217" t="str">
        <f>IF(NOT('DATA ENTRY SHEET'!AK64=""),'DATA ENTRY SHEET'!AK64,"")</f>
        <v/>
      </c>
      <c r="V32" s="1200"/>
      <c r="W32" s="1206" t="str">
        <f>IF(NOT('DATA ENTRY SHEET'!AP64=""),'DATA ENTRY SHEET'!AP64,"")</f>
        <v/>
      </c>
      <c r="X32" s="1207"/>
      <c r="Y32" s="1208"/>
      <c r="Z32" s="946" t="str">
        <f>IF(NOT('DATA ENTRY SHEET'!AX64=""),'DATA ENTRY SHEET'!AX64,"")</f>
        <v/>
      </c>
      <c r="AA32" s="947"/>
      <c r="AB32" s="948"/>
      <c r="AC32" s="946" t="str">
        <f>IF(NOT('DATA ENTRY SHEET'!AZ64=""),'DATA ENTRY SHEET'!AZ64,"")</f>
        <v/>
      </c>
      <c r="AD32" s="947"/>
      <c r="AE32" s="947"/>
      <c r="AF32" s="948"/>
      <c r="AG32" s="1209" t="str">
        <f>IF('DATA ENTRY SHEET'!BR64="","",'DATA ENTRY SHEET'!BR64)</f>
        <v/>
      </c>
      <c r="AH32" s="1210"/>
      <c r="AI32" s="1177" t="str">
        <f>IF('DATA ENTRY SHEET'!BT64="","",'DATA ENTRY SHEET'!BT64)</f>
        <v/>
      </c>
      <c r="AJ32" s="1177"/>
      <c r="AK32" s="998" t="str">
        <f>IF(NOT('DATA ENTRY SHEET'!AV64=""),'DATA ENTRY SHEET'!AV64,"")</f>
        <v/>
      </c>
      <c r="AL32" s="999"/>
      <c r="AM32" s="506"/>
      <c r="AN32" s="330"/>
      <c r="AO32" s="331"/>
      <c r="AQ32" s="74"/>
    </row>
    <row r="33" spans="1:43" ht="18" customHeight="1" thickBot="1" x14ac:dyDescent="0.4">
      <c r="A33" s="370"/>
      <c r="B33" s="967" t="str">
        <f>IF(NOT('DATA ENTRY SHEET'!D64=""),'DATA ENTRY SHEET'!D64,"")</f>
        <v/>
      </c>
      <c r="C33" s="968"/>
      <c r="D33" s="968"/>
      <c r="E33" s="969"/>
      <c r="F33" s="1211" t="str">
        <f>IF('DATA ENTRY SHEET'!E64="","",'DATA ENTRY SHEET'!E64)</f>
        <v/>
      </c>
      <c r="G33" s="968"/>
      <c r="H33" s="968"/>
      <c r="I33" s="968"/>
      <c r="J33" s="968"/>
      <c r="K33" s="969"/>
      <c r="L33" s="1004" t="str">
        <f>IF(NOT('DATA ENTRY SHEET'!I64=""),'DATA ENTRY SHEET'!I64,"")</f>
        <v/>
      </c>
      <c r="M33" s="972"/>
      <c r="N33" s="1214" t="str">
        <f>IF(NOT('DATA ENTRY SHEET'!AE64=""),'DATA ENTRY SHEET'!AE64,"")</f>
        <v/>
      </c>
      <c r="O33" s="1215"/>
      <c r="P33" s="1215"/>
      <c r="Q33" s="1215"/>
      <c r="R33" s="1216"/>
      <c r="S33" s="1232"/>
      <c r="T33" s="1233"/>
      <c r="U33" s="1233"/>
      <c r="V33" s="1234"/>
      <c r="W33" s="1229" t="str">
        <f>IF(NOT('DATA ENTRY SHEET'!AQ64=""),'DATA ENTRY SHEET'!AQ64,"")</f>
        <v/>
      </c>
      <c r="X33" s="1230"/>
      <c r="Y33" s="1231"/>
      <c r="Z33" s="1016" t="str">
        <f t="shared" ref="Z33" si="6">IF(AND(NOT(Z31=""),NOT(Z32="")),(Z32-Z31)/(Z32),"")</f>
        <v/>
      </c>
      <c r="AA33" s="1017"/>
      <c r="AB33" s="1018"/>
      <c r="AC33" s="1016" t="str">
        <f>IF(AND(NOT(AC31=""),NOT(AC32="")),(AC32-AC31)/(AC32),"")</f>
        <v/>
      </c>
      <c r="AD33" s="1017"/>
      <c r="AE33" s="1017"/>
      <c r="AF33" s="1018"/>
      <c r="AG33" s="1161" t="str">
        <f>IF('DATA ENTRY SHEET'!BQ64="","",'DATA ENTRY SHEET'!BQ64)</f>
        <v/>
      </c>
      <c r="AH33" s="1162"/>
      <c r="AI33" s="1180" t="str">
        <f>IF('DATA ENTRY SHEET'!BU64="","",'DATA ENTRY SHEET'!BU64)</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46</v>
      </c>
      <c r="B35" s="952"/>
      <c r="C35" s="953"/>
      <c r="D35" s="953"/>
      <c r="E35" s="953"/>
      <c r="F35" s="953"/>
      <c r="G35" s="953"/>
      <c r="H35" s="953"/>
      <c r="I35" s="953"/>
      <c r="J35" s="953"/>
      <c r="K35" s="954"/>
      <c r="L35" s="1049" t="str">
        <f>IF(NOT('DATA ENTRY SHEET'!F65=""),'DATA ENTRY SHEET'!F65,"")</f>
        <v/>
      </c>
      <c r="M35" s="956"/>
      <c r="N35" s="1247" t="str">
        <f>IF(NOT('DATA ENTRY SHEET'!J65=""),'DATA ENTRY SHEET'!J65,"")</f>
        <v/>
      </c>
      <c r="O35" s="1248"/>
      <c r="P35" s="1248"/>
      <c r="Q35" s="1248"/>
      <c r="R35" s="1249"/>
      <c r="S35" s="1196" t="str">
        <f>IF(NOT('DATA ENTRY SHEET'!AJ65=""),'DATA ENTRY SHEET'!AJ65,"")</f>
        <v/>
      </c>
      <c r="T35" s="1198"/>
      <c r="U35" s="1196" t="str">
        <f>IF(NOT('DATA ENTRY SHEET'!AM65=""),'DATA ENTRY SHEET'!AM65,"")</f>
        <v/>
      </c>
      <c r="V35" s="1198"/>
      <c r="W35" s="1196" t="str">
        <f>IF(NOT('DATA ENTRY SHEET'!AN65=""),'DATA ENTRY SHEET'!AN65,"")</f>
        <v/>
      </c>
      <c r="X35" s="1197"/>
      <c r="Y35" s="1198"/>
      <c r="Z35" s="943" t="str">
        <f>IF('DATA ENTRY SHEET'!AW65="","",'DATA ENTRY SHEET'!AW65)</f>
        <v/>
      </c>
      <c r="AA35" s="944"/>
      <c r="AB35" s="945"/>
      <c r="AC35" s="943" t="str">
        <f>IF(NOT('DATA ENTRY SHEET'!AY65=""),'DATA ENTRY SHEET'!AY65,"")</f>
        <v/>
      </c>
      <c r="AD35" s="944"/>
      <c r="AE35" s="944"/>
      <c r="AF35" s="945"/>
      <c r="AG35" s="1173" t="str">
        <f>IF('DATA ENTRY SHEET'!AR65="","",'DATA ENTRY SHEET'!AR65)</f>
        <v/>
      </c>
      <c r="AH35" s="1174"/>
      <c r="AI35" s="1175" t="str">
        <f>IF('DATA ENTRY SHEET'!BS65="","",'DATA ENTRY SHEET'!BS65)</f>
        <v/>
      </c>
      <c r="AJ35" s="1176"/>
      <c r="AK35" s="993" t="str">
        <f>IF(NOT('DATA ENTRY SHEET'!AT65=""),'DATA ENTRY SHEET'!AT65,"")</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SHEET'!B65=""),'DATA ENTRY SHEET'!B65,"")</f>
        <v/>
      </c>
      <c r="C36" s="958"/>
      <c r="D36" s="958"/>
      <c r="E36" s="958"/>
      <c r="F36" s="959" t="str">
        <f>IF('DATA ENTRY SHEET'!BX65="","",'DATA ENTRY SHEET'!BX65)</f>
        <v/>
      </c>
      <c r="G36" s="959"/>
      <c r="H36" s="959"/>
      <c r="I36" s="959"/>
      <c r="J36" s="959"/>
      <c r="K36" s="960"/>
      <c r="L36" s="1045" t="str">
        <f>IF(NOT('DATA ENTRY SHEET'!H65=""),'DATA ENTRY SHEET'!H65,"")</f>
        <v/>
      </c>
      <c r="M36" s="937"/>
      <c r="N36" s="1226" t="str">
        <f>IF(NOT('DATA ENTRY SHEET'!AD65=""),'DATA ENTRY SHEET'!AD65,"")</f>
        <v/>
      </c>
      <c r="O36" s="1227"/>
      <c r="P36" s="1227"/>
      <c r="Q36" s="1227"/>
      <c r="R36" s="1228"/>
      <c r="S36" s="1199" t="str">
        <f>IF(NOT('DATA ENTRY SHEET'!AI65=""),'DATA ENTRY SHEET'!AI65,"")</f>
        <v/>
      </c>
      <c r="T36" s="1200"/>
      <c r="U36" s="1199" t="str">
        <f>IF(NOT('DATA ENTRY SHEET'!AL65=""),'DATA ENTRY SHEET'!AL65,"")</f>
        <v/>
      </c>
      <c r="V36" s="1200"/>
      <c r="W36" s="1199" t="str">
        <f>IF(NOT('DATA ENTRY SHEET'!AO65=""),'DATA ENTRY SHEET'!AO65,"")</f>
        <v/>
      </c>
      <c r="X36" s="1217"/>
      <c r="Y36" s="1200"/>
      <c r="Z36" s="946" t="str">
        <f>IF(Z35="","",ROUNDUP((Z35)*(($AB$6)+1),2))</f>
        <v/>
      </c>
      <c r="AA36" s="947"/>
      <c r="AB36" s="948"/>
      <c r="AC36" s="946" t="str">
        <f>IF(AC35="","",ROUNDUP((AC35)*($AF$6+1),2))</f>
        <v/>
      </c>
      <c r="AD36" s="947"/>
      <c r="AE36" s="947"/>
      <c r="AF36" s="948"/>
      <c r="AG36" s="1178" t="str">
        <f>IF(NOT('DATA ENTRY SHEET'!AS65=""),'DATA ENTRY SHEET'!AS65,"")</f>
        <v/>
      </c>
      <c r="AH36" s="1179"/>
      <c r="AI36" s="1177" t="str">
        <f>IF('DATA ENTRY SHEET'!BV65="","",'DATA ENTRY SHEET'!BV65)</f>
        <v/>
      </c>
      <c r="AJ36" s="1177"/>
      <c r="AK36" s="998" t="str">
        <f>IF(NOT('DATA ENTRY SHEET'!AU65=""),'DATA ENTRY SHEET'!AU65,"")</f>
        <v/>
      </c>
      <c r="AL36" s="999"/>
      <c r="AM36" s="506"/>
      <c r="AN36" s="1092" t="s">
        <v>34</v>
      </c>
      <c r="AO36" s="1093"/>
      <c r="AQ36" s="74"/>
    </row>
    <row r="37" spans="1:43" ht="18" customHeight="1" x14ac:dyDescent="0.35">
      <c r="A37" s="370"/>
      <c r="B37" s="929" t="str">
        <f>IF(NOT('DATA ENTRY SHEET'!C65=""),'DATA ENTRY SHEET'!C65,"")</f>
        <v/>
      </c>
      <c r="C37" s="930"/>
      <c r="D37" s="930"/>
      <c r="E37" s="930"/>
      <c r="F37" s="930"/>
      <c r="G37" s="930"/>
      <c r="H37" s="930"/>
      <c r="I37" s="930"/>
      <c r="J37" s="930"/>
      <c r="K37" s="648" t="str">
        <f>IF('DATA ENTRY SHEET'!AG65&lt;&gt;"",LEFT('DATA ENTRY SHEET'!AG65,1),"")</f>
        <v/>
      </c>
      <c r="L37" s="1005" t="str">
        <f>IF(NOT('DATA ENTRY SHEET'!G65=""),'DATA ENTRY SHEET'!G65,"")</f>
        <v/>
      </c>
      <c r="M37" s="932"/>
      <c r="N37" s="1250" t="str">
        <f>IF(NOT('DATA ENTRY SHEET'!AF65=""),'DATA ENTRY SHEET'!AF65,"")</f>
        <v/>
      </c>
      <c r="O37" s="1250"/>
      <c r="P37" s="1250"/>
      <c r="Q37" s="1250"/>
      <c r="R37" s="1250"/>
      <c r="S37" s="1199" t="str">
        <f>IF(NOT('DATA ENTRY SHEET'!AH65=""),'DATA ENTRY SHEET'!AH65,"")</f>
        <v/>
      </c>
      <c r="T37" s="1200"/>
      <c r="U37" s="1217" t="str">
        <f>IF(NOT('DATA ENTRY SHEET'!AK65=""),'DATA ENTRY SHEET'!AK65,"")</f>
        <v/>
      </c>
      <c r="V37" s="1200"/>
      <c r="W37" s="1206" t="str">
        <f>IF(NOT('DATA ENTRY SHEET'!AP65=""),'DATA ENTRY SHEET'!AP65,"")</f>
        <v/>
      </c>
      <c r="X37" s="1207"/>
      <c r="Y37" s="1208"/>
      <c r="Z37" s="946" t="str">
        <f>IF(NOT('DATA ENTRY SHEET'!AX65=""),'DATA ENTRY SHEET'!AX65,"")</f>
        <v/>
      </c>
      <c r="AA37" s="947"/>
      <c r="AB37" s="948"/>
      <c r="AC37" s="946" t="str">
        <f>IF(NOT('DATA ENTRY SHEET'!AZ65=""),'DATA ENTRY SHEET'!AZ65,"")</f>
        <v/>
      </c>
      <c r="AD37" s="947"/>
      <c r="AE37" s="947"/>
      <c r="AF37" s="948"/>
      <c r="AG37" s="1209" t="str">
        <f>IF('DATA ENTRY SHEET'!BR65="","",'DATA ENTRY SHEET'!BR65)</f>
        <v/>
      </c>
      <c r="AH37" s="1210"/>
      <c r="AI37" s="1177" t="str">
        <f>IF('DATA ENTRY SHEET'!BT65="","",'DATA ENTRY SHEET'!BT65)</f>
        <v/>
      </c>
      <c r="AJ37" s="1177"/>
      <c r="AK37" s="998" t="str">
        <f>IF(NOT('DATA ENTRY SHEET'!AV65=""),'DATA ENTRY SHEET'!AV65,"")</f>
        <v/>
      </c>
      <c r="AL37" s="999"/>
      <c r="AM37" s="506"/>
      <c r="AN37" s="330"/>
      <c r="AO37" s="331"/>
      <c r="AQ37" s="74"/>
    </row>
    <row r="38" spans="1:43" ht="18" customHeight="1" thickBot="1" x14ac:dyDescent="0.4">
      <c r="A38" s="370"/>
      <c r="B38" s="967" t="str">
        <f>IF(NOT('DATA ENTRY SHEET'!D65=""),'DATA ENTRY SHEET'!D65,"")</f>
        <v/>
      </c>
      <c r="C38" s="968"/>
      <c r="D38" s="968"/>
      <c r="E38" s="969"/>
      <c r="F38" s="1211" t="str">
        <f>IF('DATA ENTRY SHEET'!E65="","",'DATA ENTRY SHEET'!E65)</f>
        <v/>
      </c>
      <c r="G38" s="968"/>
      <c r="H38" s="968"/>
      <c r="I38" s="968"/>
      <c r="J38" s="968"/>
      <c r="K38" s="969"/>
      <c r="L38" s="1004" t="str">
        <f>IF(NOT('DATA ENTRY SHEET'!I65=""),'DATA ENTRY SHEET'!I65,"")</f>
        <v/>
      </c>
      <c r="M38" s="972"/>
      <c r="N38" s="1214" t="str">
        <f>IF(NOT('DATA ENTRY SHEET'!AE65=""),'DATA ENTRY SHEET'!AE65,"")</f>
        <v/>
      </c>
      <c r="O38" s="1215"/>
      <c r="P38" s="1215"/>
      <c r="Q38" s="1215"/>
      <c r="R38" s="1216"/>
      <c r="S38" s="1232"/>
      <c r="T38" s="1233"/>
      <c r="U38" s="1233"/>
      <c r="V38" s="1234"/>
      <c r="W38" s="1229" t="str">
        <f>IF(NOT('DATA ENTRY SHEET'!AQ65=""),'DATA ENTRY SHEET'!AQ65,"")</f>
        <v/>
      </c>
      <c r="X38" s="1230"/>
      <c r="Y38" s="1231"/>
      <c r="Z38" s="1016" t="str">
        <f t="shared" ref="Z38" si="7">IF(AND(NOT(Z36=""),NOT(Z37="")),(Z37-Z36)/(Z37),"")</f>
        <v/>
      </c>
      <c r="AA38" s="1017"/>
      <c r="AB38" s="1018"/>
      <c r="AC38" s="1016" t="str">
        <f>IF(AND(NOT(AC36=""),NOT(AC37="")),(AC37-AC36)/(AC37),"")</f>
        <v/>
      </c>
      <c r="AD38" s="1017"/>
      <c r="AE38" s="1017"/>
      <c r="AF38" s="1018"/>
      <c r="AG38" s="1161" t="str">
        <f>IF('DATA ENTRY SHEET'!BQ65="","",'DATA ENTRY SHEET'!BQ65)</f>
        <v/>
      </c>
      <c r="AH38" s="1162"/>
      <c r="AI38" s="1180" t="str">
        <f>IF('DATA ENTRY SHEET'!BU65="","",'DATA ENTRY SHEET'!BU65)</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MoeRJfkUAb1i1PWhLjS+A2aCBD+HOtHGeWd4ppE1SUrOo7MZPO4Ivj4HCItgHalTAAWv/KVCzOU2OkkgVXelg==" saltValue="rudFZwMdn76UG2LxrIPpEA=="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C35:AF35"/>
    <mergeCell ref="AG35:AH35"/>
    <mergeCell ref="AI35:AJ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AK35:AL35"/>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5:AJ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Z20:AB20"/>
    <mergeCell ref="AC20:AF20"/>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K20:AL2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G15:AH15"/>
    <mergeCell ref="AI15:AJ15"/>
    <mergeCell ref="AC10:AF10"/>
    <mergeCell ref="AG10:AH10"/>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7:I7"/>
    <mergeCell ref="J7:K7"/>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6:AE6"/>
    <mergeCell ref="AG6:AH6"/>
    <mergeCell ref="AK6:AL6"/>
    <mergeCell ref="U8:V8"/>
    <mergeCell ref="Z8:AB8"/>
    <mergeCell ref="AC8:AF8"/>
    <mergeCell ref="AG8:AH8"/>
    <mergeCell ref="AI8:AL8"/>
    <mergeCell ref="L7:M7"/>
    <mergeCell ref="N7:R7"/>
    <mergeCell ref="S7:T7"/>
    <mergeCell ref="U7:V7"/>
    <mergeCell ref="W7:Y7"/>
    <mergeCell ref="Z7:AB7"/>
    <mergeCell ref="AC7:AF7"/>
    <mergeCell ref="AG7:AH7"/>
    <mergeCell ref="Z1:AC1"/>
    <mergeCell ref="N2:Q2"/>
    <mergeCell ref="B5:K5"/>
    <mergeCell ref="L5:M5"/>
    <mergeCell ref="N5:R5"/>
    <mergeCell ref="Z5:AB5"/>
    <mergeCell ref="AC5:AF5"/>
    <mergeCell ref="AG5:AH5"/>
    <mergeCell ref="AI5:AJ5"/>
    <mergeCell ref="R2:V2"/>
    <mergeCell ref="Z2:AD2"/>
    <mergeCell ref="AE2:AH2"/>
    <mergeCell ref="AI2:AJ2"/>
    <mergeCell ref="AK2:AO2"/>
    <mergeCell ref="B37:J37"/>
    <mergeCell ref="B32:J32"/>
    <mergeCell ref="B27:J27"/>
    <mergeCell ref="B22:J22"/>
    <mergeCell ref="B17:J17"/>
    <mergeCell ref="B12:J12"/>
    <mergeCell ref="AK5:AL5"/>
    <mergeCell ref="AI10:AJ10"/>
    <mergeCell ref="AK10:AL10"/>
    <mergeCell ref="AI7:AJ7"/>
    <mergeCell ref="AK7:AL7"/>
    <mergeCell ref="F8:K8"/>
    <mergeCell ref="N8:R8"/>
    <mergeCell ref="S8:T8"/>
    <mergeCell ref="AM5:AO6"/>
    <mergeCell ref="B6:E6"/>
    <mergeCell ref="F6:K6"/>
    <mergeCell ref="L6:M6"/>
    <mergeCell ref="N6:R6"/>
    <mergeCell ref="S6:T6"/>
    <mergeCell ref="U6:V6"/>
    <mergeCell ref="W6:Y6"/>
    <mergeCell ref="Z6:AA6"/>
  </mergeCells>
  <conditionalFormatting sqref="AC10 AC15 AC20 AC25 AC30 AC35">
    <cfRule type="expression" dxfId="475" priority="17">
      <formula>AND(NOT(AC10=""),NOT(AC10=Z10))</formula>
    </cfRule>
  </conditionalFormatting>
  <conditionalFormatting sqref="N12 N17 N22 N27 N32 N37">
    <cfRule type="expression" dxfId="474" priority="18">
      <formula>NOT($N$27="")</formula>
    </cfRule>
  </conditionalFormatting>
  <conditionalFormatting sqref="Z12 Z17 Z22 Z27 Z32 Z37">
    <cfRule type="expression" dxfId="473" priority="20">
      <formula>IF(AND(NOT(L12="SH"),NOT($L$27="PL")),AND($Z$27="",NOT($Z$25="")))</formula>
    </cfRule>
  </conditionalFormatting>
  <conditionalFormatting sqref="AC12 AC17 AC22 AC27 AC32 AC37">
    <cfRule type="expression" dxfId="472" priority="19">
      <formula>IF(NOT($L$26="sh"),AND($AC$27="",NOT($AC$25="")))</formula>
    </cfRule>
  </conditionalFormatting>
  <conditionalFormatting sqref="N11 N16 N21 N26 N31 N36">
    <cfRule type="expression" dxfId="471" priority="21">
      <formula>AND($N$26="",$S$2="NEW ITEM")</formula>
    </cfRule>
  </conditionalFormatting>
  <conditionalFormatting sqref="S10 S15 S20 S25 S30 S35">
    <cfRule type="expression" dxfId="470" priority="22">
      <formula>AND($S$25="",$S$2="NEW ITEM",NOT(AND($L$25=1,$L$26="LB",$L$27=1,$L$28="LB")))</formula>
    </cfRule>
  </conditionalFormatting>
  <conditionalFormatting sqref="U10 U15 U20 U25 U30 U35">
    <cfRule type="expression" dxfId="469" priority="23">
      <formula>AND($U$25="",$S$2="NEW ITEM")</formula>
    </cfRule>
  </conditionalFormatting>
  <conditionalFormatting sqref="F13 F18 F23 F28 F33 F38">
    <cfRule type="expression" dxfId="468" priority="24">
      <formula>AND(NOT($F$42= ""),$K$42="SH/PLT CONT.",$F$28="")</formula>
    </cfRule>
  </conditionalFormatting>
  <conditionalFormatting sqref="N11 N16 N21 N26 N31 N36">
    <cfRule type="expression" dxfId="467" priority="25">
      <formula>AND(NOT($F$42= ""),NOT($K$42=""),$N$26="")</formula>
    </cfRule>
    <cfRule type="expression" dxfId="466" priority="26">
      <formula>AND(OR(NOT($O$42= ""), NOT($T$42= ""), NOT($Z$42= ""), NOT($AH$42= "")),$L$26="")</formula>
    </cfRule>
    <cfRule type="expression" dxfId="465" priority="27">
      <formula>AND(NOT($F$42= ""),OR($K$42="CASE GTIN",$K$42="UNIT GTIN",$K$42="UPK"),$N$26="")</formula>
    </cfRule>
  </conditionalFormatting>
  <conditionalFormatting sqref="S10 S15 S20 S25 S30 S35">
    <cfRule type="expression" dxfId="464" priority="28">
      <formula>AND(NOT($F$42= ""),OR($K$42="ITEM HT",$K$42="UPK"),$S$25="")</formula>
    </cfRule>
  </conditionalFormatting>
  <conditionalFormatting sqref="U10 U15 U20 U25 U30 U35">
    <cfRule type="expression" dxfId="463" priority="29">
      <formula>AND(NOT($F$42= ""),OR($K$42="CASE HT",$K$42="UPK",$K$42="NET CONTENT"),$U$25="")</formula>
    </cfRule>
  </conditionalFormatting>
  <conditionalFormatting sqref="AG11 AG16 AG21 AG26 AG31 AG36">
    <cfRule type="expression" dxfId="462" priority="30">
      <formula>AND(OR(NOT($F$42= ""), NOT($T$42= "")),OR($K$42="DCG",NOT($T$42= "")),$AG$26="")</formula>
    </cfRule>
  </conditionalFormatting>
  <conditionalFormatting sqref="B11 B16 B21 B26 B31 B36">
    <cfRule type="expression" dxfId="461" priority="31">
      <formula>AND(OR(NOT($O$42= ""), NOT($T$42= ""), NOT($Z$42= ""), NOT($AH$42= "")),B$26="")</formula>
    </cfRule>
    <cfRule type="expression" dxfId="460" priority="32">
      <formula>AND(NOT($F$42=""),NOT($K$42=""),$B$26="")</formula>
    </cfRule>
    <cfRule type="expression" dxfId="459" priority="33">
      <formula>AND($B$26="",$S$2="NEW ITEM")</formula>
    </cfRule>
  </conditionalFormatting>
  <conditionalFormatting sqref="B13 B18 B23 B28 B33 B38">
    <cfRule type="expression" dxfId="458" priority="37">
      <formula>AND(NOT($F$42= ""),$K$42="MIN SHIP QTY",$B$28="")</formula>
    </cfRule>
    <cfRule type="expression" dxfId="457" priority="38">
      <formula>AND($B$28="",$S$2="NEW ITEM")</formula>
    </cfRule>
  </conditionalFormatting>
  <conditionalFormatting sqref="L13 L18 L23 L28 L33 L38">
    <cfRule type="expression" dxfId="456" priority="39">
      <formula>AND(NOT($F$42= ""),OR($K$42="UPK",$K$42="UOM"),$L$28="")</formula>
    </cfRule>
    <cfRule type="expression" dxfId="455" priority="40">
      <formula>AND($L$28="",$S$2="NEW ITEM")</formula>
    </cfRule>
  </conditionalFormatting>
  <conditionalFormatting sqref="N10">
    <cfRule type="expression" dxfId="454" priority="41">
      <formula>AND(OR(NOT($F$42= ""), NOT($T$42= "")),OR($K$42="UNIT GTIN",$K$42="CASE GTIN",$K$42="CASE UPC",$K$42="UPK",NOT($T$42= "")),$N$25="")</formula>
    </cfRule>
    <cfRule type="expression" dxfId="453" priority="42">
      <formula>AND($N$25="",$S$2="NEW ITEM")</formula>
    </cfRule>
  </conditionalFormatting>
  <conditionalFormatting sqref="N13 N18 N23 N28 N33 N38">
    <cfRule type="expression" dxfId="452" priority="43">
      <formula>AND(OR(NOT($F$42= ""),NOT($T$42= "")),OR($K$42="CASE UPC",$K$42="UPK", NOT($T$42= "")),$N$28="")</formula>
    </cfRule>
    <cfRule type="expression" dxfId="451" priority="44">
      <formula>AND($N$28="",$S$2="NEW ITEM")</formula>
    </cfRule>
  </conditionalFormatting>
  <conditionalFormatting sqref="W10 W15 W20 W25 W30 W35">
    <cfRule type="expression" dxfId="450" priority="45">
      <formula>AND(NOT($F$42= ""),OR($K$42="CS CUBE",$K$42="UPK",$K$42="NET CONTENT"),$W$25="")</formula>
    </cfRule>
    <cfRule type="expression" dxfId="449" priority="46">
      <formula>AND($W$25="",$S$2="NEW ITEM")</formula>
    </cfRule>
  </conditionalFormatting>
  <conditionalFormatting sqref="W11 W16 W21 W26 W31 W36">
    <cfRule type="expression" dxfId="448" priority="47">
      <formula>AND(NOT($F$42= ""),OR($K$42="CS WT",$K$42="UPK",$K$42="NET CONTENT"),$W$26="")</formula>
    </cfRule>
    <cfRule type="expression" dxfId="447" priority="48">
      <formula>AND($W$26="",$S$2="NEW ITEM")</formula>
    </cfRule>
  </conditionalFormatting>
  <conditionalFormatting sqref="W13 W18 W23 W28 W33 W38">
    <cfRule type="expression" dxfId="446" priority="49">
      <formula>AND(NOT($F$42= ""),OR($K$42="PLT TIER",$K$42="UPK",$K$42="NET CONTENT"),$W$28="")</formula>
    </cfRule>
    <cfRule type="expression" dxfId="445" priority="50">
      <formula>AND($W$28="",$S$2="NEW ITEM")</formula>
    </cfRule>
  </conditionalFormatting>
  <conditionalFormatting sqref="W12 W17 W22 W27 W32 W37">
    <cfRule type="expression" dxfId="444" priority="51">
      <formula>AND(NOT($F$42= ""),OR($K$42="PLT TIE",$K$42="UPK",$K$42="NET CONTENT"),$W$27="")</formula>
    </cfRule>
    <cfRule type="expression" dxfId="443" priority="52">
      <formula>AND($W$27="",$S$2="NEW ITEM")</formula>
    </cfRule>
  </conditionalFormatting>
  <conditionalFormatting sqref="S11 S16 S21 S26 S31 S36">
    <cfRule type="expression" dxfId="442" priority="53">
      <formula>AND(NOT($F$42= ""),OR($K$42="ITEM WT",$K$42="UPK",$K$42="NET CONTENT"),$S$26="")</formula>
    </cfRule>
    <cfRule type="expression" dxfId="441" priority="54">
      <formula>AND($S$26="",$S$2="NEW ITEM",NOT(AND($L$25=1,$L$26="LB",$L$27=1,$L$28="LB")))</formula>
    </cfRule>
  </conditionalFormatting>
  <conditionalFormatting sqref="U11 U16 U21 U26 U31 U36">
    <cfRule type="expression" dxfId="440" priority="55">
      <formula>AND(NOT($F$42= ""),OR($K$42="CASE WT",$K$42="UPK",$K$42="NET CONTENT"),$U$26="")</formula>
    </cfRule>
    <cfRule type="expression" dxfId="439" priority="56">
      <formula>AND($U$26="",$S$2="NEW ITEM")</formula>
    </cfRule>
  </conditionalFormatting>
  <conditionalFormatting sqref="U12 U17 U22 U27 U32 U37">
    <cfRule type="expression" dxfId="438" priority="57">
      <formula>AND(NOT($F$42= ""),OR($K$42="CASE DPT",$K$42="UPK",$K$42="NET CONTENT"),$U$27="")</formula>
    </cfRule>
    <cfRule type="expression" dxfId="437" priority="58">
      <formula>AND($U$27="",$S$2="NEW ITEM")</formula>
    </cfRule>
  </conditionalFormatting>
  <conditionalFormatting sqref="L10 L15 L20 L25 L30 L35">
    <cfRule type="expression" dxfId="436" priority="59">
      <formula>AND(OR(NOT($F$42= ""),NOT($T$42= "")),OR($K$42="UPK",$K$42="NET CONTENT", $K$42="UOM",$K$42="CASE UPC",$K$42="UNIT GTIN",$K$42="CASE GTIN",$K$42="ITEM HT",$K$42="ITEM WT",$K$42="ITEM DPT",$K$42="CASE HT",$K$42="CASE WT",$K$42="CASE DPT",$K$42="CS CUBE",$K$42="CS WT",$K$42="PLT TIE",$K$42="PLT TIER",NOT($T$42= "")),$L$25="")</formula>
    </cfRule>
    <cfRule type="expression" dxfId="435" priority="60">
      <formula>AND($L$25="",$S$2="NEW ITEM")</formula>
    </cfRule>
  </conditionalFormatting>
  <conditionalFormatting sqref="Z10 Z15 Z20 Z25 Z30 Z35">
    <cfRule type="expression" dxfId="434" priority="61">
      <formula>OR(AND(AC10="",NOT(Z10=""),NOT($L$27="sh"),NOT($L$27="pl")),AND(Z10=AC10,NOT(Z10="")))</formula>
    </cfRule>
    <cfRule type="expression" dxfId="433" priority="62">
      <formula>AND(NOT($O$42=""),NOT($L$27="sh"),NOT($L$27="pl"))</formula>
    </cfRule>
    <cfRule type="expression" dxfId="432" priority="63">
      <formula xml:space="preserve"> AND($S$2="NEW ITEM",$Z$25="", NOT($L$27="sh"),NOT($L$27="pl"))</formula>
    </cfRule>
  </conditionalFormatting>
  <conditionalFormatting sqref="N12 N17 N22 N27 N32 N37">
    <cfRule type="expression" dxfId="431" priority="64">
      <formula>AND(OR(NOT($O$42= ""), NOT($T$42= ""), NOT($Z$42= ""), NOT($AH$42= "")),$N$27="")</formula>
    </cfRule>
    <cfRule type="expression" dxfId="430" priority="65">
      <formula>AND(NOT($F$42= ""),NOT($K$42=""),$N$27="")</formula>
    </cfRule>
    <cfRule type="expression" dxfId="429" priority="66">
      <formula>AND($N$27="",$S$2="NEW ITEM")</formula>
    </cfRule>
  </conditionalFormatting>
  <conditionalFormatting sqref="S10 S12 S15 S20 S25 S30 S35 S17 S22 S27 S32 S37">
    <cfRule type="expression" dxfId="428" priority="67">
      <formula>AND(NOT($F$42= ""),OR($K$42="ITEM DPT",$K$42="UPK",$K$42="NET CONTENT"),$S$27="")</formula>
    </cfRule>
    <cfRule type="expression" dxfId="427" priority="68">
      <formula>AND($S$27="",$S$2="NEW ITEM",NOT(AND($L$25=1,$L$26="LB",$L$27=1,$L$28="LB")))</formula>
    </cfRule>
  </conditionalFormatting>
  <conditionalFormatting sqref="L12 L17 L22 L27 L32 L37">
    <cfRule type="expression" dxfId="426" priority="69">
      <formula>AND(NOT($F$42= ""),$K$42="UI",$L$27="")</formula>
    </cfRule>
    <cfRule type="expression" dxfId="425" priority="70">
      <formula>AND($L$27="",$S$2="NEW ITEM")</formula>
    </cfRule>
  </conditionalFormatting>
  <conditionalFormatting sqref="L11 L16 L21 L26 L31 L36">
    <cfRule type="expression" dxfId="424" priority="71">
      <formula>AND(NOT($F$42= ""),OR($K$42="UPK",$K$42="NET CONTENT"),$L$26="")</formula>
    </cfRule>
    <cfRule type="expression" dxfId="423" priority="72">
      <formula>AND($L$26="",$S$2="NEW ITEM")</formula>
    </cfRule>
  </conditionalFormatting>
  <conditionalFormatting sqref="B37">
    <cfRule type="expression" dxfId="422" priority="14">
      <formula>AND(OR(NOT($O$48= ""), NOT($T$48= ""), NOT($Z$48= ""), NOT($AH$48= "")),B$30="")</formula>
    </cfRule>
    <cfRule type="expression" dxfId="421" priority="15">
      <formula>AND(NOT($F$48= ""),NOT($K$48=""),B$30="")</formula>
    </cfRule>
    <cfRule type="expression" dxfId="420" priority="16">
      <formula>AND($B$30="",$S$2="NEW ITEM")</formula>
    </cfRule>
  </conditionalFormatting>
  <conditionalFormatting sqref="B12 B17 B22 B27 B32">
    <cfRule type="expression" dxfId="419" priority="11">
      <formula>AND(OR(NOT($O$48= ""), NOT($T$48= ""), NOT($Z$48= ""), NOT($AH$48= "")),B$30="")</formula>
    </cfRule>
    <cfRule type="expression" dxfId="418" priority="12">
      <formula>AND(NOT($F$48= ""),NOT($K$48=""),B$30="")</formula>
    </cfRule>
    <cfRule type="expression" dxfId="417" priority="13">
      <formula>AND($B$30="",$S$2="NEW ITEM")</formula>
    </cfRule>
  </conditionalFormatting>
  <conditionalFormatting sqref="AQ10">
    <cfRule type="expression" dxfId="416" priority="10">
      <formula>$AQ10="Bad Check Digit (CS GTIN)"</formula>
    </cfRule>
  </conditionalFormatting>
  <conditionalFormatting sqref="AQ15">
    <cfRule type="expression" dxfId="415" priority="9">
      <formula>$AQ15="Bad Check Digit (CS GTIN)"</formula>
    </cfRule>
  </conditionalFormatting>
  <conditionalFormatting sqref="AQ20">
    <cfRule type="expression" dxfId="414" priority="8">
      <formula>$AQ20="Bad Check Digit (CS GTIN)"</formula>
    </cfRule>
  </conditionalFormatting>
  <conditionalFormatting sqref="AQ25">
    <cfRule type="expression" dxfId="413" priority="7">
      <formula>$AQ25="Bad Check Digit (CS GTIN)"</formula>
    </cfRule>
  </conditionalFormatting>
  <conditionalFormatting sqref="AQ30">
    <cfRule type="expression" dxfId="412" priority="6">
      <formula>$AQ30="Bad Check Digit (CS GTIN)"</formula>
    </cfRule>
  </conditionalFormatting>
  <conditionalFormatting sqref="AQ35">
    <cfRule type="expression" dxfId="411" priority="5">
      <formula>$AQ35="Bad Check Digit (CS GTIN)"</formula>
    </cfRule>
  </conditionalFormatting>
  <conditionalFormatting sqref="N10:R10">
    <cfRule type="expression" dxfId="410" priority="4">
      <formula>$AQ10="Bad Check Digit (CS GTIN)"</formula>
    </cfRule>
  </conditionalFormatting>
  <conditionalFormatting sqref="N35 N30 N25 N20 N15">
    <cfRule type="expression" dxfId="409" priority="2">
      <formula>AND(OR(NOT($F$42= ""), NOT($T$42= "")),OR($K$42="UNIT GTIN",$K$42="CASE GTIN",$K$42="CASE UPC",$K$42="UPK",NOT($T$42= "")),$N$25="")</formula>
    </cfRule>
    <cfRule type="expression" dxfId="408" priority="3">
      <formula>AND($N$25="",$S$2="NEW ITEM")</formula>
    </cfRule>
  </conditionalFormatting>
  <conditionalFormatting sqref="N35:R35 N30:R30 N25:R25 N20:R20 N15:R15">
    <cfRule type="expression" dxfId="407" priority="1">
      <formula>$AQ15="Bad Check Digit (CS GTIN)"</formula>
    </cfRule>
  </conditionalFormatting>
  <dataValidations count="4">
    <dataValidation allowBlank="1" showInputMessage="1" showErrorMessage="1" prompt="Enter page number." sqref="AK52" xr:uid="{397B89AE-89AB-4BA7-A7B7-D7C23C2A7E6D}"/>
    <dataValidation type="whole" operator="greaterThanOrEqual" allowBlank="1" showInputMessage="1" showErrorMessage="1" error="Enter whole number greater than zero." promptTitle="Pallet Tier" prompt="Enter the quantity of layers per pallet." sqref="W14 W19 W24 W29 W34 W39" xr:uid="{7A0DE62D-75E0-4168-A238-EE981F7E683B}">
      <formula1>0</formula1>
    </dataValidation>
    <dataValidation allowBlank="1" showInputMessage="1" showErrorMessage="1" prompt="Enter total number of pages included in presentation." sqref="AO52" xr:uid="{51F45045-3C9A-4AF4-ADAD-0AA72A7E7121}"/>
    <dataValidation type="textLength" operator="lessThanOrEqual" allowBlank="1" showInputMessage="1" showErrorMessage="1" error="Use 30 characters or less." sqref="S1" xr:uid="{F4D27EA6-B3E7-45C4-9667-3C3780B16C51}">
      <formula1>30</formula1>
    </dataValidation>
  </dataValidations>
  <hyperlinks>
    <hyperlink ref="AQ5" location="'DATA ENTRY SHEET'!B59" display="'DATA ENTRY SHEET'!B59" xr:uid="{6034A28C-B66C-4919-960F-12E32A211C2F}"/>
  </hyperlinks>
  <printOptions horizontalCentered="1" verticalCentered="1"/>
  <pageMargins left="0" right="0" top="0" bottom="0" header="0" footer="0"/>
  <pageSetup scale="7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6129-463C-4B2D-8324-566AB972A628}">
  <sheetPr codeName="Sheet13">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1022</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47</v>
      </c>
      <c r="B10" s="952"/>
      <c r="C10" s="953"/>
      <c r="D10" s="953"/>
      <c r="E10" s="953"/>
      <c r="F10" s="953"/>
      <c r="G10" s="953"/>
      <c r="H10" s="953"/>
      <c r="I10" s="953"/>
      <c r="J10" s="953"/>
      <c r="K10" s="954"/>
      <c r="L10" s="1049" t="str">
        <f>IF(NOT('DATA ENTRY SHEET'!F66=""),'DATA ENTRY SHEET'!F66,"")</f>
        <v/>
      </c>
      <c r="M10" s="956"/>
      <c r="N10" s="1247" t="str">
        <f>IF(NOT('DATA ENTRY SHEET'!J66=""),'DATA ENTRY SHEET'!J66,"")</f>
        <v/>
      </c>
      <c r="O10" s="1248"/>
      <c r="P10" s="1248"/>
      <c r="Q10" s="1248"/>
      <c r="R10" s="1249"/>
      <c r="S10" s="1196" t="str">
        <f>IF(NOT('DATA ENTRY SHEET'!AJ66=""),'DATA ENTRY SHEET'!AJ66,"")</f>
        <v/>
      </c>
      <c r="T10" s="1198"/>
      <c r="U10" s="1196" t="str">
        <f>IF(NOT('DATA ENTRY SHEET'!AM66=""),'DATA ENTRY SHEET'!AM66,"")</f>
        <v/>
      </c>
      <c r="V10" s="1198"/>
      <c r="W10" s="1196" t="str">
        <f>IF(NOT('DATA ENTRY SHEET'!AN66=""),'DATA ENTRY SHEET'!AN66,"")</f>
        <v/>
      </c>
      <c r="X10" s="1197"/>
      <c r="Y10" s="1198"/>
      <c r="Z10" s="943" t="str">
        <f>IF('DATA ENTRY SHEET'!AW66="","",'DATA ENTRY SHEET'!AW66)</f>
        <v/>
      </c>
      <c r="AA10" s="944"/>
      <c r="AB10" s="945"/>
      <c r="AC10" s="943" t="str">
        <f>IF(NOT('DATA ENTRY SHEET'!AY66=""),'DATA ENTRY SHEET'!AY66,"")</f>
        <v/>
      </c>
      <c r="AD10" s="944"/>
      <c r="AE10" s="944"/>
      <c r="AF10" s="945"/>
      <c r="AG10" s="1173" t="str">
        <f>IF('DATA ENTRY SHEET'!AR66="","",'DATA ENTRY SHEET'!AR66)</f>
        <v/>
      </c>
      <c r="AH10" s="1174"/>
      <c r="AI10" s="1175" t="str">
        <f>IF('DATA ENTRY SHEET'!BS66="","",'DATA ENTRY SHEET'!BS66)</f>
        <v/>
      </c>
      <c r="AJ10" s="1176"/>
      <c r="AK10" s="993" t="str">
        <f>IF(NOT('DATA ENTRY SHEET'!AT66=""),'DATA ENTRY SHEET'!AT66,"")</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SHEET'!B66=""),'DATA ENTRY SHEET'!B66,"")</f>
        <v/>
      </c>
      <c r="C11" s="958"/>
      <c r="D11" s="958"/>
      <c r="E11" s="958"/>
      <c r="F11" s="959" t="str">
        <f>IF('DATA ENTRY SHEET'!BX66="","",'DATA ENTRY SHEET'!BX66)</f>
        <v/>
      </c>
      <c r="G11" s="959"/>
      <c r="H11" s="959"/>
      <c r="I11" s="959"/>
      <c r="J11" s="959"/>
      <c r="K11" s="960"/>
      <c r="L11" s="1045" t="str">
        <f>IF(NOT('DATA ENTRY SHEET'!H66=""),'DATA ENTRY SHEET'!H66,"")</f>
        <v/>
      </c>
      <c r="M11" s="937"/>
      <c r="N11" s="1226" t="str">
        <f>IF(NOT('DATA ENTRY SHEET'!AD66=""),'DATA ENTRY SHEET'!AD66,"")</f>
        <v/>
      </c>
      <c r="O11" s="1227"/>
      <c r="P11" s="1227"/>
      <c r="Q11" s="1227"/>
      <c r="R11" s="1228"/>
      <c r="S11" s="1199" t="str">
        <f>IF(NOT('DATA ENTRY SHEET'!AI66=""),'DATA ENTRY SHEET'!AI66,"")</f>
        <v/>
      </c>
      <c r="T11" s="1200"/>
      <c r="U11" s="1199" t="str">
        <f>IF(NOT('DATA ENTRY SHEET'!AL66=""),'DATA ENTRY SHEET'!AL66,"")</f>
        <v/>
      </c>
      <c r="V11" s="1200"/>
      <c r="W11" s="1199" t="str">
        <f>IF(NOT('DATA ENTRY SHEET'!AO66=""),'DATA ENTRY SHEET'!AO66,"")</f>
        <v/>
      </c>
      <c r="X11" s="1217"/>
      <c r="Y11" s="1200"/>
      <c r="Z11" s="946" t="str">
        <f>IF(Z10="","",ROUNDUP((Z10)*((AB6)+1),2))</f>
        <v/>
      </c>
      <c r="AA11" s="947"/>
      <c r="AB11" s="948"/>
      <c r="AC11" s="946" t="str">
        <f>IF(AC10="","",ROUNDUP((AC10)*($AF$6+1),2))</f>
        <v/>
      </c>
      <c r="AD11" s="947"/>
      <c r="AE11" s="947"/>
      <c r="AF11" s="948"/>
      <c r="AG11" s="1178" t="str">
        <f>IF(NOT('DATA ENTRY SHEET'!AS66=""),'DATA ENTRY SHEET'!AS66,"")</f>
        <v/>
      </c>
      <c r="AH11" s="1179"/>
      <c r="AI11" s="1177" t="str">
        <f>IF('DATA ENTRY SHEET'!BV66="","",'DATA ENTRY SHEET'!BV66)</f>
        <v/>
      </c>
      <c r="AJ11" s="1177"/>
      <c r="AK11" s="998" t="str">
        <f>IF(NOT('DATA ENTRY SHEET'!AU66=""),'DATA ENTRY SHEET'!AU66,"")</f>
        <v/>
      </c>
      <c r="AL11" s="999"/>
      <c r="AM11" s="506"/>
      <c r="AN11" s="1092" t="s">
        <v>34</v>
      </c>
      <c r="AO11" s="1093"/>
      <c r="AQ11" s="74"/>
    </row>
    <row r="12" spans="1:44" ht="18" customHeight="1" x14ac:dyDescent="0.35">
      <c r="A12" s="370"/>
      <c r="B12" s="929" t="str">
        <f>IF(NOT('DATA ENTRY SHEET'!C66=""),'DATA ENTRY SHEET'!C66,"")</f>
        <v/>
      </c>
      <c r="C12" s="930"/>
      <c r="D12" s="930"/>
      <c r="E12" s="930"/>
      <c r="F12" s="930"/>
      <c r="G12" s="930"/>
      <c r="H12" s="930"/>
      <c r="I12" s="930"/>
      <c r="J12" s="930"/>
      <c r="K12" s="648" t="str">
        <f>IF('DATA ENTRY SHEET'!AG66&lt;&gt;"",LEFT('DATA ENTRY SHEET'!AG66,1),"")</f>
        <v/>
      </c>
      <c r="L12" s="1005" t="str">
        <f>IF(NOT('DATA ENTRY SHEET'!G66=""),'DATA ENTRY SHEET'!G66,"")</f>
        <v/>
      </c>
      <c r="M12" s="932"/>
      <c r="N12" s="1250" t="str">
        <f>IF(NOT('DATA ENTRY SHEET'!AF66=""),'DATA ENTRY SHEET'!AF66,"")</f>
        <v/>
      </c>
      <c r="O12" s="1250"/>
      <c r="P12" s="1250"/>
      <c r="Q12" s="1250"/>
      <c r="R12" s="1250"/>
      <c r="S12" s="1199" t="str">
        <f>IF(NOT('DATA ENTRY SHEET'!AH66=""),'DATA ENTRY SHEET'!AH66,"")</f>
        <v/>
      </c>
      <c r="T12" s="1200"/>
      <c r="U12" s="1217" t="str">
        <f>IF(NOT('DATA ENTRY SHEET'!AK66=""),'DATA ENTRY SHEET'!AK66,"")</f>
        <v/>
      </c>
      <c r="V12" s="1200"/>
      <c r="W12" s="1206" t="str">
        <f>IF(NOT('DATA ENTRY SHEET'!AP66=""),'DATA ENTRY SHEET'!AP66,"")</f>
        <v/>
      </c>
      <c r="X12" s="1207"/>
      <c r="Y12" s="1208"/>
      <c r="Z12" s="946" t="str">
        <f>IF(NOT('DATA ENTRY SHEET'!AX66=""),'DATA ENTRY SHEET'!AX66,"")</f>
        <v/>
      </c>
      <c r="AA12" s="947"/>
      <c r="AB12" s="948"/>
      <c r="AC12" s="946" t="str">
        <f>IF(NOT('DATA ENTRY SHEET'!AZ66=""),'DATA ENTRY SHEET'!AZ66,"")</f>
        <v/>
      </c>
      <c r="AD12" s="947"/>
      <c r="AE12" s="947"/>
      <c r="AF12" s="948"/>
      <c r="AG12" s="1209" t="str">
        <f>IF('DATA ENTRY SHEET'!BR66="","",'DATA ENTRY SHEET'!BR66)</f>
        <v/>
      </c>
      <c r="AH12" s="1210"/>
      <c r="AI12" s="1177" t="str">
        <f>IF('DATA ENTRY SHEET'!BT66="","",'DATA ENTRY SHEET'!BT66)</f>
        <v/>
      </c>
      <c r="AJ12" s="1177"/>
      <c r="AK12" s="998" t="str">
        <f>IF(NOT('DATA ENTRY SHEET'!AV66=""),'DATA ENTRY SHEET'!AV66,"")</f>
        <v/>
      </c>
      <c r="AL12" s="999"/>
      <c r="AM12" s="506"/>
      <c r="AN12" s="330"/>
      <c r="AO12" s="331"/>
      <c r="AQ12" s="74"/>
    </row>
    <row r="13" spans="1:44" ht="18" customHeight="1" thickBot="1" x14ac:dyDescent="0.4">
      <c r="A13" s="370"/>
      <c r="B13" s="967" t="str">
        <f>IF(NOT('DATA ENTRY SHEET'!D66=""),'DATA ENTRY SHEET'!D66,"")</f>
        <v/>
      </c>
      <c r="C13" s="968"/>
      <c r="D13" s="968"/>
      <c r="E13" s="969"/>
      <c r="F13" s="1211" t="str">
        <f>IF('DATA ENTRY SHEET'!E66="","",'DATA ENTRY SHEET'!E66)</f>
        <v/>
      </c>
      <c r="G13" s="968"/>
      <c r="H13" s="968"/>
      <c r="I13" s="968"/>
      <c r="J13" s="968"/>
      <c r="K13" s="969"/>
      <c r="L13" s="1004" t="str">
        <f>IF(NOT('DATA ENTRY SHEET'!I66=""),'DATA ENTRY SHEET'!I66,"")</f>
        <v/>
      </c>
      <c r="M13" s="972"/>
      <c r="N13" s="1214" t="str">
        <f>IF(NOT('DATA ENTRY SHEET'!AE66=""),'DATA ENTRY SHEET'!AE66,"")</f>
        <v/>
      </c>
      <c r="O13" s="1215"/>
      <c r="P13" s="1215"/>
      <c r="Q13" s="1215"/>
      <c r="R13" s="1216"/>
      <c r="S13" s="1221"/>
      <c r="T13" s="1222"/>
      <c r="U13" s="1222"/>
      <c r="V13" s="1223"/>
      <c r="W13" s="1229" t="str">
        <f>IF(NOT('DATA ENTRY SHEET'!AQ66=""),'DATA ENTRY SHEET'!AQ66,"")</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SHEET'!BQ66="","",'DATA ENTRY SHEET'!BQ66)</f>
        <v/>
      </c>
      <c r="AH13" s="1162"/>
      <c r="AI13" s="1180" t="str">
        <f>IF('DATA ENTRY SHEET'!BU66="","",'DATA ENTRY SHEET'!BU66)</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48</v>
      </c>
      <c r="B15" s="952"/>
      <c r="C15" s="953"/>
      <c r="D15" s="953"/>
      <c r="E15" s="953"/>
      <c r="F15" s="953"/>
      <c r="G15" s="953"/>
      <c r="H15" s="953"/>
      <c r="I15" s="953"/>
      <c r="J15" s="953"/>
      <c r="K15" s="954"/>
      <c r="L15" s="1049" t="str">
        <f>IF(NOT('DATA ENTRY SHEET'!F67=""),'DATA ENTRY SHEET'!F67,"")</f>
        <v/>
      </c>
      <c r="M15" s="956"/>
      <c r="N15" s="1247" t="str">
        <f>IF(NOT('DATA ENTRY SHEET'!J67=""),'DATA ENTRY SHEET'!J67,"")</f>
        <v/>
      </c>
      <c r="O15" s="1248"/>
      <c r="P15" s="1248"/>
      <c r="Q15" s="1248"/>
      <c r="R15" s="1249"/>
      <c r="S15" s="1196" t="str">
        <f>IF(NOT('DATA ENTRY SHEET'!AJ67=""),'DATA ENTRY SHEET'!AJ67,"")</f>
        <v/>
      </c>
      <c r="T15" s="1198"/>
      <c r="U15" s="1196" t="str">
        <f>IF(NOT('DATA ENTRY SHEET'!AM67=""),'DATA ENTRY SHEET'!AM67,"")</f>
        <v/>
      </c>
      <c r="V15" s="1198"/>
      <c r="W15" s="1196" t="str">
        <f>IF(NOT('DATA ENTRY SHEET'!AN67=""),'DATA ENTRY SHEET'!AN67,"")</f>
        <v/>
      </c>
      <c r="X15" s="1197"/>
      <c r="Y15" s="1198"/>
      <c r="Z15" s="943" t="str">
        <f>IF('DATA ENTRY SHEET'!AW67="","",'DATA ENTRY SHEET'!AW67)</f>
        <v/>
      </c>
      <c r="AA15" s="944"/>
      <c r="AB15" s="945"/>
      <c r="AC15" s="943" t="str">
        <f>IF(NOT('DATA ENTRY SHEET'!AY67=""),'DATA ENTRY SHEET'!AY67,"")</f>
        <v/>
      </c>
      <c r="AD15" s="944"/>
      <c r="AE15" s="944"/>
      <c r="AF15" s="945"/>
      <c r="AG15" s="1173" t="str">
        <f>IF('DATA ENTRY SHEET'!AR67="","",'DATA ENTRY SHEET'!AR67)</f>
        <v/>
      </c>
      <c r="AH15" s="1174"/>
      <c r="AI15" s="1175" t="str">
        <f>IF('DATA ENTRY SHEET'!BS67="","",'DATA ENTRY SHEET'!BS67)</f>
        <v/>
      </c>
      <c r="AJ15" s="1176"/>
      <c r="AK15" s="993" t="str">
        <f>IF(NOT('DATA ENTRY SHEET'!AT67=""),'DATA ENTRY SHEET'!AT67,"")</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SHEET'!B67=""),'DATA ENTRY SHEET'!B67,"")</f>
        <v/>
      </c>
      <c r="C16" s="958"/>
      <c r="D16" s="958"/>
      <c r="E16" s="958"/>
      <c r="F16" s="959" t="str">
        <f>IF('DATA ENTRY SHEET'!BX67="","",'DATA ENTRY SHEET'!BX67)</f>
        <v/>
      </c>
      <c r="G16" s="959"/>
      <c r="H16" s="959"/>
      <c r="I16" s="959"/>
      <c r="J16" s="959"/>
      <c r="K16" s="960"/>
      <c r="L16" s="1045" t="str">
        <f>IF(NOT('DATA ENTRY SHEET'!H67=""),'DATA ENTRY SHEET'!H67,"")</f>
        <v/>
      </c>
      <c r="M16" s="937"/>
      <c r="N16" s="1226" t="str">
        <f>IF(NOT('DATA ENTRY SHEET'!AD67=""),'DATA ENTRY SHEET'!AD67,"")</f>
        <v/>
      </c>
      <c r="O16" s="1227"/>
      <c r="P16" s="1227"/>
      <c r="Q16" s="1227"/>
      <c r="R16" s="1228"/>
      <c r="S16" s="1199" t="str">
        <f>IF(NOT('DATA ENTRY SHEET'!AI67=""),'DATA ENTRY SHEET'!AI67,"")</f>
        <v/>
      </c>
      <c r="T16" s="1200"/>
      <c r="U16" s="1199" t="str">
        <f>IF(NOT('DATA ENTRY SHEET'!AL67=""),'DATA ENTRY SHEET'!AL67,"")</f>
        <v/>
      </c>
      <c r="V16" s="1200"/>
      <c r="W16" s="1199" t="str">
        <f>IF(NOT('DATA ENTRY SHEET'!AO67=""),'DATA ENTRY SHEET'!AO67,"")</f>
        <v/>
      </c>
      <c r="X16" s="1217"/>
      <c r="Y16" s="1200"/>
      <c r="Z16" s="946" t="str">
        <f>IF(Z15="","",ROUNDUP((Z15)*((AB6)+1),2))</f>
        <v/>
      </c>
      <c r="AA16" s="947"/>
      <c r="AB16" s="948"/>
      <c r="AC16" s="946" t="str">
        <f>IF(AC15="","",ROUNDUP((AC15)*($AF$6+1),2))</f>
        <v/>
      </c>
      <c r="AD16" s="947"/>
      <c r="AE16" s="947"/>
      <c r="AF16" s="948"/>
      <c r="AG16" s="1178" t="str">
        <f>IF(NOT('DATA ENTRY SHEET'!AS67=""),'DATA ENTRY SHEET'!AS67,"")</f>
        <v/>
      </c>
      <c r="AH16" s="1179"/>
      <c r="AI16" s="1177" t="str">
        <f>IF('DATA ENTRY SHEET'!BV67="","",'DATA ENTRY SHEET'!BV67)</f>
        <v/>
      </c>
      <c r="AJ16" s="1177"/>
      <c r="AK16" s="998" t="str">
        <f>IF(NOT('DATA ENTRY SHEET'!AU67=""),'DATA ENTRY SHEET'!AU67,"")</f>
        <v/>
      </c>
      <c r="AL16" s="999"/>
      <c r="AM16" s="506"/>
      <c r="AN16" s="1092" t="s">
        <v>34</v>
      </c>
      <c r="AO16" s="1093"/>
      <c r="AQ16" s="74"/>
    </row>
    <row r="17" spans="1:43" ht="18" customHeight="1" x14ac:dyDescent="0.35">
      <c r="A17" s="256"/>
      <c r="B17" s="929" t="str">
        <f>IF(NOT('DATA ENTRY SHEET'!C67=""),'DATA ENTRY SHEET'!C67,"")</f>
        <v/>
      </c>
      <c r="C17" s="930"/>
      <c r="D17" s="930"/>
      <c r="E17" s="930"/>
      <c r="F17" s="930"/>
      <c r="G17" s="930"/>
      <c r="H17" s="930"/>
      <c r="I17" s="930"/>
      <c r="J17" s="930"/>
      <c r="K17" s="648" t="str">
        <f>IF('DATA ENTRY SHEET'!AG67&lt;&gt;"",LEFT('DATA ENTRY SHEET'!AG67,1),"")</f>
        <v/>
      </c>
      <c r="L17" s="1005" t="str">
        <f>IF(NOT('DATA ENTRY SHEET'!G67=""),'DATA ENTRY SHEET'!G67,"")</f>
        <v/>
      </c>
      <c r="M17" s="932"/>
      <c r="N17" s="1250" t="str">
        <f>IF(NOT('DATA ENTRY SHEET'!AF67=""),'DATA ENTRY SHEET'!AF67,"")</f>
        <v/>
      </c>
      <c r="O17" s="1250"/>
      <c r="P17" s="1250"/>
      <c r="Q17" s="1250"/>
      <c r="R17" s="1250"/>
      <c r="S17" s="1199" t="str">
        <f>IF(NOT('DATA ENTRY SHEET'!AH67=""),'DATA ENTRY SHEET'!AH67,"")</f>
        <v/>
      </c>
      <c r="T17" s="1200"/>
      <c r="U17" s="1217" t="str">
        <f>IF(NOT('DATA ENTRY SHEET'!AK67=""),'DATA ENTRY SHEET'!AK67,"")</f>
        <v/>
      </c>
      <c r="V17" s="1200"/>
      <c r="W17" s="1206" t="str">
        <f>IF(NOT('DATA ENTRY SHEET'!AP67=""),'DATA ENTRY SHEET'!AP67,"")</f>
        <v/>
      </c>
      <c r="X17" s="1207"/>
      <c r="Y17" s="1208"/>
      <c r="Z17" s="946" t="str">
        <f>IF(NOT('DATA ENTRY SHEET'!AX67=""),'DATA ENTRY SHEET'!AX67,"")</f>
        <v/>
      </c>
      <c r="AA17" s="947"/>
      <c r="AB17" s="948"/>
      <c r="AC17" s="946" t="str">
        <f>IF(NOT('DATA ENTRY SHEET'!AZ67=""),'DATA ENTRY SHEET'!AZ67,"")</f>
        <v/>
      </c>
      <c r="AD17" s="947"/>
      <c r="AE17" s="947"/>
      <c r="AF17" s="948"/>
      <c r="AG17" s="1209" t="str">
        <f>IF('DATA ENTRY SHEET'!BR67="","",'DATA ENTRY SHEET'!BR67)</f>
        <v/>
      </c>
      <c r="AH17" s="1210"/>
      <c r="AI17" s="1177" t="str">
        <f>IF('DATA ENTRY SHEET'!BT67="","",'DATA ENTRY SHEET'!BT67)</f>
        <v/>
      </c>
      <c r="AJ17" s="1177"/>
      <c r="AK17" s="998" t="str">
        <f>IF(NOT('DATA ENTRY SHEET'!AV67=""),'DATA ENTRY SHEET'!AV67,"")</f>
        <v/>
      </c>
      <c r="AL17" s="999"/>
      <c r="AM17" s="506"/>
      <c r="AN17" s="330"/>
      <c r="AO17" s="331"/>
      <c r="AQ17" s="74"/>
    </row>
    <row r="18" spans="1:43" ht="18" customHeight="1" thickBot="1" x14ac:dyDescent="0.4">
      <c r="A18" s="256"/>
      <c r="B18" s="967" t="str">
        <f>IF(NOT('DATA ENTRY SHEET'!D67=""),'DATA ENTRY SHEET'!D67,"")</f>
        <v/>
      </c>
      <c r="C18" s="968"/>
      <c r="D18" s="968"/>
      <c r="E18" s="969"/>
      <c r="F18" s="1211" t="str">
        <f>IF('DATA ENTRY SHEET'!E67="","",'DATA ENTRY SHEET'!E67)</f>
        <v/>
      </c>
      <c r="G18" s="968"/>
      <c r="H18" s="968"/>
      <c r="I18" s="968"/>
      <c r="J18" s="968"/>
      <c r="K18" s="969"/>
      <c r="L18" s="1004" t="str">
        <f>IF(NOT('DATA ENTRY SHEET'!I67=""),'DATA ENTRY SHEET'!I67,"")</f>
        <v/>
      </c>
      <c r="M18" s="972"/>
      <c r="N18" s="1214" t="str">
        <f>IF(NOT('DATA ENTRY SHEET'!AE67=""),'DATA ENTRY SHEET'!AE67,"")</f>
        <v/>
      </c>
      <c r="O18" s="1215"/>
      <c r="P18" s="1215"/>
      <c r="Q18" s="1215"/>
      <c r="R18" s="1216"/>
      <c r="S18" s="1232"/>
      <c r="T18" s="1233"/>
      <c r="U18" s="1233"/>
      <c r="V18" s="1234"/>
      <c r="W18" s="1229" t="str">
        <f>IF(NOT('DATA ENTRY SHEET'!AQ67=""),'DATA ENTRY SHEET'!AQ67,"")</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SHEET'!BQ67="","",'DATA ENTRY SHEET'!BQ67)</f>
        <v/>
      </c>
      <c r="AH18" s="1162"/>
      <c r="AI18" s="1180" t="str">
        <f>IF('DATA ENTRY SHEET'!BU67="","",'DATA ENTRY SHEET'!BU67)</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49</v>
      </c>
      <c r="B20" s="952"/>
      <c r="C20" s="953"/>
      <c r="D20" s="953"/>
      <c r="E20" s="953"/>
      <c r="F20" s="953"/>
      <c r="G20" s="953"/>
      <c r="H20" s="953"/>
      <c r="I20" s="953"/>
      <c r="J20" s="953"/>
      <c r="K20" s="954"/>
      <c r="L20" s="1049" t="str">
        <f>IF(NOT('DATA ENTRY SHEET'!F68=""),'DATA ENTRY SHEET'!F68,"")</f>
        <v/>
      </c>
      <c r="M20" s="956"/>
      <c r="N20" s="1247" t="str">
        <f>IF(NOT('DATA ENTRY SHEET'!J68=""),'DATA ENTRY SHEET'!J68,"")</f>
        <v/>
      </c>
      <c r="O20" s="1248"/>
      <c r="P20" s="1248"/>
      <c r="Q20" s="1248"/>
      <c r="R20" s="1249"/>
      <c r="S20" s="1196" t="str">
        <f>IF(NOT('DATA ENTRY SHEET'!AJ68=""),'DATA ENTRY SHEET'!AJ68,"")</f>
        <v/>
      </c>
      <c r="T20" s="1198"/>
      <c r="U20" s="1196" t="str">
        <f>IF(NOT('DATA ENTRY SHEET'!AM68=""),'DATA ENTRY SHEET'!AM68,"")</f>
        <v/>
      </c>
      <c r="V20" s="1198"/>
      <c r="W20" s="1196" t="str">
        <f>IF(NOT('DATA ENTRY SHEET'!AN68=""),'DATA ENTRY SHEET'!AN68,"")</f>
        <v/>
      </c>
      <c r="X20" s="1197"/>
      <c r="Y20" s="1198"/>
      <c r="Z20" s="943" t="str">
        <f>IF('DATA ENTRY SHEET'!AW68="","",'DATA ENTRY SHEET'!AW68)</f>
        <v/>
      </c>
      <c r="AA20" s="944"/>
      <c r="AB20" s="945"/>
      <c r="AC20" s="943" t="str">
        <f>IF(NOT('DATA ENTRY SHEET'!AY68=""),'DATA ENTRY SHEET'!AY68,"")</f>
        <v/>
      </c>
      <c r="AD20" s="944"/>
      <c r="AE20" s="944"/>
      <c r="AF20" s="945"/>
      <c r="AG20" s="1173" t="str">
        <f>IF('DATA ENTRY SHEET'!AR68="","",'DATA ENTRY SHEET'!AR68)</f>
        <v/>
      </c>
      <c r="AH20" s="1174"/>
      <c r="AI20" s="1175" t="str">
        <f>IF('DATA ENTRY SHEET'!BS68="","",'DATA ENTRY SHEET'!BS68)</f>
        <v/>
      </c>
      <c r="AJ20" s="1176"/>
      <c r="AK20" s="993" t="str">
        <f>IF(NOT('DATA ENTRY SHEET'!AT68=""),'DATA ENTRY SHEET'!AT68,"")</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SHEET'!B68=""),'DATA ENTRY SHEET'!B68,"")</f>
        <v/>
      </c>
      <c r="C21" s="958"/>
      <c r="D21" s="958"/>
      <c r="E21" s="958"/>
      <c r="F21" s="959" t="str">
        <f>IF('DATA ENTRY SHEET'!BX68="","",'DATA ENTRY SHEET'!BX68)</f>
        <v/>
      </c>
      <c r="G21" s="959"/>
      <c r="H21" s="959"/>
      <c r="I21" s="959"/>
      <c r="J21" s="959"/>
      <c r="K21" s="960"/>
      <c r="L21" s="1045" t="str">
        <f>IF(NOT('DATA ENTRY SHEET'!H68=""),'DATA ENTRY SHEET'!H68,"")</f>
        <v/>
      </c>
      <c r="M21" s="937"/>
      <c r="N21" s="1226" t="str">
        <f>IF(NOT('DATA ENTRY SHEET'!AD68=""),'DATA ENTRY SHEET'!AD68,"")</f>
        <v/>
      </c>
      <c r="O21" s="1227"/>
      <c r="P21" s="1227"/>
      <c r="Q21" s="1227"/>
      <c r="R21" s="1228"/>
      <c r="S21" s="1199" t="str">
        <f>IF(NOT('DATA ENTRY SHEET'!AI68=""),'DATA ENTRY SHEET'!AI68,"")</f>
        <v/>
      </c>
      <c r="T21" s="1200"/>
      <c r="U21" s="1199" t="str">
        <f>IF(NOT('DATA ENTRY SHEET'!AL68=""),'DATA ENTRY SHEET'!AL68,"")</f>
        <v/>
      </c>
      <c r="V21" s="1200"/>
      <c r="W21" s="1199" t="str">
        <f>IF(NOT('DATA ENTRY SHEET'!AO68=""),'DATA ENTRY SHEET'!AO68,"")</f>
        <v/>
      </c>
      <c r="X21" s="1217"/>
      <c r="Y21" s="1200"/>
      <c r="Z21" s="946" t="str">
        <f>IF(Z20="","",ROUNDUP((Z20)*(($AB$6)+1),2))</f>
        <v/>
      </c>
      <c r="AA21" s="947"/>
      <c r="AB21" s="948"/>
      <c r="AC21" s="946" t="str">
        <f>IF(AC20="","",ROUNDUP((AC20)*($AF$6+1),2))</f>
        <v/>
      </c>
      <c r="AD21" s="947"/>
      <c r="AE21" s="947"/>
      <c r="AF21" s="948"/>
      <c r="AG21" s="1178" t="str">
        <f>IF(NOT('DATA ENTRY SHEET'!AS68=""),'DATA ENTRY SHEET'!AS68,"")</f>
        <v/>
      </c>
      <c r="AH21" s="1179"/>
      <c r="AI21" s="1177" t="str">
        <f>IF('DATA ENTRY SHEET'!BV68="","",'DATA ENTRY SHEET'!BV68)</f>
        <v/>
      </c>
      <c r="AJ21" s="1177"/>
      <c r="AK21" s="998" t="str">
        <f>IF(NOT('DATA ENTRY SHEET'!AU68=""),'DATA ENTRY SHEET'!AU68,"")</f>
        <v/>
      </c>
      <c r="AL21" s="999"/>
      <c r="AM21" s="506"/>
      <c r="AN21" s="1092" t="s">
        <v>34</v>
      </c>
      <c r="AO21" s="1093"/>
      <c r="AQ21" s="74"/>
    </row>
    <row r="22" spans="1:43" ht="18" customHeight="1" x14ac:dyDescent="0.35">
      <c r="A22" s="370"/>
      <c r="B22" s="929" t="str">
        <f>IF(NOT('DATA ENTRY SHEET'!C68=""),'DATA ENTRY SHEET'!C68,"")</f>
        <v/>
      </c>
      <c r="C22" s="930"/>
      <c r="D22" s="930"/>
      <c r="E22" s="930"/>
      <c r="F22" s="930"/>
      <c r="G22" s="930"/>
      <c r="H22" s="930"/>
      <c r="I22" s="930"/>
      <c r="J22" s="930"/>
      <c r="K22" s="648" t="str">
        <f>IF('DATA ENTRY SHEET'!AG68&lt;&gt;"",LEFT('DATA ENTRY SHEET'!AG68,1),"")</f>
        <v/>
      </c>
      <c r="L22" s="1005" t="str">
        <f>IF(NOT('DATA ENTRY SHEET'!G68=""),'DATA ENTRY SHEET'!G68,"")</f>
        <v/>
      </c>
      <c r="M22" s="932"/>
      <c r="N22" s="1250" t="str">
        <f>IF(NOT('DATA ENTRY SHEET'!AF68=""),'DATA ENTRY SHEET'!AF68,"")</f>
        <v/>
      </c>
      <c r="O22" s="1250"/>
      <c r="P22" s="1250"/>
      <c r="Q22" s="1250"/>
      <c r="R22" s="1250"/>
      <c r="S22" s="1199" t="str">
        <f>IF(NOT('DATA ENTRY SHEET'!AH68=""),'DATA ENTRY SHEET'!AH68,"")</f>
        <v/>
      </c>
      <c r="T22" s="1200"/>
      <c r="U22" s="1217" t="str">
        <f>IF(NOT('DATA ENTRY SHEET'!AK68=""),'DATA ENTRY SHEET'!AK68,"")</f>
        <v/>
      </c>
      <c r="V22" s="1200"/>
      <c r="W22" s="1206" t="str">
        <f>IF(NOT('DATA ENTRY SHEET'!AP68=""),'DATA ENTRY SHEET'!AP68,"")</f>
        <v/>
      </c>
      <c r="X22" s="1207"/>
      <c r="Y22" s="1208"/>
      <c r="Z22" s="946" t="str">
        <f>IF(NOT('DATA ENTRY SHEET'!AX68=""),'DATA ENTRY SHEET'!AX68,"")</f>
        <v/>
      </c>
      <c r="AA22" s="947"/>
      <c r="AB22" s="948"/>
      <c r="AC22" s="946" t="str">
        <f>IF(NOT('DATA ENTRY SHEET'!AZ68=""),'DATA ENTRY SHEET'!AZ68,"")</f>
        <v/>
      </c>
      <c r="AD22" s="947"/>
      <c r="AE22" s="947"/>
      <c r="AF22" s="948"/>
      <c r="AG22" s="1209" t="str">
        <f>IF('DATA ENTRY SHEET'!BR68="","",'DATA ENTRY SHEET'!BR68)</f>
        <v/>
      </c>
      <c r="AH22" s="1210"/>
      <c r="AI22" s="1177" t="str">
        <f>IF('DATA ENTRY SHEET'!BT68="","",'DATA ENTRY SHEET'!BT68)</f>
        <v/>
      </c>
      <c r="AJ22" s="1177"/>
      <c r="AK22" s="998" t="str">
        <f>IF(NOT('DATA ENTRY SHEET'!AV68=""),'DATA ENTRY SHEET'!AV68,"")</f>
        <v/>
      </c>
      <c r="AL22" s="999"/>
      <c r="AM22" s="506"/>
      <c r="AN22" s="330"/>
      <c r="AO22" s="331"/>
      <c r="AQ22" s="74"/>
    </row>
    <row r="23" spans="1:43" ht="18" customHeight="1" thickBot="1" x14ac:dyDescent="0.4">
      <c r="A23" s="370"/>
      <c r="B23" s="967" t="str">
        <f>IF(NOT('DATA ENTRY SHEET'!D68=""),'DATA ENTRY SHEET'!D68,"")</f>
        <v/>
      </c>
      <c r="C23" s="968"/>
      <c r="D23" s="968"/>
      <c r="E23" s="969"/>
      <c r="F23" s="1211" t="str">
        <f>IF('DATA ENTRY SHEET'!E68="","",'DATA ENTRY SHEET'!E68)</f>
        <v/>
      </c>
      <c r="G23" s="968"/>
      <c r="H23" s="968"/>
      <c r="I23" s="968"/>
      <c r="J23" s="968"/>
      <c r="K23" s="969"/>
      <c r="L23" s="1004" t="str">
        <f>IF(NOT('DATA ENTRY SHEET'!I68=""),'DATA ENTRY SHEET'!I68,"")</f>
        <v/>
      </c>
      <c r="M23" s="972"/>
      <c r="N23" s="1214" t="str">
        <f>IF(NOT('DATA ENTRY SHEET'!AE68=""),'DATA ENTRY SHEET'!AE68,"")</f>
        <v/>
      </c>
      <c r="O23" s="1215"/>
      <c r="P23" s="1215"/>
      <c r="Q23" s="1215"/>
      <c r="R23" s="1216"/>
      <c r="S23" s="1232"/>
      <c r="T23" s="1233"/>
      <c r="U23" s="1233"/>
      <c r="V23" s="1234"/>
      <c r="W23" s="1229" t="str">
        <f>IF(NOT('DATA ENTRY SHEET'!AQ68=""),'DATA ENTRY SHEET'!AQ68,"")</f>
        <v/>
      </c>
      <c r="X23" s="1230"/>
      <c r="Y23" s="1231"/>
      <c r="Z23" s="1016" t="str">
        <f t="shared" ref="Z23" si="4">IF(AND(NOT(Z21=""),NOT(Z22="")),(Z22-Z21)/(Z22),"")</f>
        <v/>
      </c>
      <c r="AA23" s="1017"/>
      <c r="AB23" s="1018"/>
      <c r="AC23" s="1016" t="str">
        <f>IF(AND(NOT(AC21=""),NOT(AC22="")),(AC22-AC21)/(AC22),"")</f>
        <v/>
      </c>
      <c r="AD23" s="1017"/>
      <c r="AE23" s="1017"/>
      <c r="AF23" s="1018"/>
      <c r="AG23" s="1161" t="str">
        <f>IF('DATA ENTRY SHEET'!BQ68="","",'DATA ENTRY SHEET'!BQ68)</f>
        <v/>
      </c>
      <c r="AH23" s="1162"/>
      <c r="AI23" s="1180" t="str">
        <f>IF('DATA ENTRY SHEET'!BU68="","",'DATA ENTRY SHEET'!BU68)</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50</v>
      </c>
      <c r="B25" s="952"/>
      <c r="C25" s="953"/>
      <c r="D25" s="953"/>
      <c r="E25" s="953"/>
      <c r="F25" s="953"/>
      <c r="G25" s="953"/>
      <c r="H25" s="953"/>
      <c r="I25" s="953"/>
      <c r="J25" s="953"/>
      <c r="K25" s="954"/>
      <c r="L25" s="1049" t="str">
        <f>IF(NOT('DATA ENTRY SHEET'!F69=""),'DATA ENTRY SHEET'!F69,"")</f>
        <v/>
      </c>
      <c r="M25" s="956"/>
      <c r="N25" s="1247" t="str">
        <f>IF(NOT('DATA ENTRY SHEET'!J69=""),'DATA ENTRY SHEET'!J69,"")</f>
        <v/>
      </c>
      <c r="O25" s="1248"/>
      <c r="P25" s="1248"/>
      <c r="Q25" s="1248"/>
      <c r="R25" s="1249"/>
      <c r="S25" s="1196" t="str">
        <f>IF(NOT('DATA ENTRY SHEET'!AJ69=""),'DATA ENTRY SHEET'!AJ69,"")</f>
        <v/>
      </c>
      <c r="T25" s="1198"/>
      <c r="U25" s="1196" t="str">
        <f>IF(NOT('DATA ENTRY SHEET'!AM69=""),'DATA ENTRY SHEET'!AM69,"")</f>
        <v/>
      </c>
      <c r="V25" s="1198"/>
      <c r="W25" s="1196" t="str">
        <f>IF(NOT('DATA ENTRY SHEET'!AN69=""),'DATA ENTRY SHEET'!AN69,"")</f>
        <v/>
      </c>
      <c r="X25" s="1197"/>
      <c r="Y25" s="1198"/>
      <c r="Z25" s="943" t="str">
        <f>IF('DATA ENTRY SHEET'!AW69="","",'DATA ENTRY SHEET'!AW69)</f>
        <v/>
      </c>
      <c r="AA25" s="944"/>
      <c r="AB25" s="945"/>
      <c r="AC25" s="943" t="str">
        <f>IF(NOT('DATA ENTRY SHEET'!AY69=""),'DATA ENTRY SHEET'!AY69,"")</f>
        <v/>
      </c>
      <c r="AD25" s="944"/>
      <c r="AE25" s="944"/>
      <c r="AF25" s="945"/>
      <c r="AG25" s="1173" t="str">
        <f>IF('DATA ENTRY SHEET'!AR69="","",'DATA ENTRY SHEET'!AR69)</f>
        <v/>
      </c>
      <c r="AH25" s="1174"/>
      <c r="AI25" s="1175" t="str">
        <f>IF('DATA ENTRY SHEET'!BS69="","",'DATA ENTRY SHEET'!BS69)</f>
        <v/>
      </c>
      <c r="AJ25" s="1176"/>
      <c r="AK25" s="993" t="str">
        <f>IF(NOT('DATA ENTRY SHEET'!AT69=""),'DATA ENTRY SHEET'!AT69,"")</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SHEET'!B69=""),'DATA ENTRY SHEET'!B69,"")</f>
        <v/>
      </c>
      <c r="C26" s="958"/>
      <c r="D26" s="958"/>
      <c r="E26" s="958"/>
      <c r="F26" s="959" t="str">
        <f>IF('DATA ENTRY SHEET'!BX69="","",'DATA ENTRY SHEET'!BX69)</f>
        <v/>
      </c>
      <c r="G26" s="959"/>
      <c r="H26" s="959"/>
      <c r="I26" s="959"/>
      <c r="J26" s="959"/>
      <c r="K26" s="960"/>
      <c r="L26" s="1045" t="str">
        <f>IF(NOT('DATA ENTRY SHEET'!H69=""),'DATA ENTRY SHEET'!H69,"")</f>
        <v/>
      </c>
      <c r="M26" s="937"/>
      <c r="N26" s="1226" t="str">
        <f>IF(NOT('DATA ENTRY SHEET'!AD69=""),'DATA ENTRY SHEET'!AD69,"")</f>
        <v/>
      </c>
      <c r="O26" s="1227"/>
      <c r="P26" s="1227"/>
      <c r="Q26" s="1227"/>
      <c r="R26" s="1228"/>
      <c r="S26" s="1199" t="str">
        <f>IF(NOT('DATA ENTRY SHEET'!AI69=""),'DATA ENTRY SHEET'!AI69,"")</f>
        <v/>
      </c>
      <c r="T26" s="1200"/>
      <c r="U26" s="1199" t="str">
        <f>IF(NOT('DATA ENTRY SHEET'!AL69=""),'DATA ENTRY SHEET'!AL69,"")</f>
        <v/>
      </c>
      <c r="V26" s="1200"/>
      <c r="W26" s="1199" t="str">
        <f>IF(NOT('DATA ENTRY SHEET'!AO69=""),'DATA ENTRY SHEET'!AO69,"")</f>
        <v/>
      </c>
      <c r="X26" s="1217"/>
      <c r="Y26" s="1200"/>
      <c r="Z26" s="946" t="str">
        <f>IF(Z25="","",ROUNDUP((Z25)*(($AB$6)+1),2))</f>
        <v/>
      </c>
      <c r="AA26" s="947"/>
      <c r="AB26" s="948"/>
      <c r="AC26" s="946" t="str">
        <f>IF(AC25="","",ROUNDUP((AC25)*($AF$6+1),2))</f>
        <v/>
      </c>
      <c r="AD26" s="947"/>
      <c r="AE26" s="947"/>
      <c r="AF26" s="948"/>
      <c r="AG26" s="1178" t="str">
        <f>IF(NOT('DATA ENTRY SHEET'!AS69=""),'DATA ENTRY SHEET'!AS69,"")</f>
        <v/>
      </c>
      <c r="AH26" s="1179"/>
      <c r="AI26" s="1177" t="str">
        <f>IF('DATA ENTRY SHEET'!BV69="","",'DATA ENTRY SHEET'!BV69)</f>
        <v/>
      </c>
      <c r="AJ26" s="1177"/>
      <c r="AK26" s="998" t="str">
        <f>IF(NOT('DATA ENTRY SHEET'!AU69=""),'DATA ENTRY SHEET'!AU69,"")</f>
        <v/>
      </c>
      <c r="AL26" s="999"/>
      <c r="AM26" s="506"/>
      <c r="AN26" s="1092" t="s">
        <v>34</v>
      </c>
      <c r="AO26" s="1093"/>
      <c r="AQ26" s="74"/>
    </row>
    <row r="27" spans="1:43" ht="18" customHeight="1" x14ac:dyDescent="0.35">
      <c r="A27" s="370"/>
      <c r="B27" s="929" t="str">
        <f>IF(NOT('DATA ENTRY SHEET'!C69=""),'DATA ENTRY SHEET'!C69,"")</f>
        <v/>
      </c>
      <c r="C27" s="930"/>
      <c r="D27" s="930"/>
      <c r="E27" s="930"/>
      <c r="F27" s="930"/>
      <c r="G27" s="930"/>
      <c r="H27" s="930"/>
      <c r="I27" s="930"/>
      <c r="J27" s="930"/>
      <c r="K27" s="648" t="str">
        <f>IF('DATA ENTRY SHEET'!AG69&lt;&gt;"",LEFT('DATA ENTRY SHEET'!AG69,1),"")</f>
        <v/>
      </c>
      <c r="L27" s="1005" t="str">
        <f>IF(NOT('DATA ENTRY SHEET'!G69=""),'DATA ENTRY SHEET'!G69,"")</f>
        <v/>
      </c>
      <c r="M27" s="932"/>
      <c r="N27" s="1250" t="str">
        <f>IF(NOT('DATA ENTRY SHEET'!AF69=""),'DATA ENTRY SHEET'!AF69,"")</f>
        <v/>
      </c>
      <c r="O27" s="1250"/>
      <c r="P27" s="1250"/>
      <c r="Q27" s="1250"/>
      <c r="R27" s="1250"/>
      <c r="S27" s="1199" t="str">
        <f>IF(NOT('DATA ENTRY SHEET'!AH69=""),'DATA ENTRY SHEET'!AH69,"")</f>
        <v/>
      </c>
      <c r="T27" s="1200"/>
      <c r="U27" s="1217" t="str">
        <f>IF(NOT('DATA ENTRY SHEET'!AK69=""),'DATA ENTRY SHEET'!AK69,"")</f>
        <v/>
      </c>
      <c r="V27" s="1200"/>
      <c r="W27" s="1206" t="str">
        <f>IF(NOT('DATA ENTRY SHEET'!AP69=""),'DATA ENTRY SHEET'!AP69,"")</f>
        <v/>
      </c>
      <c r="X27" s="1207"/>
      <c r="Y27" s="1208"/>
      <c r="Z27" s="946" t="str">
        <f>IF(NOT('DATA ENTRY SHEET'!AX69=""),'DATA ENTRY SHEET'!AX69,"")</f>
        <v/>
      </c>
      <c r="AA27" s="947"/>
      <c r="AB27" s="948"/>
      <c r="AC27" s="946" t="str">
        <f>IF(NOT('DATA ENTRY SHEET'!AZ69=""),'DATA ENTRY SHEET'!AZ69,"")</f>
        <v/>
      </c>
      <c r="AD27" s="947"/>
      <c r="AE27" s="947"/>
      <c r="AF27" s="948"/>
      <c r="AG27" s="1209" t="str">
        <f>IF('DATA ENTRY SHEET'!BR69="","",'DATA ENTRY SHEET'!BR69)</f>
        <v/>
      </c>
      <c r="AH27" s="1210"/>
      <c r="AI27" s="1177" t="str">
        <f>IF('DATA ENTRY SHEET'!BT69="","",'DATA ENTRY SHEET'!BT69)</f>
        <v/>
      </c>
      <c r="AJ27" s="1177"/>
      <c r="AK27" s="998" t="str">
        <f>IF(NOT('DATA ENTRY SHEET'!AV69=""),'DATA ENTRY SHEET'!AV69,"")</f>
        <v/>
      </c>
      <c r="AL27" s="999"/>
      <c r="AM27" s="506"/>
      <c r="AN27" s="330"/>
      <c r="AO27" s="331"/>
      <c r="AQ27" s="74"/>
    </row>
    <row r="28" spans="1:43" ht="18" customHeight="1" thickBot="1" x14ac:dyDescent="0.4">
      <c r="A28" s="370"/>
      <c r="B28" s="967" t="str">
        <f>IF(NOT('DATA ENTRY SHEET'!D69=""),'DATA ENTRY SHEET'!D69,"")</f>
        <v/>
      </c>
      <c r="C28" s="968"/>
      <c r="D28" s="968"/>
      <c r="E28" s="969"/>
      <c r="F28" s="1211" t="str">
        <f>IF('DATA ENTRY SHEET'!E69="","",'DATA ENTRY SHEET'!E69)</f>
        <v/>
      </c>
      <c r="G28" s="968"/>
      <c r="H28" s="968"/>
      <c r="I28" s="968"/>
      <c r="J28" s="968"/>
      <c r="K28" s="969"/>
      <c r="L28" s="1004" t="str">
        <f>IF(NOT('DATA ENTRY SHEET'!I69=""),'DATA ENTRY SHEET'!I69,"")</f>
        <v/>
      </c>
      <c r="M28" s="972"/>
      <c r="N28" s="1214" t="str">
        <f>IF(NOT('DATA ENTRY SHEET'!AE69=""),'DATA ENTRY SHEET'!AE69,"")</f>
        <v/>
      </c>
      <c r="O28" s="1215"/>
      <c r="P28" s="1215"/>
      <c r="Q28" s="1215"/>
      <c r="R28" s="1216"/>
      <c r="S28" s="1232"/>
      <c r="T28" s="1233"/>
      <c r="U28" s="1233"/>
      <c r="V28" s="1234"/>
      <c r="W28" s="1229" t="str">
        <f>IF(NOT('DATA ENTRY SHEET'!AQ69=""),'DATA ENTRY SHEET'!AQ69,"")</f>
        <v/>
      </c>
      <c r="X28" s="1230"/>
      <c r="Y28" s="1231"/>
      <c r="Z28" s="1016" t="str">
        <f t="shared" ref="Z28" si="5">IF(AND(NOT(Z26=""),NOT(Z27="")),(Z27-Z26)/(Z27),"")</f>
        <v/>
      </c>
      <c r="AA28" s="1017"/>
      <c r="AB28" s="1018"/>
      <c r="AC28" s="1016" t="str">
        <f>IF(AND(NOT(AC26=""),NOT(AC27="")),(AC27-AC26)/(AC27),"")</f>
        <v/>
      </c>
      <c r="AD28" s="1017"/>
      <c r="AE28" s="1017"/>
      <c r="AF28" s="1018"/>
      <c r="AG28" s="1161" t="str">
        <f>IF('DATA ENTRY SHEET'!BQ69="","",'DATA ENTRY SHEET'!BQ69)</f>
        <v/>
      </c>
      <c r="AH28" s="1162"/>
      <c r="AI28" s="1180" t="str">
        <f>IF('DATA ENTRY SHEET'!BU69="","",'DATA ENTRY SHEET'!BU69)</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51</v>
      </c>
      <c r="B30" s="952"/>
      <c r="C30" s="953"/>
      <c r="D30" s="953"/>
      <c r="E30" s="953"/>
      <c r="F30" s="953"/>
      <c r="G30" s="953"/>
      <c r="H30" s="953"/>
      <c r="I30" s="953"/>
      <c r="J30" s="953"/>
      <c r="K30" s="954"/>
      <c r="L30" s="1049" t="str">
        <f>IF(NOT('DATA ENTRY SHEET'!F70=""),'DATA ENTRY SHEET'!F70,"")</f>
        <v/>
      </c>
      <c r="M30" s="956"/>
      <c r="N30" s="1247" t="str">
        <f>IF(NOT('DATA ENTRY SHEET'!J70=""),'DATA ENTRY SHEET'!J70,"")</f>
        <v/>
      </c>
      <c r="O30" s="1248"/>
      <c r="P30" s="1248"/>
      <c r="Q30" s="1248"/>
      <c r="R30" s="1249"/>
      <c r="S30" s="1196" t="str">
        <f>IF(NOT('DATA ENTRY SHEET'!AJ70=""),'DATA ENTRY SHEET'!AJ70,"")</f>
        <v/>
      </c>
      <c r="T30" s="1198"/>
      <c r="U30" s="1196" t="str">
        <f>IF(NOT('DATA ENTRY SHEET'!AM70=""),'DATA ENTRY SHEET'!AM70,"")</f>
        <v/>
      </c>
      <c r="V30" s="1198"/>
      <c r="W30" s="1196" t="str">
        <f>IF(NOT('DATA ENTRY SHEET'!AN70=""),'DATA ENTRY SHEET'!AN70,"")</f>
        <v/>
      </c>
      <c r="X30" s="1197"/>
      <c r="Y30" s="1198"/>
      <c r="Z30" s="943" t="str">
        <f>IF('DATA ENTRY SHEET'!AW70="","",'DATA ENTRY SHEET'!AW70)</f>
        <v/>
      </c>
      <c r="AA30" s="944"/>
      <c r="AB30" s="945"/>
      <c r="AC30" s="943" t="str">
        <f>IF(NOT('DATA ENTRY SHEET'!AY70=""),'DATA ENTRY SHEET'!AY70,"")</f>
        <v/>
      </c>
      <c r="AD30" s="944"/>
      <c r="AE30" s="944"/>
      <c r="AF30" s="945"/>
      <c r="AG30" s="1173" t="str">
        <f>IF('DATA ENTRY SHEET'!AR70="","",'DATA ENTRY SHEET'!AR70)</f>
        <v/>
      </c>
      <c r="AH30" s="1174"/>
      <c r="AI30" s="1175" t="str">
        <f>IF('DATA ENTRY SHEET'!BS70="","",'DATA ENTRY SHEET'!BS70)</f>
        <v/>
      </c>
      <c r="AJ30" s="1176"/>
      <c r="AK30" s="993" t="str">
        <f>IF(NOT('DATA ENTRY SHEET'!AT70=""),'DATA ENTRY SHEET'!AT70,"")</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SHEET'!B70=""),'DATA ENTRY SHEET'!B70,"")</f>
        <v/>
      </c>
      <c r="C31" s="958"/>
      <c r="D31" s="958"/>
      <c r="E31" s="958"/>
      <c r="F31" s="959" t="str">
        <f>IF('DATA ENTRY SHEET'!BX70="","",'DATA ENTRY SHEET'!BX70)</f>
        <v/>
      </c>
      <c r="G31" s="959"/>
      <c r="H31" s="959"/>
      <c r="I31" s="959"/>
      <c r="J31" s="959"/>
      <c r="K31" s="960"/>
      <c r="L31" s="1045" t="str">
        <f>IF(NOT('DATA ENTRY SHEET'!H70=""),'DATA ENTRY SHEET'!H70,"")</f>
        <v/>
      </c>
      <c r="M31" s="937"/>
      <c r="N31" s="1226" t="str">
        <f>IF(NOT('DATA ENTRY SHEET'!AD70=""),'DATA ENTRY SHEET'!AD70,"")</f>
        <v/>
      </c>
      <c r="O31" s="1227"/>
      <c r="P31" s="1227"/>
      <c r="Q31" s="1227"/>
      <c r="R31" s="1228"/>
      <c r="S31" s="1199" t="str">
        <f>IF(NOT('DATA ENTRY SHEET'!AI70=""),'DATA ENTRY SHEET'!AI70,"")</f>
        <v/>
      </c>
      <c r="T31" s="1200"/>
      <c r="U31" s="1199" t="str">
        <f>IF(NOT('DATA ENTRY SHEET'!AL70=""),'DATA ENTRY SHEET'!AL70,"")</f>
        <v/>
      </c>
      <c r="V31" s="1200"/>
      <c r="W31" s="1199" t="str">
        <f>IF(NOT('DATA ENTRY SHEET'!AO70=""),'DATA ENTRY SHEET'!AO70,"")</f>
        <v/>
      </c>
      <c r="X31" s="1217"/>
      <c r="Y31" s="1200"/>
      <c r="Z31" s="946" t="str">
        <f>IF(Z30="","",ROUNDUP((Z30)*(($AB$6)+1),2))</f>
        <v/>
      </c>
      <c r="AA31" s="947"/>
      <c r="AB31" s="948"/>
      <c r="AC31" s="946" t="str">
        <f>IF(AC30="","",ROUNDUP((AC30)*($AF$6+1),2))</f>
        <v/>
      </c>
      <c r="AD31" s="947"/>
      <c r="AE31" s="947"/>
      <c r="AF31" s="948"/>
      <c r="AG31" s="1178" t="str">
        <f>IF(NOT('DATA ENTRY SHEET'!AS70=""),'DATA ENTRY SHEET'!AS70,"")</f>
        <v/>
      </c>
      <c r="AH31" s="1179"/>
      <c r="AI31" s="1177" t="str">
        <f>IF('DATA ENTRY SHEET'!BV70="","",'DATA ENTRY SHEET'!BV70)</f>
        <v/>
      </c>
      <c r="AJ31" s="1177"/>
      <c r="AK31" s="998" t="str">
        <f>IF(NOT('DATA ENTRY SHEET'!AU70=""),'DATA ENTRY SHEET'!AU70,"")</f>
        <v/>
      </c>
      <c r="AL31" s="999"/>
      <c r="AM31" s="506"/>
      <c r="AN31" s="1092" t="s">
        <v>34</v>
      </c>
      <c r="AO31" s="1093"/>
      <c r="AQ31" s="74"/>
    </row>
    <row r="32" spans="1:43" ht="18" customHeight="1" x14ac:dyDescent="0.35">
      <c r="A32" s="370"/>
      <c r="B32" s="929" t="str">
        <f>IF(NOT('DATA ENTRY SHEET'!C70=""),'DATA ENTRY SHEET'!C70,"")</f>
        <v/>
      </c>
      <c r="C32" s="930"/>
      <c r="D32" s="930"/>
      <c r="E32" s="930"/>
      <c r="F32" s="930"/>
      <c r="G32" s="930"/>
      <c r="H32" s="930"/>
      <c r="I32" s="930"/>
      <c r="J32" s="930"/>
      <c r="K32" s="648" t="str">
        <f>IF('DATA ENTRY SHEET'!AG70&lt;&gt;"",LEFT('DATA ENTRY SHEET'!AG70,1),"")</f>
        <v/>
      </c>
      <c r="L32" s="1005" t="str">
        <f>IF(NOT('DATA ENTRY SHEET'!G70=""),'DATA ENTRY SHEET'!G70,"")</f>
        <v/>
      </c>
      <c r="M32" s="932"/>
      <c r="N32" s="1250" t="str">
        <f>IF(NOT('DATA ENTRY SHEET'!AF70=""),'DATA ENTRY SHEET'!AF70,"")</f>
        <v/>
      </c>
      <c r="O32" s="1250"/>
      <c r="P32" s="1250"/>
      <c r="Q32" s="1250"/>
      <c r="R32" s="1250"/>
      <c r="S32" s="1199" t="str">
        <f>IF(NOT('DATA ENTRY SHEET'!AH70=""),'DATA ENTRY SHEET'!AH70,"")</f>
        <v/>
      </c>
      <c r="T32" s="1200"/>
      <c r="U32" s="1217" t="str">
        <f>IF(NOT('DATA ENTRY SHEET'!AK70=""),'DATA ENTRY SHEET'!AK70,"")</f>
        <v/>
      </c>
      <c r="V32" s="1200"/>
      <c r="W32" s="1206" t="str">
        <f>IF(NOT('DATA ENTRY SHEET'!AP70=""),'DATA ENTRY SHEET'!AP70,"")</f>
        <v/>
      </c>
      <c r="X32" s="1207"/>
      <c r="Y32" s="1208"/>
      <c r="Z32" s="946" t="str">
        <f>IF(NOT('DATA ENTRY SHEET'!AX70=""),'DATA ENTRY SHEET'!AX70,"")</f>
        <v/>
      </c>
      <c r="AA32" s="947"/>
      <c r="AB32" s="948"/>
      <c r="AC32" s="946" t="str">
        <f>IF(NOT('DATA ENTRY SHEET'!AZ70=""),'DATA ENTRY SHEET'!AZ70,"")</f>
        <v/>
      </c>
      <c r="AD32" s="947"/>
      <c r="AE32" s="947"/>
      <c r="AF32" s="948"/>
      <c r="AG32" s="1209" t="str">
        <f>IF('DATA ENTRY SHEET'!BR70="","",'DATA ENTRY SHEET'!BR70)</f>
        <v/>
      </c>
      <c r="AH32" s="1210"/>
      <c r="AI32" s="1177" t="str">
        <f>IF('DATA ENTRY SHEET'!BT70="","",'DATA ENTRY SHEET'!BT70)</f>
        <v/>
      </c>
      <c r="AJ32" s="1177"/>
      <c r="AK32" s="998" t="str">
        <f>IF(NOT('DATA ENTRY SHEET'!AV70=""),'DATA ENTRY SHEET'!AV70,"")</f>
        <v/>
      </c>
      <c r="AL32" s="999"/>
      <c r="AM32" s="506"/>
      <c r="AN32" s="330"/>
      <c r="AO32" s="331"/>
      <c r="AQ32" s="74"/>
    </row>
    <row r="33" spans="1:43" ht="18" customHeight="1" thickBot="1" x14ac:dyDescent="0.4">
      <c r="A33" s="370"/>
      <c r="B33" s="967" t="str">
        <f>IF(NOT('DATA ENTRY SHEET'!D70=""),'DATA ENTRY SHEET'!D70,"")</f>
        <v/>
      </c>
      <c r="C33" s="968"/>
      <c r="D33" s="968"/>
      <c r="E33" s="969"/>
      <c r="F33" s="1211" t="str">
        <f>IF('DATA ENTRY SHEET'!E70="","",'DATA ENTRY SHEET'!E70)</f>
        <v/>
      </c>
      <c r="G33" s="968"/>
      <c r="H33" s="968"/>
      <c r="I33" s="968"/>
      <c r="J33" s="968"/>
      <c r="K33" s="969"/>
      <c r="L33" s="1004" t="str">
        <f>IF(NOT('DATA ENTRY SHEET'!I70=""),'DATA ENTRY SHEET'!I70,"")</f>
        <v/>
      </c>
      <c r="M33" s="972"/>
      <c r="N33" s="1214" t="str">
        <f>IF(NOT('DATA ENTRY SHEET'!AE70=""),'DATA ENTRY SHEET'!AE70,"")</f>
        <v/>
      </c>
      <c r="O33" s="1215"/>
      <c r="P33" s="1215"/>
      <c r="Q33" s="1215"/>
      <c r="R33" s="1216"/>
      <c r="S33" s="1232"/>
      <c r="T33" s="1233"/>
      <c r="U33" s="1233"/>
      <c r="V33" s="1234"/>
      <c r="W33" s="1229" t="str">
        <f>IF(NOT('DATA ENTRY SHEET'!AQ70=""),'DATA ENTRY SHEET'!AQ70,"")</f>
        <v/>
      </c>
      <c r="X33" s="1230"/>
      <c r="Y33" s="1231"/>
      <c r="Z33" s="1016" t="str">
        <f t="shared" ref="Z33" si="6">IF(AND(NOT(Z31=""),NOT(Z32="")),(Z32-Z31)/(Z32),"")</f>
        <v/>
      </c>
      <c r="AA33" s="1017"/>
      <c r="AB33" s="1018"/>
      <c r="AC33" s="1016" t="str">
        <f>IF(AND(NOT(AC31=""),NOT(AC32="")),(AC32-AC31)/(AC32),"")</f>
        <v/>
      </c>
      <c r="AD33" s="1017"/>
      <c r="AE33" s="1017"/>
      <c r="AF33" s="1018"/>
      <c r="AG33" s="1161" t="str">
        <f>IF('DATA ENTRY SHEET'!BQ70="","",'DATA ENTRY SHEET'!BQ70)</f>
        <v/>
      </c>
      <c r="AH33" s="1162"/>
      <c r="AI33" s="1180" t="str">
        <f>IF('DATA ENTRY SHEET'!BU70="","",'DATA ENTRY SHEET'!BU70)</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52</v>
      </c>
      <c r="B35" s="952"/>
      <c r="C35" s="953"/>
      <c r="D35" s="953"/>
      <c r="E35" s="953"/>
      <c r="F35" s="953"/>
      <c r="G35" s="953"/>
      <c r="H35" s="953"/>
      <c r="I35" s="953"/>
      <c r="J35" s="953"/>
      <c r="K35" s="954"/>
      <c r="L35" s="1049" t="str">
        <f>IF(NOT('DATA ENTRY SHEET'!F71=""),'DATA ENTRY SHEET'!F71,"")</f>
        <v/>
      </c>
      <c r="M35" s="956"/>
      <c r="N35" s="1247" t="str">
        <f>IF(NOT('DATA ENTRY SHEET'!J71=""),'DATA ENTRY SHEET'!J71,"")</f>
        <v/>
      </c>
      <c r="O35" s="1248"/>
      <c r="P35" s="1248"/>
      <c r="Q35" s="1248"/>
      <c r="R35" s="1249"/>
      <c r="S35" s="1196" t="str">
        <f>IF(NOT('DATA ENTRY SHEET'!AJ71=""),'DATA ENTRY SHEET'!AJ71,"")</f>
        <v/>
      </c>
      <c r="T35" s="1198"/>
      <c r="U35" s="1196" t="str">
        <f>IF(NOT('DATA ENTRY SHEET'!AM71=""),'DATA ENTRY SHEET'!AM71,"")</f>
        <v/>
      </c>
      <c r="V35" s="1198"/>
      <c r="W35" s="1196" t="str">
        <f>IF(NOT('DATA ENTRY SHEET'!AN71=""),'DATA ENTRY SHEET'!AN71,"")</f>
        <v/>
      </c>
      <c r="X35" s="1197"/>
      <c r="Y35" s="1198"/>
      <c r="Z35" s="943" t="str">
        <f>IF('DATA ENTRY SHEET'!AW71="","",'DATA ENTRY SHEET'!AW71)</f>
        <v/>
      </c>
      <c r="AA35" s="944"/>
      <c r="AB35" s="945"/>
      <c r="AC35" s="943" t="str">
        <f>IF(NOT('DATA ENTRY SHEET'!AY71=""),'DATA ENTRY SHEET'!AY71,"")</f>
        <v/>
      </c>
      <c r="AD35" s="944"/>
      <c r="AE35" s="944"/>
      <c r="AF35" s="945"/>
      <c r="AG35" s="1173" t="str">
        <f>IF('DATA ENTRY SHEET'!AR71="","",'DATA ENTRY SHEET'!AR71)</f>
        <v/>
      </c>
      <c r="AH35" s="1174"/>
      <c r="AI35" s="1175" t="str">
        <f>IF('DATA ENTRY SHEET'!BS71="","",'DATA ENTRY SHEET'!BS71)</f>
        <v/>
      </c>
      <c r="AJ35" s="1176"/>
      <c r="AK35" s="993" t="str">
        <f>IF(NOT('DATA ENTRY SHEET'!AT71=""),'DATA ENTRY SHEET'!AT71,"")</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SHEET'!B71=""),'DATA ENTRY SHEET'!B71,"")</f>
        <v/>
      </c>
      <c r="C36" s="958"/>
      <c r="D36" s="958"/>
      <c r="E36" s="958"/>
      <c r="F36" s="959" t="str">
        <f>IF('DATA ENTRY SHEET'!BX71="","",'DATA ENTRY SHEET'!BX71)</f>
        <v/>
      </c>
      <c r="G36" s="959"/>
      <c r="H36" s="959"/>
      <c r="I36" s="959"/>
      <c r="J36" s="959"/>
      <c r="K36" s="960"/>
      <c r="L36" s="1045" t="str">
        <f>IF(NOT('DATA ENTRY SHEET'!H71=""),'DATA ENTRY SHEET'!H71,"")</f>
        <v/>
      </c>
      <c r="M36" s="937"/>
      <c r="N36" s="1226" t="str">
        <f>IF(NOT('DATA ENTRY SHEET'!AD71=""),'DATA ENTRY SHEET'!AD71,"")</f>
        <v/>
      </c>
      <c r="O36" s="1227"/>
      <c r="P36" s="1227"/>
      <c r="Q36" s="1227"/>
      <c r="R36" s="1228"/>
      <c r="S36" s="1199" t="str">
        <f>IF(NOT('DATA ENTRY SHEET'!AI71=""),'DATA ENTRY SHEET'!AI71,"")</f>
        <v/>
      </c>
      <c r="T36" s="1200"/>
      <c r="U36" s="1199" t="str">
        <f>IF(NOT('DATA ENTRY SHEET'!AL71=""),'DATA ENTRY SHEET'!AL71,"")</f>
        <v/>
      </c>
      <c r="V36" s="1200"/>
      <c r="W36" s="1199" t="str">
        <f>IF(NOT('DATA ENTRY SHEET'!AO71=""),'DATA ENTRY SHEET'!AO71,"")</f>
        <v/>
      </c>
      <c r="X36" s="1217"/>
      <c r="Y36" s="1200"/>
      <c r="Z36" s="946" t="str">
        <f>IF(Z35="","",ROUNDUP((Z35)*(($AB$6)+1),2))</f>
        <v/>
      </c>
      <c r="AA36" s="947"/>
      <c r="AB36" s="948"/>
      <c r="AC36" s="946" t="str">
        <f>IF(AC35="","",ROUNDUP((AC35)*($AF$6+1),2))</f>
        <v/>
      </c>
      <c r="AD36" s="947"/>
      <c r="AE36" s="947"/>
      <c r="AF36" s="948"/>
      <c r="AG36" s="1178" t="str">
        <f>IF(NOT('DATA ENTRY SHEET'!AS71=""),'DATA ENTRY SHEET'!AS71,"")</f>
        <v/>
      </c>
      <c r="AH36" s="1179"/>
      <c r="AI36" s="1177" t="str">
        <f>IF('DATA ENTRY SHEET'!BV71="","",'DATA ENTRY SHEET'!BV71)</f>
        <v/>
      </c>
      <c r="AJ36" s="1177"/>
      <c r="AK36" s="998" t="str">
        <f>IF(NOT('DATA ENTRY SHEET'!AU71=""),'DATA ENTRY SHEET'!AU71,"")</f>
        <v/>
      </c>
      <c r="AL36" s="999"/>
      <c r="AM36" s="506"/>
      <c r="AN36" s="1092" t="s">
        <v>34</v>
      </c>
      <c r="AO36" s="1093"/>
      <c r="AQ36" s="74"/>
    </row>
    <row r="37" spans="1:43" ht="18" customHeight="1" x14ac:dyDescent="0.35">
      <c r="A37" s="370"/>
      <c r="B37" s="929" t="str">
        <f>IF(NOT('DATA ENTRY SHEET'!C71=""),'DATA ENTRY SHEET'!C71,"")</f>
        <v/>
      </c>
      <c r="C37" s="930"/>
      <c r="D37" s="930"/>
      <c r="E37" s="930"/>
      <c r="F37" s="930"/>
      <c r="G37" s="930"/>
      <c r="H37" s="930"/>
      <c r="I37" s="930"/>
      <c r="J37" s="930"/>
      <c r="K37" s="648" t="str">
        <f>IF('DATA ENTRY SHEET'!AG71&lt;&gt;"",LEFT('DATA ENTRY SHEET'!AG71,1),"")</f>
        <v/>
      </c>
      <c r="L37" s="1005" t="str">
        <f>IF(NOT('DATA ENTRY SHEET'!G71=""),'DATA ENTRY SHEET'!G71,"")</f>
        <v/>
      </c>
      <c r="M37" s="932"/>
      <c r="N37" s="1250" t="str">
        <f>IF(NOT('DATA ENTRY SHEET'!AF71=""),'DATA ENTRY SHEET'!AF71,"")</f>
        <v/>
      </c>
      <c r="O37" s="1250"/>
      <c r="P37" s="1250"/>
      <c r="Q37" s="1250"/>
      <c r="R37" s="1250"/>
      <c r="S37" s="1199" t="str">
        <f>IF(NOT('DATA ENTRY SHEET'!AH71=""),'DATA ENTRY SHEET'!AH71,"")</f>
        <v/>
      </c>
      <c r="T37" s="1200"/>
      <c r="U37" s="1217" t="str">
        <f>IF(NOT('DATA ENTRY SHEET'!AK71=""),'DATA ENTRY SHEET'!AK71,"")</f>
        <v/>
      </c>
      <c r="V37" s="1200"/>
      <c r="W37" s="1206" t="str">
        <f>IF(NOT('DATA ENTRY SHEET'!AP71=""),'DATA ENTRY SHEET'!AP71,"")</f>
        <v/>
      </c>
      <c r="X37" s="1207"/>
      <c r="Y37" s="1208"/>
      <c r="Z37" s="946" t="str">
        <f>IF(NOT('DATA ENTRY SHEET'!AX71=""),'DATA ENTRY SHEET'!AX71,"")</f>
        <v/>
      </c>
      <c r="AA37" s="947"/>
      <c r="AB37" s="948"/>
      <c r="AC37" s="946" t="str">
        <f>IF(NOT('DATA ENTRY SHEET'!AZ71=""),'DATA ENTRY SHEET'!AZ71,"")</f>
        <v/>
      </c>
      <c r="AD37" s="947"/>
      <c r="AE37" s="947"/>
      <c r="AF37" s="948"/>
      <c r="AG37" s="1209" t="str">
        <f>IF('DATA ENTRY SHEET'!BR71="","",'DATA ENTRY SHEET'!BR71)</f>
        <v/>
      </c>
      <c r="AH37" s="1210"/>
      <c r="AI37" s="1177" t="str">
        <f>IF('DATA ENTRY SHEET'!BT71="","",'DATA ENTRY SHEET'!BT71)</f>
        <v/>
      </c>
      <c r="AJ37" s="1177"/>
      <c r="AK37" s="998" t="str">
        <f>IF(NOT('DATA ENTRY SHEET'!AV71=""),'DATA ENTRY SHEET'!AV71,"")</f>
        <v/>
      </c>
      <c r="AL37" s="999"/>
      <c r="AM37" s="506"/>
      <c r="AN37" s="330"/>
      <c r="AO37" s="331"/>
      <c r="AQ37" s="74"/>
    </row>
    <row r="38" spans="1:43" ht="18" customHeight="1" thickBot="1" x14ac:dyDescent="0.4">
      <c r="A38" s="370"/>
      <c r="B38" s="967" t="str">
        <f>IF(NOT('DATA ENTRY SHEET'!D71=""),'DATA ENTRY SHEET'!D71,"")</f>
        <v/>
      </c>
      <c r="C38" s="968"/>
      <c r="D38" s="968"/>
      <c r="E38" s="969"/>
      <c r="F38" s="1211" t="str">
        <f>IF('DATA ENTRY SHEET'!E71="","",'DATA ENTRY SHEET'!E71)</f>
        <v/>
      </c>
      <c r="G38" s="968"/>
      <c r="H38" s="968"/>
      <c r="I38" s="968"/>
      <c r="J38" s="968"/>
      <c r="K38" s="969"/>
      <c r="L38" s="1004" t="str">
        <f>IF(NOT('DATA ENTRY SHEET'!I71=""),'DATA ENTRY SHEET'!I71,"")</f>
        <v/>
      </c>
      <c r="M38" s="972"/>
      <c r="N38" s="1214" t="str">
        <f>IF(NOT('DATA ENTRY SHEET'!AE71=""),'DATA ENTRY SHEET'!AE71,"")</f>
        <v/>
      </c>
      <c r="O38" s="1215"/>
      <c r="P38" s="1215"/>
      <c r="Q38" s="1215"/>
      <c r="R38" s="1216"/>
      <c r="S38" s="1232"/>
      <c r="T38" s="1233"/>
      <c r="U38" s="1233"/>
      <c r="V38" s="1234"/>
      <c r="W38" s="1229" t="str">
        <f>IF(NOT('DATA ENTRY SHEET'!AQ71=""),'DATA ENTRY SHEET'!AQ71,"")</f>
        <v/>
      </c>
      <c r="X38" s="1230"/>
      <c r="Y38" s="1231"/>
      <c r="Z38" s="1016" t="str">
        <f t="shared" ref="Z38" si="7">IF(AND(NOT(Z36=""),NOT(Z37="")),(Z37-Z36)/(Z37),"")</f>
        <v/>
      </c>
      <c r="AA38" s="1017"/>
      <c r="AB38" s="1018"/>
      <c r="AC38" s="1016" t="str">
        <f>IF(AND(NOT(AC36=""),NOT(AC37="")),(AC37-AC36)/(AC37),"")</f>
        <v/>
      </c>
      <c r="AD38" s="1017"/>
      <c r="AE38" s="1017"/>
      <c r="AF38" s="1018"/>
      <c r="AG38" s="1161" t="str">
        <f>IF('DATA ENTRY SHEET'!BQ71="","",'DATA ENTRY SHEET'!BQ71)</f>
        <v/>
      </c>
      <c r="AH38" s="1162"/>
      <c r="AI38" s="1180" t="str">
        <f>IF('DATA ENTRY SHEET'!BU71="","",'DATA ENTRY SHEET'!BU71)</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txF3zf3k98xQeZbVZ9lQjlGO3VN3CaL9tDwgGPhyt4gIhazUdgEQmI5JjqJ52I5zKVYDP1e0qdRr/rOeSNCmfg==" saltValue="T48/omVCbxqCFS3MMDMR7A=="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C35:AF35"/>
    <mergeCell ref="AG35:AH35"/>
    <mergeCell ref="AI35:AJ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K35:AL35"/>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5:AJ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Z20:AB20"/>
    <mergeCell ref="AC20:AF20"/>
    <mergeCell ref="AG20:AH20"/>
    <mergeCell ref="W15:Y15"/>
    <mergeCell ref="Z15:AB15"/>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G12:AH12"/>
    <mergeCell ref="B12:J12"/>
    <mergeCell ref="AI20:AJ20"/>
    <mergeCell ref="AK20:AL20"/>
    <mergeCell ref="B17:J17"/>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AC10:AF10"/>
    <mergeCell ref="AG10:AH10"/>
    <mergeCell ref="AC15:AF15"/>
    <mergeCell ref="AG15:AH15"/>
    <mergeCell ref="AI15:AJ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B7:I7"/>
    <mergeCell ref="J7:K7"/>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Z8:AB8"/>
    <mergeCell ref="AC8:AF8"/>
    <mergeCell ref="AG8:AH8"/>
    <mergeCell ref="AI8:AL8"/>
    <mergeCell ref="AM5:AO6"/>
    <mergeCell ref="B6:E6"/>
    <mergeCell ref="F6:K6"/>
    <mergeCell ref="L6:M6"/>
    <mergeCell ref="N6:R6"/>
    <mergeCell ref="S6:T6"/>
    <mergeCell ref="U6:V6"/>
    <mergeCell ref="W6:Y6"/>
    <mergeCell ref="Z6:AA6"/>
    <mergeCell ref="AC6:AE6"/>
    <mergeCell ref="AG6:AH6"/>
    <mergeCell ref="AK6:AL6"/>
    <mergeCell ref="L7:M7"/>
    <mergeCell ref="N7:R7"/>
    <mergeCell ref="S7:T7"/>
    <mergeCell ref="U7:V7"/>
    <mergeCell ref="W7:Y7"/>
    <mergeCell ref="Z7:AB7"/>
    <mergeCell ref="AC7:AF7"/>
    <mergeCell ref="AG7:AH7"/>
    <mergeCell ref="R2:V2"/>
    <mergeCell ref="Z2:AD2"/>
    <mergeCell ref="AE2:AH2"/>
    <mergeCell ref="AI2:AJ2"/>
    <mergeCell ref="AK2:AO2"/>
    <mergeCell ref="B37:J37"/>
    <mergeCell ref="Z1:AC1"/>
    <mergeCell ref="N2:Q2"/>
    <mergeCell ref="B5:K5"/>
    <mergeCell ref="L5:M5"/>
    <mergeCell ref="N5:R5"/>
    <mergeCell ref="Z5:AB5"/>
    <mergeCell ref="AC5:AF5"/>
    <mergeCell ref="AG5:AH5"/>
    <mergeCell ref="AI5:AJ5"/>
    <mergeCell ref="AK5:AL5"/>
    <mergeCell ref="AI10:AJ10"/>
    <mergeCell ref="AK10:AL10"/>
    <mergeCell ref="AI7:AJ7"/>
    <mergeCell ref="AK7:AL7"/>
    <mergeCell ref="F8:K8"/>
    <mergeCell ref="N8:R8"/>
    <mergeCell ref="S8:T8"/>
    <mergeCell ref="U8:V8"/>
  </mergeCells>
  <conditionalFormatting sqref="AC10 AC15 AC20 AC25 AC30 AC35">
    <cfRule type="expression" dxfId="406" priority="17">
      <formula>AND(NOT(AC10=""),NOT(AC10=Z10))</formula>
    </cfRule>
  </conditionalFormatting>
  <conditionalFormatting sqref="N12 N17 N22 N27 N32 N37">
    <cfRule type="expression" dxfId="405" priority="18">
      <formula>NOT($N$27="")</formula>
    </cfRule>
  </conditionalFormatting>
  <conditionalFormatting sqref="Z12 Z17 Z22 Z27 Z32 Z37">
    <cfRule type="expression" dxfId="404" priority="20">
      <formula>IF(AND(NOT(L12="SH"),NOT($L$27="PL")),AND($Z$27="",NOT($Z$25="")))</formula>
    </cfRule>
  </conditionalFormatting>
  <conditionalFormatting sqref="AC12 AC17 AC22 AC27 AC32 AC37">
    <cfRule type="expression" dxfId="403" priority="19">
      <formula>IF(NOT($L$26="sh"),AND($AC$27="",NOT($AC$25="")))</formula>
    </cfRule>
  </conditionalFormatting>
  <conditionalFormatting sqref="N11 N16 N21 N26 N31 N36">
    <cfRule type="expression" dxfId="402" priority="21">
      <formula>AND($N$26="",$S$2="NEW ITEM")</formula>
    </cfRule>
  </conditionalFormatting>
  <conditionalFormatting sqref="S10 S15 S20 S25 S30 S35">
    <cfRule type="expression" dxfId="401" priority="22">
      <formula>AND($S$25="",$S$2="NEW ITEM",NOT(AND($L$25=1,$L$26="LB",$L$27=1,$L$28="LB")))</formula>
    </cfRule>
  </conditionalFormatting>
  <conditionalFormatting sqref="U10 U15 U20 U25 U30 U35">
    <cfRule type="expression" dxfId="400" priority="23">
      <formula>AND($U$25="",$S$2="NEW ITEM")</formula>
    </cfRule>
  </conditionalFormatting>
  <conditionalFormatting sqref="F13 F18 F23 F28 F33 F38">
    <cfRule type="expression" dxfId="399" priority="24">
      <formula>AND(NOT($F$42= ""),$K$42="SH/PLT CONT.",$F$28="")</formula>
    </cfRule>
  </conditionalFormatting>
  <conditionalFormatting sqref="N11 N16 N21 N26 N31 N36">
    <cfRule type="expression" dxfId="398" priority="25">
      <formula>AND(NOT($F$42= ""),NOT($K$42=""),$N$26="")</formula>
    </cfRule>
    <cfRule type="expression" dxfId="397" priority="26">
      <formula>AND(OR(NOT($O$42= ""), NOT($T$42= ""), NOT($Z$42= ""), NOT($AH$42= "")),$L$26="")</formula>
    </cfRule>
    <cfRule type="expression" dxfId="396" priority="27">
      <formula>AND(NOT($F$42= ""),OR($K$42="CASE GTIN",$K$42="UNIT GTIN",$K$42="UPK"),$N$26="")</formula>
    </cfRule>
  </conditionalFormatting>
  <conditionalFormatting sqref="S10 S15 S20 S25 S30 S35">
    <cfRule type="expression" dxfId="395" priority="28">
      <formula>AND(NOT($F$42= ""),OR($K$42="ITEM HT",$K$42="UPK"),$S$25="")</formula>
    </cfRule>
  </conditionalFormatting>
  <conditionalFormatting sqref="U10 U15 U20 U25 U30 U35">
    <cfRule type="expression" dxfId="394" priority="29">
      <formula>AND(NOT($F$42= ""),OR($K$42="CASE HT",$K$42="UPK",$K$42="NET CONTENT"),$U$25="")</formula>
    </cfRule>
  </conditionalFormatting>
  <conditionalFormatting sqref="AG11 AG16 AG21 AG26 AG31 AG36">
    <cfRule type="expression" dxfId="393" priority="30">
      <formula>AND(OR(NOT($F$42= ""), NOT($T$42= "")),OR($K$42="DCG",NOT($T$42= "")),$AG$26="")</formula>
    </cfRule>
  </conditionalFormatting>
  <conditionalFormatting sqref="B11 B16 B21 B26 B31 B36">
    <cfRule type="expression" dxfId="392" priority="31">
      <formula>AND(OR(NOT($O$42= ""), NOT($T$42= ""), NOT($Z$42= ""), NOT($AH$42= "")),B$26="")</formula>
    </cfRule>
    <cfRule type="expression" dxfId="391" priority="32">
      <formula>AND(NOT($F$42=""),NOT($K$42=""),$B$26="")</formula>
    </cfRule>
    <cfRule type="expression" dxfId="390" priority="33">
      <formula>AND($B$26="",$S$2="NEW ITEM")</formula>
    </cfRule>
  </conditionalFormatting>
  <conditionalFormatting sqref="B13 B18 B23 B28 B33 B38">
    <cfRule type="expression" dxfId="389" priority="37">
      <formula>AND(NOT($F$42= ""),$K$42="MIN SHIP QTY",$B$28="")</formula>
    </cfRule>
    <cfRule type="expression" dxfId="388" priority="38">
      <formula>AND($B$28="",$S$2="NEW ITEM")</formula>
    </cfRule>
  </conditionalFormatting>
  <conditionalFormatting sqref="L13 L18 L23 L28 L33 L38">
    <cfRule type="expression" dxfId="387" priority="39">
      <formula>AND(NOT($F$42= ""),OR($K$42="UPK",$K$42="UOM"),$L$28="")</formula>
    </cfRule>
    <cfRule type="expression" dxfId="386" priority="40">
      <formula>AND($L$28="",$S$2="NEW ITEM")</formula>
    </cfRule>
  </conditionalFormatting>
  <conditionalFormatting sqref="N10">
    <cfRule type="expression" dxfId="385" priority="41">
      <formula>AND(OR(NOT($F$42= ""), NOT($T$42= "")),OR($K$42="UNIT GTIN",$K$42="CASE GTIN",$K$42="CASE UPC",$K$42="UPK",NOT($T$42= "")),$N$25="")</formula>
    </cfRule>
    <cfRule type="expression" dxfId="384" priority="42">
      <formula>AND($N$25="",$S$2="NEW ITEM")</formula>
    </cfRule>
  </conditionalFormatting>
  <conditionalFormatting sqref="N13 N18 N23 N28 N33 N38">
    <cfRule type="expression" dxfId="383" priority="43">
      <formula>AND(OR(NOT($F$42= ""),NOT($T$42= "")),OR($K$42="CASE UPC",$K$42="UPK", NOT($T$42= "")),$N$28="")</formula>
    </cfRule>
    <cfRule type="expression" dxfId="382" priority="44">
      <formula>AND($N$28="",$S$2="NEW ITEM")</formula>
    </cfRule>
  </conditionalFormatting>
  <conditionalFormatting sqref="W10 W15 W20 W25 W30 W35">
    <cfRule type="expression" dxfId="381" priority="45">
      <formula>AND(NOT($F$42= ""),OR($K$42="CS CUBE",$K$42="UPK",$K$42="NET CONTENT"),$W$25="")</formula>
    </cfRule>
    <cfRule type="expression" dxfId="380" priority="46">
      <formula>AND($W$25="",$S$2="NEW ITEM")</formula>
    </cfRule>
  </conditionalFormatting>
  <conditionalFormatting sqref="W11 W16 W21 W26 W31 W36">
    <cfRule type="expression" dxfId="379" priority="47">
      <formula>AND(NOT($F$42= ""),OR($K$42="CS WT",$K$42="UPK",$K$42="NET CONTENT"),$W$26="")</formula>
    </cfRule>
    <cfRule type="expression" dxfId="378" priority="48">
      <formula>AND($W$26="",$S$2="NEW ITEM")</formula>
    </cfRule>
  </conditionalFormatting>
  <conditionalFormatting sqref="W13 W18 W23 W28 W33 W38">
    <cfRule type="expression" dxfId="377" priority="49">
      <formula>AND(NOT($F$42= ""),OR($K$42="PLT TIER",$K$42="UPK",$K$42="NET CONTENT"),$W$28="")</formula>
    </cfRule>
    <cfRule type="expression" dxfId="376" priority="50">
      <formula>AND($W$28="",$S$2="NEW ITEM")</formula>
    </cfRule>
  </conditionalFormatting>
  <conditionalFormatting sqref="W12 W17 W22 W27 W32 W37">
    <cfRule type="expression" dxfId="375" priority="51">
      <formula>AND(NOT($F$42= ""),OR($K$42="PLT TIE",$K$42="UPK",$K$42="NET CONTENT"),$W$27="")</formula>
    </cfRule>
    <cfRule type="expression" dxfId="374" priority="52">
      <formula>AND($W$27="",$S$2="NEW ITEM")</formula>
    </cfRule>
  </conditionalFormatting>
  <conditionalFormatting sqref="S11 S16 S21 S26 S31 S36">
    <cfRule type="expression" dxfId="373" priority="53">
      <formula>AND(NOT($F$42= ""),OR($K$42="ITEM WT",$K$42="UPK",$K$42="NET CONTENT"),$S$26="")</formula>
    </cfRule>
    <cfRule type="expression" dxfId="372" priority="54">
      <formula>AND($S$26="",$S$2="NEW ITEM",NOT(AND($L$25=1,$L$26="LB",$L$27=1,$L$28="LB")))</formula>
    </cfRule>
  </conditionalFormatting>
  <conditionalFormatting sqref="U11 U16 U21 U26 U31 U36">
    <cfRule type="expression" dxfId="371" priority="55">
      <formula>AND(NOT($F$42= ""),OR($K$42="CASE WT",$K$42="UPK",$K$42="NET CONTENT"),$U$26="")</formula>
    </cfRule>
    <cfRule type="expression" dxfId="370" priority="56">
      <formula>AND($U$26="",$S$2="NEW ITEM")</formula>
    </cfRule>
  </conditionalFormatting>
  <conditionalFormatting sqref="U12 U17 U22 U27 U32 U37">
    <cfRule type="expression" dxfId="369" priority="57">
      <formula>AND(NOT($F$42= ""),OR($K$42="CASE DPT",$K$42="UPK",$K$42="NET CONTENT"),$U$27="")</formula>
    </cfRule>
    <cfRule type="expression" dxfId="368" priority="58">
      <formula>AND($U$27="",$S$2="NEW ITEM")</formula>
    </cfRule>
  </conditionalFormatting>
  <conditionalFormatting sqref="L10 L15 L20 L25 L30 L35">
    <cfRule type="expression" dxfId="367" priority="59">
      <formula>AND(OR(NOT($F$42= ""),NOT($T$42= "")),OR($K$42="UPK",$K$42="NET CONTENT", $K$42="UOM",$K$42="CASE UPC",$K$42="UNIT GTIN",$K$42="CASE GTIN",$K$42="ITEM HT",$K$42="ITEM WT",$K$42="ITEM DPT",$K$42="CASE HT",$K$42="CASE WT",$K$42="CASE DPT",$K$42="CS CUBE",$K$42="CS WT",$K$42="PLT TIE",$K$42="PLT TIER",NOT($T$42= "")),$L$25="")</formula>
    </cfRule>
    <cfRule type="expression" dxfId="366" priority="60">
      <formula>AND($L$25="",$S$2="NEW ITEM")</formula>
    </cfRule>
  </conditionalFormatting>
  <conditionalFormatting sqref="Z10 Z15 Z20 Z25 Z30 Z35">
    <cfRule type="expression" dxfId="365" priority="61">
      <formula>OR(AND(AC10="",NOT(Z10=""),NOT($L$27="sh"),NOT($L$27="pl")),AND(Z10=AC10,NOT(Z10="")))</formula>
    </cfRule>
    <cfRule type="expression" dxfId="364" priority="62">
      <formula>AND(NOT($O$42=""),NOT($L$27="sh"),NOT($L$27="pl"))</formula>
    </cfRule>
    <cfRule type="expression" dxfId="363" priority="63">
      <formula xml:space="preserve"> AND($S$2="NEW ITEM",$Z$25="", NOT($L$27="sh"),NOT($L$27="pl"))</formula>
    </cfRule>
  </conditionalFormatting>
  <conditionalFormatting sqref="N12 N17 N22 N27 N32 N37">
    <cfRule type="expression" dxfId="362" priority="64">
      <formula>AND(OR(NOT($O$42= ""), NOT($T$42= ""), NOT($Z$42= ""), NOT($AH$42= "")),$N$27="")</formula>
    </cfRule>
    <cfRule type="expression" dxfId="361" priority="65">
      <formula>AND(NOT($F$42= ""),NOT($K$42=""),$N$27="")</formula>
    </cfRule>
    <cfRule type="expression" dxfId="360" priority="66">
      <formula>AND($N$27="",$S$2="NEW ITEM")</formula>
    </cfRule>
  </conditionalFormatting>
  <conditionalFormatting sqref="S10 S12 S15 S20 S25 S30 S35 S17 S22 S27 S32 S37">
    <cfRule type="expression" dxfId="359" priority="67">
      <formula>AND(NOT($F$42= ""),OR($K$42="ITEM DPT",$K$42="UPK",$K$42="NET CONTENT"),$S$27="")</formula>
    </cfRule>
    <cfRule type="expression" dxfId="358" priority="68">
      <formula>AND($S$27="",$S$2="NEW ITEM",NOT(AND($L$25=1,$L$26="LB",$L$27=1,$L$28="LB")))</formula>
    </cfRule>
  </conditionalFormatting>
  <conditionalFormatting sqref="L12 L17 L22 L27 L32 L37">
    <cfRule type="expression" dxfId="357" priority="69">
      <formula>AND(NOT($F$42= ""),$K$42="UI",$L$27="")</formula>
    </cfRule>
    <cfRule type="expression" dxfId="356" priority="70">
      <formula>AND($L$27="",$S$2="NEW ITEM")</formula>
    </cfRule>
  </conditionalFormatting>
  <conditionalFormatting sqref="L11 L16 L21 L26 L31 L36">
    <cfRule type="expression" dxfId="355" priority="71">
      <formula>AND(NOT($F$42= ""),OR($K$42="UPK",$K$42="NET CONTENT"),$L$26="")</formula>
    </cfRule>
    <cfRule type="expression" dxfId="354" priority="72">
      <formula>AND($L$26="",$S$2="NEW ITEM")</formula>
    </cfRule>
  </conditionalFormatting>
  <conditionalFormatting sqref="B12">
    <cfRule type="expression" dxfId="353" priority="14">
      <formula>AND(OR(NOT($O$48= ""), NOT($T$48= ""), NOT($Z$48= ""), NOT($AH$48= "")),B$30="")</formula>
    </cfRule>
    <cfRule type="expression" dxfId="352" priority="15">
      <formula>AND(NOT($F$48= ""),NOT($K$48=""),B$30="")</formula>
    </cfRule>
    <cfRule type="expression" dxfId="351" priority="16">
      <formula>AND($B$30="",$S$2="NEW ITEM")</formula>
    </cfRule>
  </conditionalFormatting>
  <conditionalFormatting sqref="B37 B32 B27 B22 B17">
    <cfRule type="expression" dxfId="350" priority="11">
      <formula>AND(OR(NOT($O$48= ""), NOT($T$48= ""), NOT($Z$48= ""), NOT($AH$48= "")),B$30="")</formula>
    </cfRule>
    <cfRule type="expression" dxfId="349" priority="12">
      <formula>AND(NOT($F$48= ""),NOT($K$48=""),B$30="")</formula>
    </cfRule>
    <cfRule type="expression" dxfId="348" priority="13">
      <formula>AND($B$30="",$S$2="NEW ITEM")</formula>
    </cfRule>
  </conditionalFormatting>
  <conditionalFormatting sqref="AQ10">
    <cfRule type="expression" dxfId="347" priority="10">
      <formula>$AQ10="Bad Check Digit (CS GTIN)"</formula>
    </cfRule>
  </conditionalFormatting>
  <conditionalFormatting sqref="AQ15">
    <cfRule type="expression" dxfId="346" priority="9">
      <formula>$AQ15="Bad Check Digit (CS GTIN)"</formula>
    </cfRule>
  </conditionalFormatting>
  <conditionalFormatting sqref="AQ20">
    <cfRule type="expression" dxfId="345" priority="8">
      <formula>$AQ20="Bad Check Digit (CS GTIN)"</formula>
    </cfRule>
  </conditionalFormatting>
  <conditionalFormatting sqref="AQ25">
    <cfRule type="expression" dxfId="344" priority="7">
      <formula>$AQ25="Bad Check Digit (CS GTIN)"</formula>
    </cfRule>
  </conditionalFormatting>
  <conditionalFormatting sqref="AQ30">
    <cfRule type="expression" dxfId="343" priority="6">
      <formula>$AQ30="Bad Check Digit (CS GTIN)"</formula>
    </cfRule>
  </conditionalFormatting>
  <conditionalFormatting sqref="AQ35">
    <cfRule type="expression" dxfId="342" priority="5">
      <formula>$AQ35="Bad Check Digit (CS GTIN)"</formula>
    </cfRule>
  </conditionalFormatting>
  <conditionalFormatting sqref="N10:R10">
    <cfRule type="expression" dxfId="341" priority="4">
      <formula>$AQ10="Bad Check Digit (CS GTIN)"</formula>
    </cfRule>
  </conditionalFormatting>
  <conditionalFormatting sqref="N35 N30 N25 N20 N15">
    <cfRule type="expression" dxfId="340" priority="2">
      <formula>AND(OR(NOT($F$42= ""), NOT($T$42= "")),OR($K$42="UNIT GTIN",$K$42="CASE GTIN",$K$42="CASE UPC",$K$42="UPK",NOT($T$42= "")),$N$25="")</formula>
    </cfRule>
    <cfRule type="expression" dxfId="339" priority="3">
      <formula>AND($N$25="",$S$2="NEW ITEM")</formula>
    </cfRule>
  </conditionalFormatting>
  <conditionalFormatting sqref="N35:R35 N30:R30 N25:R25 N20:R20 N15:R15">
    <cfRule type="expression" dxfId="338" priority="1">
      <formula>$AQ15="Bad Check Digit (CS GTIN)"</formula>
    </cfRule>
  </conditionalFormatting>
  <dataValidations count="4">
    <dataValidation type="textLength" operator="lessThanOrEqual" allowBlank="1" showInputMessage="1" showErrorMessage="1" error="Use 30 characters or less." sqref="S1" xr:uid="{92E7D6D5-683C-4301-A261-4448BDB22847}">
      <formula1>30</formula1>
    </dataValidation>
    <dataValidation allowBlank="1" showInputMessage="1" showErrorMessage="1" prompt="Enter total number of pages included in presentation." sqref="AO52" xr:uid="{1851E336-0D14-41EC-9153-7470F1CE38C6}"/>
    <dataValidation type="whole" operator="greaterThanOrEqual" allowBlank="1" showInputMessage="1" showErrorMessage="1" error="Enter whole number greater than zero." promptTitle="Pallet Tier" prompt="Enter the quantity of layers per pallet." sqref="W14 W19 W24 W29 W34 W39" xr:uid="{1A9F9631-35D5-4E71-83D7-1A02301170A0}">
      <formula1>0</formula1>
    </dataValidation>
    <dataValidation allowBlank="1" showInputMessage="1" showErrorMessage="1" prompt="Enter page number." sqref="AK52" xr:uid="{5D2B8FA1-50FE-4442-A4B4-957DC9A57DEC}"/>
  </dataValidations>
  <hyperlinks>
    <hyperlink ref="AQ5" location="'DATA ENTRY SHEET'!B65" display="'DATA ENTRY SHEET'!B65" xr:uid="{E74F139C-903E-47CC-A558-F40347B0B7EF}"/>
  </hyperlinks>
  <printOptions horizontalCentered="1" verticalCentered="1"/>
  <pageMargins left="0" right="0" top="0" bottom="0" header="0" footer="0"/>
  <pageSetup scale="7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F7CA-34A2-4C4F-85B7-893104A009CA}">
  <sheetPr codeName="Sheet14">
    <pageSetUpPr fitToPage="1"/>
  </sheetPr>
  <dimension ref="A1:AR53"/>
  <sheetViews>
    <sheetView showGridLines="0" workbookViewId="0">
      <pane ySplit="9" topLeftCell="A10" activePane="bottomLeft" state="frozen"/>
      <selection pane="bottomLeft" activeCell="B40" sqref="B40:E49"/>
    </sheetView>
  </sheetViews>
  <sheetFormatPr defaultColWidth="9.1796875" defaultRowHeight="15.5" x14ac:dyDescent="0.35"/>
  <cols>
    <col min="1" max="1" width="2.81640625" style="74"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A2" s="77"/>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1.5" customHeight="1" x14ac:dyDescent="0.35">
      <c r="A3" s="70"/>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1023</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53</v>
      </c>
      <c r="B10" s="952"/>
      <c r="C10" s="953"/>
      <c r="D10" s="953"/>
      <c r="E10" s="953"/>
      <c r="F10" s="953"/>
      <c r="G10" s="953"/>
      <c r="H10" s="953"/>
      <c r="I10" s="953"/>
      <c r="J10" s="953"/>
      <c r="K10" s="954"/>
      <c r="L10" s="1049" t="str">
        <f>IF(NOT('DATA ENTRY SHEET'!F72=""),'DATA ENTRY SHEET'!F72,"")</f>
        <v/>
      </c>
      <c r="M10" s="956"/>
      <c r="N10" s="1247" t="str">
        <f>IF(NOT('DATA ENTRY SHEET'!J72=""),'DATA ENTRY SHEET'!J72,"")</f>
        <v/>
      </c>
      <c r="O10" s="1248"/>
      <c r="P10" s="1248"/>
      <c r="Q10" s="1248"/>
      <c r="R10" s="1249"/>
      <c r="S10" s="1196" t="str">
        <f>IF(NOT('DATA ENTRY SHEET'!AJ72=""),'DATA ENTRY SHEET'!AJ72,"")</f>
        <v/>
      </c>
      <c r="T10" s="1198"/>
      <c r="U10" s="1196" t="str">
        <f>IF(NOT('DATA ENTRY SHEET'!AM72=""),'DATA ENTRY SHEET'!AM72,"")</f>
        <v/>
      </c>
      <c r="V10" s="1198"/>
      <c r="W10" s="1196" t="str">
        <f>IF(NOT('DATA ENTRY SHEET'!AN72=""),'DATA ENTRY SHEET'!AN72,"")</f>
        <v/>
      </c>
      <c r="X10" s="1197"/>
      <c r="Y10" s="1198"/>
      <c r="Z10" s="943" t="str">
        <f>IF('DATA ENTRY SHEET'!AW72="","",'DATA ENTRY SHEET'!AW72)</f>
        <v/>
      </c>
      <c r="AA10" s="944"/>
      <c r="AB10" s="945"/>
      <c r="AC10" s="943" t="str">
        <f>IF(NOT('DATA ENTRY SHEET'!AY72=""),'DATA ENTRY SHEET'!AY72,"")</f>
        <v/>
      </c>
      <c r="AD10" s="944"/>
      <c r="AE10" s="944"/>
      <c r="AF10" s="945"/>
      <c r="AG10" s="1173" t="str">
        <f>IF('DATA ENTRY SHEET'!AR72="","",'DATA ENTRY SHEET'!AR72)</f>
        <v/>
      </c>
      <c r="AH10" s="1174"/>
      <c r="AI10" s="1175" t="str">
        <f>IF('DATA ENTRY SHEET'!BS72="","",'DATA ENTRY SHEET'!BS72)</f>
        <v/>
      </c>
      <c r="AJ10" s="1176"/>
      <c r="AK10" s="993" t="str">
        <f>IF(NOT('DATA ENTRY SHEET'!AT72=""),'DATA ENTRY SHEET'!AT72,"")</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SHEET'!B72=""),'DATA ENTRY SHEET'!B72,"")</f>
        <v/>
      </c>
      <c r="C11" s="958"/>
      <c r="D11" s="958"/>
      <c r="E11" s="958"/>
      <c r="F11" s="959" t="str">
        <f>IF('DATA ENTRY SHEET'!BX72="","",'DATA ENTRY SHEET'!BX72)</f>
        <v/>
      </c>
      <c r="G11" s="959"/>
      <c r="H11" s="959"/>
      <c r="I11" s="959"/>
      <c r="J11" s="959"/>
      <c r="K11" s="960"/>
      <c r="L11" s="1045" t="str">
        <f>IF(NOT('DATA ENTRY SHEET'!H72=""),'DATA ENTRY SHEET'!H72,"")</f>
        <v/>
      </c>
      <c r="M11" s="937"/>
      <c r="N11" s="1226" t="str">
        <f>IF(NOT('DATA ENTRY SHEET'!AD72=""),'DATA ENTRY SHEET'!AD72,"")</f>
        <v/>
      </c>
      <c r="O11" s="1227"/>
      <c r="P11" s="1227"/>
      <c r="Q11" s="1227"/>
      <c r="R11" s="1228"/>
      <c r="S11" s="1199" t="str">
        <f>IF(NOT('DATA ENTRY SHEET'!AI72=""),'DATA ENTRY SHEET'!AI72,"")</f>
        <v/>
      </c>
      <c r="T11" s="1200"/>
      <c r="U11" s="1199" t="str">
        <f>IF(NOT('DATA ENTRY SHEET'!AL72=""),'DATA ENTRY SHEET'!AL72,"")</f>
        <v/>
      </c>
      <c r="V11" s="1200"/>
      <c r="W11" s="1199" t="str">
        <f>IF(NOT('DATA ENTRY SHEET'!AO72=""),'DATA ENTRY SHEET'!AO72,"")</f>
        <v/>
      </c>
      <c r="X11" s="1217"/>
      <c r="Y11" s="1200"/>
      <c r="Z11" s="946" t="str">
        <f>IF(Z10="","",ROUNDUP((Z10)*((AB6)+1),2))</f>
        <v/>
      </c>
      <c r="AA11" s="947"/>
      <c r="AB11" s="948"/>
      <c r="AC11" s="946" t="str">
        <f>IF(AC10="","",ROUNDUP((AC10)*($AF$6+1),2))</f>
        <v/>
      </c>
      <c r="AD11" s="947"/>
      <c r="AE11" s="947"/>
      <c r="AF11" s="948"/>
      <c r="AG11" s="1178" t="str">
        <f>IF(NOT('DATA ENTRY SHEET'!AS72=""),'DATA ENTRY SHEET'!AS72,"")</f>
        <v/>
      </c>
      <c r="AH11" s="1179"/>
      <c r="AI11" s="1177" t="str">
        <f>IF('DATA ENTRY SHEET'!BV72="","",'DATA ENTRY SHEET'!BV72)</f>
        <v/>
      </c>
      <c r="AJ11" s="1177"/>
      <c r="AK11" s="998" t="str">
        <f>IF(NOT('DATA ENTRY SHEET'!AU72=""),'DATA ENTRY SHEET'!AU72,"")</f>
        <v/>
      </c>
      <c r="AL11" s="999"/>
      <c r="AM11" s="506"/>
      <c r="AN11" s="1092" t="s">
        <v>34</v>
      </c>
      <c r="AO11" s="1093"/>
      <c r="AQ11" s="74"/>
    </row>
    <row r="12" spans="1:44" ht="18" customHeight="1" x14ac:dyDescent="0.35">
      <c r="A12" s="370"/>
      <c r="B12" s="929" t="str">
        <f>IF(NOT('DATA ENTRY SHEET'!C72=""),'DATA ENTRY SHEET'!C72,"")</f>
        <v/>
      </c>
      <c r="C12" s="930"/>
      <c r="D12" s="930"/>
      <c r="E12" s="930"/>
      <c r="F12" s="930"/>
      <c r="G12" s="930"/>
      <c r="H12" s="930"/>
      <c r="I12" s="930"/>
      <c r="J12" s="930"/>
      <c r="K12" s="648" t="str">
        <f>IF('DATA ENTRY SHEET'!AG72&lt;&gt;"",LEFT('DATA ENTRY SHEET'!AG72,1),"")</f>
        <v/>
      </c>
      <c r="L12" s="1005" t="str">
        <f>IF(NOT('DATA ENTRY SHEET'!G72=""),'DATA ENTRY SHEET'!G72,"")</f>
        <v/>
      </c>
      <c r="M12" s="932"/>
      <c r="N12" s="1250" t="str">
        <f>IF(NOT('DATA ENTRY SHEET'!AF72=""),'DATA ENTRY SHEET'!AF72,"")</f>
        <v/>
      </c>
      <c r="O12" s="1250"/>
      <c r="P12" s="1250"/>
      <c r="Q12" s="1250"/>
      <c r="R12" s="1250"/>
      <c r="S12" s="1199" t="str">
        <f>IF(NOT('DATA ENTRY SHEET'!AH72=""),'DATA ENTRY SHEET'!AH72,"")</f>
        <v/>
      </c>
      <c r="T12" s="1200"/>
      <c r="U12" s="1217" t="str">
        <f>IF(NOT('DATA ENTRY SHEET'!AK72=""),'DATA ENTRY SHEET'!AK72,"")</f>
        <v/>
      </c>
      <c r="V12" s="1200"/>
      <c r="W12" s="1206" t="str">
        <f>IF(NOT('DATA ENTRY SHEET'!AP72=""),'DATA ENTRY SHEET'!AP72,"")</f>
        <v/>
      </c>
      <c r="X12" s="1207"/>
      <c r="Y12" s="1208"/>
      <c r="Z12" s="946" t="str">
        <f>IF(NOT('DATA ENTRY SHEET'!AX72=""),'DATA ENTRY SHEET'!AX72,"")</f>
        <v/>
      </c>
      <c r="AA12" s="947"/>
      <c r="AB12" s="948"/>
      <c r="AC12" s="946" t="str">
        <f>IF(NOT('DATA ENTRY SHEET'!AZ72=""),'DATA ENTRY SHEET'!AZ72,"")</f>
        <v/>
      </c>
      <c r="AD12" s="947"/>
      <c r="AE12" s="947"/>
      <c r="AF12" s="948"/>
      <c r="AG12" s="1209" t="str">
        <f>IF('DATA ENTRY SHEET'!BR72="","",'DATA ENTRY SHEET'!BR72)</f>
        <v/>
      </c>
      <c r="AH12" s="1210"/>
      <c r="AI12" s="1177" t="str">
        <f>IF('DATA ENTRY SHEET'!BT72="","",'DATA ENTRY SHEET'!BT72)</f>
        <v/>
      </c>
      <c r="AJ12" s="1177"/>
      <c r="AK12" s="998" t="str">
        <f>IF(NOT('DATA ENTRY SHEET'!AV72=""),'DATA ENTRY SHEET'!AV72,"")</f>
        <v/>
      </c>
      <c r="AL12" s="999"/>
      <c r="AM12" s="506"/>
      <c r="AN12" s="330"/>
      <c r="AO12" s="331"/>
      <c r="AQ12" s="74"/>
    </row>
    <row r="13" spans="1:44" ht="18" customHeight="1" thickBot="1" x14ac:dyDescent="0.4">
      <c r="A13" s="370"/>
      <c r="B13" s="967" t="str">
        <f>IF(NOT('DATA ENTRY SHEET'!D72=""),'DATA ENTRY SHEET'!D72,"")</f>
        <v/>
      </c>
      <c r="C13" s="968"/>
      <c r="D13" s="968"/>
      <c r="E13" s="969"/>
      <c r="F13" s="1211" t="str">
        <f>IF('DATA ENTRY SHEET'!E72="","",'DATA ENTRY SHEET'!E72)</f>
        <v/>
      </c>
      <c r="G13" s="968"/>
      <c r="H13" s="968"/>
      <c r="I13" s="968"/>
      <c r="J13" s="968"/>
      <c r="K13" s="969"/>
      <c r="L13" s="1004" t="str">
        <f>IF(NOT('DATA ENTRY SHEET'!I72=""),'DATA ENTRY SHEET'!I72,"")</f>
        <v/>
      </c>
      <c r="M13" s="972"/>
      <c r="N13" s="1214" t="str">
        <f>IF(NOT('DATA ENTRY SHEET'!AE72=""),'DATA ENTRY SHEET'!AE72,"")</f>
        <v/>
      </c>
      <c r="O13" s="1215"/>
      <c r="P13" s="1215"/>
      <c r="Q13" s="1215"/>
      <c r="R13" s="1216"/>
      <c r="S13" s="1221"/>
      <c r="T13" s="1222"/>
      <c r="U13" s="1222"/>
      <c r="V13" s="1223"/>
      <c r="W13" s="1229" t="str">
        <f>IF(NOT('DATA ENTRY SHEET'!AQ72=""),'DATA ENTRY SHEET'!AQ72,"")</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SHEET'!BQ72="","",'DATA ENTRY SHEET'!BQ72)</f>
        <v/>
      </c>
      <c r="AH13" s="1162"/>
      <c r="AI13" s="1180" t="str">
        <f>IF('DATA ENTRY SHEET'!BU72="","",'DATA ENTRY SHEET'!BU72)</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54</v>
      </c>
      <c r="B15" s="952"/>
      <c r="C15" s="953"/>
      <c r="D15" s="953"/>
      <c r="E15" s="953"/>
      <c r="F15" s="953"/>
      <c r="G15" s="953"/>
      <c r="H15" s="953"/>
      <c r="I15" s="953"/>
      <c r="J15" s="953"/>
      <c r="K15" s="954"/>
      <c r="L15" s="1049" t="str">
        <f>IF(NOT('DATA ENTRY SHEET'!F73=""),'DATA ENTRY SHEET'!F73,"")</f>
        <v/>
      </c>
      <c r="M15" s="956"/>
      <c r="N15" s="1247" t="str">
        <f>IF(NOT('DATA ENTRY SHEET'!J73=""),'DATA ENTRY SHEET'!J73,"")</f>
        <v/>
      </c>
      <c r="O15" s="1248"/>
      <c r="P15" s="1248"/>
      <c r="Q15" s="1248"/>
      <c r="R15" s="1249"/>
      <c r="S15" s="1196" t="str">
        <f>IF(NOT('DATA ENTRY SHEET'!AJ73=""),'DATA ENTRY SHEET'!AJ73,"")</f>
        <v/>
      </c>
      <c r="T15" s="1198"/>
      <c r="U15" s="1196" t="str">
        <f>IF(NOT('DATA ENTRY SHEET'!AM73=""),'DATA ENTRY SHEET'!AM73,"")</f>
        <v/>
      </c>
      <c r="V15" s="1198"/>
      <c r="W15" s="1196" t="str">
        <f>IF(NOT('DATA ENTRY SHEET'!AN73=""),'DATA ENTRY SHEET'!AN73,"")</f>
        <v/>
      </c>
      <c r="X15" s="1197"/>
      <c r="Y15" s="1198"/>
      <c r="Z15" s="943" t="str">
        <f>IF('DATA ENTRY SHEET'!AW73="","",'DATA ENTRY SHEET'!AW73)</f>
        <v/>
      </c>
      <c r="AA15" s="944"/>
      <c r="AB15" s="945"/>
      <c r="AC15" s="943" t="str">
        <f>IF(NOT('DATA ENTRY SHEET'!AY73=""),'DATA ENTRY SHEET'!AY73,"")</f>
        <v/>
      </c>
      <c r="AD15" s="944"/>
      <c r="AE15" s="944"/>
      <c r="AF15" s="945"/>
      <c r="AG15" s="1173" t="str">
        <f>IF('DATA ENTRY SHEET'!AR73="","",'DATA ENTRY SHEET'!AR73)</f>
        <v/>
      </c>
      <c r="AH15" s="1174"/>
      <c r="AI15" s="1175" t="str">
        <f>IF('DATA ENTRY SHEET'!BS73="","",'DATA ENTRY SHEET'!BS73)</f>
        <v/>
      </c>
      <c r="AJ15" s="1176"/>
      <c r="AK15" s="993" t="str">
        <f>IF(NOT('DATA ENTRY SHEET'!AT73=""),'DATA ENTRY SHEET'!AT73,"")</f>
        <v/>
      </c>
      <c r="AL15" s="994"/>
      <c r="AM15" s="505"/>
      <c r="AN15" s="1094" t="s">
        <v>37</v>
      </c>
      <c r="AO15" s="1095"/>
      <c r="AQ15" s="672" t="str">
        <f>IF(N15&lt;&gt;"", IF(NOT(INDEX(Table1[CALCULATION:
CASE GTIN CHECK DIGIT VALIDATION],MATCH(N15,Table1[CASE GTIN],0))="VALID"),"Bad Check Digit (CS GTIN)",""),"")</f>
        <v/>
      </c>
    </row>
    <row r="16" spans="1:44" ht="18" customHeight="1" x14ac:dyDescent="0.35">
      <c r="A16" s="256"/>
      <c r="B16" s="957" t="str">
        <f>IF(NOT('DATA ENTRY SHEET'!B73=""),'DATA ENTRY SHEET'!B73,"")</f>
        <v/>
      </c>
      <c r="C16" s="958"/>
      <c r="D16" s="958"/>
      <c r="E16" s="958"/>
      <c r="F16" s="959" t="str">
        <f>IF('DATA ENTRY SHEET'!BX73="","",'DATA ENTRY SHEET'!BX73)</f>
        <v/>
      </c>
      <c r="G16" s="959"/>
      <c r="H16" s="959"/>
      <c r="I16" s="959"/>
      <c r="J16" s="959"/>
      <c r="K16" s="960"/>
      <c r="L16" s="1045" t="str">
        <f>IF(NOT('DATA ENTRY SHEET'!H73=""),'DATA ENTRY SHEET'!H73,"")</f>
        <v/>
      </c>
      <c r="M16" s="937"/>
      <c r="N16" s="1226" t="str">
        <f>IF(NOT('DATA ENTRY SHEET'!AD73=""),'DATA ENTRY SHEET'!AD73,"")</f>
        <v/>
      </c>
      <c r="O16" s="1227"/>
      <c r="P16" s="1227"/>
      <c r="Q16" s="1227"/>
      <c r="R16" s="1228"/>
      <c r="S16" s="1199" t="str">
        <f>IF(NOT('DATA ENTRY SHEET'!AI73=""),'DATA ENTRY SHEET'!AI73,"")</f>
        <v/>
      </c>
      <c r="T16" s="1200"/>
      <c r="U16" s="1199" t="str">
        <f>IF(NOT('DATA ENTRY SHEET'!AL73=""),'DATA ENTRY SHEET'!AL73,"")</f>
        <v/>
      </c>
      <c r="V16" s="1200"/>
      <c r="W16" s="1199" t="str">
        <f>IF(NOT('DATA ENTRY SHEET'!AO73=""),'DATA ENTRY SHEET'!AO73,"")</f>
        <v/>
      </c>
      <c r="X16" s="1217"/>
      <c r="Y16" s="1200"/>
      <c r="Z16" s="946" t="str">
        <f>IF(Z15="","",ROUNDUP((Z15)*((AB6)+1),2))</f>
        <v/>
      </c>
      <c r="AA16" s="947"/>
      <c r="AB16" s="948"/>
      <c r="AC16" s="946" t="str">
        <f>IF(AC15="","",ROUNDUP((AC15)*($AF$6+1),2))</f>
        <v/>
      </c>
      <c r="AD16" s="947"/>
      <c r="AE16" s="947"/>
      <c r="AF16" s="948"/>
      <c r="AG16" s="1178" t="str">
        <f>IF(NOT('DATA ENTRY SHEET'!AS73=""),'DATA ENTRY SHEET'!AS73,"")</f>
        <v/>
      </c>
      <c r="AH16" s="1179"/>
      <c r="AI16" s="1177" t="str">
        <f>IF('DATA ENTRY SHEET'!BV73="","",'DATA ENTRY SHEET'!BV73)</f>
        <v/>
      </c>
      <c r="AJ16" s="1177"/>
      <c r="AK16" s="998" t="str">
        <f>IF(NOT('DATA ENTRY SHEET'!AU73=""),'DATA ENTRY SHEET'!AU73,"")</f>
        <v/>
      </c>
      <c r="AL16" s="999"/>
      <c r="AM16" s="506"/>
      <c r="AN16" s="1092" t="s">
        <v>34</v>
      </c>
      <c r="AO16" s="1093"/>
      <c r="AQ16" s="74"/>
    </row>
    <row r="17" spans="1:43" ht="18" customHeight="1" x14ac:dyDescent="0.35">
      <c r="A17" s="256"/>
      <c r="B17" s="929" t="str">
        <f>IF(NOT('DATA ENTRY SHEET'!C73=""),'DATA ENTRY SHEET'!C73,"")</f>
        <v/>
      </c>
      <c r="C17" s="930"/>
      <c r="D17" s="930"/>
      <c r="E17" s="930"/>
      <c r="F17" s="930"/>
      <c r="G17" s="930"/>
      <c r="H17" s="930"/>
      <c r="I17" s="930"/>
      <c r="J17" s="930"/>
      <c r="K17" s="648" t="str">
        <f>IF('DATA ENTRY SHEET'!AG73&lt;&gt;"",LEFT('DATA ENTRY SHEET'!AG73,1),"")</f>
        <v/>
      </c>
      <c r="L17" s="1005" t="str">
        <f>IF(NOT('DATA ENTRY SHEET'!G73=""),'DATA ENTRY SHEET'!G73,"")</f>
        <v/>
      </c>
      <c r="M17" s="932"/>
      <c r="N17" s="1250" t="str">
        <f>IF(NOT('DATA ENTRY SHEET'!AF73=""),'DATA ENTRY SHEET'!AF73,"")</f>
        <v/>
      </c>
      <c r="O17" s="1250"/>
      <c r="P17" s="1250"/>
      <c r="Q17" s="1250"/>
      <c r="R17" s="1250"/>
      <c r="S17" s="1199" t="str">
        <f>IF(NOT('DATA ENTRY SHEET'!AH73=""),'DATA ENTRY SHEET'!AH73,"")</f>
        <v/>
      </c>
      <c r="T17" s="1200"/>
      <c r="U17" s="1217" t="str">
        <f>IF(NOT('DATA ENTRY SHEET'!AK73=""),'DATA ENTRY SHEET'!AK73,"")</f>
        <v/>
      </c>
      <c r="V17" s="1200"/>
      <c r="W17" s="1206" t="str">
        <f>IF(NOT('DATA ENTRY SHEET'!AP73=""),'DATA ENTRY SHEET'!AP73,"")</f>
        <v/>
      </c>
      <c r="X17" s="1207"/>
      <c r="Y17" s="1208"/>
      <c r="Z17" s="946" t="str">
        <f>IF(NOT('DATA ENTRY SHEET'!AX73=""),'DATA ENTRY SHEET'!AX73,"")</f>
        <v/>
      </c>
      <c r="AA17" s="947"/>
      <c r="AB17" s="948"/>
      <c r="AC17" s="946" t="str">
        <f>IF(NOT('DATA ENTRY SHEET'!AZ73=""),'DATA ENTRY SHEET'!AZ73,"")</f>
        <v/>
      </c>
      <c r="AD17" s="947"/>
      <c r="AE17" s="947"/>
      <c r="AF17" s="948"/>
      <c r="AG17" s="1209" t="str">
        <f>IF('DATA ENTRY SHEET'!BR73="","",'DATA ENTRY SHEET'!BR73)</f>
        <v/>
      </c>
      <c r="AH17" s="1210"/>
      <c r="AI17" s="1177" t="str">
        <f>IF('DATA ENTRY SHEET'!BT73="","",'DATA ENTRY SHEET'!BT73)</f>
        <v/>
      </c>
      <c r="AJ17" s="1177"/>
      <c r="AK17" s="998" t="str">
        <f>IF(NOT('DATA ENTRY SHEET'!AV73=""),'DATA ENTRY SHEET'!AV73,"")</f>
        <v/>
      </c>
      <c r="AL17" s="999"/>
      <c r="AM17" s="506"/>
      <c r="AN17" s="330"/>
      <c r="AO17" s="331"/>
      <c r="AQ17" s="74"/>
    </row>
    <row r="18" spans="1:43" ht="18" customHeight="1" thickBot="1" x14ac:dyDescent="0.4">
      <c r="A18" s="256"/>
      <c r="B18" s="967" t="str">
        <f>IF(NOT('DATA ENTRY SHEET'!D73=""),'DATA ENTRY SHEET'!D73,"")</f>
        <v/>
      </c>
      <c r="C18" s="968"/>
      <c r="D18" s="968"/>
      <c r="E18" s="969"/>
      <c r="F18" s="1211" t="str">
        <f>IF('DATA ENTRY SHEET'!E73="","",'DATA ENTRY SHEET'!E73)</f>
        <v/>
      </c>
      <c r="G18" s="968"/>
      <c r="H18" s="968"/>
      <c r="I18" s="968"/>
      <c r="J18" s="968"/>
      <c r="K18" s="969"/>
      <c r="L18" s="1004" t="str">
        <f>IF(NOT('DATA ENTRY SHEET'!I73=""),'DATA ENTRY SHEET'!I73,"")</f>
        <v/>
      </c>
      <c r="M18" s="972"/>
      <c r="N18" s="1214" t="str">
        <f>IF(NOT('DATA ENTRY SHEET'!AE73=""),'DATA ENTRY SHEET'!AE73,"")</f>
        <v/>
      </c>
      <c r="O18" s="1215"/>
      <c r="P18" s="1215"/>
      <c r="Q18" s="1215"/>
      <c r="R18" s="1216"/>
      <c r="S18" s="1232"/>
      <c r="T18" s="1233"/>
      <c r="U18" s="1233"/>
      <c r="V18" s="1234"/>
      <c r="W18" s="1229" t="str">
        <f>IF(NOT('DATA ENTRY SHEET'!AQ73=""),'DATA ENTRY SHEET'!AQ73,"")</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SHEET'!BQ73="","",'DATA ENTRY SHEET'!BQ73)</f>
        <v/>
      </c>
      <c r="AH18" s="1162"/>
      <c r="AI18" s="1180" t="str">
        <f>IF('DATA ENTRY SHEET'!BU73="","",'DATA ENTRY SHEET'!BU73)</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55</v>
      </c>
      <c r="B20" s="952"/>
      <c r="C20" s="953"/>
      <c r="D20" s="953"/>
      <c r="E20" s="953"/>
      <c r="F20" s="953"/>
      <c r="G20" s="953"/>
      <c r="H20" s="953"/>
      <c r="I20" s="953"/>
      <c r="J20" s="953"/>
      <c r="K20" s="954"/>
      <c r="L20" s="1049" t="str">
        <f>IF(NOT('DATA ENTRY SHEET'!F74=""),'DATA ENTRY SHEET'!F74,"")</f>
        <v/>
      </c>
      <c r="M20" s="956"/>
      <c r="N20" s="1247" t="str">
        <f>IF(NOT('DATA ENTRY SHEET'!J74=""),'DATA ENTRY SHEET'!J74,"")</f>
        <v/>
      </c>
      <c r="O20" s="1248"/>
      <c r="P20" s="1248"/>
      <c r="Q20" s="1248"/>
      <c r="R20" s="1249"/>
      <c r="S20" s="1196" t="str">
        <f>IF(NOT('DATA ENTRY SHEET'!AJ74=""),'DATA ENTRY SHEET'!AJ74,"")</f>
        <v/>
      </c>
      <c r="T20" s="1198"/>
      <c r="U20" s="1196" t="str">
        <f>IF(NOT('DATA ENTRY SHEET'!AM74=""),'DATA ENTRY SHEET'!AM74,"")</f>
        <v/>
      </c>
      <c r="V20" s="1198"/>
      <c r="W20" s="1196" t="str">
        <f>IF(NOT('DATA ENTRY SHEET'!AN74=""),'DATA ENTRY SHEET'!AN74,"")</f>
        <v/>
      </c>
      <c r="X20" s="1197"/>
      <c r="Y20" s="1198"/>
      <c r="Z20" s="943" t="str">
        <f>IF('DATA ENTRY SHEET'!AW74="","",'DATA ENTRY SHEET'!AW74)</f>
        <v/>
      </c>
      <c r="AA20" s="944"/>
      <c r="AB20" s="945"/>
      <c r="AC20" s="943" t="str">
        <f>IF(NOT('DATA ENTRY SHEET'!AY74=""),'DATA ENTRY SHEET'!AY74,"")</f>
        <v/>
      </c>
      <c r="AD20" s="944"/>
      <c r="AE20" s="944"/>
      <c r="AF20" s="945"/>
      <c r="AG20" s="1173" t="str">
        <f>IF('DATA ENTRY SHEET'!AR74="","",'DATA ENTRY SHEET'!AR74)</f>
        <v/>
      </c>
      <c r="AH20" s="1174"/>
      <c r="AI20" s="1175" t="str">
        <f>IF('DATA ENTRY SHEET'!BS74="","",'DATA ENTRY SHEET'!BS74)</f>
        <v/>
      </c>
      <c r="AJ20" s="1176"/>
      <c r="AK20" s="993" t="str">
        <f>IF(NOT('DATA ENTRY SHEET'!AT74=""),'DATA ENTRY SHEET'!AT74,"")</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SHEET'!B74=""),'DATA ENTRY SHEET'!B74,"")</f>
        <v/>
      </c>
      <c r="C21" s="958"/>
      <c r="D21" s="958"/>
      <c r="E21" s="958"/>
      <c r="F21" s="959" t="str">
        <f>IF('DATA ENTRY SHEET'!BX74="","",'DATA ENTRY SHEET'!BX74)</f>
        <v/>
      </c>
      <c r="G21" s="959"/>
      <c r="H21" s="959"/>
      <c r="I21" s="959"/>
      <c r="J21" s="959"/>
      <c r="K21" s="960"/>
      <c r="L21" s="1045" t="str">
        <f>IF(NOT('DATA ENTRY SHEET'!H74=""),'DATA ENTRY SHEET'!H74,"")</f>
        <v/>
      </c>
      <c r="M21" s="937"/>
      <c r="N21" s="1226" t="str">
        <f>IF(NOT('DATA ENTRY SHEET'!AD74=""),'DATA ENTRY SHEET'!AD74,"")</f>
        <v/>
      </c>
      <c r="O21" s="1227"/>
      <c r="P21" s="1227"/>
      <c r="Q21" s="1227"/>
      <c r="R21" s="1228"/>
      <c r="S21" s="1199" t="str">
        <f>IF(NOT('DATA ENTRY SHEET'!AI74=""),'DATA ENTRY SHEET'!AI74,"")</f>
        <v/>
      </c>
      <c r="T21" s="1200"/>
      <c r="U21" s="1199" t="str">
        <f>IF(NOT('DATA ENTRY SHEET'!AL74=""),'DATA ENTRY SHEET'!AL74,"")</f>
        <v/>
      </c>
      <c r="V21" s="1200"/>
      <c r="W21" s="1199" t="str">
        <f>IF(NOT('DATA ENTRY SHEET'!AO74=""),'DATA ENTRY SHEET'!AO74,"")</f>
        <v/>
      </c>
      <c r="X21" s="1217"/>
      <c r="Y21" s="1200"/>
      <c r="Z21" s="946" t="str">
        <f>IF(Z20="","",ROUNDUP((Z20)*(($AB$6)+1),2))</f>
        <v/>
      </c>
      <c r="AA21" s="947"/>
      <c r="AB21" s="948"/>
      <c r="AC21" s="946" t="str">
        <f>IF(AC20="","",ROUNDUP((AC20)*($AF$6+1),2))</f>
        <v/>
      </c>
      <c r="AD21" s="947"/>
      <c r="AE21" s="947"/>
      <c r="AF21" s="948"/>
      <c r="AG21" s="1178" t="str">
        <f>IF(NOT('DATA ENTRY SHEET'!AS74=""),'DATA ENTRY SHEET'!AS74,"")</f>
        <v/>
      </c>
      <c r="AH21" s="1179"/>
      <c r="AI21" s="1177" t="str">
        <f>IF('DATA ENTRY SHEET'!BV74="","",'DATA ENTRY SHEET'!BV74)</f>
        <v/>
      </c>
      <c r="AJ21" s="1177"/>
      <c r="AK21" s="998" t="str">
        <f>IF(NOT('DATA ENTRY SHEET'!AU74=""),'DATA ENTRY SHEET'!AU74,"")</f>
        <v/>
      </c>
      <c r="AL21" s="999"/>
      <c r="AM21" s="506"/>
      <c r="AN21" s="1092" t="s">
        <v>34</v>
      </c>
      <c r="AO21" s="1093"/>
      <c r="AQ21" s="74"/>
    </row>
    <row r="22" spans="1:43" ht="18" customHeight="1" x14ac:dyDescent="0.35">
      <c r="A22" s="370"/>
      <c r="B22" s="929" t="str">
        <f>IF(NOT('DATA ENTRY SHEET'!C74=""),'DATA ENTRY SHEET'!C74,"")</f>
        <v/>
      </c>
      <c r="C22" s="930"/>
      <c r="D22" s="930"/>
      <c r="E22" s="930"/>
      <c r="F22" s="930"/>
      <c r="G22" s="930"/>
      <c r="H22" s="930"/>
      <c r="I22" s="930"/>
      <c r="J22" s="930"/>
      <c r="K22" s="648" t="str">
        <f>IF('DATA ENTRY SHEET'!AG74&lt;&gt;"",LEFT('DATA ENTRY SHEET'!AG74,1),"")</f>
        <v/>
      </c>
      <c r="L22" s="1005" t="str">
        <f>IF(NOT('DATA ENTRY SHEET'!G74=""),'DATA ENTRY SHEET'!G74,"")</f>
        <v/>
      </c>
      <c r="M22" s="932"/>
      <c r="N22" s="1250" t="str">
        <f>IF(NOT('DATA ENTRY SHEET'!AF74=""),'DATA ENTRY SHEET'!AF74,"")</f>
        <v/>
      </c>
      <c r="O22" s="1250"/>
      <c r="P22" s="1250"/>
      <c r="Q22" s="1250"/>
      <c r="R22" s="1250"/>
      <c r="S22" s="1199" t="str">
        <f>IF(NOT('DATA ENTRY SHEET'!AH74=""),'DATA ENTRY SHEET'!AH74,"")</f>
        <v/>
      </c>
      <c r="T22" s="1200"/>
      <c r="U22" s="1217" t="str">
        <f>IF(NOT('DATA ENTRY SHEET'!AK74=""),'DATA ENTRY SHEET'!AK74,"")</f>
        <v/>
      </c>
      <c r="V22" s="1200"/>
      <c r="W22" s="1206" t="str">
        <f>IF(NOT('DATA ENTRY SHEET'!AP74=""),'DATA ENTRY SHEET'!AP74,"")</f>
        <v/>
      </c>
      <c r="X22" s="1207"/>
      <c r="Y22" s="1208"/>
      <c r="Z22" s="946" t="str">
        <f>IF(NOT('DATA ENTRY SHEET'!AX74=""),'DATA ENTRY SHEET'!AX74,"")</f>
        <v/>
      </c>
      <c r="AA22" s="947"/>
      <c r="AB22" s="948"/>
      <c r="AC22" s="946" t="str">
        <f>IF(NOT('DATA ENTRY SHEET'!AZ74=""),'DATA ENTRY SHEET'!AZ74,"")</f>
        <v/>
      </c>
      <c r="AD22" s="947"/>
      <c r="AE22" s="947"/>
      <c r="AF22" s="948"/>
      <c r="AG22" s="1209" t="str">
        <f>IF('DATA ENTRY SHEET'!BR74="","",'DATA ENTRY SHEET'!BR74)</f>
        <v/>
      </c>
      <c r="AH22" s="1210"/>
      <c r="AI22" s="1177" t="str">
        <f>IF('DATA ENTRY SHEET'!BT74="","",'DATA ENTRY SHEET'!BT74)</f>
        <v/>
      </c>
      <c r="AJ22" s="1177"/>
      <c r="AK22" s="998" t="str">
        <f>IF(NOT('DATA ENTRY SHEET'!AV74=""),'DATA ENTRY SHEET'!AV74,"")</f>
        <v/>
      </c>
      <c r="AL22" s="999"/>
      <c r="AM22" s="506"/>
      <c r="AN22" s="330"/>
      <c r="AO22" s="331"/>
      <c r="AQ22" s="74"/>
    </row>
    <row r="23" spans="1:43" ht="18" customHeight="1" thickBot="1" x14ac:dyDescent="0.4">
      <c r="A23" s="370"/>
      <c r="B23" s="967" t="str">
        <f>IF(NOT('DATA ENTRY SHEET'!D74=""),'DATA ENTRY SHEET'!D74,"")</f>
        <v/>
      </c>
      <c r="C23" s="968"/>
      <c r="D23" s="968"/>
      <c r="E23" s="969"/>
      <c r="F23" s="1211" t="str">
        <f>IF('DATA ENTRY SHEET'!E74="","",'DATA ENTRY SHEET'!E74)</f>
        <v/>
      </c>
      <c r="G23" s="968"/>
      <c r="H23" s="968"/>
      <c r="I23" s="968"/>
      <c r="J23" s="968"/>
      <c r="K23" s="969"/>
      <c r="L23" s="1004" t="str">
        <f>IF(NOT('DATA ENTRY SHEET'!I74=""),'DATA ENTRY SHEET'!I74,"")</f>
        <v/>
      </c>
      <c r="M23" s="972"/>
      <c r="N23" s="1214" t="str">
        <f>IF(NOT('DATA ENTRY SHEET'!AE74=""),'DATA ENTRY SHEET'!AE74,"")</f>
        <v/>
      </c>
      <c r="O23" s="1215"/>
      <c r="P23" s="1215"/>
      <c r="Q23" s="1215"/>
      <c r="R23" s="1216"/>
      <c r="S23" s="1232"/>
      <c r="T23" s="1233"/>
      <c r="U23" s="1233"/>
      <c r="V23" s="1234"/>
      <c r="W23" s="1229" t="str">
        <f>IF(NOT('DATA ENTRY SHEET'!AQ74=""),'DATA ENTRY SHEET'!AQ74,"")</f>
        <v/>
      </c>
      <c r="X23" s="1230"/>
      <c r="Y23" s="1231"/>
      <c r="Z23" s="1016" t="str">
        <f t="shared" ref="Z23" si="4">IF(AND(NOT(Z21=""),NOT(Z22="")),(Z22-Z21)/(Z22),"")</f>
        <v/>
      </c>
      <c r="AA23" s="1017"/>
      <c r="AB23" s="1018"/>
      <c r="AC23" s="1016" t="str">
        <f>IF(AND(NOT(AC21=""),NOT(AC22="")),(AC22-AC21)/(AC22),"")</f>
        <v/>
      </c>
      <c r="AD23" s="1017"/>
      <c r="AE23" s="1017"/>
      <c r="AF23" s="1018"/>
      <c r="AG23" s="1161" t="str">
        <f>IF('DATA ENTRY SHEET'!BQ74="","",'DATA ENTRY SHEET'!BQ74)</f>
        <v/>
      </c>
      <c r="AH23" s="1162"/>
      <c r="AI23" s="1180" t="str">
        <f>IF('DATA ENTRY SHEET'!BU74="","",'DATA ENTRY SHEET'!BU74)</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56</v>
      </c>
      <c r="B25" s="952"/>
      <c r="C25" s="953"/>
      <c r="D25" s="953"/>
      <c r="E25" s="953"/>
      <c r="F25" s="953"/>
      <c r="G25" s="953"/>
      <c r="H25" s="953"/>
      <c r="I25" s="953"/>
      <c r="J25" s="953"/>
      <c r="K25" s="954"/>
      <c r="L25" s="1049" t="str">
        <f>IF(NOT('DATA ENTRY SHEET'!F75=""),'DATA ENTRY SHEET'!F75,"")</f>
        <v/>
      </c>
      <c r="M25" s="956"/>
      <c r="N25" s="1247" t="str">
        <f>IF(NOT('DATA ENTRY SHEET'!J75=""),'DATA ENTRY SHEET'!J75,"")</f>
        <v/>
      </c>
      <c r="O25" s="1248"/>
      <c r="P25" s="1248"/>
      <c r="Q25" s="1248"/>
      <c r="R25" s="1249"/>
      <c r="S25" s="1196" t="str">
        <f>IF(NOT('DATA ENTRY SHEET'!AJ75=""),'DATA ENTRY SHEET'!AJ75,"")</f>
        <v/>
      </c>
      <c r="T25" s="1198"/>
      <c r="U25" s="1196" t="str">
        <f>IF(NOT('DATA ENTRY SHEET'!AM75=""),'DATA ENTRY SHEET'!AM75,"")</f>
        <v/>
      </c>
      <c r="V25" s="1198"/>
      <c r="W25" s="1196" t="str">
        <f>IF(NOT('DATA ENTRY SHEET'!AN75=""),'DATA ENTRY SHEET'!AN75,"")</f>
        <v/>
      </c>
      <c r="X25" s="1197"/>
      <c r="Y25" s="1198"/>
      <c r="Z25" s="943" t="str">
        <f>IF('DATA ENTRY SHEET'!AW75="","",'DATA ENTRY SHEET'!AW75)</f>
        <v/>
      </c>
      <c r="AA25" s="944"/>
      <c r="AB25" s="945"/>
      <c r="AC25" s="943" t="str">
        <f>IF(NOT('DATA ENTRY SHEET'!AY75=""),'DATA ENTRY SHEET'!AY75,"")</f>
        <v/>
      </c>
      <c r="AD25" s="944"/>
      <c r="AE25" s="944"/>
      <c r="AF25" s="945"/>
      <c r="AG25" s="1173" t="str">
        <f>IF('DATA ENTRY SHEET'!AR75="","",'DATA ENTRY SHEET'!AR75)</f>
        <v/>
      </c>
      <c r="AH25" s="1174"/>
      <c r="AI25" s="1175" t="str">
        <f>IF('DATA ENTRY SHEET'!BS75="","",'DATA ENTRY SHEET'!BS75)</f>
        <v/>
      </c>
      <c r="AJ25" s="1176"/>
      <c r="AK25" s="993" t="str">
        <f>IF(NOT('DATA ENTRY SHEET'!AT75=""),'DATA ENTRY SHEET'!AT75,"")</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SHEET'!B75=""),'DATA ENTRY SHEET'!B75,"")</f>
        <v/>
      </c>
      <c r="C26" s="958"/>
      <c r="D26" s="958"/>
      <c r="E26" s="958"/>
      <c r="F26" s="959" t="str">
        <f>IF('DATA ENTRY SHEET'!BX75="","",'DATA ENTRY SHEET'!BX75)</f>
        <v/>
      </c>
      <c r="G26" s="959"/>
      <c r="H26" s="959"/>
      <c r="I26" s="959"/>
      <c r="J26" s="959"/>
      <c r="K26" s="960"/>
      <c r="L26" s="1045" t="str">
        <f>IF(NOT('DATA ENTRY SHEET'!H75=""),'DATA ENTRY SHEET'!H75,"")</f>
        <v/>
      </c>
      <c r="M26" s="937"/>
      <c r="N26" s="1226" t="str">
        <f>IF(NOT('DATA ENTRY SHEET'!AD75=""),'DATA ENTRY SHEET'!AD75,"")</f>
        <v/>
      </c>
      <c r="O26" s="1227"/>
      <c r="P26" s="1227"/>
      <c r="Q26" s="1227"/>
      <c r="R26" s="1228"/>
      <c r="S26" s="1199" t="str">
        <f>IF(NOT('DATA ENTRY SHEET'!AI75=""),'DATA ENTRY SHEET'!AI75,"")</f>
        <v/>
      </c>
      <c r="T26" s="1200"/>
      <c r="U26" s="1199" t="str">
        <f>IF(NOT('DATA ENTRY SHEET'!AL75=""),'DATA ENTRY SHEET'!AL75,"")</f>
        <v/>
      </c>
      <c r="V26" s="1200"/>
      <c r="W26" s="1199" t="str">
        <f>IF(NOT('DATA ENTRY SHEET'!AO75=""),'DATA ENTRY SHEET'!AO75,"")</f>
        <v/>
      </c>
      <c r="X26" s="1217"/>
      <c r="Y26" s="1200"/>
      <c r="Z26" s="946" t="str">
        <f>IF(Z25="","",ROUNDUP((Z25)*(($AB$6)+1),2))</f>
        <v/>
      </c>
      <c r="AA26" s="947"/>
      <c r="AB26" s="948"/>
      <c r="AC26" s="946" t="str">
        <f>IF(AC25="","",ROUNDUP((AC25)*($AF$6+1),2))</f>
        <v/>
      </c>
      <c r="AD26" s="947"/>
      <c r="AE26" s="947"/>
      <c r="AF26" s="948"/>
      <c r="AG26" s="1178" t="str">
        <f>IF(NOT('DATA ENTRY SHEET'!AS75=""),'DATA ENTRY SHEET'!AS75,"")</f>
        <v/>
      </c>
      <c r="AH26" s="1179"/>
      <c r="AI26" s="1177" t="str">
        <f>IF('DATA ENTRY SHEET'!BV75="","",'DATA ENTRY SHEET'!BV75)</f>
        <v/>
      </c>
      <c r="AJ26" s="1177"/>
      <c r="AK26" s="998" t="str">
        <f>IF(NOT('DATA ENTRY SHEET'!AU75=""),'DATA ENTRY SHEET'!AU75,"")</f>
        <v/>
      </c>
      <c r="AL26" s="999"/>
      <c r="AM26" s="506"/>
      <c r="AN26" s="1092" t="s">
        <v>34</v>
      </c>
      <c r="AO26" s="1093"/>
      <c r="AQ26" s="74"/>
    </row>
    <row r="27" spans="1:43" ht="18" customHeight="1" x14ac:dyDescent="0.35">
      <c r="A27" s="370"/>
      <c r="B27" s="929" t="str">
        <f>IF(NOT('DATA ENTRY SHEET'!C75=""),'DATA ENTRY SHEET'!C75,"")</f>
        <v/>
      </c>
      <c r="C27" s="930"/>
      <c r="D27" s="930"/>
      <c r="E27" s="930"/>
      <c r="F27" s="930"/>
      <c r="G27" s="930"/>
      <c r="H27" s="930"/>
      <c r="I27" s="930"/>
      <c r="J27" s="930"/>
      <c r="K27" s="648" t="str">
        <f>IF('DATA ENTRY SHEET'!AG75&lt;&gt;"",LEFT('DATA ENTRY SHEET'!AG75,1),"")</f>
        <v/>
      </c>
      <c r="L27" s="1005" t="str">
        <f>IF(NOT('DATA ENTRY SHEET'!G75=""),'DATA ENTRY SHEET'!G75,"")</f>
        <v/>
      </c>
      <c r="M27" s="932"/>
      <c r="N27" s="1250" t="str">
        <f>IF(NOT('DATA ENTRY SHEET'!AF75=""),'DATA ENTRY SHEET'!AF75,"")</f>
        <v/>
      </c>
      <c r="O27" s="1250"/>
      <c r="P27" s="1250"/>
      <c r="Q27" s="1250"/>
      <c r="R27" s="1250"/>
      <c r="S27" s="1199" t="str">
        <f>IF(NOT('DATA ENTRY SHEET'!AH75=""),'DATA ENTRY SHEET'!AH75,"")</f>
        <v/>
      </c>
      <c r="T27" s="1200"/>
      <c r="U27" s="1217" t="str">
        <f>IF(NOT('DATA ENTRY SHEET'!AK75=""),'DATA ENTRY SHEET'!AK75,"")</f>
        <v/>
      </c>
      <c r="V27" s="1200"/>
      <c r="W27" s="1206" t="str">
        <f>IF(NOT('DATA ENTRY SHEET'!AP75=""),'DATA ENTRY SHEET'!AP75,"")</f>
        <v/>
      </c>
      <c r="X27" s="1207"/>
      <c r="Y27" s="1208"/>
      <c r="Z27" s="946" t="str">
        <f>IF(NOT('DATA ENTRY SHEET'!AX75=""),'DATA ENTRY SHEET'!AX75,"")</f>
        <v/>
      </c>
      <c r="AA27" s="947"/>
      <c r="AB27" s="948"/>
      <c r="AC27" s="946" t="str">
        <f>IF(NOT('DATA ENTRY SHEET'!AZ75=""),'DATA ENTRY SHEET'!AZ75,"")</f>
        <v/>
      </c>
      <c r="AD27" s="947"/>
      <c r="AE27" s="947"/>
      <c r="AF27" s="948"/>
      <c r="AG27" s="1209" t="str">
        <f>IF('DATA ENTRY SHEET'!BR75="","",'DATA ENTRY SHEET'!BR75)</f>
        <v/>
      </c>
      <c r="AH27" s="1210"/>
      <c r="AI27" s="1177" t="str">
        <f>IF('DATA ENTRY SHEET'!BT75="","",'DATA ENTRY SHEET'!BT75)</f>
        <v/>
      </c>
      <c r="AJ27" s="1177"/>
      <c r="AK27" s="998" t="str">
        <f>IF(NOT('DATA ENTRY SHEET'!AV75=""),'DATA ENTRY SHEET'!AV75,"")</f>
        <v/>
      </c>
      <c r="AL27" s="999"/>
      <c r="AM27" s="506"/>
      <c r="AN27" s="330"/>
      <c r="AO27" s="331"/>
      <c r="AQ27" s="74"/>
    </row>
    <row r="28" spans="1:43" ht="18" customHeight="1" thickBot="1" x14ac:dyDescent="0.4">
      <c r="A28" s="370"/>
      <c r="B28" s="967" t="str">
        <f>IF(NOT('DATA ENTRY SHEET'!D75=""),'DATA ENTRY SHEET'!D75,"")</f>
        <v/>
      </c>
      <c r="C28" s="968"/>
      <c r="D28" s="968"/>
      <c r="E28" s="969"/>
      <c r="F28" s="1211" t="str">
        <f>IF('DATA ENTRY SHEET'!E75="","",'DATA ENTRY SHEET'!E75)</f>
        <v/>
      </c>
      <c r="G28" s="968"/>
      <c r="H28" s="968"/>
      <c r="I28" s="968"/>
      <c r="J28" s="968"/>
      <c r="K28" s="969"/>
      <c r="L28" s="1004" t="str">
        <f>IF(NOT('DATA ENTRY SHEET'!I75=""),'DATA ENTRY SHEET'!I75,"")</f>
        <v/>
      </c>
      <c r="M28" s="972"/>
      <c r="N28" s="1214" t="str">
        <f>IF(NOT('DATA ENTRY SHEET'!AE75=""),'DATA ENTRY SHEET'!AE75,"")</f>
        <v/>
      </c>
      <c r="O28" s="1215"/>
      <c r="P28" s="1215"/>
      <c r="Q28" s="1215"/>
      <c r="R28" s="1216"/>
      <c r="S28" s="1232"/>
      <c r="T28" s="1233"/>
      <c r="U28" s="1233"/>
      <c r="V28" s="1234"/>
      <c r="W28" s="1229" t="str">
        <f>IF(NOT('DATA ENTRY SHEET'!AQ75=""),'DATA ENTRY SHEET'!AQ75,"")</f>
        <v/>
      </c>
      <c r="X28" s="1230"/>
      <c r="Y28" s="1231"/>
      <c r="Z28" s="1016" t="str">
        <f t="shared" ref="Z28" si="5">IF(AND(NOT(Z26=""),NOT(Z27="")),(Z27-Z26)/(Z27),"")</f>
        <v/>
      </c>
      <c r="AA28" s="1017"/>
      <c r="AB28" s="1018"/>
      <c r="AC28" s="1016" t="str">
        <f>IF(AND(NOT(AC26=""),NOT(AC27="")),(AC27-AC26)/(AC27),"")</f>
        <v/>
      </c>
      <c r="AD28" s="1017"/>
      <c r="AE28" s="1017"/>
      <c r="AF28" s="1018"/>
      <c r="AG28" s="1161" t="str">
        <f>IF('DATA ENTRY SHEET'!BQ75="","",'DATA ENTRY SHEET'!BQ75)</f>
        <v/>
      </c>
      <c r="AH28" s="1162"/>
      <c r="AI28" s="1180" t="str">
        <f>IF('DATA ENTRY SHEET'!BU75="","",'DATA ENTRY SHEET'!BU75)</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57</v>
      </c>
      <c r="B30" s="952"/>
      <c r="C30" s="953"/>
      <c r="D30" s="953"/>
      <c r="E30" s="953"/>
      <c r="F30" s="953"/>
      <c r="G30" s="953"/>
      <c r="H30" s="953"/>
      <c r="I30" s="953"/>
      <c r="J30" s="953"/>
      <c r="K30" s="954"/>
      <c r="L30" s="1049" t="str">
        <f>IF(NOT('DATA ENTRY SHEET'!F76=""),'DATA ENTRY SHEET'!F76,"")</f>
        <v/>
      </c>
      <c r="M30" s="956"/>
      <c r="N30" s="1247" t="str">
        <f>IF(NOT('DATA ENTRY SHEET'!J76=""),'DATA ENTRY SHEET'!J76,"")</f>
        <v/>
      </c>
      <c r="O30" s="1248"/>
      <c r="P30" s="1248"/>
      <c r="Q30" s="1248"/>
      <c r="R30" s="1249"/>
      <c r="S30" s="1196" t="str">
        <f>IF(NOT('DATA ENTRY SHEET'!AJ76=""),'DATA ENTRY SHEET'!AJ76,"")</f>
        <v/>
      </c>
      <c r="T30" s="1198"/>
      <c r="U30" s="1196" t="str">
        <f>IF(NOT('DATA ENTRY SHEET'!AM76=""),'DATA ENTRY SHEET'!AM76,"")</f>
        <v/>
      </c>
      <c r="V30" s="1198"/>
      <c r="W30" s="1196" t="str">
        <f>IF(NOT('DATA ENTRY SHEET'!AN76=""),'DATA ENTRY SHEET'!AN76,"")</f>
        <v/>
      </c>
      <c r="X30" s="1197"/>
      <c r="Y30" s="1198"/>
      <c r="Z30" s="943" t="str">
        <f>IF('DATA ENTRY SHEET'!AW76="","",'DATA ENTRY SHEET'!AW76)</f>
        <v/>
      </c>
      <c r="AA30" s="944"/>
      <c r="AB30" s="945"/>
      <c r="AC30" s="943" t="str">
        <f>IF(NOT('DATA ENTRY SHEET'!AY76=""),'DATA ENTRY SHEET'!AY76,"")</f>
        <v/>
      </c>
      <c r="AD30" s="944"/>
      <c r="AE30" s="944"/>
      <c r="AF30" s="945"/>
      <c r="AG30" s="1173" t="str">
        <f>IF('DATA ENTRY SHEET'!AR76="","",'DATA ENTRY SHEET'!AR76)</f>
        <v/>
      </c>
      <c r="AH30" s="1174"/>
      <c r="AI30" s="1175" t="str">
        <f>IF('DATA ENTRY SHEET'!BS76="","",'DATA ENTRY SHEET'!BS76)</f>
        <v/>
      </c>
      <c r="AJ30" s="1176"/>
      <c r="AK30" s="993" t="str">
        <f>IF(NOT('DATA ENTRY SHEET'!AT76=""),'DATA ENTRY SHEET'!AT76,"")</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SHEET'!B76=""),'DATA ENTRY SHEET'!B76,"")</f>
        <v/>
      </c>
      <c r="C31" s="958"/>
      <c r="D31" s="958"/>
      <c r="E31" s="958"/>
      <c r="F31" s="959" t="str">
        <f>IF('DATA ENTRY SHEET'!BX76="","",'DATA ENTRY SHEET'!BX76)</f>
        <v/>
      </c>
      <c r="G31" s="959"/>
      <c r="H31" s="959"/>
      <c r="I31" s="959"/>
      <c r="J31" s="959"/>
      <c r="K31" s="960"/>
      <c r="L31" s="1045" t="str">
        <f>IF(NOT('DATA ENTRY SHEET'!H76=""),'DATA ENTRY SHEET'!H76,"")</f>
        <v/>
      </c>
      <c r="M31" s="937"/>
      <c r="N31" s="1226" t="str">
        <f>IF(NOT('DATA ENTRY SHEET'!AD76=""),'DATA ENTRY SHEET'!AD76,"")</f>
        <v/>
      </c>
      <c r="O31" s="1227"/>
      <c r="P31" s="1227"/>
      <c r="Q31" s="1227"/>
      <c r="R31" s="1228"/>
      <c r="S31" s="1199" t="str">
        <f>IF(NOT('DATA ENTRY SHEET'!AI76=""),'DATA ENTRY SHEET'!AI76,"")</f>
        <v/>
      </c>
      <c r="T31" s="1200"/>
      <c r="U31" s="1199" t="str">
        <f>IF(NOT('DATA ENTRY SHEET'!AL76=""),'DATA ENTRY SHEET'!AL76,"")</f>
        <v/>
      </c>
      <c r="V31" s="1200"/>
      <c r="W31" s="1199" t="str">
        <f>IF(NOT('DATA ENTRY SHEET'!AO76=""),'DATA ENTRY SHEET'!AO76,"")</f>
        <v/>
      </c>
      <c r="X31" s="1217"/>
      <c r="Y31" s="1200"/>
      <c r="Z31" s="946" t="str">
        <f>IF(Z30="","",ROUNDUP((Z30)*(($AB$6)+1),2))</f>
        <v/>
      </c>
      <c r="AA31" s="947"/>
      <c r="AB31" s="948"/>
      <c r="AC31" s="946" t="str">
        <f>IF(AC30="","",ROUNDUP((AC30)*($AF$6+1),2))</f>
        <v/>
      </c>
      <c r="AD31" s="947"/>
      <c r="AE31" s="947"/>
      <c r="AF31" s="948"/>
      <c r="AG31" s="1178" t="str">
        <f>IF(NOT('DATA ENTRY SHEET'!AS76=""),'DATA ENTRY SHEET'!AS76,"")</f>
        <v/>
      </c>
      <c r="AH31" s="1179"/>
      <c r="AI31" s="1177" t="str">
        <f>IF('DATA ENTRY SHEET'!BV76="","",'DATA ENTRY SHEET'!BV76)</f>
        <v/>
      </c>
      <c r="AJ31" s="1177"/>
      <c r="AK31" s="998" t="str">
        <f>IF(NOT('DATA ENTRY SHEET'!AU76=""),'DATA ENTRY SHEET'!AU76,"")</f>
        <v/>
      </c>
      <c r="AL31" s="999"/>
      <c r="AM31" s="506"/>
      <c r="AN31" s="1092" t="s">
        <v>34</v>
      </c>
      <c r="AO31" s="1093"/>
      <c r="AQ31" s="74"/>
    </row>
    <row r="32" spans="1:43" ht="18" customHeight="1" x14ac:dyDescent="0.35">
      <c r="A32" s="370"/>
      <c r="B32" s="929" t="str">
        <f>IF(NOT('DATA ENTRY SHEET'!C76=""),'DATA ENTRY SHEET'!C76,"")</f>
        <v/>
      </c>
      <c r="C32" s="930"/>
      <c r="D32" s="930"/>
      <c r="E32" s="930"/>
      <c r="F32" s="930"/>
      <c r="G32" s="930"/>
      <c r="H32" s="930"/>
      <c r="I32" s="930"/>
      <c r="J32" s="930"/>
      <c r="K32" s="648" t="str">
        <f>IF('DATA ENTRY SHEET'!AG76&lt;&gt;"",LEFT('DATA ENTRY SHEET'!AG76,1),"")</f>
        <v/>
      </c>
      <c r="L32" s="1005" t="str">
        <f>IF(NOT('DATA ENTRY SHEET'!G76=""),'DATA ENTRY SHEET'!G76,"")</f>
        <v/>
      </c>
      <c r="M32" s="932"/>
      <c r="N32" s="1250" t="str">
        <f>IF(NOT('DATA ENTRY SHEET'!AF76=""),'DATA ENTRY SHEET'!AF76,"")</f>
        <v/>
      </c>
      <c r="O32" s="1250"/>
      <c r="P32" s="1250"/>
      <c r="Q32" s="1250"/>
      <c r="R32" s="1250"/>
      <c r="S32" s="1199" t="str">
        <f>IF(NOT('DATA ENTRY SHEET'!AH76=""),'DATA ENTRY SHEET'!AH76,"")</f>
        <v/>
      </c>
      <c r="T32" s="1200"/>
      <c r="U32" s="1217" t="str">
        <f>IF(NOT('DATA ENTRY SHEET'!AK76=""),'DATA ENTRY SHEET'!AK76,"")</f>
        <v/>
      </c>
      <c r="V32" s="1200"/>
      <c r="W32" s="1206" t="str">
        <f>IF(NOT('DATA ENTRY SHEET'!AP76=""),'DATA ENTRY SHEET'!AP76,"")</f>
        <v/>
      </c>
      <c r="X32" s="1207"/>
      <c r="Y32" s="1208"/>
      <c r="Z32" s="946" t="str">
        <f>IF(NOT('DATA ENTRY SHEET'!AX76=""),'DATA ENTRY SHEET'!AX76,"")</f>
        <v/>
      </c>
      <c r="AA32" s="947"/>
      <c r="AB32" s="948"/>
      <c r="AC32" s="946" t="str">
        <f>IF(NOT('DATA ENTRY SHEET'!AZ76=""),'DATA ENTRY SHEET'!AZ76,"")</f>
        <v/>
      </c>
      <c r="AD32" s="947"/>
      <c r="AE32" s="947"/>
      <c r="AF32" s="948"/>
      <c r="AG32" s="1209" t="str">
        <f>IF('DATA ENTRY SHEET'!BR76="","",'DATA ENTRY SHEET'!BR76)</f>
        <v/>
      </c>
      <c r="AH32" s="1210"/>
      <c r="AI32" s="1177" t="str">
        <f>IF('DATA ENTRY SHEET'!BT76="","",'DATA ENTRY SHEET'!BT76)</f>
        <v/>
      </c>
      <c r="AJ32" s="1177"/>
      <c r="AK32" s="998" t="str">
        <f>IF(NOT('DATA ENTRY SHEET'!AV76=""),'DATA ENTRY SHEET'!AV76,"")</f>
        <v/>
      </c>
      <c r="AL32" s="999"/>
      <c r="AM32" s="506"/>
      <c r="AN32" s="330"/>
      <c r="AO32" s="331"/>
      <c r="AQ32" s="74"/>
    </row>
    <row r="33" spans="1:43" ht="18" customHeight="1" thickBot="1" x14ac:dyDescent="0.4">
      <c r="A33" s="370"/>
      <c r="B33" s="967" t="str">
        <f>IF(NOT('DATA ENTRY SHEET'!D76=""),'DATA ENTRY SHEET'!D76,"")</f>
        <v/>
      </c>
      <c r="C33" s="968"/>
      <c r="D33" s="968"/>
      <c r="E33" s="969"/>
      <c r="F33" s="1211" t="str">
        <f>IF('DATA ENTRY SHEET'!E76="","",'DATA ENTRY SHEET'!E76)</f>
        <v/>
      </c>
      <c r="G33" s="968"/>
      <c r="H33" s="968"/>
      <c r="I33" s="968"/>
      <c r="J33" s="968"/>
      <c r="K33" s="969"/>
      <c r="L33" s="1004" t="str">
        <f>IF(NOT('DATA ENTRY SHEET'!I76=""),'DATA ENTRY SHEET'!I76,"")</f>
        <v/>
      </c>
      <c r="M33" s="972"/>
      <c r="N33" s="1214" t="str">
        <f>IF(NOT('DATA ENTRY SHEET'!AE76=""),'DATA ENTRY SHEET'!AE76,"")</f>
        <v/>
      </c>
      <c r="O33" s="1215"/>
      <c r="P33" s="1215"/>
      <c r="Q33" s="1215"/>
      <c r="R33" s="1216"/>
      <c r="S33" s="1232"/>
      <c r="T33" s="1233"/>
      <c r="U33" s="1233"/>
      <c r="V33" s="1234"/>
      <c r="W33" s="1229" t="str">
        <f>IF(NOT('DATA ENTRY SHEET'!AQ76=""),'DATA ENTRY SHEET'!AQ76,"")</f>
        <v/>
      </c>
      <c r="X33" s="1230"/>
      <c r="Y33" s="1231"/>
      <c r="Z33" s="1016" t="str">
        <f t="shared" ref="Z33" si="6">IF(AND(NOT(Z31=""),NOT(Z32="")),(Z32-Z31)/(Z32),"")</f>
        <v/>
      </c>
      <c r="AA33" s="1017"/>
      <c r="AB33" s="1018"/>
      <c r="AC33" s="1016" t="str">
        <f>IF(AND(NOT(AC31=""),NOT(AC32="")),(AC32-AC31)/(AC32),"")</f>
        <v/>
      </c>
      <c r="AD33" s="1017"/>
      <c r="AE33" s="1017"/>
      <c r="AF33" s="1018"/>
      <c r="AG33" s="1161" t="str">
        <f>IF('DATA ENTRY SHEET'!BQ76="","",'DATA ENTRY SHEET'!BQ76)</f>
        <v/>
      </c>
      <c r="AH33" s="1162"/>
      <c r="AI33" s="1180" t="str">
        <f>IF('DATA ENTRY SHEET'!BU76="","",'DATA ENTRY SHEET'!BU76)</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58</v>
      </c>
      <c r="B35" s="952"/>
      <c r="C35" s="953"/>
      <c r="D35" s="953"/>
      <c r="E35" s="953"/>
      <c r="F35" s="953"/>
      <c r="G35" s="953"/>
      <c r="H35" s="953"/>
      <c r="I35" s="953"/>
      <c r="J35" s="953"/>
      <c r="K35" s="954"/>
      <c r="L35" s="1049" t="str">
        <f>IF(NOT('DATA ENTRY SHEET'!F77=""),'DATA ENTRY SHEET'!F77,"")</f>
        <v/>
      </c>
      <c r="M35" s="956"/>
      <c r="N35" s="1247" t="str">
        <f>IF(NOT('DATA ENTRY SHEET'!J77=""),'DATA ENTRY SHEET'!J77,"")</f>
        <v/>
      </c>
      <c r="O35" s="1248"/>
      <c r="P35" s="1248"/>
      <c r="Q35" s="1248"/>
      <c r="R35" s="1249"/>
      <c r="S35" s="1196" t="str">
        <f>IF(NOT('DATA ENTRY SHEET'!AJ77=""),'DATA ENTRY SHEET'!AJ77,"")</f>
        <v/>
      </c>
      <c r="T35" s="1198"/>
      <c r="U35" s="1196" t="str">
        <f>IF(NOT('DATA ENTRY SHEET'!AM77=""),'DATA ENTRY SHEET'!AM77,"")</f>
        <v/>
      </c>
      <c r="V35" s="1198"/>
      <c r="W35" s="1196" t="str">
        <f>IF(NOT('DATA ENTRY SHEET'!AN77=""),'DATA ENTRY SHEET'!AN77,"")</f>
        <v/>
      </c>
      <c r="X35" s="1197"/>
      <c r="Y35" s="1198"/>
      <c r="Z35" s="943" t="str">
        <f>IF('DATA ENTRY SHEET'!AW77="","",'DATA ENTRY SHEET'!AW77)</f>
        <v/>
      </c>
      <c r="AA35" s="944"/>
      <c r="AB35" s="945"/>
      <c r="AC35" s="943" t="str">
        <f>IF(NOT('DATA ENTRY SHEET'!AY77=""),'DATA ENTRY SHEET'!AY77,"")</f>
        <v/>
      </c>
      <c r="AD35" s="944"/>
      <c r="AE35" s="944"/>
      <c r="AF35" s="945"/>
      <c r="AG35" s="1173" t="str">
        <f>IF('DATA ENTRY SHEET'!AR77="","",'DATA ENTRY SHEET'!AR77)</f>
        <v/>
      </c>
      <c r="AH35" s="1174"/>
      <c r="AI35" s="1175" t="str">
        <f>IF('DATA ENTRY SHEET'!BS77="","",'DATA ENTRY SHEET'!BS77)</f>
        <v/>
      </c>
      <c r="AJ35" s="1176"/>
      <c r="AK35" s="993" t="str">
        <f>IF(NOT('DATA ENTRY SHEET'!AT77=""),'DATA ENTRY SHEET'!AT77,"")</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SHEET'!B77=""),'DATA ENTRY SHEET'!B77,"")</f>
        <v/>
      </c>
      <c r="C36" s="958"/>
      <c r="D36" s="958"/>
      <c r="E36" s="958"/>
      <c r="F36" s="959" t="str">
        <f>IF('DATA ENTRY SHEET'!BX77="","",'DATA ENTRY SHEET'!BX77)</f>
        <v/>
      </c>
      <c r="G36" s="959"/>
      <c r="H36" s="959"/>
      <c r="I36" s="959"/>
      <c r="J36" s="959"/>
      <c r="K36" s="960"/>
      <c r="L36" s="1045" t="str">
        <f>IF(NOT('DATA ENTRY SHEET'!H77=""),'DATA ENTRY SHEET'!H77,"")</f>
        <v/>
      </c>
      <c r="M36" s="937"/>
      <c r="N36" s="1226" t="str">
        <f>IF(NOT('DATA ENTRY SHEET'!AD77=""),'DATA ENTRY SHEET'!AD77,"")</f>
        <v/>
      </c>
      <c r="O36" s="1227"/>
      <c r="P36" s="1227"/>
      <c r="Q36" s="1227"/>
      <c r="R36" s="1228"/>
      <c r="S36" s="1199" t="str">
        <f>IF(NOT('DATA ENTRY SHEET'!AI77=""),'DATA ENTRY SHEET'!AI77,"")</f>
        <v/>
      </c>
      <c r="T36" s="1200"/>
      <c r="U36" s="1199" t="str">
        <f>IF(NOT('DATA ENTRY SHEET'!AL77=""),'DATA ENTRY SHEET'!AL77,"")</f>
        <v/>
      </c>
      <c r="V36" s="1200"/>
      <c r="W36" s="1199" t="str">
        <f>IF(NOT('DATA ENTRY SHEET'!AO77=""),'DATA ENTRY SHEET'!AO77,"")</f>
        <v/>
      </c>
      <c r="X36" s="1217"/>
      <c r="Y36" s="1200"/>
      <c r="Z36" s="946" t="str">
        <f>IF(Z35="","",ROUNDUP((Z35)*(($AB$6)+1),2))</f>
        <v/>
      </c>
      <c r="AA36" s="947"/>
      <c r="AB36" s="948"/>
      <c r="AC36" s="946" t="str">
        <f>IF(AC35="","",ROUNDUP((AC35)*($AF$6+1),2))</f>
        <v/>
      </c>
      <c r="AD36" s="947"/>
      <c r="AE36" s="947"/>
      <c r="AF36" s="948"/>
      <c r="AG36" s="1178" t="str">
        <f>IF(NOT('DATA ENTRY SHEET'!AS77=""),'DATA ENTRY SHEET'!AS77,"")</f>
        <v/>
      </c>
      <c r="AH36" s="1179"/>
      <c r="AI36" s="1177" t="str">
        <f>IF('DATA ENTRY SHEET'!BV77="","",'DATA ENTRY SHEET'!BV77)</f>
        <v/>
      </c>
      <c r="AJ36" s="1177"/>
      <c r="AK36" s="998" t="str">
        <f>IF(NOT('DATA ENTRY SHEET'!AU77=""),'DATA ENTRY SHEET'!AU77,"")</f>
        <v/>
      </c>
      <c r="AL36" s="999"/>
      <c r="AM36" s="506"/>
      <c r="AN36" s="1092" t="s">
        <v>34</v>
      </c>
      <c r="AO36" s="1093"/>
      <c r="AQ36" s="74"/>
    </row>
    <row r="37" spans="1:43" ht="18" customHeight="1" x14ac:dyDescent="0.35">
      <c r="A37" s="370"/>
      <c r="B37" s="929" t="str">
        <f>IF(NOT('DATA ENTRY SHEET'!C77=""),'DATA ENTRY SHEET'!C77,"")</f>
        <v/>
      </c>
      <c r="C37" s="930"/>
      <c r="D37" s="930"/>
      <c r="E37" s="930"/>
      <c r="F37" s="930"/>
      <c r="G37" s="930"/>
      <c r="H37" s="930"/>
      <c r="I37" s="930"/>
      <c r="J37" s="930"/>
      <c r="K37" s="648" t="str">
        <f>IF('DATA ENTRY SHEET'!AG77&lt;&gt;"",LEFT('DATA ENTRY SHEET'!AG77,1),"")</f>
        <v/>
      </c>
      <c r="L37" s="1005" t="str">
        <f>IF(NOT('DATA ENTRY SHEET'!G77=""),'DATA ENTRY SHEET'!G77,"")</f>
        <v/>
      </c>
      <c r="M37" s="932"/>
      <c r="N37" s="1250" t="str">
        <f>IF(NOT('DATA ENTRY SHEET'!AF77=""),'DATA ENTRY SHEET'!AF77,"")</f>
        <v/>
      </c>
      <c r="O37" s="1250"/>
      <c r="P37" s="1250"/>
      <c r="Q37" s="1250"/>
      <c r="R37" s="1250"/>
      <c r="S37" s="1199" t="str">
        <f>IF(NOT('DATA ENTRY SHEET'!AH77=""),'DATA ENTRY SHEET'!AH77,"")</f>
        <v/>
      </c>
      <c r="T37" s="1200"/>
      <c r="U37" s="1217" t="str">
        <f>IF(NOT('DATA ENTRY SHEET'!AK77=""),'DATA ENTRY SHEET'!AK77,"")</f>
        <v/>
      </c>
      <c r="V37" s="1200"/>
      <c r="W37" s="1206" t="str">
        <f>IF(NOT('DATA ENTRY SHEET'!AP77=""),'DATA ENTRY SHEET'!AP77,"")</f>
        <v/>
      </c>
      <c r="X37" s="1207"/>
      <c r="Y37" s="1208"/>
      <c r="Z37" s="946" t="str">
        <f>IF(NOT('DATA ENTRY SHEET'!AX77=""),'DATA ENTRY SHEET'!AX77,"")</f>
        <v/>
      </c>
      <c r="AA37" s="947"/>
      <c r="AB37" s="948"/>
      <c r="AC37" s="946" t="str">
        <f>IF(NOT('DATA ENTRY SHEET'!AZ77=""),'DATA ENTRY SHEET'!AZ77,"")</f>
        <v/>
      </c>
      <c r="AD37" s="947"/>
      <c r="AE37" s="947"/>
      <c r="AF37" s="948"/>
      <c r="AG37" s="1209" t="str">
        <f>IF('DATA ENTRY SHEET'!BR77="","",'DATA ENTRY SHEET'!BR77)</f>
        <v/>
      </c>
      <c r="AH37" s="1210"/>
      <c r="AI37" s="1177" t="str">
        <f>IF('DATA ENTRY SHEET'!BT77="","",'DATA ENTRY SHEET'!BT77)</f>
        <v/>
      </c>
      <c r="AJ37" s="1177"/>
      <c r="AK37" s="998" t="str">
        <f>IF(NOT('DATA ENTRY SHEET'!AV77=""),'DATA ENTRY SHEET'!AV77,"")</f>
        <v/>
      </c>
      <c r="AL37" s="999"/>
      <c r="AM37" s="506"/>
      <c r="AN37" s="330"/>
      <c r="AO37" s="331"/>
      <c r="AQ37" s="74"/>
    </row>
    <row r="38" spans="1:43" ht="18" customHeight="1" thickBot="1" x14ac:dyDescent="0.4">
      <c r="A38" s="370"/>
      <c r="B38" s="967" t="str">
        <f>IF(NOT('DATA ENTRY SHEET'!D77=""),'DATA ENTRY SHEET'!D77,"")</f>
        <v/>
      </c>
      <c r="C38" s="968"/>
      <c r="D38" s="968"/>
      <c r="E38" s="969"/>
      <c r="F38" s="1211" t="str">
        <f>IF('DATA ENTRY SHEET'!E77="","",'DATA ENTRY SHEET'!E77)</f>
        <v/>
      </c>
      <c r="G38" s="968"/>
      <c r="H38" s="968"/>
      <c r="I38" s="968"/>
      <c r="J38" s="968"/>
      <c r="K38" s="969"/>
      <c r="L38" s="1004" t="str">
        <f>IF(NOT('DATA ENTRY SHEET'!I77=""),'DATA ENTRY SHEET'!I77,"")</f>
        <v/>
      </c>
      <c r="M38" s="972"/>
      <c r="N38" s="1214" t="str">
        <f>IF(NOT('DATA ENTRY SHEET'!AE77=""),'DATA ENTRY SHEET'!AE77,"")</f>
        <v/>
      </c>
      <c r="O38" s="1215"/>
      <c r="P38" s="1215"/>
      <c r="Q38" s="1215"/>
      <c r="R38" s="1216"/>
      <c r="S38" s="1232"/>
      <c r="T38" s="1233"/>
      <c r="U38" s="1233"/>
      <c r="V38" s="1234"/>
      <c r="W38" s="1229" t="str">
        <f>IF(NOT('DATA ENTRY SHEET'!AQ77=""),'DATA ENTRY SHEET'!AQ77,"")</f>
        <v/>
      </c>
      <c r="X38" s="1230"/>
      <c r="Y38" s="1231"/>
      <c r="Z38" s="1016" t="str">
        <f t="shared" ref="Z38" si="7">IF(AND(NOT(Z36=""),NOT(Z37="")),(Z37-Z36)/(Z37),"")</f>
        <v/>
      </c>
      <c r="AA38" s="1017"/>
      <c r="AB38" s="1018"/>
      <c r="AC38" s="1016" t="str">
        <f>IF(AND(NOT(AC36=""),NOT(AC37="")),(AC37-AC36)/(AC37),"")</f>
        <v/>
      </c>
      <c r="AD38" s="1017"/>
      <c r="AE38" s="1017"/>
      <c r="AF38" s="1018"/>
      <c r="AG38" s="1161" t="str">
        <f>IF('DATA ENTRY SHEET'!BQ77="","",'DATA ENTRY SHEET'!BQ77)</f>
        <v/>
      </c>
      <c r="AH38" s="1162"/>
      <c r="AI38" s="1180" t="str">
        <f>IF('DATA ENTRY SHEET'!BU77="","",'DATA ENTRY SHEET'!BU77)</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NUQJ7EPCmJ1dsBa+cFdFqdNRru+ctw7vN/SQQ9x7orHaDB/oLp8r7U7lrZ4wIbRzCsMwTb2DaGOaXp4R/Gm5wg==" saltValue="bPVGdmUrEfG3F5GifkAy4w=="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I35:AJ35"/>
    <mergeCell ref="AK35:AL35"/>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G35:AH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0:AL20"/>
    <mergeCell ref="B17:J17"/>
    <mergeCell ref="AI25:AJ25"/>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AG15:AH15"/>
    <mergeCell ref="AI15:AJ15"/>
    <mergeCell ref="AG20:AH20"/>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I20:AJ20"/>
    <mergeCell ref="AI10:AJ10"/>
    <mergeCell ref="AK10:AL10"/>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W15:Y15"/>
    <mergeCell ref="Z15:AB15"/>
    <mergeCell ref="AC15:AF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AG12:AH12"/>
    <mergeCell ref="B12:J12"/>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AC10:AF10"/>
    <mergeCell ref="AG10:AH10"/>
    <mergeCell ref="B6:E6"/>
    <mergeCell ref="F6:K6"/>
    <mergeCell ref="L6:M6"/>
    <mergeCell ref="N6:R6"/>
    <mergeCell ref="S6:T6"/>
    <mergeCell ref="U6:V6"/>
    <mergeCell ref="W6:Y6"/>
    <mergeCell ref="Z6:AA6"/>
    <mergeCell ref="AC6:AE6"/>
    <mergeCell ref="AI5:AJ5"/>
    <mergeCell ref="AK5:AL5"/>
    <mergeCell ref="AI2:AJ2"/>
    <mergeCell ref="AK2:AO2"/>
    <mergeCell ref="AI7:AJ7"/>
    <mergeCell ref="AK7:AL7"/>
    <mergeCell ref="F8:K8"/>
    <mergeCell ref="N8:R8"/>
    <mergeCell ref="S8:T8"/>
    <mergeCell ref="U8:V8"/>
    <mergeCell ref="Z8:AB8"/>
    <mergeCell ref="AC8:AF8"/>
    <mergeCell ref="AG8:AH8"/>
    <mergeCell ref="AI8:AL8"/>
    <mergeCell ref="AG7:AH7"/>
    <mergeCell ref="AM5:AO6"/>
    <mergeCell ref="AG6:AH6"/>
    <mergeCell ref="AK6:AL6"/>
    <mergeCell ref="B37:J37"/>
    <mergeCell ref="B7:I7"/>
    <mergeCell ref="J7:K7"/>
    <mergeCell ref="Z1:AC1"/>
    <mergeCell ref="N2:Q2"/>
    <mergeCell ref="L7:M7"/>
    <mergeCell ref="N7:R7"/>
    <mergeCell ref="S7:T7"/>
    <mergeCell ref="U7:V7"/>
    <mergeCell ref="W7:Y7"/>
    <mergeCell ref="Z7:AB7"/>
    <mergeCell ref="AC7:AF7"/>
    <mergeCell ref="AC35:AF35"/>
    <mergeCell ref="Z20:AB20"/>
    <mergeCell ref="AC20:AF20"/>
    <mergeCell ref="R2:V2"/>
    <mergeCell ref="Z2:AD2"/>
    <mergeCell ref="AE2:AH2"/>
    <mergeCell ref="B5:K5"/>
    <mergeCell ref="L5:M5"/>
    <mergeCell ref="N5:R5"/>
    <mergeCell ref="Z5:AB5"/>
    <mergeCell ref="AC5:AF5"/>
    <mergeCell ref="AG5:AH5"/>
  </mergeCells>
  <conditionalFormatting sqref="AC10 AC15 AC20 AC25 AC30 AC35">
    <cfRule type="expression" dxfId="337" priority="20">
      <formula>AND(NOT(AC10=""),NOT(AC10=Z10))</formula>
    </cfRule>
  </conditionalFormatting>
  <conditionalFormatting sqref="N12 N17 N22 N27 N32 N37">
    <cfRule type="expression" dxfId="336" priority="21">
      <formula>NOT($N$27="")</formula>
    </cfRule>
  </conditionalFormatting>
  <conditionalFormatting sqref="Z12 Z17 Z22 Z27 Z32 Z37">
    <cfRule type="expression" dxfId="335" priority="23">
      <formula>IF(AND(NOT(L12="SH"),NOT($L$27="PL")),AND($Z$27="",NOT($Z$25="")))</formula>
    </cfRule>
  </conditionalFormatting>
  <conditionalFormatting sqref="AC12 AC17 AC22 AC27 AC32 AC37">
    <cfRule type="expression" dxfId="334" priority="22">
      <formula>IF(NOT($L$26="sh"),AND($AC$27="",NOT($AC$25="")))</formula>
    </cfRule>
  </conditionalFormatting>
  <conditionalFormatting sqref="N11 N16 N21 N26 N31 N36">
    <cfRule type="expression" dxfId="333" priority="24">
      <formula>AND($N$26="",$S$2="NEW ITEM")</formula>
    </cfRule>
  </conditionalFormatting>
  <conditionalFormatting sqref="S10 S15 S20 S25 S30 S35">
    <cfRule type="expression" dxfId="332" priority="25">
      <formula>AND($S$25="",$S$2="NEW ITEM",NOT(AND($L$25=1,$L$26="LB",$L$27=1,$L$28="LB")))</formula>
    </cfRule>
  </conditionalFormatting>
  <conditionalFormatting sqref="U10 U15 U20 U25 U30 U35">
    <cfRule type="expression" dxfId="331" priority="26">
      <formula>AND($U$25="",$S$2="NEW ITEM")</formula>
    </cfRule>
  </conditionalFormatting>
  <conditionalFormatting sqref="F13 F18 F23 F28 F33 F38">
    <cfRule type="expression" dxfId="330" priority="27">
      <formula>AND(NOT($F$42= ""),$K$42="SH/PLT CONT.",$F$28="")</formula>
    </cfRule>
  </conditionalFormatting>
  <conditionalFormatting sqref="N11 N16 N21 N26 N31 N36">
    <cfRule type="expression" dxfId="329" priority="28">
      <formula>AND(NOT($F$42= ""),NOT($K$42=""),$N$26="")</formula>
    </cfRule>
    <cfRule type="expression" dxfId="328" priority="29">
      <formula>AND(OR(NOT($O$42= ""), NOT($T$42= ""), NOT($Z$42= ""), NOT($AH$42= "")),$L$26="")</formula>
    </cfRule>
    <cfRule type="expression" dxfId="327" priority="30">
      <formula>AND(NOT($F$42= ""),OR($K$42="CASE GTIN",$K$42="UNIT GTIN",$K$42="UPK"),$N$26="")</formula>
    </cfRule>
  </conditionalFormatting>
  <conditionalFormatting sqref="S10 S15 S20 S25 S30 S35">
    <cfRule type="expression" dxfId="326" priority="31">
      <formula>AND(NOT($F$42= ""),OR($K$42="ITEM HT",$K$42="UPK"),$S$25="")</formula>
    </cfRule>
  </conditionalFormatting>
  <conditionalFormatting sqref="U10 U15 U20 U25 U30 U35">
    <cfRule type="expression" dxfId="325" priority="32">
      <formula>AND(NOT($F$42= ""),OR($K$42="CASE HT",$K$42="UPK",$K$42="NET CONTENT"),$U$25="")</formula>
    </cfRule>
  </conditionalFormatting>
  <conditionalFormatting sqref="AG11 AG16 AG21 AG26 AG31 AG36">
    <cfRule type="expression" dxfId="324" priority="33">
      <formula>AND(OR(NOT($F$42= ""), NOT($T$42= "")),OR($K$42="DCG",NOT($T$42= "")),$AG$26="")</formula>
    </cfRule>
  </conditionalFormatting>
  <conditionalFormatting sqref="B11 B16 B21 B26 B31 B36">
    <cfRule type="expression" dxfId="323" priority="34">
      <formula>AND(OR(NOT($O$42= ""), NOT($T$42= ""), NOT($Z$42= ""), NOT($AH$42= "")),B$26="")</formula>
    </cfRule>
    <cfRule type="expression" dxfId="322" priority="35">
      <formula>AND(NOT($F$42=""),NOT($K$42=""),$B$26="")</formula>
    </cfRule>
    <cfRule type="expression" dxfId="321" priority="36">
      <formula>AND($B$26="",$S$2="NEW ITEM")</formula>
    </cfRule>
  </conditionalFormatting>
  <conditionalFormatting sqref="B13 B18 B23 B28 B33 B38">
    <cfRule type="expression" dxfId="320" priority="40">
      <formula>AND(NOT($F$42= ""),$K$42="MIN SHIP QTY",$B$28="")</formula>
    </cfRule>
    <cfRule type="expression" dxfId="319" priority="41">
      <formula>AND($B$28="",$S$2="NEW ITEM")</formula>
    </cfRule>
  </conditionalFormatting>
  <conditionalFormatting sqref="L13 L18 L23 L28 L33 L38">
    <cfRule type="expression" dxfId="318" priority="42">
      <formula>AND(NOT($F$42= ""),OR($K$42="UPK",$K$42="UOM"),$L$28="")</formula>
    </cfRule>
    <cfRule type="expression" dxfId="317" priority="43">
      <formula>AND($L$28="",$S$2="NEW ITEM")</formula>
    </cfRule>
  </conditionalFormatting>
  <conditionalFormatting sqref="N10">
    <cfRule type="expression" dxfId="316" priority="44">
      <formula>AND(OR(NOT($F$42= ""), NOT($T$42= "")),OR($K$42="UNIT GTIN",$K$42="CASE GTIN",$K$42="CASE UPC",$K$42="UPK",NOT($T$42= "")),$N$25="")</formula>
    </cfRule>
    <cfRule type="expression" dxfId="315" priority="45">
      <formula>AND($N$25="",$S$2="NEW ITEM")</formula>
    </cfRule>
  </conditionalFormatting>
  <conditionalFormatting sqref="N13 N18 N23 N28 N33 N38">
    <cfRule type="expression" dxfId="314" priority="46">
      <formula>AND(OR(NOT($F$42= ""),NOT($T$42= "")),OR($K$42="CASE UPC",$K$42="UPK", NOT($T$42= "")),$N$28="")</formula>
    </cfRule>
    <cfRule type="expression" dxfId="313" priority="47">
      <formula>AND($N$28="",$S$2="NEW ITEM")</formula>
    </cfRule>
  </conditionalFormatting>
  <conditionalFormatting sqref="W10 W15 W20 W25 W30 W35">
    <cfRule type="expression" dxfId="312" priority="48">
      <formula>AND(NOT($F$42= ""),OR($K$42="CS CUBE",$K$42="UPK",$K$42="NET CONTENT"),$W$25="")</formula>
    </cfRule>
    <cfRule type="expression" dxfId="311" priority="49">
      <formula>AND($W$25="",$S$2="NEW ITEM")</formula>
    </cfRule>
  </conditionalFormatting>
  <conditionalFormatting sqref="W11 W16 W21 W26 W31 W36">
    <cfRule type="expression" dxfId="310" priority="50">
      <formula>AND(NOT($F$42= ""),OR($K$42="CS WT",$K$42="UPK",$K$42="NET CONTENT"),$W$26="")</formula>
    </cfRule>
    <cfRule type="expression" dxfId="309" priority="51">
      <formula>AND($W$26="",$S$2="NEW ITEM")</formula>
    </cfRule>
  </conditionalFormatting>
  <conditionalFormatting sqref="W13 W18 W23 W28 W33 W38">
    <cfRule type="expression" dxfId="308" priority="52">
      <formula>AND(NOT($F$42= ""),OR($K$42="PLT TIER",$K$42="UPK",$K$42="NET CONTENT"),$W$28="")</formula>
    </cfRule>
    <cfRule type="expression" dxfId="307" priority="53">
      <formula>AND($W$28="",$S$2="NEW ITEM")</formula>
    </cfRule>
  </conditionalFormatting>
  <conditionalFormatting sqref="W12 W17 W22 W27 W32 W37">
    <cfRule type="expression" dxfId="306" priority="54">
      <formula>AND(NOT($F$42= ""),OR($K$42="PLT TIE",$K$42="UPK",$K$42="NET CONTENT"),$W$27="")</formula>
    </cfRule>
    <cfRule type="expression" dxfId="305" priority="55">
      <formula>AND($W$27="",$S$2="NEW ITEM")</formula>
    </cfRule>
  </conditionalFormatting>
  <conditionalFormatting sqref="S11 S16 S21 S26 S31 S36">
    <cfRule type="expression" dxfId="304" priority="56">
      <formula>AND(NOT($F$42= ""),OR($K$42="ITEM WT",$K$42="UPK",$K$42="NET CONTENT"),$S$26="")</formula>
    </cfRule>
    <cfRule type="expression" dxfId="303" priority="57">
      <formula>AND($S$26="",$S$2="NEW ITEM",NOT(AND($L$25=1,$L$26="LB",$L$27=1,$L$28="LB")))</formula>
    </cfRule>
  </conditionalFormatting>
  <conditionalFormatting sqref="U11 U16 U21 U26 U31 U36">
    <cfRule type="expression" dxfId="302" priority="58">
      <formula>AND(NOT($F$42= ""),OR($K$42="CASE WT",$K$42="UPK",$K$42="NET CONTENT"),$U$26="")</formula>
    </cfRule>
    <cfRule type="expression" dxfId="301" priority="59">
      <formula>AND($U$26="",$S$2="NEW ITEM")</formula>
    </cfRule>
  </conditionalFormatting>
  <conditionalFormatting sqref="U12 U17 U22 U27 U32 U37">
    <cfRule type="expression" dxfId="300" priority="60">
      <formula>AND(NOT($F$42= ""),OR($K$42="CASE DPT",$K$42="UPK",$K$42="NET CONTENT"),$U$27="")</formula>
    </cfRule>
    <cfRule type="expression" dxfId="299" priority="61">
      <formula>AND($U$27="",$S$2="NEW ITEM")</formula>
    </cfRule>
  </conditionalFormatting>
  <conditionalFormatting sqref="L10 L15 L20 L25 L30 L35">
    <cfRule type="expression" dxfId="298" priority="62">
      <formula>AND(OR(NOT($F$42= ""),NOT($T$42= "")),OR($K$42="UPK",$K$42="NET CONTENT", $K$42="UOM",$K$42="CASE UPC",$K$42="UNIT GTIN",$K$42="CASE GTIN",$K$42="ITEM HT",$K$42="ITEM WT",$K$42="ITEM DPT",$K$42="CASE HT",$K$42="CASE WT",$K$42="CASE DPT",$K$42="CS CUBE",$K$42="CS WT",$K$42="PLT TIE",$K$42="PLT TIER",NOT($T$42= "")),$L$25="")</formula>
    </cfRule>
    <cfRule type="expression" dxfId="297" priority="63">
      <formula>AND($L$25="",$S$2="NEW ITEM")</formula>
    </cfRule>
  </conditionalFormatting>
  <conditionalFormatting sqref="Z10 Z15 Z20 Z25 Z30 Z35">
    <cfRule type="expression" dxfId="296" priority="64">
      <formula>OR(AND(AC10="",NOT(Z10=""),NOT($L$27="sh"),NOT($L$27="pl")),AND(Z10=AC10,NOT(Z10="")))</formula>
    </cfRule>
    <cfRule type="expression" dxfId="295" priority="65">
      <formula>AND(NOT($O$42=""),NOT($L$27="sh"),NOT($L$27="pl"))</formula>
    </cfRule>
    <cfRule type="expression" dxfId="294" priority="66">
      <formula xml:space="preserve"> AND($S$2="NEW ITEM",$Z$25="", NOT($L$27="sh"),NOT($L$27="pl"))</formula>
    </cfRule>
  </conditionalFormatting>
  <conditionalFormatting sqref="N12 N17 N22 N27 N32 N37">
    <cfRule type="expression" dxfId="293" priority="67">
      <formula>AND(OR(NOT($O$42= ""), NOT($T$42= ""), NOT($Z$42= ""), NOT($AH$42= "")),$N$27="")</formula>
    </cfRule>
    <cfRule type="expression" dxfId="292" priority="68">
      <formula>AND(NOT($F$42= ""),NOT($K$42=""),$N$27="")</formula>
    </cfRule>
    <cfRule type="expression" dxfId="291" priority="69">
      <formula>AND($N$27="",$S$2="NEW ITEM")</formula>
    </cfRule>
  </conditionalFormatting>
  <conditionalFormatting sqref="S10 S12 S15 S20 S25 S30 S35 S17 S22 S27 S32 S37">
    <cfRule type="expression" dxfId="290" priority="70">
      <formula>AND(NOT($F$42= ""),OR($K$42="ITEM DPT",$K$42="UPK",$K$42="NET CONTENT"),$S$27="")</formula>
    </cfRule>
    <cfRule type="expression" dxfId="289" priority="71">
      <formula>AND($S$27="",$S$2="NEW ITEM",NOT(AND($L$25=1,$L$26="LB",$L$27=1,$L$28="LB")))</formula>
    </cfRule>
  </conditionalFormatting>
  <conditionalFormatting sqref="L12 L17 L22 L27 L32 L37">
    <cfRule type="expression" dxfId="288" priority="72">
      <formula>AND(NOT($F$42= ""),$K$42="UI",$L$27="")</formula>
    </cfRule>
    <cfRule type="expression" dxfId="287" priority="73">
      <formula>AND($L$27="",$S$2="NEW ITEM")</formula>
    </cfRule>
  </conditionalFormatting>
  <conditionalFormatting sqref="L11 L16 L21 L26 L31 L36">
    <cfRule type="expression" dxfId="286" priority="74">
      <formula>AND(NOT($F$42= ""),OR($K$42="UPK",$K$42="NET CONTENT"),$L$26="")</formula>
    </cfRule>
    <cfRule type="expression" dxfId="285" priority="75">
      <formula>AND($L$26="",$S$2="NEW ITEM")</formula>
    </cfRule>
  </conditionalFormatting>
  <conditionalFormatting sqref="B12">
    <cfRule type="expression" dxfId="284" priority="17">
      <formula>AND(OR(NOT($O$48= ""), NOT($T$48= ""), NOT($Z$48= ""), NOT($AH$48= "")),B$30="")</formula>
    </cfRule>
    <cfRule type="expression" dxfId="283" priority="18">
      <formula>AND(NOT($F$48= ""),NOT($K$48=""),B$30="")</formula>
    </cfRule>
    <cfRule type="expression" dxfId="282" priority="19">
      <formula>AND($B$30="",$S$2="NEW ITEM")</formula>
    </cfRule>
  </conditionalFormatting>
  <conditionalFormatting sqref="B17">
    <cfRule type="expression" dxfId="281" priority="14">
      <formula>AND(OR(NOT($O$48= ""), NOT($T$48= ""), NOT($Z$48= ""), NOT($AH$48= "")),B$30="")</formula>
    </cfRule>
    <cfRule type="expression" dxfId="280" priority="15">
      <formula>AND(NOT($F$48= ""),NOT($K$48=""),B$30="")</formula>
    </cfRule>
    <cfRule type="expression" dxfId="279" priority="16">
      <formula>AND($B$30="",$S$2="NEW ITEM")</formula>
    </cfRule>
  </conditionalFormatting>
  <conditionalFormatting sqref="B37 B32 B27 B22">
    <cfRule type="expression" dxfId="278" priority="11">
      <formula>AND(OR(NOT($O$48= ""), NOT($T$48= ""), NOT($Z$48= ""), NOT($AH$48= "")),B$30="")</formula>
    </cfRule>
    <cfRule type="expression" dxfId="277" priority="12">
      <formula>AND(NOT($F$48= ""),NOT($K$48=""),B$30="")</formula>
    </cfRule>
    <cfRule type="expression" dxfId="276" priority="13">
      <formula>AND($B$30="",$S$2="NEW ITEM")</formula>
    </cfRule>
  </conditionalFormatting>
  <conditionalFormatting sqref="AQ10">
    <cfRule type="expression" dxfId="275" priority="10">
      <formula>$AQ10="Bad Check Digit (CS GTIN)"</formula>
    </cfRule>
  </conditionalFormatting>
  <conditionalFormatting sqref="AQ15">
    <cfRule type="expression" dxfId="274" priority="9">
      <formula>$AQ15="Bad Check Digit (CS GTIN)"</formula>
    </cfRule>
  </conditionalFormatting>
  <conditionalFormatting sqref="AQ20">
    <cfRule type="expression" dxfId="273" priority="8">
      <formula>$AQ20="Bad Check Digit (CS GTIN)"</formula>
    </cfRule>
  </conditionalFormatting>
  <conditionalFormatting sqref="AQ25">
    <cfRule type="expression" dxfId="272" priority="7">
      <formula>$AQ25="Bad Check Digit (CS GTIN)"</formula>
    </cfRule>
  </conditionalFormatting>
  <conditionalFormatting sqref="AQ30">
    <cfRule type="expression" dxfId="271" priority="6">
      <formula>$AQ30="Bad Check Digit (CS GTIN)"</formula>
    </cfRule>
  </conditionalFormatting>
  <conditionalFormatting sqref="AQ35">
    <cfRule type="expression" dxfId="270" priority="5">
      <formula>$AQ35="Bad Check Digit (CS GTIN)"</formula>
    </cfRule>
  </conditionalFormatting>
  <conditionalFormatting sqref="N10:R10">
    <cfRule type="expression" dxfId="269" priority="4">
      <formula>$AQ10="Bad Check Digit (CS GTIN)"</formula>
    </cfRule>
  </conditionalFormatting>
  <conditionalFormatting sqref="N35 N30 N25 N20 N15">
    <cfRule type="expression" dxfId="268" priority="2">
      <formula>AND(OR(NOT($F$42= ""), NOT($T$42= "")),OR($K$42="UNIT GTIN",$K$42="CASE GTIN",$K$42="CASE UPC",$K$42="UPK",NOT($T$42= "")),$N$25="")</formula>
    </cfRule>
    <cfRule type="expression" dxfId="267" priority="3">
      <formula>AND($N$25="",$S$2="NEW ITEM")</formula>
    </cfRule>
  </conditionalFormatting>
  <conditionalFormatting sqref="N35:R35 N30:R30 N25:R25 N20:R20 N15:R15">
    <cfRule type="expression" dxfId="266" priority="1">
      <formula>$AQ15="Bad Check Digit (CS GTIN)"</formula>
    </cfRule>
  </conditionalFormatting>
  <dataValidations disablePrompts="1" count="4">
    <dataValidation allowBlank="1" showInputMessage="1" showErrorMessage="1" prompt="Enter page number." sqref="AK52" xr:uid="{97CA638A-DC6D-49F7-8E8E-3B82487C2CE4}"/>
    <dataValidation type="whole" operator="greaterThanOrEqual" allowBlank="1" showInputMessage="1" showErrorMessage="1" error="Enter whole number greater than zero." promptTitle="Pallet Tier" prompt="Enter the quantity of layers per pallet." sqref="W14 W19 W24 W29 W34 W39" xr:uid="{4E66AA12-2807-4DE1-9172-B0FCC475B370}">
      <formula1>0</formula1>
    </dataValidation>
    <dataValidation allowBlank="1" showInputMessage="1" showErrorMessage="1" prompt="Enter total number of pages included in presentation." sqref="AO52" xr:uid="{E23EEF86-D99F-4053-B1E9-055D204FE7FF}"/>
    <dataValidation type="textLength" operator="lessThanOrEqual" allowBlank="1" showInputMessage="1" showErrorMessage="1" error="Use 30 characters or less." sqref="S1" xr:uid="{E8B3648C-E0CD-46BD-852B-18A2438DEEFE}">
      <formula1>30</formula1>
    </dataValidation>
  </dataValidations>
  <hyperlinks>
    <hyperlink ref="AQ5" location="'DATA ENTRY SHEET'!B71" display="'DATA ENTRY SHEET'!B71" xr:uid="{AA137EFF-EFB0-421A-BC30-53E6368165F2}"/>
  </hyperlinks>
  <printOptions horizontalCentered="1" verticalCentered="1"/>
  <pageMargins left="0" right="0" top="0" bottom="0" header="0" footer="0"/>
  <pageSetup scale="7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DAE39-7B94-46E6-8D3B-CA676CB3104C}">
  <sheetPr codeName="Sheet15">
    <pageSetUpPr fitToPage="1"/>
  </sheetPr>
  <dimension ref="A1:AR53"/>
  <sheetViews>
    <sheetView showGridLines="0" workbookViewId="0">
      <pane ySplit="9" topLeftCell="A10" activePane="bottomLeft" state="frozen"/>
      <selection activeCell="A3" sqref="A3"/>
      <selection pane="bottomLeft" activeCell="B40" sqref="B40:E49"/>
    </sheetView>
  </sheetViews>
  <sheetFormatPr defaultColWidth="9.1796875" defaultRowHeight="15.5" x14ac:dyDescent="0.35"/>
  <cols>
    <col min="1" max="1" width="2.81640625" style="74" bestFit="1" customWidth="1"/>
    <col min="2" max="2" width="6.81640625" style="74" customWidth="1"/>
    <col min="3" max="3" width="5.1796875" style="74" customWidth="1"/>
    <col min="4" max="4" width="5.81640625" style="74" customWidth="1"/>
    <col min="5" max="5" width="3.81640625" style="74" customWidth="1"/>
    <col min="6" max="6" width="2.81640625" style="74" customWidth="1"/>
    <col min="7" max="7" width="3.1796875" style="74" customWidth="1"/>
    <col min="8" max="8" width="3.81640625" style="74" customWidth="1"/>
    <col min="9" max="9" width="4.81640625" style="74" customWidth="1"/>
    <col min="10" max="10" width="3.81640625" style="74" customWidth="1"/>
    <col min="11" max="11" width="2.1796875" style="74" customWidth="1"/>
    <col min="12" max="12" width="3.81640625" style="74" customWidth="1"/>
    <col min="13" max="13" width="7.81640625" style="74" customWidth="1"/>
    <col min="14" max="14" width="1.81640625" style="74" customWidth="1"/>
    <col min="15" max="15" width="2.81640625" style="74" customWidth="1"/>
    <col min="16" max="16" width="0.81640625" style="74" customWidth="1"/>
    <col min="17" max="17" width="3" style="74" customWidth="1"/>
    <col min="18" max="18" width="8" style="74" customWidth="1"/>
    <col min="19" max="19" width="3.81640625" style="74" customWidth="1"/>
    <col min="20" max="20" width="2.81640625" style="74" customWidth="1"/>
    <col min="21" max="21" width="3.54296875" style="74" customWidth="1"/>
    <col min="22" max="22" width="2.81640625" style="74" customWidth="1"/>
    <col min="23" max="23" width="3.1796875" style="74" customWidth="1"/>
    <col min="24" max="24" width="2.54296875" style="74" customWidth="1"/>
    <col min="25" max="25" width="3" style="74" customWidth="1"/>
    <col min="26" max="26" width="2.81640625" style="74" customWidth="1"/>
    <col min="27" max="27" width="5.453125" style="74" customWidth="1"/>
    <col min="28" max="28" width="5" style="74" bestFit="1" customWidth="1"/>
    <col min="29" max="29" width="1.54296875" style="74" customWidth="1"/>
    <col min="30" max="30" width="3.81640625" style="74" customWidth="1"/>
    <col min="31" max="31" width="3.453125" style="74" customWidth="1"/>
    <col min="32" max="32" width="5" style="74" bestFit="1" customWidth="1"/>
    <col min="33" max="34" width="3.81640625" style="74" customWidth="1"/>
    <col min="35" max="36" width="4.1796875" style="74" customWidth="1"/>
    <col min="37" max="38" width="3.81640625" style="74" customWidth="1"/>
    <col min="39" max="39" width="3.1796875" style="74" customWidth="1"/>
    <col min="40" max="40" width="3" style="74" customWidth="1"/>
    <col min="41" max="41" width="2.81640625" style="74" customWidth="1"/>
    <col min="42" max="42" width="3.81640625" style="248" customWidth="1"/>
    <col min="43" max="43" width="30.08984375" style="248" bestFit="1" customWidth="1"/>
    <col min="44" max="16384" width="9.1796875" style="74"/>
  </cols>
  <sheetData>
    <row r="1" spans="1:44" s="213" customFormat="1" ht="9.75" customHeight="1" x14ac:dyDescent="0.3">
      <c r="A1" s="77"/>
      <c r="B1" s="114" t="s">
        <v>7</v>
      </c>
      <c r="C1" s="491" t="str">
        <f>IF('40-15 PRES - MANDATORY'!$E$8&gt;0,'40-15 PRES - MANDATORY'!$E$8,"")</f>
        <v/>
      </c>
      <c r="D1" s="491"/>
      <c r="E1" s="491"/>
      <c r="F1" s="491"/>
      <c r="G1" s="491"/>
      <c r="H1" s="491"/>
      <c r="I1" s="491"/>
      <c r="K1" s="113"/>
      <c r="L1" s="113"/>
      <c r="M1" s="113"/>
      <c r="O1" s="491"/>
      <c r="P1" s="491"/>
      <c r="Q1" s="491"/>
      <c r="R1" s="491"/>
      <c r="S1" s="113" t="s">
        <v>525</v>
      </c>
      <c r="T1" s="491"/>
      <c r="U1" s="491"/>
      <c r="V1" s="491"/>
      <c r="Z1" s="1114" t="str">
        <f>IF(NOT('40-15 PRES - MANDATORY'!Y6=""),'40-15 PRES - MANDATORY'!Y6,"")</f>
        <v/>
      </c>
      <c r="AA1" s="1114"/>
      <c r="AB1" s="1114"/>
      <c r="AC1" s="1114"/>
      <c r="AD1" s="499"/>
      <c r="AE1" s="499"/>
      <c r="AF1" s="499"/>
      <c r="AG1" s="499"/>
      <c r="AH1" s="499"/>
      <c r="AI1" s="499"/>
      <c r="AJ1" s="499"/>
      <c r="AK1" s="499"/>
      <c r="AL1" s="499"/>
      <c r="AM1" s="499"/>
      <c r="AN1" s="499"/>
      <c r="AO1" s="77"/>
      <c r="AP1" s="115"/>
      <c r="AQ1" s="115"/>
      <c r="AR1" s="115"/>
    </row>
    <row r="2" spans="1:44" s="213" customFormat="1" ht="9.75" customHeight="1" x14ac:dyDescent="0.25">
      <c r="B2" s="113" t="s">
        <v>8</v>
      </c>
      <c r="C2" s="77"/>
      <c r="D2" s="77"/>
      <c r="E2" s="491" t="str">
        <f>IF('40-15 PRES - MANDATORY'!$E$10&gt;0,'40-15 PRES - MANDATORY'!$E$10,"")</f>
        <v/>
      </c>
      <c r="F2" s="110"/>
      <c r="G2" s="110"/>
      <c r="H2" s="110"/>
      <c r="I2" s="110"/>
      <c r="J2" s="110"/>
      <c r="K2" s="110"/>
      <c r="L2" s="110"/>
      <c r="M2" s="110"/>
      <c r="N2" s="1186" t="s">
        <v>51</v>
      </c>
      <c r="O2" s="1186"/>
      <c r="P2" s="1186"/>
      <c r="Q2" s="1186"/>
      <c r="R2" s="1194" t="str">
        <f>IF(NOT('40-15 PRES - MANDATORY'!$Y$12=""),'40-15 PRES - MANDATORY'!$Y$12,"")</f>
        <v/>
      </c>
      <c r="S2" s="1194"/>
      <c r="T2" s="1194"/>
      <c r="U2" s="1194"/>
      <c r="V2" s="1194"/>
      <c r="W2" s="818"/>
      <c r="X2" s="817"/>
      <c r="Y2" s="818"/>
      <c r="Z2" s="1193" t="s">
        <v>1114</v>
      </c>
      <c r="AA2" s="1193"/>
      <c r="AB2" s="1193"/>
      <c r="AC2" s="1193"/>
      <c r="AD2" s="1193"/>
      <c r="AE2" s="1113" t="str">
        <f>IF('40-15 PRES - MANDATORY'!$G$12&gt;0,'40-15 PRES - MANDATORY'!$G$12,"")</f>
        <v/>
      </c>
      <c r="AF2" s="1113"/>
      <c r="AG2" s="1113"/>
      <c r="AH2" s="1113"/>
      <c r="AI2" s="1193" t="s">
        <v>50</v>
      </c>
      <c r="AJ2" s="1193"/>
      <c r="AK2" s="1113" t="str">
        <f>IF('40-15 PRES - MANDATORY'!$M$12&gt;0,'40-15 PRES - MANDATORY'!$M$12,"")</f>
        <v/>
      </c>
      <c r="AL2" s="1113"/>
      <c r="AM2" s="1113"/>
      <c r="AN2" s="1113"/>
      <c r="AO2" s="1113"/>
      <c r="AP2" s="115"/>
      <c r="AQ2" s="115"/>
      <c r="AR2" s="115"/>
    </row>
    <row r="3" spans="1:44" ht="20" hidden="1" customHeight="1" x14ac:dyDescent="0.35">
      <c r="A3" s="77"/>
      <c r="B3" s="233"/>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255"/>
      <c r="AR3" s="248"/>
    </row>
    <row r="4" spans="1:44" ht="2.25" customHeight="1" x14ac:dyDescent="0.35">
      <c r="A4" s="70"/>
      <c r="B4" s="233"/>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255"/>
      <c r="AR4" s="248"/>
    </row>
    <row r="5" spans="1:44" s="133" customFormat="1" ht="11.25" customHeight="1" x14ac:dyDescent="0.35">
      <c r="A5" s="498"/>
      <c r="B5" s="1187" t="s">
        <v>12</v>
      </c>
      <c r="C5" s="1188"/>
      <c r="D5" s="1188"/>
      <c r="E5" s="1188"/>
      <c r="F5" s="1188"/>
      <c r="G5" s="1188"/>
      <c r="H5" s="1188"/>
      <c r="I5" s="1188"/>
      <c r="J5" s="1188"/>
      <c r="K5" s="1189"/>
      <c r="L5" s="1187" t="s">
        <v>16</v>
      </c>
      <c r="M5" s="1189"/>
      <c r="N5" s="1187" t="s">
        <v>142</v>
      </c>
      <c r="O5" s="1188"/>
      <c r="P5" s="1188"/>
      <c r="Q5" s="1188"/>
      <c r="R5" s="1189"/>
      <c r="S5" s="495" t="s">
        <v>30</v>
      </c>
      <c r="T5" s="495"/>
      <c r="U5" s="495" t="s">
        <v>31</v>
      </c>
      <c r="V5" s="495"/>
      <c r="W5" s="495" t="s">
        <v>19</v>
      </c>
      <c r="X5" s="495"/>
      <c r="Y5" s="495"/>
      <c r="Z5" s="1190" t="s">
        <v>539</v>
      </c>
      <c r="AA5" s="1190"/>
      <c r="AB5" s="1190"/>
      <c r="AC5" s="1191" t="s">
        <v>541</v>
      </c>
      <c r="AD5" s="1191"/>
      <c r="AE5" s="1191"/>
      <c r="AF5" s="1192"/>
      <c r="AG5" s="986" t="s">
        <v>32</v>
      </c>
      <c r="AH5" s="987"/>
      <c r="AI5" s="988" t="s">
        <v>874</v>
      </c>
      <c r="AJ5" s="989"/>
      <c r="AK5" s="986" t="s">
        <v>35</v>
      </c>
      <c r="AL5" s="987"/>
      <c r="AM5" s="1195" t="s">
        <v>524</v>
      </c>
      <c r="AN5" s="1195"/>
      <c r="AO5" s="1195"/>
      <c r="AP5" s="249"/>
      <c r="AQ5" s="558" t="s">
        <v>999</v>
      </c>
      <c r="AR5" s="249"/>
    </row>
    <row r="6" spans="1:44" s="133" customFormat="1" ht="11.25" customHeight="1" x14ac:dyDescent="0.35">
      <c r="A6" s="498"/>
      <c r="B6" s="1183" t="s">
        <v>13</v>
      </c>
      <c r="C6" s="1184"/>
      <c r="D6" s="1184"/>
      <c r="E6" s="1184"/>
      <c r="F6" s="1184" t="s">
        <v>910</v>
      </c>
      <c r="G6" s="1184"/>
      <c r="H6" s="1184"/>
      <c r="I6" s="1184"/>
      <c r="J6" s="1184"/>
      <c r="K6" s="1185"/>
      <c r="L6" s="1164" t="s">
        <v>548</v>
      </c>
      <c r="M6" s="1166"/>
      <c r="N6" s="1183" t="s">
        <v>458</v>
      </c>
      <c r="O6" s="1184"/>
      <c r="P6" s="1184"/>
      <c r="Q6" s="1184"/>
      <c r="R6" s="1185"/>
      <c r="S6" s="1167" t="s">
        <v>29</v>
      </c>
      <c r="T6" s="1168"/>
      <c r="U6" s="1167" t="s">
        <v>29</v>
      </c>
      <c r="V6" s="1168"/>
      <c r="W6" s="1183" t="s">
        <v>20</v>
      </c>
      <c r="X6" s="1184"/>
      <c r="Y6" s="1185"/>
      <c r="Z6" s="990" t="str">
        <f>'40-15 PRES - MANDATORY'!Z24:AA24</f>
        <v>SUG MAR %</v>
      </c>
      <c r="AA6" s="991"/>
      <c r="AB6" s="680">
        <f>'40-15 PRES - MANDATORY'!AB24</f>
        <v>0</v>
      </c>
      <c r="AC6" s="990" t="str">
        <f>'40-15 PRES - MANDATORY'!AC24:AE24</f>
        <v>SUG MAR %</v>
      </c>
      <c r="AD6" s="991"/>
      <c r="AE6" s="991"/>
      <c r="AF6" s="680">
        <f>'40-15 PRES - MANDATORY'!AF24</f>
        <v>0</v>
      </c>
      <c r="AG6" s="986" t="s">
        <v>33</v>
      </c>
      <c r="AH6" s="987"/>
      <c r="AI6" s="489" t="s">
        <v>872</v>
      </c>
      <c r="AJ6" s="490"/>
      <c r="AK6" s="986" t="s">
        <v>36</v>
      </c>
      <c r="AL6" s="987"/>
      <c r="AM6" s="1195"/>
      <c r="AN6" s="1195"/>
      <c r="AO6" s="1195"/>
      <c r="AP6" s="249"/>
      <c r="AQ6" s="249"/>
      <c r="AR6" s="249"/>
    </row>
    <row r="7" spans="1:44" s="133" customFormat="1" ht="11.25" customHeight="1" x14ac:dyDescent="0.35">
      <c r="A7" s="498"/>
      <c r="B7" s="1008" t="s">
        <v>14</v>
      </c>
      <c r="C7" s="1009"/>
      <c r="D7" s="1009"/>
      <c r="E7" s="1009"/>
      <c r="F7" s="1009"/>
      <c r="G7" s="1009"/>
      <c r="H7" s="1009"/>
      <c r="I7" s="1009"/>
      <c r="J7" s="1042" t="s">
        <v>991</v>
      </c>
      <c r="K7" s="1043"/>
      <c r="L7" s="1164" t="s">
        <v>17</v>
      </c>
      <c r="M7" s="1166"/>
      <c r="N7" s="1164" t="s">
        <v>865</v>
      </c>
      <c r="O7" s="1165"/>
      <c r="P7" s="1165"/>
      <c r="Q7" s="1165"/>
      <c r="R7" s="1166"/>
      <c r="S7" s="1167" t="s">
        <v>743</v>
      </c>
      <c r="T7" s="1168"/>
      <c r="U7" s="1167" t="s">
        <v>743</v>
      </c>
      <c r="V7" s="1168"/>
      <c r="W7" s="1164" t="s">
        <v>21</v>
      </c>
      <c r="X7" s="1165"/>
      <c r="Y7" s="1166"/>
      <c r="Z7" s="1172" t="s">
        <v>542</v>
      </c>
      <c r="AA7" s="1172"/>
      <c r="AB7" s="1172"/>
      <c r="AC7" s="1170" t="s">
        <v>543</v>
      </c>
      <c r="AD7" s="1170"/>
      <c r="AE7" s="1170"/>
      <c r="AF7" s="1171"/>
      <c r="AG7" s="986" t="s">
        <v>875</v>
      </c>
      <c r="AH7" s="987"/>
      <c r="AI7" s="1037" t="s">
        <v>876</v>
      </c>
      <c r="AJ7" s="1037"/>
      <c r="AK7" s="986" t="s">
        <v>447</v>
      </c>
      <c r="AL7" s="987"/>
      <c r="AM7" s="135" t="s">
        <v>518</v>
      </c>
      <c r="AN7" s="135" t="s">
        <v>519</v>
      </c>
      <c r="AO7" s="135" t="s">
        <v>520</v>
      </c>
      <c r="AP7" s="249"/>
    </row>
    <row r="8" spans="1:44" s="133" customFormat="1" ht="11.25" customHeight="1" x14ac:dyDescent="0.35">
      <c r="A8" s="498"/>
      <c r="B8" s="494" t="s">
        <v>15</v>
      </c>
      <c r="C8" s="494"/>
      <c r="D8" s="494"/>
      <c r="E8" s="494"/>
      <c r="F8" s="1163" t="s">
        <v>436</v>
      </c>
      <c r="G8" s="1163"/>
      <c r="H8" s="1163"/>
      <c r="I8" s="1163"/>
      <c r="J8" s="1163"/>
      <c r="K8" s="1163"/>
      <c r="L8" s="494" t="s">
        <v>18</v>
      </c>
      <c r="M8" s="243"/>
      <c r="N8" s="1164" t="s">
        <v>141</v>
      </c>
      <c r="O8" s="1165"/>
      <c r="P8" s="1165"/>
      <c r="Q8" s="1165"/>
      <c r="R8" s="1166"/>
      <c r="S8" s="1167" t="s">
        <v>28</v>
      </c>
      <c r="T8" s="1168"/>
      <c r="U8" s="1167" t="s">
        <v>28</v>
      </c>
      <c r="V8" s="1168"/>
      <c r="W8" s="494" t="s">
        <v>22</v>
      </c>
      <c r="X8" s="494"/>
      <c r="Y8" s="494"/>
      <c r="Z8" s="1169" t="s">
        <v>540</v>
      </c>
      <c r="AA8" s="1170"/>
      <c r="AB8" s="1171"/>
      <c r="AC8" s="1169" t="s">
        <v>540</v>
      </c>
      <c r="AD8" s="1170"/>
      <c r="AE8" s="1170"/>
      <c r="AF8" s="1171"/>
      <c r="AG8" s="986" t="s">
        <v>909</v>
      </c>
      <c r="AH8" s="987"/>
      <c r="AI8" s="1011" t="s">
        <v>911</v>
      </c>
      <c r="AJ8" s="1019"/>
      <c r="AK8" s="1019"/>
      <c r="AL8" s="1012"/>
      <c r="AM8" s="135" t="s">
        <v>521</v>
      </c>
      <c r="AN8" s="135" t="s">
        <v>522</v>
      </c>
      <c r="AO8" s="135" t="s">
        <v>523</v>
      </c>
      <c r="AP8" s="249"/>
    </row>
    <row r="9" spans="1:44" s="133" customFormat="1" ht="2.25" customHeight="1" thickBot="1" x14ac:dyDescent="0.4">
      <c r="A9" s="498"/>
      <c r="B9" s="500"/>
      <c r="C9" s="500"/>
      <c r="D9" s="500"/>
      <c r="E9" s="500"/>
      <c r="F9" s="502"/>
      <c r="G9" s="502"/>
      <c r="H9" s="502"/>
      <c r="I9" s="502"/>
      <c r="J9" s="502"/>
      <c r="K9" s="502"/>
      <c r="L9" s="500"/>
      <c r="M9" s="498"/>
      <c r="N9" s="500"/>
      <c r="O9" s="500"/>
      <c r="P9" s="500"/>
      <c r="Q9" s="500"/>
      <c r="R9" s="498"/>
      <c r="S9" s="498"/>
      <c r="T9" s="498"/>
      <c r="U9" s="498"/>
      <c r="V9" s="498"/>
      <c r="W9" s="500"/>
      <c r="X9" s="500"/>
      <c r="Y9" s="500"/>
      <c r="Z9" s="136"/>
      <c r="AA9" s="136"/>
      <c r="AB9" s="136"/>
      <c r="AC9" s="136"/>
      <c r="AD9" s="136"/>
      <c r="AE9" s="136"/>
      <c r="AF9" s="136"/>
      <c r="AG9" s="136"/>
      <c r="AH9" s="136"/>
      <c r="AI9" s="498"/>
      <c r="AJ9" s="498"/>
      <c r="AK9" s="137"/>
      <c r="AL9" s="498"/>
      <c r="AM9" s="138"/>
      <c r="AN9" s="138"/>
      <c r="AO9" s="138"/>
      <c r="AP9" s="249"/>
    </row>
    <row r="10" spans="1:44" ht="18" customHeight="1" x14ac:dyDescent="0.35">
      <c r="A10" s="370">
        <v>59</v>
      </c>
      <c r="B10" s="952"/>
      <c r="C10" s="953"/>
      <c r="D10" s="953"/>
      <c r="E10" s="953"/>
      <c r="F10" s="953"/>
      <c r="G10" s="953"/>
      <c r="H10" s="953"/>
      <c r="I10" s="953"/>
      <c r="J10" s="953"/>
      <c r="K10" s="954"/>
      <c r="L10" s="1049" t="str">
        <f>IF(NOT('DATA ENTRY SHEET'!F78=""),'DATA ENTRY SHEET'!F78,"")</f>
        <v/>
      </c>
      <c r="M10" s="956"/>
      <c r="N10" s="1247" t="str">
        <f>IF(NOT('DATA ENTRY SHEET'!J78=""),'DATA ENTRY SHEET'!J78,"")</f>
        <v/>
      </c>
      <c r="O10" s="1248"/>
      <c r="P10" s="1248"/>
      <c r="Q10" s="1248"/>
      <c r="R10" s="1249"/>
      <c r="S10" s="1196" t="str">
        <f>IF(NOT('DATA ENTRY SHEET'!AJ78=""),'DATA ENTRY SHEET'!AJ78,"")</f>
        <v/>
      </c>
      <c r="T10" s="1198"/>
      <c r="U10" s="1196" t="str">
        <f>IF(NOT('DATA ENTRY SHEET'!AM78=""),'DATA ENTRY SHEET'!AM78,"")</f>
        <v/>
      </c>
      <c r="V10" s="1198"/>
      <c r="W10" s="1196" t="str">
        <f>IF(NOT('DATA ENTRY SHEET'!AN78=""),'DATA ENTRY SHEET'!AN78,"")</f>
        <v/>
      </c>
      <c r="X10" s="1197"/>
      <c r="Y10" s="1198"/>
      <c r="Z10" s="943" t="str">
        <f>IF('DATA ENTRY SHEET'!AW78="","",'DATA ENTRY SHEET'!AW78)</f>
        <v/>
      </c>
      <c r="AA10" s="944"/>
      <c r="AB10" s="945"/>
      <c r="AC10" s="943" t="str">
        <f>IF(NOT('DATA ENTRY SHEET'!AY78=""),'DATA ENTRY SHEET'!AY78,"")</f>
        <v/>
      </c>
      <c r="AD10" s="944"/>
      <c r="AE10" s="944"/>
      <c r="AF10" s="945"/>
      <c r="AG10" s="1173" t="str">
        <f>IF('DATA ENTRY SHEET'!AR78="","",'DATA ENTRY SHEET'!AR78)</f>
        <v/>
      </c>
      <c r="AH10" s="1174"/>
      <c r="AI10" s="1175" t="str">
        <f>IF('DATA ENTRY SHEET'!BS78="","",'DATA ENTRY SHEET'!BS78)</f>
        <v/>
      </c>
      <c r="AJ10" s="1176"/>
      <c r="AK10" s="993" t="str">
        <f>IF(NOT('DATA ENTRY SHEET'!AT78=""),'DATA ENTRY SHEET'!AT78,"")</f>
        <v/>
      </c>
      <c r="AL10" s="994"/>
      <c r="AM10" s="505"/>
      <c r="AN10" s="1094" t="s">
        <v>37</v>
      </c>
      <c r="AO10" s="1095"/>
      <c r="AQ10" s="672" t="str">
        <f>IF(N10&lt;&gt;"",IF(NOT(INDEX(Table1[CALCULATION:
CASE GTIN CHECK DIGIT VALIDATION],MATCH(N10,Table1[CASE GTIN],0))="VALID"),"Bad Check Digit (CS GTIN)",""),"")</f>
        <v/>
      </c>
    </row>
    <row r="11" spans="1:44" ht="18" customHeight="1" x14ac:dyDescent="0.35">
      <c r="A11" s="370"/>
      <c r="B11" s="957" t="str">
        <f>IF(NOT('DATA ENTRY SHEET'!B78=""),'DATA ENTRY SHEET'!B78,"")</f>
        <v/>
      </c>
      <c r="C11" s="958"/>
      <c r="D11" s="958"/>
      <c r="E11" s="958"/>
      <c r="F11" s="959" t="str">
        <f>IF('DATA ENTRY SHEET'!BX78="","",'DATA ENTRY SHEET'!BX78)</f>
        <v/>
      </c>
      <c r="G11" s="959"/>
      <c r="H11" s="959"/>
      <c r="I11" s="959"/>
      <c r="J11" s="959"/>
      <c r="K11" s="960"/>
      <c r="L11" s="1045" t="str">
        <f>IF(NOT('DATA ENTRY SHEET'!H78=""),'DATA ENTRY SHEET'!H78,"")</f>
        <v/>
      </c>
      <c r="M11" s="937"/>
      <c r="N11" s="1226" t="str">
        <f>IF(NOT('DATA ENTRY SHEET'!AD78=""),'DATA ENTRY SHEET'!AD78,"")</f>
        <v/>
      </c>
      <c r="O11" s="1227"/>
      <c r="P11" s="1227"/>
      <c r="Q11" s="1227"/>
      <c r="R11" s="1228"/>
      <c r="S11" s="1199" t="str">
        <f>IF(NOT('DATA ENTRY SHEET'!AI78=""),'DATA ENTRY SHEET'!AI78,"")</f>
        <v/>
      </c>
      <c r="T11" s="1200"/>
      <c r="U11" s="1199" t="str">
        <f>IF(NOT('DATA ENTRY SHEET'!AL78=""),'DATA ENTRY SHEET'!AL78,"")</f>
        <v/>
      </c>
      <c r="V11" s="1200"/>
      <c r="W11" s="1199" t="str">
        <f>IF(NOT('DATA ENTRY SHEET'!AO78=""),'DATA ENTRY SHEET'!AO78,"")</f>
        <v/>
      </c>
      <c r="X11" s="1217"/>
      <c r="Y11" s="1200"/>
      <c r="Z11" s="946" t="str">
        <f>IF(Z10="","",ROUNDUP((Z10)*((AB6)+1),2))</f>
        <v/>
      </c>
      <c r="AA11" s="947"/>
      <c r="AB11" s="948"/>
      <c r="AC11" s="946" t="str">
        <f>IF(AC10="","",ROUNDUP((AC10)*($AF$6+1),2))</f>
        <v/>
      </c>
      <c r="AD11" s="947"/>
      <c r="AE11" s="947"/>
      <c r="AF11" s="948"/>
      <c r="AG11" s="1178" t="str">
        <f>IF(NOT('DATA ENTRY SHEET'!AS78=""),'DATA ENTRY SHEET'!AS78,"")</f>
        <v/>
      </c>
      <c r="AH11" s="1179"/>
      <c r="AI11" s="1177" t="str">
        <f>IF('DATA ENTRY SHEET'!BV78="","",'DATA ENTRY SHEET'!BV78)</f>
        <v/>
      </c>
      <c r="AJ11" s="1177"/>
      <c r="AK11" s="998" t="str">
        <f>IF(NOT('DATA ENTRY SHEET'!AU78=""),'DATA ENTRY SHEET'!AU78,"")</f>
        <v/>
      </c>
      <c r="AL11" s="999"/>
      <c r="AM11" s="506"/>
      <c r="AN11" s="1092" t="s">
        <v>34</v>
      </c>
      <c r="AO11" s="1093"/>
      <c r="AQ11" s="74"/>
    </row>
    <row r="12" spans="1:44" ht="18" customHeight="1" x14ac:dyDescent="0.35">
      <c r="A12" s="370"/>
      <c r="B12" s="929" t="str">
        <f>IF(NOT('DATA ENTRY SHEET'!C78=""),'DATA ENTRY SHEET'!C78,"")</f>
        <v/>
      </c>
      <c r="C12" s="930"/>
      <c r="D12" s="930"/>
      <c r="E12" s="930"/>
      <c r="F12" s="930"/>
      <c r="G12" s="930"/>
      <c r="H12" s="930"/>
      <c r="I12" s="930"/>
      <c r="J12" s="930"/>
      <c r="K12" s="648" t="str">
        <f>IF('DATA ENTRY SHEET'!AG78&lt;&gt;"",LEFT('DATA ENTRY SHEET'!AG78,1),"")</f>
        <v/>
      </c>
      <c r="L12" s="1005" t="str">
        <f>IF(NOT('DATA ENTRY SHEET'!G78=""),'DATA ENTRY SHEET'!G78,"")</f>
        <v/>
      </c>
      <c r="M12" s="932"/>
      <c r="N12" s="1250" t="str">
        <f>IF(NOT('DATA ENTRY SHEET'!AF78=""),'DATA ENTRY SHEET'!AF78,"")</f>
        <v/>
      </c>
      <c r="O12" s="1250"/>
      <c r="P12" s="1250"/>
      <c r="Q12" s="1250"/>
      <c r="R12" s="1250"/>
      <c r="S12" s="1199" t="str">
        <f>IF(NOT('DATA ENTRY SHEET'!AH78=""),'DATA ENTRY SHEET'!AH78,"")</f>
        <v/>
      </c>
      <c r="T12" s="1200"/>
      <c r="U12" s="1217" t="str">
        <f>IF(NOT('DATA ENTRY SHEET'!AK78=""),'DATA ENTRY SHEET'!AK78,"")</f>
        <v/>
      </c>
      <c r="V12" s="1200"/>
      <c r="W12" s="1206" t="str">
        <f>IF(NOT('DATA ENTRY SHEET'!AP78=""),'DATA ENTRY SHEET'!AP78,"")</f>
        <v/>
      </c>
      <c r="X12" s="1207"/>
      <c r="Y12" s="1208"/>
      <c r="Z12" s="946" t="str">
        <f>IF(NOT('DATA ENTRY SHEET'!AX78=""),'DATA ENTRY SHEET'!AX78,"")</f>
        <v/>
      </c>
      <c r="AA12" s="947"/>
      <c r="AB12" s="948"/>
      <c r="AC12" s="946" t="str">
        <f>IF(NOT('DATA ENTRY SHEET'!AZ78=""),'DATA ENTRY SHEET'!AZ78,"")</f>
        <v/>
      </c>
      <c r="AD12" s="947"/>
      <c r="AE12" s="947"/>
      <c r="AF12" s="948"/>
      <c r="AG12" s="1209" t="str">
        <f>IF('DATA ENTRY SHEET'!BR78="","",'DATA ENTRY SHEET'!BR78)</f>
        <v/>
      </c>
      <c r="AH12" s="1210"/>
      <c r="AI12" s="1177" t="str">
        <f>IF('DATA ENTRY SHEET'!BT78="","",'DATA ENTRY SHEET'!BT78)</f>
        <v/>
      </c>
      <c r="AJ12" s="1177"/>
      <c r="AK12" s="998" t="str">
        <f>IF(NOT('DATA ENTRY SHEET'!AV78=""),'DATA ENTRY SHEET'!AV78,"")</f>
        <v/>
      </c>
      <c r="AL12" s="999"/>
      <c r="AM12" s="506"/>
      <c r="AN12" s="330"/>
      <c r="AO12" s="331"/>
      <c r="AQ12" s="74"/>
    </row>
    <row r="13" spans="1:44" ht="18" customHeight="1" thickBot="1" x14ac:dyDescent="0.4">
      <c r="A13" s="370"/>
      <c r="B13" s="967" t="str">
        <f>IF(NOT('DATA ENTRY SHEET'!D78=""),'DATA ENTRY SHEET'!D78,"")</f>
        <v/>
      </c>
      <c r="C13" s="968"/>
      <c r="D13" s="968"/>
      <c r="E13" s="969"/>
      <c r="F13" s="1211" t="str">
        <f>IF('DATA ENTRY SHEET'!E78="","",'DATA ENTRY SHEET'!E78)</f>
        <v/>
      </c>
      <c r="G13" s="968"/>
      <c r="H13" s="968"/>
      <c r="I13" s="968"/>
      <c r="J13" s="968"/>
      <c r="K13" s="969"/>
      <c r="L13" s="1004" t="str">
        <f>IF(NOT('DATA ENTRY SHEET'!I78=""),'DATA ENTRY SHEET'!I78,"")</f>
        <v/>
      </c>
      <c r="M13" s="972"/>
      <c r="N13" s="1214" t="str">
        <f>IF(NOT('DATA ENTRY SHEET'!AE78=""),'DATA ENTRY SHEET'!AE78,"")</f>
        <v/>
      </c>
      <c r="O13" s="1215"/>
      <c r="P13" s="1215"/>
      <c r="Q13" s="1215"/>
      <c r="R13" s="1216"/>
      <c r="S13" s="1221"/>
      <c r="T13" s="1222"/>
      <c r="U13" s="1222"/>
      <c r="V13" s="1223"/>
      <c r="W13" s="1229" t="str">
        <f>IF(NOT('DATA ENTRY SHEET'!AQ78=""),'DATA ENTRY SHEET'!AQ78,"")</f>
        <v/>
      </c>
      <c r="X13" s="1230"/>
      <c r="Y13" s="1231"/>
      <c r="Z13" s="1016" t="str">
        <f t="shared" ref="Z13" si="0">IF(AND(NOT(Z11=""),NOT(Z12="")),(Z12-Z11)/(Z12),"")</f>
        <v/>
      </c>
      <c r="AA13" s="1017"/>
      <c r="AB13" s="1018"/>
      <c r="AC13" s="1016" t="str">
        <f t="shared" ref="AC13" si="1">IF(AND(NOT(AC11=""),NOT(AC12="")),(AC12-AC11)/(AC12),"")</f>
        <v/>
      </c>
      <c r="AD13" s="1017"/>
      <c r="AE13" s="1017"/>
      <c r="AF13" s="1018"/>
      <c r="AG13" s="1161" t="str">
        <f>IF('DATA ENTRY SHEET'!BQ78="","",'DATA ENTRY SHEET'!BQ78)</f>
        <v/>
      </c>
      <c r="AH13" s="1162"/>
      <c r="AI13" s="1180" t="str">
        <f>IF('DATA ENTRY SHEET'!BU78="","",'DATA ENTRY SHEET'!BU78)</f>
        <v/>
      </c>
      <c r="AJ13" s="1181"/>
      <c r="AK13" s="1181"/>
      <c r="AL13" s="1182"/>
      <c r="AM13" s="507"/>
      <c r="AN13" s="333"/>
      <c r="AO13" s="334"/>
      <c r="AQ13" s="74"/>
    </row>
    <row r="14" spans="1:44" ht="4.5" customHeight="1" thickBot="1" x14ac:dyDescent="0.4">
      <c r="A14" s="408"/>
      <c r="B14" s="509"/>
      <c r="C14" s="509"/>
      <c r="D14" s="509"/>
      <c r="E14" s="509"/>
      <c r="F14" s="509"/>
      <c r="G14" s="509"/>
      <c r="H14" s="509"/>
      <c r="I14" s="509"/>
      <c r="J14" s="509"/>
      <c r="K14" s="509"/>
      <c r="L14" s="783"/>
      <c r="M14" s="783"/>
      <c r="N14" s="649"/>
      <c r="O14" s="649"/>
      <c r="P14" s="649"/>
      <c r="Q14" s="649"/>
      <c r="R14" s="649"/>
      <c r="S14" s="104"/>
      <c r="T14" s="104"/>
      <c r="U14" s="104"/>
      <c r="V14" s="104"/>
      <c r="W14" s="106"/>
      <c r="X14" s="106"/>
      <c r="Y14" s="106"/>
      <c r="Z14" s="521"/>
      <c r="AA14" s="521"/>
      <c r="AB14" s="521"/>
      <c r="AC14" s="521"/>
      <c r="AD14" s="521"/>
      <c r="AE14" s="521"/>
      <c r="AF14" s="512"/>
      <c r="AG14" s="508"/>
      <c r="AH14" s="508"/>
      <c r="AI14" s="493"/>
      <c r="AJ14" s="493"/>
      <c r="AK14" s="496"/>
      <c r="AL14" s="234"/>
      <c r="AM14" s="497"/>
      <c r="AN14" s="501"/>
      <c r="AO14" s="501"/>
      <c r="AQ14" s="74"/>
    </row>
    <row r="15" spans="1:44" ht="18" customHeight="1" x14ac:dyDescent="0.35">
      <c r="A15" s="256">
        <v>60</v>
      </c>
      <c r="B15" s="952"/>
      <c r="C15" s="953"/>
      <c r="D15" s="953"/>
      <c r="E15" s="953"/>
      <c r="F15" s="953"/>
      <c r="G15" s="953"/>
      <c r="H15" s="953"/>
      <c r="I15" s="953"/>
      <c r="J15" s="953"/>
      <c r="K15" s="954"/>
      <c r="L15" s="1049" t="str">
        <f>IF(NOT('DATA ENTRY SHEET'!F79=""),'DATA ENTRY SHEET'!F79,"")</f>
        <v/>
      </c>
      <c r="M15" s="956"/>
      <c r="N15" s="1247" t="str">
        <f>IF(NOT('DATA ENTRY SHEET'!J79=""),'DATA ENTRY SHEET'!J79,"")</f>
        <v/>
      </c>
      <c r="O15" s="1248"/>
      <c r="P15" s="1248"/>
      <c r="Q15" s="1248"/>
      <c r="R15" s="1249"/>
      <c r="S15" s="1196" t="str">
        <f>IF(NOT('DATA ENTRY SHEET'!AJ79=""),'DATA ENTRY SHEET'!AJ79,"")</f>
        <v/>
      </c>
      <c r="T15" s="1198"/>
      <c r="U15" s="1196" t="str">
        <f>IF(NOT('DATA ENTRY SHEET'!AM79=""),'DATA ENTRY SHEET'!AM79,"")</f>
        <v/>
      </c>
      <c r="V15" s="1198"/>
      <c r="W15" s="1196" t="str">
        <f>IF(NOT('DATA ENTRY SHEET'!AN79=""),'DATA ENTRY SHEET'!AN79,"")</f>
        <v/>
      </c>
      <c r="X15" s="1197"/>
      <c r="Y15" s="1198"/>
      <c r="Z15" s="943" t="str">
        <f>IF('DATA ENTRY SHEET'!AW79="","",'DATA ENTRY SHEET'!AW79)</f>
        <v/>
      </c>
      <c r="AA15" s="944"/>
      <c r="AB15" s="945"/>
      <c r="AC15" s="943" t="str">
        <f>IF(NOT('DATA ENTRY SHEET'!AY79=""),'DATA ENTRY SHEET'!AY79,"")</f>
        <v/>
      </c>
      <c r="AD15" s="944"/>
      <c r="AE15" s="944"/>
      <c r="AF15" s="945"/>
      <c r="AG15" s="1173" t="str">
        <f>IF('DATA ENTRY SHEET'!AR79="","",'DATA ENTRY SHEET'!AR79)</f>
        <v/>
      </c>
      <c r="AH15" s="1174"/>
      <c r="AI15" s="1175" t="str">
        <f>IF('DATA ENTRY SHEET'!BS79="","",'DATA ENTRY SHEET'!BS79)</f>
        <v/>
      </c>
      <c r="AJ15" s="1176"/>
      <c r="AK15" s="993" t="str">
        <f>IF(NOT('DATA ENTRY SHEET'!AT79=""),'DATA ENTRY SHEET'!AT79,"")</f>
        <v/>
      </c>
      <c r="AL15" s="994"/>
      <c r="AM15" s="505"/>
      <c r="AN15" s="1094" t="s">
        <v>37</v>
      </c>
      <c r="AO15" s="1095"/>
      <c r="AQ15" s="672" t="str">
        <f>IF(N15&lt;&gt;"",IF(NOT(INDEX(Table1[CALCULATION:
CASE GTIN CHECK DIGIT VALIDATION],MATCH(N15,Table1[CASE GTIN],0))="VALID"),"Bad Check Digit (CS GTIN)",""),"")</f>
        <v/>
      </c>
    </row>
    <row r="16" spans="1:44" ht="18" customHeight="1" x14ac:dyDescent="0.35">
      <c r="A16" s="256"/>
      <c r="B16" s="957" t="str">
        <f>IF(NOT('DATA ENTRY SHEET'!B79=""),'DATA ENTRY SHEET'!B79,"")</f>
        <v/>
      </c>
      <c r="C16" s="958"/>
      <c r="D16" s="958"/>
      <c r="E16" s="958"/>
      <c r="F16" s="959" t="str">
        <f>IF('DATA ENTRY SHEET'!BX79="","",'DATA ENTRY SHEET'!BX79)</f>
        <v/>
      </c>
      <c r="G16" s="959"/>
      <c r="H16" s="959"/>
      <c r="I16" s="959"/>
      <c r="J16" s="959"/>
      <c r="K16" s="960"/>
      <c r="L16" s="1045" t="str">
        <f>IF(NOT('DATA ENTRY SHEET'!H79=""),'DATA ENTRY SHEET'!H79,"")</f>
        <v/>
      </c>
      <c r="M16" s="937"/>
      <c r="N16" s="1226" t="str">
        <f>IF(NOT('DATA ENTRY SHEET'!AD79=""),'DATA ENTRY SHEET'!AD79,"")</f>
        <v/>
      </c>
      <c r="O16" s="1227"/>
      <c r="P16" s="1227"/>
      <c r="Q16" s="1227"/>
      <c r="R16" s="1228"/>
      <c r="S16" s="1199" t="str">
        <f>IF(NOT('DATA ENTRY SHEET'!AI79=""),'DATA ENTRY SHEET'!AI79,"")</f>
        <v/>
      </c>
      <c r="T16" s="1200"/>
      <c r="U16" s="1199" t="str">
        <f>IF(NOT('DATA ENTRY SHEET'!AL79=""),'DATA ENTRY SHEET'!AL79,"")</f>
        <v/>
      </c>
      <c r="V16" s="1200"/>
      <c r="W16" s="1199" t="str">
        <f>IF(NOT('DATA ENTRY SHEET'!AO79=""),'DATA ENTRY SHEET'!AO79,"")</f>
        <v/>
      </c>
      <c r="X16" s="1217"/>
      <c r="Y16" s="1200"/>
      <c r="Z16" s="946" t="str">
        <f>IF(Z15="","",ROUNDUP((Z15)*((AB6)+1),2))</f>
        <v/>
      </c>
      <c r="AA16" s="947"/>
      <c r="AB16" s="948"/>
      <c r="AC16" s="946" t="str">
        <f>IF(AC15="","",ROUNDUP((AC15)*($AF$6+1),2))</f>
        <v/>
      </c>
      <c r="AD16" s="947"/>
      <c r="AE16" s="947"/>
      <c r="AF16" s="948"/>
      <c r="AG16" s="1178" t="str">
        <f>IF(NOT('DATA ENTRY SHEET'!AS79=""),'DATA ENTRY SHEET'!AS79,"")</f>
        <v/>
      </c>
      <c r="AH16" s="1179"/>
      <c r="AI16" s="1177" t="str">
        <f>IF('DATA ENTRY SHEET'!BV79="","",'DATA ENTRY SHEET'!BV79)</f>
        <v/>
      </c>
      <c r="AJ16" s="1177"/>
      <c r="AK16" s="998" t="str">
        <f>IF(NOT('DATA ENTRY SHEET'!AU79=""),'DATA ENTRY SHEET'!AU79,"")</f>
        <v/>
      </c>
      <c r="AL16" s="999"/>
      <c r="AM16" s="506"/>
      <c r="AN16" s="1092" t="s">
        <v>34</v>
      </c>
      <c r="AO16" s="1093"/>
      <c r="AQ16" s="74"/>
    </row>
    <row r="17" spans="1:43" ht="18" customHeight="1" x14ac:dyDescent="0.35">
      <c r="A17" s="256"/>
      <c r="B17" s="929" t="str">
        <f>IF(NOT('DATA ENTRY SHEET'!C79=""),'DATA ENTRY SHEET'!C79,"")</f>
        <v/>
      </c>
      <c r="C17" s="930"/>
      <c r="D17" s="930"/>
      <c r="E17" s="930"/>
      <c r="F17" s="930"/>
      <c r="G17" s="930"/>
      <c r="H17" s="930"/>
      <c r="I17" s="930"/>
      <c r="J17" s="930"/>
      <c r="K17" s="648" t="str">
        <f>IF('DATA ENTRY SHEET'!AG79&lt;&gt;"",LEFT('DATA ENTRY SHEET'!AG79,1),"")</f>
        <v/>
      </c>
      <c r="L17" s="1005" t="str">
        <f>IF(NOT('DATA ENTRY SHEET'!G79=""),'DATA ENTRY SHEET'!G79,"")</f>
        <v/>
      </c>
      <c r="M17" s="932"/>
      <c r="N17" s="1250" t="str">
        <f>IF(NOT('DATA ENTRY SHEET'!AF79=""),'DATA ENTRY SHEET'!AF79,"")</f>
        <v/>
      </c>
      <c r="O17" s="1250"/>
      <c r="P17" s="1250"/>
      <c r="Q17" s="1250"/>
      <c r="R17" s="1250"/>
      <c r="S17" s="1199" t="str">
        <f>IF(NOT('DATA ENTRY SHEET'!AH79=""),'DATA ENTRY SHEET'!AH79,"")</f>
        <v/>
      </c>
      <c r="T17" s="1200"/>
      <c r="U17" s="1217" t="str">
        <f>IF(NOT('DATA ENTRY SHEET'!AK79=""),'DATA ENTRY SHEET'!AK79,"")</f>
        <v/>
      </c>
      <c r="V17" s="1200"/>
      <c r="W17" s="1206" t="str">
        <f>IF(NOT('DATA ENTRY SHEET'!AP79=""),'DATA ENTRY SHEET'!AP79,"")</f>
        <v/>
      </c>
      <c r="X17" s="1207"/>
      <c r="Y17" s="1208"/>
      <c r="Z17" s="946" t="str">
        <f>IF(NOT('DATA ENTRY SHEET'!AX79=""),'DATA ENTRY SHEET'!AX79,"")</f>
        <v/>
      </c>
      <c r="AA17" s="947"/>
      <c r="AB17" s="948"/>
      <c r="AC17" s="946" t="str">
        <f>IF(NOT('DATA ENTRY SHEET'!AZ79=""),'DATA ENTRY SHEET'!AZ79,"")</f>
        <v/>
      </c>
      <c r="AD17" s="947"/>
      <c r="AE17" s="947"/>
      <c r="AF17" s="948"/>
      <c r="AG17" s="1209" t="str">
        <f>IF('DATA ENTRY SHEET'!BR79="","",'DATA ENTRY SHEET'!BR79)</f>
        <v/>
      </c>
      <c r="AH17" s="1210"/>
      <c r="AI17" s="1177" t="str">
        <f>IF('DATA ENTRY SHEET'!BT79="","",'DATA ENTRY SHEET'!BT79)</f>
        <v/>
      </c>
      <c r="AJ17" s="1177"/>
      <c r="AK17" s="998" t="str">
        <f>IF(NOT('DATA ENTRY SHEET'!AV79=""),'DATA ENTRY SHEET'!AV79,"")</f>
        <v/>
      </c>
      <c r="AL17" s="999"/>
      <c r="AM17" s="506"/>
      <c r="AN17" s="330"/>
      <c r="AO17" s="331"/>
      <c r="AQ17" s="74"/>
    </row>
    <row r="18" spans="1:43" ht="18" customHeight="1" thickBot="1" x14ac:dyDescent="0.4">
      <c r="A18" s="256"/>
      <c r="B18" s="967" t="str">
        <f>IF(NOT('DATA ENTRY SHEET'!D79=""),'DATA ENTRY SHEET'!D79,"")</f>
        <v/>
      </c>
      <c r="C18" s="968"/>
      <c r="D18" s="968"/>
      <c r="E18" s="969"/>
      <c r="F18" s="1211" t="str">
        <f>IF('DATA ENTRY SHEET'!E79="","",'DATA ENTRY SHEET'!E79)</f>
        <v/>
      </c>
      <c r="G18" s="968"/>
      <c r="H18" s="968"/>
      <c r="I18" s="968"/>
      <c r="J18" s="968"/>
      <c r="K18" s="969"/>
      <c r="L18" s="1004" t="str">
        <f>IF(NOT('DATA ENTRY SHEET'!I79=""),'DATA ENTRY SHEET'!I79,"")</f>
        <v/>
      </c>
      <c r="M18" s="972"/>
      <c r="N18" s="1214" t="str">
        <f>IF(NOT('DATA ENTRY SHEET'!AE79=""),'DATA ENTRY SHEET'!AE79,"")</f>
        <v/>
      </c>
      <c r="O18" s="1215"/>
      <c r="P18" s="1215"/>
      <c r="Q18" s="1215"/>
      <c r="R18" s="1216"/>
      <c r="S18" s="1232"/>
      <c r="T18" s="1233"/>
      <c r="U18" s="1233"/>
      <c r="V18" s="1234"/>
      <c r="W18" s="1229" t="str">
        <f>IF(NOT('DATA ENTRY SHEET'!AQ79=""),'DATA ENTRY SHEET'!AQ79,"")</f>
        <v/>
      </c>
      <c r="X18" s="1230"/>
      <c r="Y18" s="1231"/>
      <c r="Z18" s="1016" t="str">
        <f t="shared" ref="Z18" si="2">IF(AND(NOT(Z16=""),NOT(Z17="")),(Z17-Z16)/(Z17),"")</f>
        <v/>
      </c>
      <c r="AA18" s="1017"/>
      <c r="AB18" s="1018"/>
      <c r="AC18" s="1016" t="str">
        <f t="shared" ref="AC18" si="3">IF(AND(NOT(AC16=""),NOT(AC17="")),(AC17-AC16)/(AC17),"")</f>
        <v/>
      </c>
      <c r="AD18" s="1017"/>
      <c r="AE18" s="1017"/>
      <c r="AF18" s="1018"/>
      <c r="AG18" s="1161" t="str">
        <f>IF('DATA ENTRY SHEET'!BQ79="","",'DATA ENTRY SHEET'!BQ79)</f>
        <v/>
      </c>
      <c r="AH18" s="1162"/>
      <c r="AI18" s="1180" t="str">
        <f>IF('DATA ENTRY SHEET'!BU79="","",'DATA ENTRY SHEET'!BU79)</f>
        <v/>
      </c>
      <c r="AJ18" s="1181"/>
      <c r="AK18" s="1181"/>
      <c r="AL18" s="1182"/>
      <c r="AM18" s="507"/>
      <c r="AN18" s="333"/>
      <c r="AO18" s="334"/>
      <c r="AQ18" s="74"/>
    </row>
    <row r="19" spans="1:43" ht="4.5" customHeight="1" thickBot="1" x14ac:dyDescent="0.4">
      <c r="A19" s="256"/>
      <c r="B19" s="509"/>
      <c r="C19" s="509"/>
      <c r="D19" s="509"/>
      <c r="E19" s="509"/>
      <c r="F19" s="509"/>
      <c r="G19" s="509"/>
      <c r="H19" s="509"/>
      <c r="I19" s="509"/>
      <c r="J19" s="509"/>
      <c r="K19" s="509"/>
      <c r="L19" s="783"/>
      <c r="M19" s="783"/>
      <c r="N19" s="649"/>
      <c r="O19" s="649"/>
      <c r="P19" s="649"/>
      <c r="Q19" s="649"/>
      <c r="R19" s="649"/>
      <c r="S19" s="104"/>
      <c r="T19" s="104"/>
      <c r="U19" s="104"/>
      <c r="V19" s="104"/>
      <c r="W19" s="106"/>
      <c r="X19" s="106"/>
      <c r="Y19" s="106"/>
      <c r="Z19" s="521"/>
      <c r="AA19" s="521"/>
      <c r="AB19" s="521"/>
      <c r="AC19" s="521"/>
      <c r="AD19" s="521"/>
      <c r="AE19" s="521"/>
      <c r="AF19" s="512"/>
      <c r="AG19" s="508"/>
      <c r="AH19" s="508"/>
      <c r="AI19" s="493"/>
      <c r="AJ19" s="493"/>
      <c r="AK19" s="496"/>
      <c r="AL19" s="234"/>
      <c r="AM19" s="497"/>
      <c r="AN19" s="501"/>
      <c r="AO19" s="501"/>
      <c r="AQ19" s="74"/>
    </row>
    <row r="20" spans="1:43" ht="18" customHeight="1" x14ac:dyDescent="0.35">
      <c r="A20" s="370">
        <v>61</v>
      </c>
      <c r="B20" s="952"/>
      <c r="C20" s="953"/>
      <c r="D20" s="953"/>
      <c r="E20" s="953"/>
      <c r="F20" s="953"/>
      <c r="G20" s="953"/>
      <c r="H20" s="953"/>
      <c r="I20" s="953"/>
      <c r="J20" s="953"/>
      <c r="K20" s="954"/>
      <c r="L20" s="1049" t="str">
        <f>IF(NOT('DATA ENTRY SHEET'!F80=""),'DATA ENTRY SHEET'!F80,"")</f>
        <v/>
      </c>
      <c r="M20" s="956"/>
      <c r="N20" s="1247" t="str">
        <f>IF(NOT('DATA ENTRY SHEET'!J80=""),'DATA ENTRY SHEET'!J80,"")</f>
        <v/>
      </c>
      <c r="O20" s="1248"/>
      <c r="P20" s="1248"/>
      <c r="Q20" s="1248"/>
      <c r="R20" s="1249"/>
      <c r="S20" s="1196" t="str">
        <f>IF(NOT('DATA ENTRY SHEET'!AJ80=""),'DATA ENTRY SHEET'!AJ80,"")</f>
        <v/>
      </c>
      <c r="T20" s="1198"/>
      <c r="U20" s="1196" t="str">
        <f>IF(NOT('DATA ENTRY SHEET'!AM80=""),'DATA ENTRY SHEET'!AM80,"")</f>
        <v/>
      </c>
      <c r="V20" s="1198"/>
      <c r="W20" s="1196" t="str">
        <f>IF(NOT('DATA ENTRY SHEET'!AN80=""),'DATA ENTRY SHEET'!AN80,"")</f>
        <v/>
      </c>
      <c r="X20" s="1197"/>
      <c r="Y20" s="1198"/>
      <c r="Z20" s="943" t="str">
        <f>IF('DATA ENTRY SHEET'!AW80="","",'DATA ENTRY SHEET'!AW80)</f>
        <v/>
      </c>
      <c r="AA20" s="944"/>
      <c r="AB20" s="945"/>
      <c r="AC20" s="943" t="str">
        <f>IF(NOT('DATA ENTRY SHEET'!AY80=""),'DATA ENTRY SHEET'!AY80,"")</f>
        <v/>
      </c>
      <c r="AD20" s="944"/>
      <c r="AE20" s="944"/>
      <c r="AF20" s="945"/>
      <c r="AG20" s="1173" t="str">
        <f>IF('DATA ENTRY SHEET'!AR80="","",'DATA ENTRY SHEET'!AR80)</f>
        <v/>
      </c>
      <c r="AH20" s="1174"/>
      <c r="AI20" s="1175" t="str">
        <f>IF('DATA ENTRY SHEET'!BS80="","",'DATA ENTRY SHEET'!BS80)</f>
        <v/>
      </c>
      <c r="AJ20" s="1176"/>
      <c r="AK20" s="993" t="str">
        <f>IF(NOT('DATA ENTRY SHEET'!AT80=""),'DATA ENTRY SHEET'!AT80,"")</f>
        <v/>
      </c>
      <c r="AL20" s="994"/>
      <c r="AM20" s="505"/>
      <c r="AN20" s="1094" t="s">
        <v>37</v>
      </c>
      <c r="AO20" s="1095"/>
      <c r="AQ20" s="672" t="str">
        <f>IF(N20&lt;&gt;"",IF(NOT(INDEX(Table1[CALCULATION:
CASE GTIN CHECK DIGIT VALIDATION],MATCH(N20,Table1[CASE GTIN],0))="VALID"),"Bad Check Digit (CS GTIN)",""),"")</f>
        <v/>
      </c>
    </row>
    <row r="21" spans="1:43" ht="18" customHeight="1" x14ac:dyDescent="0.35">
      <c r="A21" s="370"/>
      <c r="B21" s="957" t="str">
        <f>IF(NOT('DATA ENTRY SHEET'!B80=""),'DATA ENTRY SHEET'!B80,"")</f>
        <v/>
      </c>
      <c r="C21" s="958"/>
      <c r="D21" s="958"/>
      <c r="E21" s="958"/>
      <c r="F21" s="959" t="str">
        <f>IF('DATA ENTRY SHEET'!BX80="","",'DATA ENTRY SHEET'!BX80)</f>
        <v/>
      </c>
      <c r="G21" s="959"/>
      <c r="H21" s="959"/>
      <c r="I21" s="959"/>
      <c r="J21" s="959"/>
      <c r="K21" s="960"/>
      <c r="L21" s="1045" t="str">
        <f>IF(NOT('DATA ENTRY SHEET'!H80=""),'DATA ENTRY SHEET'!H80,"")</f>
        <v/>
      </c>
      <c r="M21" s="937"/>
      <c r="N21" s="1226" t="str">
        <f>IF(NOT('DATA ENTRY SHEET'!AD80=""),'DATA ENTRY SHEET'!AD80,"")</f>
        <v/>
      </c>
      <c r="O21" s="1227"/>
      <c r="P21" s="1227"/>
      <c r="Q21" s="1227"/>
      <c r="R21" s="1228"/>
      <c r="S21" s="1199" t="str">
        <f>IF(NOT('DATA ENTRY SHEET'!AI80=""),'DATA ENTRY SHEET'!AI80,"")</f>
        <v/>
      </c>
      <c r="T21" s="1200"/>
      <c r="U21" s="1199" t="str">
        <f>IF(NOT('DATA ENTRY SHEET'!AL80=""),'DATA ENTRY SHEET'!AL80,"")</f>
        <v/>
      </c>
      <c r="V21" s="1200"/>
      <c r="W21" s="1199" t="str">
        <f>IF(NOT('DATA ENTRY SHEET'!AO80=""),'DATA ENTRY SHEET'!AO80,"")</f>
        <v/>
      </c>
      <c r="X21" s="1217"/>
      <c r="Y21" s="1200"/>
      <c r="Z21" s="946" t="str">
        <f>IF(Z20="","",ROUNDUP((Z20)*(($AB$6)+1),2))</f>
        <v/>
      </c>
      <c r="AA21" s="947"/>
      <c r="AB21" s="948"/>
      <c r="AC21" s="946" t="str">
        <f>IF(AC20="","",ROUNDUP((AC20)*($AF$6+1),2))</f>
        <v/>
      </c>
      <c r="AD21" s="947"/>
      <c r="AE21" s="947"/>
      <c r="AF21" s="948"/>
      <c r="AG21" s="1178" t="str">
        <f>IF(NOT('DATA ENTRY SHEET'!AS80=""),'DATA ENTRY SHEET'!AS80,"")</f>
        <v/>
      </c>
      <c r="AH21" s="1179"/>
      <c r="AI21" s="1177" t="str">
        <f>IF('DATA ENTRY SHEET'!BV80="","",'DATA ENTRY SHEET'!BV80)</f>
        <v/>
      </c>
      <c r="AJ21" s="1177"/>
      <c r="AK21" s="998" t="str">
        <f>IF(NOT('DATA ENTRY SHEET'!AU80=""),'DATA ENTRY SHEET'!AU80,"")</f>
        <v/>
      </c>
      <c r="AL21" s="999"/>
      <c r="AM21" s="506"/>
      <c r="AN21" s="1092" t="s">
        <v>34</v>
      </c>
      <c r="AO21" s="1093"/>
      <c r="AQ21" s="74"/>
    </row>
    <row r="22" spans="1:43" ht="18" customHeight="1" x14ac:dyDescent="0.35">
      <c r="A22" s="370"/>
      <c r="B22" s="929" t="str">
        <f>IF(NOT('DATA ENTRY SHEET'!C80=""),'DATA ENTRY SHEET'!C80,"")</f>
        <v/>
      </c>
      <c r="C22" s="930"/>
      <c r="D22" s="930"/>
      <c r="E22" s="930"/>
      <c r="F22" s="930"/>
      <c r="G22" s="930"/>
      <c r="H22" s="930"/>
      <c r="I22" s="930"/>
      <c r="J22" s="930"/>
      <c r="K22" s="648" t="str">
        <f>IF('DATA ENTRY SHEET'!AG80&lt;&gt;"",LEFT('DATA ENTRY SHEET'!AG80,1),"")</f>
        <v/>
      </c>
      <c r="L22" s="1005" t="str">
        <f>IF(NOT('DATA ENTRY SHEET'!G80=""),'DATA ENTRY SHEET'!G80,"")</f>
        <v/>
      </c>
      <c r="M22" s="932"/>
      <c r="N22" s="1250" t="str">
        <f>IF(NOT('DATA ENTRY SHEET'!AF80=""),'DATA ENTRY SHEET'!AF80,"")</f>
        <v/>
      </c>
      <c r="O22" s="1250"/>
      <c r="P22" s="1250"/>
      <c r="Q22" s="1250"/>
      <c r="R22" s="1250"/>
      <c r="S22" s="1199" t="str">
        <f>IF(NOT('DATA ENTRY SHEET'!AH80=""),'DATA ENTRY SHEET'!AH80,"")</f>
        <v/>
      </c>
      <c r="T22" s="1200"/>
      <c r="U22" s="1217" t="str">
        <f>IF(NOT('DATA ENTRY SHEET'!AK80=""),'DATA ENTRY SHEET'!AK80,"")</f>
        <v/>
      </c>
      <c r="V22" s="1200"/>
      <c r="W22" s="1206" t="str">
        <f>IF(NOT('DATA ENTRY SHEET'!AP80=""),'DATA ENTRY SHEET'!AP80,"")</f>
        <v/>
      </c>
      <c r="X22" s="1207"/>
      <c r="Y22" s="1208"/>
      <c r="Z22" s="946" t="str">
        <f>IF(NOT('DATA ENTRY SHEET'!AX80=""),'DATA ENTRY SHEET'!AX80,"")</f>
        <v/>
      </c>
      <c r="AA22" s="947"/>
      <c r="AB22" s="948"/>
      <c r="AC22" s="946" t="str">
        <f>IF(NOT('DATA ENTRY SHEET'!AZ80=""),'DATA ENTRY SHEET'!AZ80,"")</f>
        <v/>
      </c>
      <c r="AD22" s="947"/>
      <c r="AE22" s="947"/>
      <c r="AF22" s="948"/>
      <c r="AG22" s="1209" t="str">
        <f>IF('DATA ENTRY SHEET'!BR80="","",'DATA ENTRY SHEET'!BR80)</f>
        <v/>
      </c>
      <c r="AH22" s="1210"/>
      <c r="AI22" s="1177" t="str">
        <f>IF('DATA ENTRY SHEET'!BT80="","",'DATA ENTRY SHEET'!BT80)</f>
        <v/>
      </c>
      <c r="AJ22" s="1177"/>
      <c r="AK22" s="998" t="str">
        <f>IF(NOT('DATA ENTRY SHEET'!AV80=""),'DATA ENTRY SHEET'!AV80,"")</f>
        <v/>
      </c>
      <c r="AL22" s="999"/>
      <c r="AM22" s="506"/>
      <c r="AN22" s="330"/>
      <c r="AO22" s="331"/>
      <c r="AQ22" s="74"/>
    </row>
    <row r="23" spans="1:43" ht="18" customHeight="1" thickBot="1" x14ac:dyDescent="0.4">
      <c r="A23" s="370"/>
      <c r="B23" s="967" t="str">
        <f>IF(NOT('DATA ENTRY SHEET'!D80=""),'DATA ENTRY SHEET'!D80,"")</f>
        <v/>
      </c>
      <c r="C23" s="968"/>
      <c r="D23" s="968"/>
      <c r="E23" s="969"/>
      <c r="F23" s="1211" t="str">
        <f>IF('DATA ENTRY SHEET'!E80="","",'DATA ENTRY SHEET'!E80)</f>
        <v/>
      </c>
      <c r="G23" s="968"/>
      <c r="H23" s="968"/>
      <c r="I23" s="968"/>
      <c r="J23" s="968"/>
      <c r="K23" s="969"/>
      <c r="L23" s="1004" t="str">
        <f>IF(NOT('DATA ENTRY SHEET'!I80=""),'DATA ENTRY SHEET'!I80,"")</f>
        <v/>
      </c>
      <c r="M23" s="972"/>
      <c r="N23" s="1214" t="str">
        <f>IF(NOT('DATA ENTRY SHEET'!AE80=""),'DATA ENTRY SHEET'!AE80,"")</f>
        <v/>
      </c>
      <c r="O23" s="1215"/>
      <c r="P23" s="1215"/>
      <c r="Q23" s="1215"/>
      <c r="R23" s="1216"/>
      <c r="S23" s="1232"/>
      <c r="T23" s="1233"/>
      <c r="U23" s="1233"/>
      <c r="V23" s="1234"/>
      <c r="W23" s="1229" t="str">
        <f>IF(NOT('DATA ENTRY SHEET'!AQ80=""),'DATA ENTRY SHEET'!AQ80,"")</f>
        <v/>
      </c>
      <c r="X23" s="1230"/>
      <c r="Y23" s="1231"/>
      <c r="Z23" s="1016" t="str">
        <f t="shared" ref="Z23" si="4">IF(AND(NOT(Z21=""),NOT(Z22="")),(Z22-Z21)/(Z22),"")</f>
        <v/>
      </c>
      <c r="AA23" s="1017"/>
      <c r="AB23" s="1018"/>
      <c r="AC23" s="1016" t="str">
        <f>IF(AND(NOT(AC21=""),NOT(AC22="")),(AC22-AC21)/(AC22),"")</f>
        <v/>
      </c>
      <c r="AD23" s="1017"/>
      <c r="AE23" s="1017"/>
      <c r="AF23" s="1018"/>
      <c r="AG23" s="1161" t="str">
        <f>IF('DATA ENTRY SHEET'!BQ80="","",'DATA ENTRY SHEET'!BQ80)</f>
        <v/>
      </c>
      <c r="AH23" s="1162"/>
      <c r="AI23" s="1180" t="str">
        <f>IF('DATA ENTRY SHEET'!BU80="","",'DATA ENTRY SHEET'!BU80)</f>
        <v/>
      </c>
      <c r="AJ23" s="1181"/>
      <c r="AK23" s="1181"/>
      <c r="AL23" s="1182"/>
      <c r="AM23" s="507"/>
      <c r="AN23" s="333"/>
      <c r="AO23" s="334"/>
      <c r="AQ23" s="74"/>
    </row>
    <row r="24" spans="1:43" ht="4.5" customHeight="1" thickBot="1" x14ac:dyDescent="0.4">
      <c r="A24" s="408"/>
      <c r="B24" s="509"/>
      <c r="C24" s="509"/>
      <c r="D24" s="509"/>
      <c r="E24" s="509"/>
      <c r="F24" s="509"/>
      <c r="G24" s="509"/>
      <c r="H24" s="509"/>
      <c r="I24" s="509"/>
      <c r="J24" s="509"/>
      <c r="K24" s="509"/>
      <c r="L24" s="783"/>
      <c r="M24" s="783"/>
      <c r="N24" s="649"/>
      <c r="O24" s="649"/>
      <c r="P24" s="649"/>
      <c r="Q24" s="649"/>
      <c r="R24" s="649"/>
      <c r="S24" s="104"/>
      <c r="T24" s="104"/>
      <c r="U24" s="104"/>
      <c r="V24" s="104"/>
      <c r="W24" s="106"/>
      <c r="X24" s="106"/>
      <c r="Y24" s="106"/>
      <c r="Z24" s="521"/>
      <c r="AA24" s="521"/>
      <c r="AB24" s="521"/>
      <c r="AC24" s="521"/>
      <c r="AD24" s="521"/>
      <c r="AE24" s="521"/>
      <c r="AF24" s="512"/>
      <c r="AG24" s="508"/>
      <c r="AH24" s="508"/>
      <c r="AI24" s="493"/>
      <c r="AJ24" s="493"/>
      <c r="AK24" s="496"/>
      <c r="AL24" s="234"/>
      <c r="AM24" s="497"/>
      <c r="AN24" s="501"/>
      <c r="AO24" s="501"/>
      <c r="AQ24" s="74"/>
    </row>
    <row r="25" spans="1:43" ht="18" customHeight="1" x14ac:dyDescent="0.35">
      <c r="A25" s="370">
        <v>62</v>
      </c>
      <c r="B25" s="952"/>
      <c r="C25" s="953"/>
      <c r="D25" s="953"/>
      <c r="E25" s="953"/>
      <c r="F25" s="953"/>
      <c r="G25" s="953"/>
      <c r="H25" s="953"/>
      <c r="I25" s="953"/>
      <c r="J25" s="953"/>
      <c r="K25" s="954"/>
      <c r="L25" s="1049" t="str">
        <f>IF(NOT('DATA ENTRY SHEET'!F81=""),'DATA ENTRY SHEET'!F81,"")</f>
        <v/>
      </c>
      <c r="M25" s="956"/>
      <c r="N25" s="1247" t="str">
        <f>IF(NOT('DATA ENTRY SHEET'!J81=""),'DATA ENTRY SHEET'!J81,"")</f>
        <v/>
      </c>
      <c r="O25" s="1248"/>
      <c r="P25" s="1248"/>
      <c r="Q25" s="1248"/>
      <c r="R25" s="1249"/>
      <c r="S25" s="1196" t="str">
        <f>IF(NOT('DATA ENTRY SHEET'!AJ81=""),'DATA ENTRY SHEET'!AJ81,"")</f>
        <v/>
      </c>
      <c r="T25" s="1198"/>
      <c r="U25" s="1196" t="str">
        <f>IF(NOT('DATA ENTRY SHEET'!AM81=""),'DATA ENTRY SHEET'!AM81,"")</f>
        <v/>
      </c>
      <c r="V25" s="1198"/>
      <c r="W25" s="1196" t="str">
        <f>IF(NOT('DATA ENTRY SHEET'!AN81=""),'DATA ENTRY SHEET'!AN81,"")</f>
        <v/>
      </c>
      <c r="X25" s="1197"/>
      <c r="Y25" s="1198"/>
      <c r="Z25" s="943" t="str">
        <f>IF('DATA ENTRY SHEET'!AW81="","",'DATA ENTRY SHEET'!AW81)</f>
        <v/>
      </c>
      <c r="AA25" s="944"/>
      <c r="AB25" s="945"/>
      <c r="AC25" s="943" t="str">
        <f>IF(NOT('DATA ENTRY SHEET'!AY81=""),'DATA ENTRY SHEET'!AY81,"")</f>
        <v/>
      </c>
      <c r="AD25" s="944"/>
      <c r="AE25" s="944"/>
      <c r="AF25" s="945"/>
      <c r="AG25" s="1173" t="str">
        <f>IF('DATA ENTRY SHEET'!AR81="","",'DATA ENTRY SHEET'!AR81)</f>
        <v/>
      </c>
      <c r="AH25" s="1174"/>
      <c r="AI25" s="1175" t="str">
        <f>IF('DATA ENTRY SHEET'!BS81="","",'DATA ENTRY SHEET'!BS81)</f>
        <v/>
      </c>
      <c r="AJ25" s="1176"/>
      <c r="AK25" s="993" t="str">
        <f>IF(NOT('DATA ENTRY SHEET'!AT81=""),'DATA ENTRY SHEET'!AT81,"")</f>
        <v/>
      </c>
      <c r="AL25" s="994"/>
      <c r="AM25" s="505"/>
      <c r="AN25" s="1094" t="s">
        <v>37</v>
      </c>
      <c r="AO25" s="1095"/>
      <c r="AQ25" s="672" t="str">
        <f>IF(N25&lt;&gt;"",IF(NOT(INDEX(Table1[CALCULATION:
CASE GTIN CHECK DIGIT VALIDATION],MATCH(N25,Table1[CASE GTIN],0))="VALID"),"Bad Check Digit (CS GTIN)",""),"")</f>
        <v/>
      </c>
    </row>
    <row r="26" spans="1:43" ht="18" customHeight="1" x14ac:dyDescent="0.35">
      <c r="A26" s="370"/>
      <c r="B26" s="957" t="str">
        <f>IF(NOT('DATA ENTRY SHEET'!B81=""),'DATA ENTRY SHEET'!B81,"")</f>
        <v/>
      </c>
      <c r="C26" s="958"/>
      <c r="D26" s="958"/>
      <c r="E26" s="958"/>
      <c r="F26" s="959" t="str">
        <f>IF('DATA ENTRY SHEET'!BX81="","",'DATA ENTRY SHEET'!BX81)</f>
        <v/>
      </c>
      <c r="G26" s="959"/>
      <c r="H26" s="959"/>
      <c r="I26" s="959"/>
      <c r="J26" s="959"/>
      <c r="K26" s="960"/>
      <c r="L26" s="1045" t="str">
        <f>IF(NOT('DATA ENTRY SHEET'!H81=""),'DATA ENTRY SHEET'!H81,"")</f>
        <v/>
      </c>
      <c r="M26" s="937"/>
      <c r="N26" s="1226" t="str">
        <f>IF(NOT('DATA ENTRY SHEET'!AD81=""),'DATA ENTRY SHEET'!AD81,"")</f>
        <v/>
      </c>
      <c r="O26" s="1227"/>
      <c r="P26" s="1227"/>
      <c r="Q26" s="1227"/>
      <c r="R26" s="1228"/>
      <c r="S26" s="1199" t="str">
        <f>IF(NOT('DATA ENTRY SHEET'!AI81=""),'DATA ENTRY SHEET'!AI81,"")</f>
        <v/>
      </c>
      <c r="T26" s="1200"/>
      <c r="U26" s="1199" t="str">
        <f>IF(NOT('DATA ENTRY SHEET'!AL81=""),'DATA ENTRY SHEET'!AL81,"")</f>
        <v/>
      </c>
      <c r="V26" s="1200"/>
      <c r="W26" s="1199" t="str">
        <f>IF(NOT('DATA ENTRY SHEET'!AO81=""),'DATA ENTRY SHEET'!AO81,"")</f>
        <v/>
      </c>
      <c r="X26" s="1217"/>
      <c r="Y26" s="1200"/>
      <c r="Z26" s="946" t="str">
        <f>IF(Z25="","",ROUNDUP((Z25)*(($AB$6)+1),2))</f>
        <v/>
      </c>
      <c r="AA26" s="947"/>
      <c r="AB26" s="948"/>
      <c r="AC26" s="946" t="str">
        <f>IF(AC25="","",ROUNDUP((AC25)*($AF$6+1),2))</f>
        <v/>
      </c>
      <c r="AD26" s="947"/>
      <c r="AE26" s="947"/>
      <c r="AF26" s="948"/>
      <c r="AG26" s="1178" t="str">
        <f>IF(NOT('DATA ENTRY SHEET'!AS81=""),'DATA ENTRY SHEET'!AS81,"")</f>
        <v/>
      </c>
      <c r="AH26" s="1179"/>
      <c r="AI26" s="1177" t="str">
        <f>IF('DATA ENTRY SHEET'!BV81="","",'DATA ENTRY SHEET'!BV81)</f>
        <v/>
      </c>
      <c r="AJ26" s="1177"/>
      <c r="AK26" s="998" t="str">
        <f>IF(NOT('DATA ENTRY SHEET'!AU81=""),'DATA ENTRY SHEET'!AU81,"")</f>
        <v/>
      </c>
      <c r="AL26" s="999"/>
      <c r="AM26" s="506"/>
      <c r="AN26" s="1092" t="s">
        <v>34</v>
      </c>
      <c r="AO26" s="1093"/>
      <c r="AQ26" s="74"/>
    </row>
    <row r="27" spans="1:43" ht="18" customHeight="1" x14ac:dyDescent="0.35">
      <c r="A27" s="370"/>
      <c r="B27" s="929" t="str">
        <f>IF(NOT('DATA ENTRY SHEET'!C81=""),'DATA ENTRY SHEET'!C81,"")</f>
        <v/>
      </c>
      <c r="C27" s="930"/>
      <c r="D27" s="930"/>
      <c r="E27" s="930"/>
      <c r="F27" s="930"/>
      <c r="G27" s="930"/>
      <c r="H27" s="930"/>
      <c r="I27" s="930"/>
      <c r="J27" s="930"/>
      <c r="K27" s="648" t="str">
        <f>IF('DATA ENTRY SHEET'!AG81&lt;&gt;"",LEFT('DATA ENTRY SHEET'!AG81,1),"")</f>
        <v/>
      </c>
      <c r="L27" s="1005" t="str">
        <f>IF(NOT('DATA ENTRY SHEET'!G81=""),'DATA ENTRY SHEET'!G81,"")</f>
        <v/>
      </c>
      <c r="M27" s="932"/>
      <c r="N27" s="1250" t="str">
        <f>IF(NOT('DATA ENTRY SHEET'!AF81=""),'DATA ENTRY SHEET'!AF81,"")</f>
        <v/>
      </c>
      <c r="O27" s="1250"/>
      <c r="P27" s="1250"/>
      <c r="Q27" s="1250"/>
      <c r="R27" s="1250"/>
      <c r="S27" s="1199" t="str">
        <f>IF(NOT('DATA ENTRY SHEET'!AH81=""),'DATA ENTRY SHEET'!AH81,"")</f>
        <v/>
      </c>
      <c r="T27" s="1200"/>
      <c r="U27" s="1217" t="str">
        <f>IF(NOT('DATA ENTRY SHEET'!AK81=""),'DATA ENTRY SHEET'!AK81,"")</f>
        <v/>
      </c>
      <c r="V27" s="1200"/>
      <c r="W27" s="1206" t="str">
        <f>IF(NOT('DATA ENTRY SHEET'!AP81=""),'DATA ENTRY SHEET'!AP81,"")</f>
        <v/>
      </c>
      <c r="X27" s="1207"/>
      <c r="Y27" s="1208"/>
      <c r="Z27" s="946" t="str">
        <f>IF(NOT('DATA ENTRY SHEET'!AX81=""),'DATA ENTRY SHEET'!AX81,"")</f>
        <v/>
      </c>
      <c r="AA27" s="947"/>
      <c r="AB27" s="948"/>
      <c r="AC27" s="946" t="str">
        <f>IF(NOT('DATA ENTRY SHEET'!AZ81=""),'DATA ENTRY SHEET'!AZ81,"")</f>
        <v/>
      </c>
      <c r="AD27" s="947"/>
      <c r="AE27" s="947"/>
      <c r="AF27" s="948"/>
      <c r="AG27" s="1209" t="str">
        <f>IF('DATA ENTRY SHEET'!BR81="","",'DATA ENTRY SHEET'!BR81)</f>
        <v/>
      </c>
      <c r="AH27" s="1210"/>
      <c r="AI27" s="1177" t="str">
        <f>IF('DATA ENTRY SHEET'!BT81="","",'DATA ENTRY SHEET'!BT81)</f>
        <v/>
      </c>
      <c r="AJ27" s="1177"/>
      <c r="AK27" s="998" t="str">
        <f>IF(NOT('DATA ENTRY SHEET'!AV81=""),'DATA ENTRY SHEET'!AV81,"")</f>
        <v/>
      </c>
      <c r="AL27" s="999"/>
      <c r="AM27" s="506"/>
      <c r="AN27" s="330"/>
      <c r="AO27" s="331"/>
      <c r="AQ27" s="74"/>
    </row>
    <row r="28" spans="1:43" ht="18" customHeight="1" thickBot="1" x14ac:dyDescent="0.4">
      <c r="A28" s="370"/>
      <c r="B28" s="967" t="str">
        <f>IF(NOT('DATA ENTRY SHEET'!D81=""),'DATA ENTRY SHEET'!D81,"")</f>
        <v/>
      </c>
      <c r="C28" s="968"/>
      <c r="D28" s="968"/>
      <c r="E28" s="969"/>
      <c r="F28" s="1211" t="str">
        <f>IF('DATA ENTRY SHEET'!E81="","",'DATA ENTRY SHEET'!E81)</f>
        <v/>
      </c>
      <c r="G28" s="968"/>
      <c r="H28" s="968"/>
      <c r="I28" s="968"/>
      <c r="J28" s="968"/>
      <c r="K28" s="969"/>
      <c r="L28" s="1004" t="str">
        <f>IF(NOT('DATA ENTRY SHEET'!I81=""),'DATA ENTRY SHEET'!I81,"")</f>
        <v/>
      </c>
      <c r="M28" s="972"/>
      <c r="N28" s="1214" t="str">
        <f>IF(NOT('DATA ENTRY SHEET'!AE81=""),'DATA ENTRY SHEET'!AE81,"")</f>
        <v/>
      </c>
      <c r="O28" s="1215"/>
      <c r="P28" s="1215"/>
      <c r="Q28" s="1215"/>
      <c r="R28" s="1216"/>
      <c r="S28" s="1232"/>
      <c r="T28" s="1233"/>
      <c r="U28" s="1233"/>
      <c r="V28" s="1234"/>
      <c r="W28" s="1229" t="str">
        <f>IF(NOT('DATA ENTRY SHEET'!AQ81=""),'DATA ENTRY SHEET'!AQ81,"")</f>
        <v/>
      </c>
      <c r="X28" s="1230"/>
      <c r="Y28" s="1231"/>
      <c r="Z28" s="1016" t="str">
        <f t="shared" ref="Z28" si="5">IF(AND(NOT(Z26=""),NOT(Z27="")),(Z27-Z26)/(Z27),"")</f>
        <v/>
      </c>
      <c r="AA28" s="1017"/>
      <c r="AB28" s="1018"/>
      <c r="AC28" s="1016" t="str">
        <f t="shared" ref="AC28" si="6">IF(AND(NOT(AC26=""),NOT(AC27="")),(AC27-AC26)/(AC27),"")</f>
        <v/>
      </c>
      <c r="AD28" s="1017"/>
      <c r="AE28" s="1017"/>
      <c r="AF28" s="1018"/>
      <c r="AG28" s="1161" t="str">
        <f>IF('DATA ENTRY SHEET'!BQ81="","",'DATA ENTRY SHEET'!BQ81)</f>
        <v/>
      </c>
      <c r="AH28" s="1162"/>
      <c r="AI28" s="1180" t="str">
        <f>IF('DATA ENTRY SHEET'!BU81="","",'DATA ENTRY SHEET'!BU81)</f>
        <v/>
      </c>
      <c r="AJ28" s="1181"/>
      <c r="AK28" s="1181"/>
      <c r="AL28" s="1182"/>
      <c r="AM28" s="507"/>
      <c r="AN28" s="333"/>
      <c r="AO28" s="334"/>
      <c r="AQ28" s="74"/>
    </row>
    <row r="29" spans="1:43" ht="4.5" customHeight="1" thickBot="1" x14ac:dyDescent="0.4">
      <c r="A29" s="408"/>
      <c r="B29" s="509"/>
      <c r="C29" s="509"/>
      <c r="D29" s="509"/>
      <c r="E29" s="509"/>
      <c r="F29" s="509"/>
      <c r="G29" s="509"/>
      <c r="H29" s="509"/>
      <c r="I29" s="509"/>
      <c r="J29" s="509"/>
      <c r="K29" s="509"/>
      <c r="L29" s="783"/>
      <c r="M29" s="783"/>
      <c r="N29" s="649"/>
      <c r="O29" s="649"/>
      <c r="P29" s="649"/>
      <c r="Q29" s="649"/>
      <c r="R29" s="649"/>
      <c r="S29" s="104"/>
      <c r="T29" s="104"/>
      <c r="U29" s="104"/>
      <c r="V29" s="104"/>
      <c r="W29" s="106"/>
      <c r="X29" s="106"/>
      <c r="Y29" s="106"/>
      <c r="Z29" s="521"/>
      <c r="AA29" s="521"/>
      <c r="AB29" s="521"/>
      <c r="AC29" s="521"/>
      <c r="AD29" s="521"/>
      <c r="AE29" s="521"/>
      <c r="AF29" s="512"/>
      <c r="AG29" s="508"/>
      <c r="AH29" s="508"/>
      <c r="AI29" s="493"/>
      <c r="AJ29" s="493"/>
      <c r="AK29" s="496"/>
      <c r="AL29" s="234"/>
      <c r="AM29" s="497"/>
      <c r="AN29" s="501"/>
      <c r="AO29" s="501"/>
      <c r="AQ29" s="74"/>
    </row>
    <row r="30" spans="1:43" ht="18" customHeight="1" x14ac:dyDescent="0.35">
      <c r="A30" s="370">
        <v>63</v>
      </c>
      <c r="B30" s="952"/>
      <c r="C30" s="953"/>
      <c r="D30" s="953"/>
      <c r="E30" s="953"/>
      <c r="F30" s="953"/>
      <c r="G30" s="953"/>
      <c r="H30" s="953"/>
      <c r="I30" s="953"/>
      <c r="J30" s="953"/>
      <c r="K30" s="954"/>
      <c r="L30" s="1049" t="str">
        <f>IF(NOT('DATA ENTRY SHEET'!F82=""),'DATA ENTRY SHEET'!F82,"")</f>
        <v/>
      </c>
      <c r="M30" s="956"/>
      <c r="N30" s="1247" t="str">
        <f>IF(NOT('DATA ENTRY SHEET'!J82=""),'DATA ENTRY SHEET'!J82,"")</f>
        <v/>
      </c>
      <c r="O30" s="1248"/>
      <c r="P30" s="1248"/>
      <c r="Q30" s="1248"/>
      <c r="R30" s="1249"/>
      <c r="S30" s="1196" t="str">
        <f>IF(NOT('DATA ENTRY SHEET'!AJ82=""),'DATA ENTRY SHEET'!AJ82,"")</f>
        <v/>
      </c>
      <c r="T30" s="1198"/>
      <c r="U30" s="1196" t="str">
        <f>IF(NOT('DATA ENTRY SHEET'!AM82=""),'DATA ENTRY SHEET'!AM82,"")</f>
        <v/>
      </c>
      <c r="V30" s="1198"/>
      <c r="W30" s="1196" t="str">
        <f>IF(NOT('DATA ENTRY SHEET'!AN82=""),'DATA ENTRY SHEET'!AN82,"")</f>
        <v/>
      </c>
      <c r="X30" s="1197"/>
      <c r="Y30" s="1198"/>
      <c r="Z30" s="943" t="str">
        <f>IF('DATA ENTRY SHEET'!AW82="","",'DATA ENTRY SHEET'!AW82)</f>
        <v/>
      </c>
      <c r="AA30" s="944"/>
      <c r="AB30" s="945"/>
      <c r="AC30" s="943" t="str">
        <f>IF(NOT('DATA ENTRY SHEET'!AY82=""),'DATA ENTRY SHEET'!AY82,"")</f>
        <v/>
      </c>
      <c r="AD30" s="944"/>
      <c r="AE30" s="944"/>
      <c r="AF30" s="945"/>
      <c r="AG30" s="1173" t="str">
        <f>IF('DATA ENTRY SHEET'!AR82="","",'DATA ENTRY SHEET'!AR82)</f>
        <v/>
      </c>
      <c r="AH30" s="1174"/>
      <c r="AI30" s="1175" t="str">
        <f>IF('DATA ENTRY SHEET'!BS82="","",'DATA ENTRY SHEET'!BS82)</f>
        <v/>
      </c>
      <c r="AJ30" s="1176"/>
      <c r="AK30" s="993" t="str">
        <f>IF(NOT('DATA ENTRY SHEET'!AT82=""),'DATA ENTRY SHEET'!AT82,"")</f>
        <v/>
      </c>
      <c r="AL30" s="994"/>
      <c r="AM30" s="505"/>
      <c r="AN30" s="1094" t="s">
        <v>37</v>
      </c>
      <c r="AO30" s="1095"/>
      <c r="AQ30" s="672" t="str">
        <f>IF(N30&lt;&gt;"",IF(NOT(INDEX(Table1[CALCULATION:
CASE GTIN CHECK DIGIT VALIDATION],MATCH(N30,Table1[CASE GTIN],0))="VALID"),"Bad Check Digit (CS GTIN)",""),"")</f>
        <v/>
      </c>
    </row>
    <row r="31" spans="1:43" ht="18" customHeight="1" x14ac:dyDescent="0.35">
      <c r="A31" s="370"/>
      <c r="B31" s="957" t="str">
        <f>IF(NOT('DATA ENTRY SHEET'!B82=""),'DATA ENTRY SHEET'!B82,"")</f>
        <v/>
      </c>
      <c r="C31" s="958"/>
      <c r="D31" s="958"/>
      <c r="E31" s="958"/>
      <c r="F31" s="959" t="str">
        <f>IF('DATA ENTRY SHEET'!BX82="","",'DATA ENTRY SHEET'!BX82)</f>
        <v/>
      </c>
      <c r="G31" s="959"/>
      <c r="H31" s="959"/>
      <c r="I31" s="959"/>
      <c r="J31" s="959"/>
      <c r="K31" s="960"/>
      <c r="L31" s="1045" t="str">
        <f>IF(NOT('DATA ENTRY SHEET'!H82=""),'DATA ENTRY SHEET'!H82,"")</f>
        <v/>
      </c>
      <c r="M31" s="937"/>
      <c r="N31" s="1226" t="str">
        <f>IF(NOT('DATA ENTRY SHEET'!AD82=""),'DATA ENTRY SHEET'!AD82,"")</f>
        <v/>
      </c>
      <c r="O31" s="1227"/>
      <c r="P31" s="1227"/>
      <c r="Q31" s="1227"/>
      <c r="R31" s="1228"/>
      <c r="S31" s="1199" t="str">
        <f>IF(NOT('DATA ENTRY SHEET'!AI82=""),'DATA ENTRY SHEET'!AI82,"")</f>
        <v/>
      </c>
      <c r="T31" s="1200"/>
      <c r="U31" s="1199" t="str">
        <f>IF(NOT('DATA ENTRY SHEET'!AL82=""),'DATA ENTRY SHEET'!AL82,"")</f>
        <v/>
      </c>
      <c r="V31" s="1200"/>
      <c r="W31" s="1199" t="str">
        <f>IF(NOT('DATA ENTRY SHEET'!AO82=""),'DATA ENTRY SHEET'!AO82,"")</f>
        <v/>
      </c>
      <c r="X31" s="1217"/>
      <c r="Y31" s="1200"/>
      <c r="Z31" s="946" t="str">
        <f>IF(Z30="","",ROUNDUP((Z30)*(($AB$6)+1),2))</f>
        <v/>
      </c>
      <c r="AA31" s="947"/>
      <c r="AB31" s="948"/>
      <c r="AC31" s="946" t="str">
        <f>IF(AC30="","",ROUNDUP((AC30)*($AF$6+1),2))</f>
        <v/>
      </c>
      <c r="AD31" s="947"/>
      <c r="AE31" s="947"/>
      <c r="AF31" s="948"/>
      <c r="AG31" s="1178" t="str">
        <f>IF(NOT('DATA ENTRY SHEET'!AS82=""),'DATA ENTRY SHEET'!AS82,"")</f>
        <v/>
      </c>
      <c r="AH31" s="1179"/>
      <c r="AI31" s="1177" t="str">
        <f>IF('DATA ENTRY SHEET'!BV82="","",'DATA ENTRY SHEET'!BV82)</f>
        <v/>
      </c>
      <c r="AJ31" s="1177"/>
      <c r="AK31" s="998" t="str">
        <f>IF(NOT('DATA ENTRY SHEET'!AU82=""),'DATA ENTRY SHEET'!AU82,"")</f>
        <v/>
      </c>
      <c r="AL31" s="999"/>
      <c r="AM31" s="506"/>
      <c r="AN31" s="1092" t="s">
        <v>34</v>
      </c>
      <c r="AO31" s="1093"/>
      <c r="AQ31" s="74"/>
    </row>
    <row r="32" spans="1:43" ht="18" customHeight="1" x14ac:dyDescent="0.35">
      <c r="A32" s="370"/>
      <c r="B32" s="929" t="str">
        <f>IF(NOT('DATA ENTRY SHEET'!C82=""),'DATA ENTRY SHEET'!C82,"")</f>
        <v/>
      </c>
      <c r="C32" s="930"/>
      <c r="D32" s="930"/>
      <c r="E32" s="930"/>
      <c r="F32" s="930"/>
      <c r="G32" s="930"/>
      <c r="H32" s="930"/>
      <c r="I32" s="930"/>
      <c r="J32" s="930"/>
      <c r="K32" s="648" t="str">
        <f>IF('DATA ENTRY SHEET'!AG82&lt;&gt;"",LEFT('DATA ENTRY SHEET'!AG82,1),"")</f>
        <v/>
      </c>
      <c r="L32" s="1005" t="str">
        <f>IF(NOT('DATA ENTRY SHEET'!G82=""),'DATA ENTRY SHEET'!G82,"")</f>
        <v/>
      </c>
      <c r="M32" s="932"/>
      <c r="N32" s="1250" t="str">
        <f>IF(NOT('DATA ENTRY SHEET'!AF82=""),'DATA ENTRY SHEET'!AF82,"")</f>
        <v/>
      </c>
      <c r="O32" s="1250"/>
      <c r="P32" s="1250"/>
      <c r="Q32" s="1250"/>
      <c r="R32" s="1250"/>
      <c r="S32" s="1199" t="str">
        <f>IF(NOT('DATA ENTRY SHEET'!AH82=""),'DATA ENTRY SHEET'!AH82,"")</f>
        <v/>
      </c>
      <c r="T32" s="1200"/>
      <c r="U32" s="1217" t="str">
        <f>IF(NOT('DATA ENTRY SHEET'!AK82=""),'DATA ENTRY SHEET'!AK82,"")</f>
        <v/>
      </c>
      <c r="V32" s="1200"/>
      <c r="W32" s="1206" t="str">
        <f>IF(NOT('DATA ENTRY SHEET'!AP82=""),'DATA ENTRY SHEET'!AP82,"")</f>
        <v/>
      </c>
      <c r="X32" s="1207"/>
      <c r="Y32" s="1208"/>
      <c r="Z32" s="946" t="str">
        <f>IF(NOT('DATA ENTRY SHEET'!AX82=""),'DATA ENTRY SHEET'!AX82,"")</f>
        <v/>
      </c>
      <c r="AA32" s="947"/>
      <c r="AB32" s="948"/>
      <c r="AC32" s="946" t="str">
        <f>IF(NOT('DATA ENTRY SHEET'!AZ82=""),'DATA ENTRY SHEET'!AZ82,"")</f>
        <v/>
      </c>
      <c r="AD32" s="947"/>
      <c r="AE32" s="947"/>
      <c r="AF32" s="948"/>
      <c r="AG32" s="1209" t="str">
        <f>IF('DATA ENTRY SHEET'!BR82="","",'DATA ENTRY SHEET'!BR82)</f>
        <v/>
      </c>
      <c r="AH32" s="1210"/>
      <c r="AI32" s="1177" t="str">
        <f>IF('DATA ENTRY SHEET'!BT82="","",'DATA ENTRY SHEET'!BT82)</f>
        <v/>
      </c>
      <c r="AJ32" s="1177"/>
      <c r="AK32" s="998" t="str">
        <f>IF(NOT('DATA ENTRY SHEET'!AV82=""),'DATA ENTRY SHEET'!AV82,"")</f>
        <v/>
      </c>
      <c r="AL32" s="999"/>
      <c r="AM32" s="506"/>
      <c r="AN32" s="330"/>
      <c r="AO32" s="331"/>
      <c r="AQ32" s="74"/>
    </row>
    <row r="33" spans="1:43" ht="18" customHeight="1" thickBot="1" x14ac:dyDescent="0.4">
      <c r="A33" s="370"/>
      <c r="B33" s="967" t="str">
        <f>IF(NOT('DATA ENTRY SHEET'!D82=""),'DATA ENTRY SHEET'!D82,"")</f>
        <v/>
      </c>
      <c r="C33" s="968"/>
      <c r="D33" s="968"/>
      <c r="E33" s="969"/>
      <c r="F33" s="1211" t="str">
        <f>IF('DATA ENTRY SHEET'!E82="","",'DATA ENTRY SHEET'!E82)</f>
        <v/>
      </c>
      <c r="G33" s="968"/>
      <c r="H33" s="968"/>
      <c r="I33" s="968"/>
      <c r="J33" s="968"/>
      <c r="K33" s="969"/>
      <c r="L33" s="1004" t="str">
        <f>IF(NOT('DATA ENTRY SHEET'!I82=""),'DATA ENTRY SHEET'!I82,"")</f>
        <v/>
      </c>
      <c r="M33" s="972"/>
      <c r="N33" s="1214" t="str">
        <f>IF(NOT('DATA ENTRY SHEET'!AE82=""),'DATA ENTRY SHEET'!AE82,"")</f>
        <v/>
      </c>
      <c r="O33" s="1215"/>
      <c r="P33" s="1215"/>
      <c r="Q33" s="1215"/>
      <c r="R33" s="1216"/>
      <c r="S33" s="1232"/>
      <c r="T33" s="1233"/>
      <c r="U33" s="1233"/>
      <c r="V33" s="1234"/>
      <c r="W33" s="1229" t="str">
        <f>IF(NOT('DATA ENTRY SHEET'!AQ82=""),'DATA ENTRY SHEET'!AQ82,"")</f>
        <v/>
      </c>
      <c r="X33" s="1230"/>
      <c r="Y33" s="1231"/>
      <c r="Z33" s="1016" t="str">
        <f t="shared" ref="Z33" si="7">IF(AND(NOT(Z31=""),NOT(Z32="")),(Z32-Z31)/(Z32),"")</f>
        <v/>
      </c>
      <c r="AA33" s="1017"/>
      <c r="AB33" s="1018"/>
      <c r="AC33" s="1016" t="str">
        <f t="shared" ref="AC33" si="8">IF(AND(NOT(AC31=""),NOT(AC32="")),(AC32-AC31)/(AC32),"")</f>
        <v/>
      </c>
      <c r="AD33" s="1017"/>
      <c r="AE33" s="1017"/>
      <c r="AF33" s="1018"/>
      <c r="AG33" s="1161" t="str">
        <f>IF('DATA ENTRY SHEET'!BQ82="","",'DATA ENTRY SHEET'!BQ82)</f>
        <v/>
      </c>
      <c r="AH33" s="1162"/>
      <c r="AI33" s="1180" t="str">
        <f>IF('DATA ENTRY SHEET'!BU82="","",'DATA ENTRY SHEET'!BU82)</f>
        <v/>
      </c>
      <c r="AJ33" s="1181"/>
      <c r="AK33" s="1181"/>
      <c r="AL33" s="1182"/>
      <c r="AM33" s="507"/>
      <c r="AN33" s="333"/>
      <c r="AO33" s="334"/>
      <c r="AQ33" s="74"/>
    </row>
    <row r="34" spans="1:43" ht="4.5" customHeight="1" thickBot="1" x14ac:dyDescent="0.4">
      <c r="A34" s="408"/>
      <c r="B34" s="509"/>
      <c r="C34" s="509"/>
      <c r="D34" s="509"/>
      <c r="E34" s="509"/>
      <c r="F34" s="509"/>
      <c r="G34" s="509"/>
      <c r="H34" s="509"/>
      <c r="I34" s="509"/>
      <c r="J34" s="509"/>
      <c r="K34" s="509"/>
      <c r="L34" s="783"/>
      <c r="M34" s="783"/>
      <c r="N34" s="649"/>
      <c r="O34" s="649"/>
      <c r="P34" s="649"/>
      <c r="Q34" s="649"/>
      <c r="R34" s="649"/>
      <c r="S34" s="104"/>
      <c r="T34" s="104"/>
      <c r="U34" s="104"/>
      <c r="V34" s="104"/>
      <c r="W34" s="106"/>
      <c r="X34" s="106"/>
      <c r="Y34" s="106"/>
      <c r="Z34" s="521"/>
      <c r="AA34" s="521"/>
      <c r="AB34" s="521"/>
      <c r="AC34" s="521"/>
      <c r="AD34" s="521"/>
      <c r="AE34" s="521"/>
      <c r="AF34" s="512"/>
      <c r="AG34" s="508"/>
      <c r="AH34" s="508"/>
      <c r="AI34" s="493"/>
      <c r="AJ34" s="493"/>
      <c r="AK34" s="496"/>
      <c r="AL34" s="234"/>
      <c r="AM34" s="497"/>
      <c r="AN34" s="501"/>
      <c r="AO34" s="501"/>
      <c r="AQ34" s="74"/>
    </row>
    <row r="35" spans="1:43" ht="18" customHeight="1" x14ac:dyDescent="0.35">
      <c r="A35" s="370">
        <v>64</v>
      </c>
      <c r="B35" s="952"/>
      <c r="C35" s="953"/>
      <c r="D35" s="953"/>
      <c r="E35" s="953"/>
      <c r="F35" s="953"/>
      <c r="G35" s="953"/>
      <c r="H35" s="953"/>
      <c r="I35" s="953"/>
      <c r="J35" s="953"/>
      <c r="K35" s="954"/>
      <c r="L35" s="1049" t="str">
        <f>IF(NOT('DATA ENTRY SHEET'!F83=""),'DATA ENTRY SHEET'!F83,"")</f>
        <v/>
      </c>
      <c r="M35" s="956"/>
      <c r="N35" s="1247" t="str">
        <f>IF(NOT('DATA ENTRY SHEET'!J83=""),'DATA ENTRY SHEET'!J83,"")</f>
        <v/>
      </c>
      <c r="O35" s="1248"/>
      <c r="P35" s="1248"/>
      <c r="Q35" s="1248"/>
      <c r="R35" s="1249"/>
      <c r="S35" s="1196" t="str">
        <f>IF(NOT('DATA ENTRY SHEET'!AJ83=""),'DATA ENTRY SHEET'!AJ83,"")</f>
        <v/>
      </c>
      <c r="T35" s="1198"/>
      <c r="U35" s="1196" t="str">
        <f>IF(NOT('DATA ENTRY SHEET'!AM83=""),'DATA ENTRY SHEET'!AM83,"")</f>
        <v/>
      </c>
      <c r="V35" s="1198"/>
      <c r="W35" s="1196" t="str">
        <f>IF(NOT('DATA ENTRY SHEET'!AN83=""),'DATA ENTRY SHEET'!AN83,"")</f>
        <v/>
      </c>
      <c r="X35" s="1197"/>
      <c r="Y35" s="1198"/>
      <c r="Z35" s="943" t="str">
        <f>IF('DATA ENTRY SHEET'!AW83="","",'DATA ENTRY SHEET'!AW83)</f>
        <v/>
      </c>
      <c r="AA35" s="944"/>
      <c r="AB35" s="945"/>
      <c r="AC35" s="943" t="str">
        <f>IF(NOT('DATA ENTRY SHEET'!AY83=""),'DATA ENTRY SHEET'!AY83,"")</f>
        <v/>
      </c>
      <c r="AD35" s="944"/>
      <c r="AE35" s="944"/>
      <c r="AF35" s="945"/>
      <c r="AG35" s="1173" t="str">
        <f>IF('DATA ENTRY SHEET'!AR83="","",'DATA ENTRY SHEET'!AR83)</f>
        <v/>
      </c>
      <c r="AH35" s="1174"/>
      <c r="AI35" s="1175" t="str">
        <f>IF('DATA ENTRY SHEET'!BS83="","",'DATA ENTRY SHEET'!BS83)</f>
        <v/>
      </c>
      <c r="AJ35" s="1176"/>
      <c r="AK35" s="993" t="str">
        <f>IF(NOT('DATA ENTRY SHEET'!AT83=""),'DATA ENTRY SHEET'!AT83,"")</f>
        <v/>
      </c>
      <c r="AL35" s="994"/>
      <c r="AM35" s="505"/>
      <c r="AN35" s="1094" t="s">
        <v>37</v>
      </c>
      <c r="AO35" s="1095"/>
      <c r="AQ35" s="672" t="str">
        <f>IF(N35&lt;&gt;"",IF(NOT(INDEX(Table1[CALCULATION:
CASE GTIN CHECK DIGIT VALIDATION],MATCH(N35,Table1[CASE GTIN],0))="VALID"),"Bad Check Digit (CS GTIN)",""),"")</f>
        <v/>
      </c>
    </row>
    <row r="36" spans="1:43" ht="18" customHeight="1" x14ac:dyDescent="0.35">
      <c r="A36" s="370"/>
      <c r="B36" s="957" t="str">
        <f>IF(NOT('DATA ENTRY SHEET'!B83=""),'DATA ENTRY SHEET'!B83,"")</f>
        <v/>
      </c>
      <c r="C36" s="958"/>
      <c r="D36" s="958"/>
      <c r="E36" s="958"/>
      <c r="F36" s="959" t="str">
        <f>IF('DATA ENTRY SHEET'!BX83="","",'DATA ENTRY SHEET'!BX83)</f>
        <v/>
      </c>
      <c r="G36" s="959"/>
      <c r="H36" s="959"/>
      <c r="I36" s="959"/>
      <c r="J36" s="959"/>
      <c r="K36" s="960"/>
      <c r="L36" s="1045" t="str">
        <f>IF(NOT('DATA ENTRY SHEET'!H83=""),'DATA ENTRY SHEET'!H83,"")</f>
        <v/>
      </c>
      <c r="M36" s="937"/>
      <c r="N36" s="1226" t="str">
        <f>IF(NOT('DATA ENTRY SHEET'!AD83=""),'DATA ENTRY SHEET'!AD83,"")</f>
        <v/>
      </c>
      <c r="O36" s="1227"/>
      <c r="P36" s="1227"/>
      <c r="Q36" s="1227"/>
      <c r="R36" s="1228"/>
      <c r="S36" s="1199" t="str">
        <f>IF(NOT('DATA ENTRY SHEET'!AI83=""),'DATA ENTRY SHEET'!AI83,"")</f>
        <v/>
      </c>
      <c r="T36" s="1200"/>
      <c r="U36" s="1199" t="str">
        <f>IF(NOT('DATA ENTRY SHEET'!AL83=""),'DATA ENTRY SHEET'!AL83,"")</f>
        <v/>
      </c>
      <c r="V36" s="1200"/>
      <c r="W36" s="1199" t="str">
        <f>IF(NOT('DATA ENTRY SHEET'!AO83=""),'DATA ENTRY SHEET'!AO83,"")</f>
        <v/>
      </c>
      <c r="X36" s="1217"/>
      <c r="Y36" s="1200"/>
      <c r="Z36" s="946" t="str">
        <f>IF(Z35="","",ROUNDUP((Z35)*(($AB$6)+1),2))</f>
        <v/>
      </c>
      <c r="AA36" s="947"/>
      <c r="AB36" s="948"/>
      <c r="AC36" s="946" t="str">
        <f>IF(AC35="","",ROUNDUP((AC35)*($AF$6+1),2))</f>
        <v/>
      </c>
      <c r="AD36" s="947"/>
      <c r="AE36" s="947"/>
      <c r="AF36" s="948"/>
      <c r="AG36" s="1178" t="str">
        <f>IF(NOT('DATA ENTRY SHEET'!AS83=""),'DATA ENTRY SHEET'!AS83,"")</f>
        <v/>
      </c>
      <c r="AH36" s="1179"/>
      <c r="AI36" s="1177" t="str">
        <f>IF('DATA ENTRY SHEET'!BV83="","",'DATA ENTRY SHEET'!BV83)</f>
        <v/>
      </c>
      <c r="AJ36" s="1177"/>
      <c r="AK36" s="998" t="str">
        <f>IF(NOT('DATA ENTRY SHEET'!AU83=""),'DATA ENTRY SHEET'!AU83,"")</f>
        <v/>
      </c>
      <c r="AL36" s="999"/>
      <c r="AM36" s="506"/>
      <c r="AN36" s="1092" t="s">
        <v>34</v>
      </c>
      <c r="AO36" s="1093"/>
      <c r="AQ36" s="74"/>
    </row>
    <row r="37" spans="1:43" ht="18" customHeight="1" x14ac:dyDescent="0.35">
      <c r="A37" s="370"/>
      <c r="B37" s="929" t="str">
        <f>IF(NOT('DATA ENTRY SHEET'!C83=""),'DATA ENTRY SHEET'!C83,"")</f>
        <v/>
      </c>
      <c r="C37" s="930"/>
      <c r="D37" s="930"/>
      <c r="E37" s="930"/>
      <c r="F37" s="930"/>
      <c r="G37" s="930"/>
      <c r="H37" s="930"/>
      <c r="I37" s="930"/>
      <c r="J37" s="930"/>
      <c r="K37" s="648" t="str">
        <f>IF('DATA ENTRY SHEET'!AG83&lt;&gt;"",LEFT('DATA ENTRY SHEET'!AG83,1),"")</f>
        <v/>
      </c>
      <c r="L37" s="1005" t="str">
        <f>IF(NOT('DATA ENTRY SHEET'!G83=""),'DATA ENTRY SHEET'!G83,"")</f>
        <v/>
      </c>
      <c r="M37" s="932"/>
      <c r="N37" s="1250" t="str">
        <f>IF(NOT('DATA ENTRY SHEET'!AF83=""),'DATA ENTRY SHEET'!AF83,"")</f>
        <v/>
      </c>
      <c r="O37" s="1250"/>
      <c r="P37" s="1250"/>
      <c r="Q37" s="1250"/>
      <c r="R37" s="1250"/>
      <c r="S37" s="1199" t="str">
        <f>IF(NOT('DATA ENTRY SHEET'!AH83=""),'DATA ENTRY SHEET'!AH83,"")</f>
        <v/>
      </c>
      <c r="T37" s="1200"/>
      <c r="U37" s="1217" t="str">
        <f>IF(NOT('DATA ENTRY SHEET'!AK83=""),'DATA ENTRY SHEET'!AK83,"")</f>
        <v/>
      </c>
      <c r="V37" s="1200"/>
      <c r="W37" s="1206" t="str">
        <f>IF(NOT('DATA ENTRY SHEET'!AP83=""),'DATA ENTRY SHEET'!AP83,"")</f>
        <v/>
      </c>
      <c r="X37" s="1207"/>
      <c r="Y37" s="1208"/>
      <c r="Z37" s="946" t="str">
        <f>IF(NOT('DATA ENTRY SHEET'!AX83=""),'DATA ENTRY SHEET'!AX83,"")</f>
        <v/>
      </c>
      <c r="AA37" s="947"/>
      <c r="AB37" s="948"/>
      <c r="AC37" s="946" t="str">
        <f>IF(NOT('DATA ENTRY SHEET'!AZ83=""),'DATA ENTRY SHEET'!AZ83,"")</f>
        <v/>
      </c>
      <c r="AD37" s="947"/>
      <c r="AE37" s="947"/>
      <c r="AF37" s="948"/>
      <c r="AG37" s="1209" t="str">
        <f>IF('DATA ENTRY SHEET'!BR83="","",'DATA ENTRY SHEET'!BR83)</f>
        <v/>
      </c>
      <c r="AH37" s="1210"/>
      <c r="AI37" s="1177" t="str">
        <f>IF('DATA ENTRY SHEET'!BT83="","",'DATA ENTRY SHEET'!BT83)</f>
        <v/>
      </c>
      <c r="AJ37" s="1177"/>
      <c r="AK37" s="998" t="str">
        <f>IF(NOT('DATA ENTRY SHEET'!AV83=""),'DATA ENTRY SHEET'!AV83,"")</f>
        <v/>
      </c>
      <c r="AL37" s="999"/>
      <c r="AM37" s="506"/>
      <c r="AN37" s="330"/>
      <c r="AO37" s="331"/>
      <c r="AQ37" s="74"/>
    </row>
    <row r="38" spans="1:43" ht="18" customHeight="1" thickBot="1" x14ac:dyDescent="0.4">
      <c r="A38" s="370"/>
      <c r="B38" s="967" t="str">
        <f>IF(NOT('DATA ENTRY SHEET'!D83=""),'DATA ENTRY SHEET'!D83,"")</f>
        <v/>
      </c>
      <c r="C38" s="968"/>
      <c r="D38" s="968"/>
      <c r="E38" s="969"/>
      <c r="F38" s="1211" t="str">
        <f>IF('DATA ENTRY SHEET'!E83="","",'DATA ENTRY SHEET'!E83)</f>
        <v/>
      </c>
      <c r="G38" s="968"/>
      <c r="H38" s="968"/>
      <c r="I38" s="968"/>
      <c r="J38" s="968"/>
      <c r="K38" s="969"/>
      <c r="L38" s="1004" t="str">
        <f>IF(NOT('DATA ENTRY SHEET'!I83=""),'DATA ENTRY SHEET'!I83,"")</f>
        <v/>
      </c>
      <c r="M38" s="972"/>
      <c r="N38" s="1214" t="str">
        <f>IF(NOT('DATA ENTRY SHEET'!AE83=""),'DATA ENTRY SHEET'!AE83,"")</f>
        <v/>
      </c>
      <c r="O38" s="1215"/>
      <c r="P38" s="1215"/>
      <c r="Q38" s="1215"/>
      <c r="R38" s="1216"/>
      <c r="S38" s="1232"/>
      <c r="T38" s="1233"/>
      <c r="U38" s="1233"/>
      <c r="V38" s="1234"/>
      <c r="W38" s="1229" t="str">
        <f>IF(NOT('DATA ENTRY SHEET'!AQ83=""),'DATA ENTRY SHEET'!AQ83,"")</f>
        <v/>
      </c>
      <c r="X38" s="1230"/>
      <c r="Y38" s="1231"/>
      <c r="Z38" s="1016" t="str">
        <f t="shared" ref="Z38" si="9">IF(AND(NOT(Z36=""),NOT(Z37="")),(Z37-Z36)/(Z37),"")</f>
        <v/>
      </c>
      <c r="AA38" s="1017"/>
      <c r="AB38" s="1018"/>
      <c r="AC38" s="1016" t="str">
        <f t="shared" ref="AC38" si="10">IF(AND(NOT(AC36=""),NOT(AC37="")),(AC37-AC36)/(AC37),"")</f>
        <v/>
      </c>
      <c r="AD38" s="1017"/>
      <c r="AE38" s="1017"/>
      <c r="AF38" s="1018"/>
      <c r="AG38" s="1161" t="str">
        <f>IF('DATA ENTRY SHEET'!BQ83="","",'DATA ENTRY SHEET'!BQ83)</f>
        <v/>
      </c>
      <c r="AH38" s="1162"/>
      <c r="AI38" s="1180" t="str">
        <f>IF('DATA ENTRY SHEET'!BU83="","",'DATA ENTRY SHEET'!BU83)</f>
        <v/>
      </c>
      <c r="AJ38" s="1181"/>
      <c r="AK38" s="1181"/>
      <c r="AL38" s="1182"/>
      <c r="AM38" s="507"/>
      <c r="AN38" s="333"/>
      <c r="AO38" s="334"/>
      <c r="AQ38" s="74"/>
    </row>
    <row r="39" spans="1:43" ht="5.25" customHeight="1" thickBot="1" x14ac:dyDescent="0.4">
      <c r="A39" s="408"/>
      <c r="B39" s="78"/>
      <c r="C39" s="78"/>
      <c r="D39" s="78"/>
      <c r="E39" s="78"/>
      <c r="F39" s="78"/>
      <c r="G39" s="78"/>
      <c r="H39" s="78"/>
      <c r="I39" s="78"/>
      <c r="J39" s="78"/>
      <c r="K39" s="78"/>
      <c r="L39" s="101"/>
      <c r="M39" s="101"/>
      <c r="N39" s="103"/>
      <c r="O39" s="103"/>
      <c r="P39" s="103"/>
      <c r="Q39" s="103"/>
      <c r="R39" s="103"/>
      <c r="S39" s="104"/>
      <c r="T39" s="104"/>
      <c r="U39" s="104"/>
      <c r="V39" s="104"/>
      <c r="W39" s="106"/>
      <c r="X39" s="106"/>
      <c r="Y39" s="106"/>
      <c r="Z39" s="242"/>
      <c r="AA39" s="242"/>
      <c r="AB39" s="242"/>
      <c r="AC39" s="242"/>
      <c r="AD39" s="242"/>
      <c r="AE39" s="242"/>
      <c r="AF39" s="107"/>
      <c r="AG39" s="139"/>
      <c r="AH39" s="139"/>
      <c r="AI39" s="504"/>
      <c r="AJ39" s="504"/>
      <c r="AK39" s="108"/>
      <c r="AL39" s="70"/>
      <c r="AM39" s="501"/>
      <c r="AN39" s="501"/>
      <c r="AO39" s="501"/>
      <c r="AQ39" s="74"/>
    </row>
    <row r="40" spans="1:43" ht="15" customHeight="1" x14ac:dyDescent="0.35">
      <c r="A40" s="408"/>
      <c r="B40" s="1235" t="s">
        <v>545</v>
      </c>
      <c r="C40" s="1236"/>
      <c r="D40" s="1236"/>
      <c r="E40" s="1237"/>
      <c r="F40" s="345" t="s">
        <v>867</v>
      </c>
      <c r="G40" s="480"/>
      <c r="H40" s="480"/>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5"/>
      <c r="AQ40" s="74"/>
    </row>
    <row r="41" spans="1:43" ht="15" customHeight="1" x14ac:dyDescent="0.35">
      <c r="A41" s="408"/>
      <c r="B41" s="1238"/>
      <c r="C41" s="1239"/>
      <c r="D41" s="1239"/>
      <c r="E41" s="1240"/>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c r="AQ41" s="74"/>
    </row>
    <row r="42" spans="1:43" ht="15" customHeight="1" x14ac:dyDescent="0.35">
      <c r="A42" s="408"/>
      <c r="B42" s="1238"/>
      <c r="C42" s="1239"/>
      <c r="D42" s="1239"/>
      <c r="E42" s="1240"/>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7"/>
      <c r="AQ42" s="74"/>
    </row>
    <row r="43" spans="1:43" ht="15" customHeight="1" x14ac:dyDescent="0.35">
      <c r="A43" s="408"/>
      <c r="B43" s="1238"/>
      <c r="C43" s="1239"/>
      <c r="D43" s="1239"/>
      <c r="E43" s="1240"/>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7"/>
      <c r="AQ43" s="74"/>
    </row>
    <row r="44" spans="1:43" ht="2.25" customHeight="1" x14ac:dyDescent="0.35">
      <c r="A44" s="408"/>
      <c r="B44" s="1238"/>
      <c r="C44" s="1239"/>
      <c r="D44" s="1239"/>
      <c r="E44" s="1240"/>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7"/>
      <c r="AQ44" s="74"/>
    </row>
    <row r="45" spans="1:43" ht="2.25" customHeight="1" x14ac:dyDescent="0.35">
      <c r="A45" s="408"/>
      <c r="B45" s="1238"/>
      <c r="C45" s="1239"/>
      <c r="D45" s="1239"/>
      <c r="E45" s="1240"/>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7"/>
      <c r="AQ45" s="74"/>
    </row>
    <row r="46" spans="1:43" ht="15" customHeight="1" x14ac:dyDescent="0.35">
      <c r="A46" s="408"/>
      <c r="B46" s="1238"/>
      <c r="C46" s="1239"/>
      <c r="D46" s="1239"/>
      <c r="E46" s="1240"/>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7"/>
      <c r="AQ46" s="74"/>
    </row>
    <row r="47" spans="1:43" ht="15" customHeight="1" x14ac:dyDescent="0.35">
      <c r="A47" s="408"/>
      <c r="B47" s="1238"/>
      <c r="C47" s="1239"/>
      <c r="D47" s="1239"/>
      <c r="E47" s="1240"/>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7"/>
      <c r="AQ47" s="74"/>
    </row>
    <row r="48" spans="1:43" ht="15" customHeight="1" x14ac:dyDescent="0.35">
      <c r="A48" s="408"/>
      <c r="B48" s="1238"/>
      <c r="C48" s="1239"/>
      <c r="D48" s="1239"/>
      <c r="E48" s="1240"/>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7"/>
      <c r="AQ48" s="74"/>
    </row>
    <row r="49" spans="1:43" ht="15" customHeight="1" thickBot="1" x14ac:dyDescent="0.4">
      <c r="A49" s="408"/>
      <c r="B49" s="1241"/>
      <c r="C49" s="1242"/>
      <c r="D49" s="1242"/>
      <c r="E49" s="1243"/>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c r="AQ49" s="74"/>
    </row>
    <row r="50" spans="1:43" ht="2.25" customHeight="1" x14ac:dyDescent="0.35">
      <c r="A50" s="257"/>
      <c r="B50" s="160"/>
      <c r="C50" s="160"/>
      <c r="D50" s="160"/>
      <c r="E50" s="160"/>
      <c r="F50" s="160"/>
      <c r="G50" s="160"/>
      <c r="H50" s="160"/>
      <c r="I50" s="160"/>
      <c r="J50" s="160"/>
      <c r="K50" s="160"/>
      <c r="L50" s="161"/>
      <c r="M50" s="162"/>
      <c r="N50" s="163"/>
      <c r="O50" s="163"/>
      <c r="P50" s="163"/>
      <c r="Q50" s="163"/>
      <c r="R50" s="163"/>
      <c r="S50" s="164"/>
      <c r="T50" s="164"/>
      <c r="U50" s="164"/>
      <c r="V50" s="164"/>
      <c r="W50" s="165"/>
      <c r="X50" s="165"/>
      <c r="Y50" s="165"/>
      <c r="Z50" s="166"/>
      <c r="AA50" s="166"/>
      <c r="AB50" s="166"/>
      <c r="AC50" s="166"/>
      <c r="AD50" s="166"/>
      <c r="AE50" s="166"/>
      <c r="AF50" s="167"/>
      <c r="AG50" s="258"/>
      <c r="AH50" s="258"/>
      <c r="AI50" s="168"/>
      <c r="AJ50" s="168"/>
      <c r="AK50" s="169"/>
      <c r="AL50" s="259"/>
      <c r="AM50" s="170"/>
      <c r="AN50" s="170"/>
      <c r="AO50" s="170"/>
      <c r="AQ50" s="74"/>
    </row>
    <row r="51" spans="1:43" ht="2.25" customHeight="1" x14ac:dyDescent="0.35">
      <c r="A51" s="257"/>
      <c r="B51" s="78"/>
      <c r="C51" s="78"/>
      <c r="D51" s="78"/>
      <c r="E51" s="78"/>
      <c r="F51" s="78"/>
      <c r="G51" s="78"/>
      <c r="H51" s="78"/>
      <c r="I51" s="78"/>
      <c r="J51" s="78"/>
      <c r="K51" s="78"/>
      <c r="L51" s="102"/>
      <c r="M51" s="101"/>
      <c r="N51" s="103"/>
      <c r="O51" s="103"/>
      <c r="P51" s="103"/>
      <c r="Q51" s="103"/>
      <c r="R51" s="103"/>
      <c r="S51" s="104"/>
      <c r="T51" s="104"/>
      <c r="U51" s="104"/>
      <c r="V51" s="104"/>
      <c r="W51" s="105"/>
      <c r="X51" s="105"/>
      <c r="Y51" s="105"/>
      <c r="Z51" s="100"/>
      <c r="AA51" s="100"/>
      <c r="AB51" s="100"/>
      <c r="AC51" s="100"/>
      <c r="AD51" s="100"/>
      <c r="AE51" s="100"/>
      <c r="AF51" s="107"/>
      <c r="AG51" s="139"/>
      <c r="AH51" s="139"/>
      <c r="AI51" s="504"/>
      <c r="AJ51" s="504"/>
      <c r="AK51" s="109"/>
      <c r="AL51" s="70"/>
      <c r="AM51" s="501"/>
      <c r="AN51" s="501"/>
      <c r="AO51" s="98"/>
      <c r="AQ51" s="74"/>
    </row>
    <row r="52" spans="1:43" s="213" customFormat="1" ht="9.75" customHeight="1" x14ac:dyDescent="0.25">
      <c r="A52" s="77"/>
      <c r="B52" s="77" t="str">
        <f>'40-15 PRES - MANDATORY'!$B$63</f>
        <v>DeCAF 40-15 + DeCAF 40-16, Apr 21, 2025</v>
      </c>
      <c r="C52" s="77"/>
      <c r="D52" s="77"/>
      <c r="E52" s="77"/>
      <c r="F52" s="77"/>
      <c r="G52" s="77"/>
      <c r="H52" s="77"/>
      <c r="I52" s="77"/>
      <c r="J52" s="77"/>
      <c r="K52" s="77"/>
      <c r="L52" s="77"/>
      <c r="M52" s="77"/>
      <c r="N52" s="77"/>
      <c r="O52" s="77"/>
      <c r="P52" s="77"/>
      <c r="Q52" s="77"/>
      <c r="R52" s="77"/>
      <c r="S52" s="77"/>
      <c r="T52" s="77"/>
      <c r="U52" s="77"/>
      <c r="V52" s="77"/>
      <c r="W52" s="77"/>
      <c r="X52" s="77" t="s">
        <v>52</v>
      </c>
      <c r="Y52" s="77"/>
      <c r="Z52" s="77"/>
      <c r="AA52" s="77"/>
      <c r="AB52" s="1244" t="str">
        <f>IF('40-15 PRES - MANDATORY'!$I$59&gt;0,'40-15 PRES - MANDATORY'!$I$59,"")</f>
        <v/>
      </c>
      <c r="AC52" s="1244"/>
      <c r="AD52" s="1244"/>
      <c r="AE52" s="1244"/>
      <c r="AF52" s="492"/>
      <c r="AG52" s="77"/>
      <c r="AH52" s="77"/>
      <c r="AI52" s="1245" t="s">
        <v>40</v>
      </c>
      <c r="AJ52" s="1245"/>
      <c r="AK52" s="91"/>
      <c r="AL52" s="1245"/>
      <c r="AM52" s="1245"/>
      <c r="AN52" s="1246"/>
      <c r="AO52" s="91"/>
      <c r="AP52" s="115"/>
      <c r="AQ52" s="115"/>
    </row>
    <row r="53" spans="1:43" s="503" customFormat="1" ht="11.25" customHeight="1" x14ac:dyDescent="0.3">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250"/>
      <c r="AJ53" s="250"/>
      <c r="AK53" s="94"/>
      <c r="AL53" s="250"/>
      <c r="AM53" s="250"/>
      <c r="AN53" s="94"/>
      <c r="AO53" s="94"/>
      <c r="AP53" s="94"/>
      <c r="AQ53" s="94"/>
    </row>
  </sheetData>
  <sheetProtection algorithmName="SHA-512" hashValue="FsyTv/ia4YNm4XQgNqmUjGBr9RG1s4/KXOslR0TT1CiyVng3zXA3iDcn3Z/4RHh9bibGLLZBAkEJBdOgGG6DjQ==" saltValue="t7Vip0KOFYp882EBVaRFWQ==" spinCount="100000" sheet="1"/>
  <mergeCells count="327">
    <mergeCell ref="AG38:AH38"/>
    <mergeCell ref="AI38:AL38"/>
    <mergeCell ref="B40:E49"/>
    <mergeCell ref="AB52:AE52"/>
    <mergeCell ref="AI52:AJ52"/>
    <mergeCell ref="AL52:AN52"/>
    <mergeCell ref="AI37:AJ37"/>
    <mergeCell ref="AK37:AL37"/>
    <mergeCell ref="B38:E38"/>
    <mergeCell ref="F38:K38"/>
    <mergeCell ref="L38:M38"/>
    <mergeCell ref="N38:R38"/>
    <mergeCell ref="S38:V38"/>
    <mergeCell ref="W38:Y38"/>
    <mergeCell ref="Z38:AB38"/>
    <mergeCell ref="AC38:AF38"/>
    <mergeCell ref="L37:M37"/>
    <mergeCell ref="N37:R37"/>
    <mergeCell ref="S37:T37"/>
    <mergeCell ref="U37:V37"/>
    <mergeCell ref="W37:Y37"/>
    <mergeCell ref="Z37:AB37"/>
    <mergeCell ref="AC37:AF37"/>
    <mergeCell ref="AG37:AH37"/>
    <mergeCell ref="AN35:AO35"/>
    <mergeCell ref="B36:E36"/>
    <mergeCell ref="F36:K36"/>
    <mergeCell ref="L36:M36"/>
    <mergeCell ref="N36:R36"/>
    <mergeCell ref="S36:T36"/>
    <mergeCell ref="U36:V36"/>
    <mergeCell ref="AN36:AO36"/>
    <mergeCell ref="W36:Y36"/>
    <mergeCell ref="Z36:AB36"/>
    <mergeCell ref="AC36:AF36"/>
    <mergeCell ref="AG36:AH36"/>
    <mergeCell ref="AI36:AJ36"/>
    <mergeCell ref="AK36:AL36"/>
    <mergeCell ref="B35:K35"/>
    <mergeCell ref="L35:M35"/>
    <mergeCell ref="N35:R35"/>
    <mergeCell ref="S35:T35"/>
    <mergeCell ref="U35:V35"/>
    <mergeCell ref="W35:Y35"/>
    <mergeCell ref="Z35:AB35"/>
    <mergeCell ref="AC35:AF35"/>
    <mergeCell ref="AG35:AH35"/>
    <mergeCell ref="AI35:AJ35"/>
    <mergeCell ref="AI32:AJ32"/>
    <mergeCell ref="AK32:AL32"/>
    <mergeCell ref="B33:E33"/>
    <mergeCell ref="F33:K33"/>
    <mergeCell ref="L33:M33"/>
    <mergeCell ref="N33:R33"/>
    <mergeCell ref="S33:V33"/>
    <mergeCell ref="W33:Y33"/>
    <mergeCell ref="Z33:AB33"/>
    <mergeCell ref="AC33:AF33"/>
    <mergeCell ref="AG33:AH33"/>
    <mergeCell ref="AI33:AL33"/>
    <mergeCell ref="L32:M32"/>
    <mergeCell ref="N32:R32"/>
    <mergeCell ref="S32:T32"/>
    <mergeCell ref="U32:V32"/>
    <mergeCell ref="W32:Y32"/>
    <mergeCell ref="Z32:AB32"/>
    <mergeCell ref="AC32:AF32"/>
    <mergeCell ref="AG32:AH32"/>
    <mergeCell ref="B32:J32"/>
    <mergeCell ref="AK35:AL35"/>
    <mergeCell ref="AN30:AO30"/>
    <mergeCell ref="B31:E31"/>
    <mergeCell ref="F31:K31"/>
    <mergeCell ref="L31:M31"/>
    <mergeCell ref="N31:R31"/>
    <mergeCell ref="S31:T31"/>
    <mergeCell ref="U31:V31"/>
    <mergeCell ref="AN31:AO31"/>
    <mergeCell ref="W31:Y31"/>
    <mergeCell ref="Z31:AB31"/>
    <mergeCell ref="AC31:AF31"/>
    <mergeCell ref="AG31:AH31"/>
    <mergeCell ref="AI31:AJ31"/>
    <mergeCell ref="AK31:AL31"/>
    <mergeCell ref="B30:K30"/>
    <mergeCell ref="L30:M30"/>
    <mergeCell ref="N30:R30"/>
    <mergeCell ref="S30:T30"/>
    <mergeCell ref="U30:V30"/>
    <mergeCell ref="W30:Y30"/>
    <mergeCell ref="Z30:AB30"/>
    <mergeCell ref="AC30:AF30"/>
    <mergeCell ref="AG30:AH30"/>
    <mergeCell ref="AI30:AJ30"/>
    <mergeCell ref="AI27:AJ27"/>
    <mergeCell ref="AK27:AL27"/>
    <mergeCell ref="B28:E28"/>
    <mergeCell ref="F28:K28"/>
    <mergeCell ref="L28:M28"/>
    <mergeCell ref="N28:R28"/>
    <mergeCell ref="S28:V28"/>
    <mergeCell ref="W28:Y28"/>
    <mergeCell ref="Z28:AB28"/>
    <mergeCell ref="AC28:AF28"/>
    <mergeCell ref="AG28:AH28"/>
    <mergeCell ref="AI28:AL28"/>
    <mergeCell ref="L27:M27"/>
    <mergeCell ref="N27:R27"/>
    <mergeCell ref="S27:T27"/>
    <mergeCell ref="U27:V27"/>
    <mergeCell ref="W27:Y27"/>
    <mergeCell ref="Z27:AB27"/>
    <mergeCell ref="AC27:AF27"/>
    <mergeCell ref="AG27:AH27"/>
    <mergeCell ref="B27:J27"/>
    <mergeCell ref="AK30:AL30"/>
    <mergeCell ref="AN25:AO25"/>
    <mergeCell ref="B26:E26"/>
    <mergeCell ref="F26:K26"/>
    <mergeCell ref="L26:M26"/>
    <mergeCell ref="N26:R26"/>
    <mergeCell ref="S26:T26"/>
    <mergeCell ref="U26:V26"/>
    <mergeCell ref="AN26:AO26"/>
    <mergeCell ref="W26:Y26"/>
    <mergeCell ref="Z26:AB26"/>
    <mergeCell ref="AC26:AF26"/>
    <mergeCell ref="AG26:AH26"/>
    <mergeCell ref="AI26:AJ26"/>
    <mergeCell ref="AK26:AL26"/>
    <mergeCell ref="B25:K25"/>
    <mergeCell ref="L25:M25"/>
    <mergeCell ref="N25:R25"/>
    <mergeCell ref="S25:T25"/>
    <mergeCell ref="U25:V25"/>
    <mergeCell ref="W25:Y25"/>
    <mergeCell ref="Z25:AB25"/>
    <mergeCell ref="AC25:AF25"/>
    <mergeCell ref="AG25:AH25"/>
    <mergeCell ref="AI25:AJ25"/>
    <mergeCell ref="AI22:AJ22"/>
    <mergeCell ref="AK22:AL22"/>
    <mergeCell ref="B23:E23"/>
    <mergeCell ref="F23:K23"/>
    <mergeCell ref="L23:M23"/>
    <mergeCell ref="N23:R23"/>
    <mergeCell ref="S23:V23"/>
    <mergeCell ref="W23:Y23"/>
    <mergeCell ref="Z23:AB23"/>
    <mergeCell ref="AC23:AF23"/>
    <mergeCell ref="AG23:AH23"/>
    <mergeCell ref="AI23:AL23"/>
    <mergeCell ref="L22:M22"/>
    <mergeCell ref="N22:R22"/>
    <mergeCell ref="S22:T22"/>
    <mergeCell ref="U22:V22"/>
    <mergeCell ref="W22:Y22"/>
    <mergeCell ref="Z22:AB22"/>
    <mergeCell ref="AC22:AF22"/>
    <mergeCell ref="AG22:AH22"/>
    <mergeCell ref="B22:J22"/>
    <mergeCell ref="AK25:AL25"/>
    <mergeCell ref="AN20:AO20"/>
    <mergeCell ref="B21:E21"/>
    <mergeCell ref="F21:K21"/>
    <mergeCell ref="L21:M21"/>
    <mergeCell ref="N21:R21"/>
    <mergeCell ref="S21:T21"/>
    <mergeCell ref="U21:V21"/>
    <mergeCell ref="AN21:AO21"/>
    <mergeCell ref="W21:Y21"/>
    <mergeCell ref="Z21:AB21"/>
    <mergeCell ref="AC21:AF21"/>
    <mergeCell ref="AG21:AH21"/>
    <mergeCell ref="AI21:AJ21"/>
    <mergeCell ref="AK21:AL21"/>
    <mergeCell ref="B20:K20"/>
    <mergeCell ref="L20:M20"/>
    <mergeCell ref="N20:R20"/>
    <mergeCell ref="S20:T20"/>
    <mergeCell ref="U20:V20"/>
    <mergeCell ref="W20:Y20"/>
    <mergeCell ref="Z20:AB20"/>
    <mergeCell ref="AC20:AF20"/>
    <mergeCell ref="AG20:AH20"/>
    <mergeCell ref="W15:Y15"/>
    <mergeCell ref="Z15:AB15"/>
    <mergeCell ref="AI17:AJ17"/>
    <mergeCell ref="AK17:AL17"/>
    <mergeCell ref="B18:E18"/>
    <mergeCell ref="F18:K18"/>
    <mergeCell ref="L18:M18"/>
    <mergeCell ref="N18:R18"/>
    <mergeCell ref="S18:V18"/>
    <mergeCell ref="W18:Y18"/>
    <mergeCell ref="Z18:AB18"/>
    <mergeCell ref="AC18:AF18"/>
    <mergeCell ref="AG18:AH18"/>
    <mergeCell ref="AI18:AL18"/>
    <mergeCell ref="L17:M17"/>
    <mergeCell ref="N17:R17"/>
    <mergeCell ref="S17:T17"/>
    <mergeCell ref="U17:V17"/>
    <mergeCell ref="W17:Y17"/>
    <mergeCell ref="Z17:AB17"/>
    <mergeCell ref="AC17:AF17"/>
    <mergeCell ref="AG17:AH17"/>
    <mergeCell ref="AG12:AH12"/>
    <mergeCell ref="B12:J12"/>
    <mergeCell ref="AI20:AJ20"/>
    <mergeCell ref="AK20:AL20"/>
    <mergeCell ref="B17:J17"/>
    <mergeCell ref="AN15:AO15"/>
    <mergeCell ref="B16:E16"/>
    <mergeCell ref="F16:K16"/>
    <mergeCell ref="L16:M16"/>
    <mergeCell ref="N16:R16"/>
    <mergeCell ref="S16:T16"/>
    <mergeCell ref="U16:V16"/>
    <mergeCell ref="AN16:AO16"/>
    <mergeCell ref="W16:Y16"/>
    <mergeCell ref="Z16:AB16"/>
    <mergeCell ref="AC16:AF16"/>
    <mergeCell ref="AG16:AH16"/>
    <mergeCell ref="AI16:AJ16"/>
    <mergeCell ref="AK16:AL16"/>
    <mergeCell ref="B15:K15"/>
    <mergeCell ref="L15:M15"/>
    <mergeCell ref="N15:R15"/>
    <mergeCell ref="S15:T15"/>
    <mergeCell ref="U15:V15"/>
    <mergeCell ref="AC10:AF10"/>
    <mergeCell ref="AG10:AH10"/>
    <mergeCell ref="AC15:AF15"/>
    <mergeCell ref="AG15:AH15"/>
    <mergeCell ref="AI15:AJ15"/>
    <mergeCell ref="AI12:AJ12"/>
    <mergeCell ref="AK12:AL12"/>
    <mergeCell ref="B13:E13"/>
    <mergeCell ref="F13:K13"/>
    <mergeCell ref="L13:M13"/>
    <mergeCell ref="N13:R13"/>
    <mergeCell ref="S13:V13"/>
    <mergeCell ref="W13:Y13"/>
    <mergeCell ref="Z13:AB13"/>
    <mergeCell ref="AC13:AF13"/>
    <mergeCell ref="AG13:AH13"/>
    <mergeCell ref="AI13:AL13"/>
    <mergeCell ref="L12:M12"/>
    <mergeCell ref="N12:R12"/>
    <mergeCell ref="S12:T12"/>
    <mergeCell ref="U12:V12"/>
    <mergeCell ref="W12:Y12"/>
    <mergeCell ref="Z12:AB12"/>
    <mergeCell ref="AC12:AF12"/>
    <mergeCell ref="B7:I7"/>
    <mergeCell ref="J7:K7"/>
    <mergeCell ref="AK15:AL15"/>
    <mergeCell ref="AN10:AO10"/>
    <mergeCell ref="B11:E11"/>
    <mergeCell ref="F11:K11"/>
    <mergeCell ref="L11:M11"/>
    <mergeCell ref="N11:R11"/>
    <mergeCell ref="S11:T11"/>
    <mergeCell ref="U11:V11"/>
    <mergeCell ref="AN11:AO11"/>
    <mergeCell ref="W11:Y11"/>
    <mergeCell ref="Z11:AB11"/>
    <mergeCell ref="AC11:AF11"/>
    <mergeCell ref="AG11:AH11"/>
    <mergeCell ref="AI11:AJ11"/>
    <mergeCell ref="AK11:AL11"/>
    <mergeCell ref="B10:K10"/>
    <mergeCell ref="L10:M10"/>
    <mergeCell ref="N10:R10"/>
    <mergeCell ref="S10:T10"/>
    <mergeCell ref="U10:V10"/>
    <mergeCell ref="W10:Y10"/>
    <mergeCell ref="Z10:AB10"/>
    <mergeCell ref="Z8:AB8"/>
    <mergeCell ref="AC8:AF8"/>
    <mergeCell ref="AG8:AH8"/>
    <mergeCell ref="AI8:AL8"/>
    <mergeCell ref="AM5:AO6"/>
    <mergeCell ref="B6:E6"/>
    <mergeCell ref="F6:K6"/>
    <mergeCell ref="L6:M6"/>
    <mergeCell ref="N6:R6"/>
    <mergeCell ref="S6:T6"/>
    <mergeCell ref="U6:V6"/>
    <mergeCell ref="W6:Y6"/>
    <mergeCell ref="Z6:AA6"/>
    <mergeCell ref="AC6:AE6"/>
    <mergeCell ref="AG6:AH6"/>
    <mergeCell ref="AK6:AL6"/>
    <mergeCell ref="L7:M7"/>
    <mergeCell ref="N7:R7"/>
    <mergeCell ref="S7:T7"/>
    <mergeCell ref="U7:V7"/>
    <mergeCell ref="W7:Y7"/>
    <mergeCell ref="Z7:AB7"/>
    <mergeCell ref="AC7:AF7"/>
    <mergeCell ref="AG7:AH7"/>
    <mergeCell ref="R2:V2"/>
    <mergeCell ref="Z2:AD2"/>
    <mergeCell ref="AE2:AH2"/>
    <mergeCell ref="AI2:AJ2"/>
    <mergeCell ref="AK2:AO2"/>
    <mergeCell ref="B37:J37"/>
    <mergeCell ref="Z1:AC1"/>
    <mergeCell ref="N2:Q2"/>
    <mergeCell ref="B5:K5"/>
    <mergeCell ref="L5:M5"/>
    <mergeCell ref="N5:R5"/>
    <mergeCell ref="Z5:AB5"/>
    <mergeCell ref="AC5:AF5"/>
    <mergeCell ref="AG5:AH5"/>
    <mergeCell ref="AI5:AJ5"/>
    <mergeCell ref="AK5:AL5"/>
    <mergeCell ref="AI10:AJ10"/>
    <mergeCell ref="AK10:AL10"/>
    <mergeCell ref="AI7:AJ7"/>
    <mergeCell ref="AK7:AL7"/>
    <mergeCell ref="F8:K8"/>
    <mergeCell ref="N8:R8"/>
    <mergeCell ref="S8:T8"/>
    <mergeCell ref="U8:V8"/>
  </mergeCells>
  <conditionalFormatting sqref="AC10 AC15 AC20 AC25 AC30 AC35">
    <cfRule type="expression" dxfId="265" priority="29">
      <formula>AND(NOT(AC10=""),NOT(AC10=Z10))</formula>
    </cfRule>
  </conditionalFormatting>
  <conditionalFormatting sqref="N12 N17 N22 N27 N32 N37">
    <cfRule type="expression" dxfId="264" priority="30">
      <formula>NOT($N$27="")</formula>
    </cfRule>
  </conditionalFormatting>
  <conditionalFormatting sqref="Z12 Z17 Z22 Z27 Z32 Z37">
    <cfRule type="expression" dxfId="263" priority="32">
      <formula>IF(AND(NOT(L12="SH"),NOT($L$27="PL")),AND($Z$27="",NOT($Z$25="")))</formula>
    </cfRule>
  </conditionalFormatting>
  <conditionalFormatting sqref="AC12 AC17 AC22 AC27 AC32 AC37">
    <cfRule type="expression" dxfId="262" priority="31">
      <formula>IF(NOT($L$26="sh"),AND($AC$27="",NOT($AC$25="")))</formula>
    </cfRule>
  </conditionalFormatting>
  <conditionalFormatting sqref="N11 N16 N21 N26 N31 N36">
    <cfRule type="expression" dxfId="261" priority="33">
      <formula>AND($N$26="",$S$2="NEW ITEM")</formula>
    </cfRule>
  </conditionalFormatting>
  <conditionalFormatting sqref="S10 S15 S20 S25 S30 S35">
    <cfRule type="expression" dxfId="260" priority="34">
      <formula>AND($S$25="",$S$2="NEW ITEM",NOT(AND($L$25=1,$L$26="LB",$L$27=1,$L$28="LB")))</formula>
    </cfRule>
  </conditionalFormatting>
  <conditionalFormatting sqref="U10 U15 U20 U25 U30 U35">
    <cfRule type="expression" dxfId="259" priority="35">
      <formula>AND($U$25="",$S$2="NEW ITEM")</formula>
    </cfRule>
  </conditionalFormatting>
  <conditionalFormatting sqref="F13 F18 F23 F28 F33 F38">
    <cfRule type="expression" dxfId="258" priority="36">
      <formula>AND(NOT($F$42= ""),$K$42="SH/PLT CONT.",$F$28="")</formula>
    </cfRule>
  </conditionalFormatting>
  <conditionalFormatting sqref="N11 N16 N21 N26 N31 N36">
    <cfRule type="expression" dxfId="257" priority="37">
      <formula>AND(NOT($F$42= ""),NOT($K$42=""),$N$26="")</formula>
    </cfRule>
    <cfRule type="expression" dxfId="256" priority="38">
      <formula>AND(OR(NOT($O$42= ""), NOT($T$42= ""), NOT($Z$42= ""), NOT($AH$42= "")),$L$26="")</formula>
    </cfRule>
    <cfRule type="expression" dxfId="255" priority="39">
      <formula>AND(NOT($F$42= ""),OR($K$42="CASE GTIN",$K$42="UNIT GTIN",$K$42="UPK"),$N$26="")</formula>
    </cfRule>
  </conditionalFormatting>
  <conditionalFormatting sqref="S10 S15 S20 S25 S30 S35">
    <cfRule type="expression" dxfId="254" priority="40">
      <formula>AND(NOT($F$42= ""),OR($K$42="ITEM HT",$K$42="UPK"),$S$25="")</formula>
    </cfRule>
  </conditionalFormatting>
  <conditionalFormatting sqref="U10 U15 U20 U25 U30 U35">
    <cfRule type="expression" dxfId="253" priority="41">
      <formula>AND(NOT($F$42= ""),OR($K$42="CASE HT",$K$42="UPK",$K$42="NET CONTENT"),$U$25="")</formula>
    </cfRule>
  </conditionalFormatting>
  <conditionalFormatting sqref="AG11 AG16 AG21 AG26 AG31 AG36">
    <cfRule type="expression" dxfId="252" priority="42">
      <formula>AND(OR(NOT($F$42= ""), NOT($T$42= "")),OR($K$42="DCG",NOT($T$42= "")),$AG$26="")</formula>
    </cfRule>
  </conditionalFormatting>
  <conditionalFormatting sqref="B11 B16 B21 B26 B31 B36">
    <cfRule type="expression" dxfId="251" priority="43">
      <formula>AND(OR(NOT($O$42= ""), NOT($T$42= ""), NOT($Z$42= ""), NOT($AH$42= "")),B$26="")</formula>
    </cfRule>
    <cfRule type="expression" dxfId="250" priority="44">
      <formula>AND(NOT($F$42=""),NOT($K$42=""),$B$26="")</formula>
    </cfRule>
    <cfRule type="expression" dxfId="249" priority="45">
      <formula>AND($B$26="",$S$2="NEW ITEM")</formula>
    </cfRule>
  </conditionalFormatting>
  <conditionalFormatting sqref="B13 B18 B23 B28 B33 B38">
    <cfRule type="expression" dxfId="248" priority="49">
      <formula>AND(NOT($F$42= ""),$K$42="MIN SHIP QTY",$B$28="")</formula>
    </cfRule>
    <cfRule type="expression" dxfId="247" priority="50">
      <formula>AND($B$28="",$S$2="NEW ITEM")</formula>
    </cfRule>
  </conditionalFormatting>
  <conditionalFormatting sqref="L13 L18 L23 L28 L33 L38">
    <cfRule type="expression" dxfId="246" priority="51">
      <formula>AND(NOT($F$42= ""),OR($K$42="UPK",$K$42="UOM"),$L$28="")</formula>
    </cfRule>
    <cfRule type="expression" dxfId="245" priority="52">
      <formula>AND($L$28="",$S$2="NEW ITEM")</formula>
    </cfRule>
  </conditionalFormatting>
  <conditionalFormatting sqref="N10">
    <cfRule type="expression" dxfId="244" priority="53">
      <formula>AND(OR(NOT($F$42= ""), NOT($T$42= "")),OR($K$42="UNIT GTIN",$K$42="CASE GTIN",$K$42="CASE UPC",$K$42="UPK",NOT($T$42= "")),$N$25="")</formula>
    </cfRule>
    <cfRule type="expression" dxfId="243" priority="54">
      <formula>AND($N$25="",$S$2="NEW ITEM")</formula>
    </cfRule>
  </conditionalFormatting>
  <conditionalFormatting sqref="N13 N18 N23 N28 N33 N38">
    <cfRule type="expression" dxfId="242" priority="55">
      <formula>AND(OR(NOT($F$42= ""),NOT($T$42= "")),OR($K$42="CASE UPC",$K$42="UPK", NOT($T$42= "")),$N$28="")</formula>
    </cfRule>
    <cfRule type="expression" dxfId="241" priority="56">
      <formula>AND($N$28="",$S$2="NEW ITEM")</formula>
    </cfRule>
  </conditionalFormatting>
  <conditionalFormatting sqref="W10 W15 W20 W25 W30 W35">
    <cfRule type="expression" dxfId="240" priority="57">
      <formula>AND(NOT($F$42= ""),OR($K$42="CS CUBE",$K$42="UPK",$K$42="NET CONTENT"),$W$25="")</formula>
    </cfRule>
    <cfRule type="expression" dxfId="239" priority="58">
      <formula>AND($W$25="",$S$2="NEW ITEM")</formula>
    </cfRule>
  </conditionalFormatting>
  <conditionalFormatting sqref="W11 W16 W21 W26 W31 W36">
    <cfRule type="expression" dxfId="238" priority="59">
      <formula>AND(NOT($F$42= ""),OR($K$42="CS WT",$K$42="UPK",$K$42="NET CONTENT"),$W$26="")</formula>
    </cfRule>
    <cfRule type="expression" dxfId="237" priority="60">
      <formula>AND($W$26="",$S$2="NEW ITEM")</formula>
    </cfRule>
  </conditionalFormatting>
  <conditionalFormatting sqref="W13 W18 W23 W28 W33 W38">
    <cfRule type="expression" dxfId="236" priority="61">
      <formula>AND(NOT($F$42= ""),OR($K$42="PLT TIER",$K$42="UPK",$K$42="NET CONTENT"),$W$28="")</formula>
    </cfRule>
    <cfRule type="expression" dxfId="235" priority="62">
      <formula>AND($W$28="",$S$2="NEW ITEM")</formula>
    </cfRule>
  </conditionalFormatting>
  <conditionalFormatting sqref="W12 W17 W22 W27 W32 W37">
    <cfRule type="expression" dxfId="234" priority="63">
      <formula>AND(NOT($F$42= ""),OR($K$42="PLT TIE",$K$42="UPK",$K$42="NET CONTENT"),$W$27="")</formula>
    </cfRule>
    <cfRule type="expression" dxfId="233" priority="64">
      <formula>AND($W$27="",$S$2="NEW ITEM")</formula>
    </cfRule>
  </conditionalFormatting>
  <conditionalFormatting sqref="S11 S16 S21 S26 S31 S36">
    <cfRule type="expression" dxfId="232" priority="65">
      <formula>AND(NOT($F$42= ""),OR($K$42="ITEM WT",$K$42="UPK",$K$42="NET CONTENT"),$S$26="")</formula>
    </cfRule>
    <cfRule type="expression" dxfId="231" priority="66">
      <formula>AND($S$26="",$S$2="NEW ITEM",NOT(AND($L$25=1,$L$26="LB",$L$27=1,$L$28="LB")))</formula>
    </cfRule>
  </conditionalFormatting>
  <conditionalFormatting sqref="U11 U16 U21 U26 U31 U36">
    <cfRule type="expression" dxfId="230" priority="67">
      <formula>AND(NOT($F$42= ""),OR($K$42="CASE WT",$K$42="UPK",$K$42="NET CONTENT"),$U$26="")</formula>
    </cfRule>
    <cfRule type="expression" dxfId="229" priority="68">
      <formula>AND($U$26="",$S$2="NEW ITEM")</formula>
    </cfRule>
  </conditionalFormatting>
  <conditionalFormatting sqref="U12 U17 U22 U27 U32 U37">
    <cfRule type="expression" dxfId="228" priority="69">
      <formula>AND(NOT($F$42= ""),OR($K$42="CASE DPT",$K$42="UPK",$K$42="NET CONTENT"),$U$27="")</formula>
    </cfRule>
    <cfRule type="expression" dxfId="227" priority="70">
      <formula>AND($U$27="",$S$2="NEW ITEM")</formula>
    </cfRule>
  </conditionalFormatting>
  <conditionalFormatting sqref="L10 L15 L20 L25 L30 L35">
    <cfRule type="expression" dxfId="226" priority="71">
      <formula>AND(OR(NOT($F$42= ""),NOT($T$42= "")),OR($K$42="UPK",$K$42="NET CONTENT", $K$42="UOM",$K$42="CASE UPC",$K$42="UNIT GTIN",$K$42="CASE GTIN",$K$42="ITEM HT",$K$42="ITEM WT",$K$42="ITEM DPT",$K$42="CASE HT",$K$42="CASE WT",$K$42="CASE DPT",$K$42="CS CUBE",$K$42="CS WT",$K$42="PLT TIE",$K$42="PLT TIER",NOT($T$42= "")),$L$25="")</formula>
    </cfRule>
    <cfRule type="expression" dxfId="225" priority="72">
      <formula>AND($L$25="",$S$2="NEW ITEM")</formula>
    </cfRule>
  </conditionalFormatting>
  <conditionalFormatting sqref="Z10 Z15 Z20 Z25 Z30 Z35">
    <cfRule type="expression" dxfId="224" priority="73">
      <formula>OR(AND(AC10="",NOT(Z10=""),NOT($L$27="sh"),NOT($L$27="pl")),AND(Z10=AC10,NOT(Z10="")))</formula>
    </cfRule>
    <cfRule type="expression" dxfId="223" priority="74">
      <formula>AND(NOT($O$42=""),NOT($L$27="sh"),NOT($L$27="pl"))</formula>
    </cfRule>
    <cfRule type="expression" dxfId="222" priority="75">
      <formula xml:space="preserve"> AND($S$2="NEW ITEM",$Z$25="", NOT($L$27="sh"),NOT($L$27="pl"))</formula>
    </cfRule>
  </conditionalFormatting>
  <conditionalFormatting sqref="N12 N17 N22 N27 N32 N37">
    <cfRule type="expression" dxfId="221" priority="76">
      <formula>AND(OR(NOT($O$42= ""), NOT($T$42= ""), NOT($Z$42= ""), NOT($AH$42= "")),$N$27="")</formula>
    </cfRule>
    <cfRule type="expression" dxfId="220" priority="77">
      <formula>AND(NOT($F$42= ""),NOT($K$42=""),$N$27="")</formula>
    </cfRule>
    <cfRule type="expression" dxfId="219" priority="78">
      <formula>AND($N$27="",$S$2="NEW ITEM")</formula>
    </cfRule>
  </conditionalFormatting>
  <conditionalFormatting sqref="S10 S12 S15 S20 S25 S30 S35 S17 S22 S27 S32 S37">
    <cfRule type="expression" dxfId="218" priority="79">
      <formula>AND(NOT($F$42= ""),OR($K$42="ITEM DPT",$K$42="UPK",$K$42="NET CONTENT"),$S$27="")</formula>
    </cfRule>
    <cfRule type="expression" dxfId="217" priority="80">
      <formula>AND($S$27="",$S$2="NEW ITEM",NOT(AND($L$25=1,$L$26="LB",$L$27=1,$L$28="LB")))</formula>
    </cfRule>
  </conditionalFormatting>
  <conditionalFormatting sqref="L12 L17 L22 L27 L32 L37">
    <cfRule type="expression" dxfId="216" priority="81">
      <formula>AND(NOT($F$42= ""),$K$42="UI",$L$27="")</formula>
    </cfRule>
    <cfRule type="expression" dxfId="215" priority="82">
      <formula>AND($L$27="",$S$2="NEW ITEM")</formula>
    </cfRule>
  </conditionalFormatting>
  <conditionalFormatting sqref="L11 L16 L21 L26 L31 L36">
    <cfRule type="expression" dxfId="214" priority="83">
      <formula>AND(NOT($F$42= ""),OR($K$42="UPK",$K$42="NET CONTENT"),$L$26="")</formula>
    </cfRule>
    <cfRule type="expression" dxfId="213" priority="84">
      <formula>AND($L$26="",$S$2="NEW ITEM")</formula>
    </cfRule>
  </conditionalFormatting>
  <conditionalFormatting sqref="B12">
    <cfRule type="expression" dxfId="212" priority="26">
      <formula>AND(OR(NOT($O$48= ""), NOT($T$48= ""), NOT($Z$48= ""), NOT($AH$48= "")),B$30="")</formula>
    </cfRule>
    <cfRule type="expression" dxfId="211" priority="27">
      <formula>AND(NOT($F$48= ""),NOT($K$48=""),B$30="")</formula>
    </cfRule>
    <cfRule type="expression" dxfId="210" priority="28">
      <formula>AND($B$30="",$S$2="NEW ITEM")</formula>
    </cfRule>
  </conditionalFormatting>
  <conditionalFormatting sqref="B17">
    <cfRule type="expression" dxfId="209" priority="23">
      <formula>AND(OR(NOT($O$48= ""), NOT($T$48= ""), NOT($Z$48= ""), NOT($AH$48= "")),B$30="")</formula>
    </cfRule>
    <cfRule type="expression" dxfId="208" priority="24">
      <formula>AND(NOT($F$48= ""),NOT($K$48=""),B$30="")</formula>
    </cfRule>
    <cfRule type="expression" dxfId="207" priority="25">
      <formula>AND($B$30="",$S$2="NEW ITEM")</formula>
    </cfRule>
  </conditionalFormatting>
  <conditionalFormatting sqref="B22">
    <cfRule type="expression" dxfId="206" priority="20">
      <formula>AND(OR(NOT($O$48= ""), NOT($T$48= ""), NOT($Z$48= ""), NOT($AH$48= "")),B$30="")</formula>
    </cfRule>
    <cfRule type="expression" dxfId="205" priority="21">
      <formula>AND(NOT($F$48= ""),NOT($K$48=""),B$30="")</formula>
    </cfRule>
    <cfRule type="expression" dxfId="204" priority="22">
      <formula>AND($B$30="",$S$2="NEW ITEM")</formula>
    </cfRule>
  </conditionalFormatting>
  <conditionalFormatting sqref="B27">
    <cfRule type="expression" dxfId="203" priority="17">
      <formula>AND(OR(NOT($O$48= ""), NOT($T$48= ""), NOT($Z$48= ""), NOT($AH$48= "")),B$30="")</formula>
    </cfRule>
    <cfRule type="expression" dxfId="202" priority="18">
      <formula>AND(NOT($F$48= ""),NOT($K$48=""),B$30="")</formula>
    </cfRule>
    <cfRule type="expression" dxfId="201" priority="19">
      <formula>AND($B$30="",$S$2="NEW ITEM")</formula>
    </cfRule>
  </conditionalFormatting>
  <conditionalFormatting sqref="B32">
    <cfRule type="expression" dxfId="200" priority="14">
      <formula>AND(OR(NOT($O$48= ""), NOT($T$48= ""), NOT($Z$48= ""), NOT($AH$48= "")),B$30="")</formula>
    </cfRule>
    <cfRule type="expression" dxfId="199" priority="15">
      <formula>AND(NOT($F$48= ""),NOT($K$48=""),B$30="")</formula>
    </cfRule>
    <cfRule type="expression" dxfId="198" priority="16">
      <formula>AND($B$30="",$S$2="NEW ITEM")</formula>
    </cfRule>
  </conditionalFormatting>
  <conditionalFormatting sqref="B37">
    <cfRule type="expression" dxfId="197" priority="11">
      <formula>AND(OR(NOT($O$48= ""), NOT($T$48= ""), NOT($Z$48= ""), NOT($AH$48= "")),B$30="")</formula>
    </cfRule>
    <cfRule type="expression" dxfId="196" priority="12">
      <formula>AND(NOT($F$48= ""),NOT($K$48=""),B$30="")</formula>
    </cfRule>
    <cfRule type="expression" dxfId="195" priority="13">
      <formula>AND($B$30="",$S$2="NEW ITEM")</formula>
    </cfRule>
  </conditionalFormatting>
  <conditionalFormatting sqref="AQ10">
    <cfRule type="expression" dxfId="194" priority="10">
      <formula>$AQ10="Bad Check Digit (CS GTIN)"</formula>
    </cfRule>
  </conditionalFormatting>
  <conditionalFormatting sqref="AQ15">
    <cfRule type="expression" dxfId="193" priority="9">
      <formula>$AQ15="Bad Check Digit (CS GTIN)"</formula>
    </cfRule>
  </conditionalFormatting>
  <conditionalFormatting sqref="AQ20">
    <cfRule type="expression" dxfId="192" priority="8">
      <formula>$AQ20="Bad Check Digit (CS GTIN)"</formula>
    </cfRule>
  </conditionalFormatting>
  <conditionalFormatting sqref="AQ25">
    <cfRule type="expression" dxfId="191" priority="7">
      <formula>$AQ25="Bad Check Digit (CS GTIN)"</formula>
    </cfRule>
  </conditionalFormatting>
  <conditionalFormatting sqref="AQ30">
    <cfRule type="expression" dxfId="190" priority="6">
      <formula>$AQ30="Bad Check Digit (CS GTIN)"</formula>
    </cfRule>
  </conditionalFormatting>
  <conditionalFormatting sqref="AQ35">
    <cfRule type="expression" dxfId="189" priority="5">
      <formula>$AQ35="Bad Check Digit (CS GTIN)"</formula>
    </cfRule>
  </conditionalFormatting>
  <conditionalFormatting sqref="N10:R10">
    <cfRule type="expression" dxfId="188" priority="4">
      <formula>$AQ10="Bad Check Digit (CS GTIN)"</formula>
    </cfRule>
  </conditionalFormatting>
  <conditionalFormatting sqref="N35 N30 N25 N20 N15">
    <cfRule type="expression" dxfId="187" priority="2">
      <formula>AND(OR(NOT($F$42= ""), NOT($T$42= "")),OR($K$42="UNIT GTIN",$K$42="CASE GTIN",$K$42="CASE UPC",$K$42="UPK",NOT($T$42= "")),$N$25="")</formula>
    </cfRule>
    <cfRule type="expression" dxfId="186" priority="3">
      <formula>AND($N$25="",$S$2="NEW ITEM")</formula>
    </cfRule>
  </conditionalFormatting>
  <conditionalFormatting sqref="N35:R35 N30:R30 N25:R25 N20:R20 N15:R15">
    <cfRule type="expression" dxfId="185" priority="1">
      <formula>$AQ15="Bad Check Digit (CS GTIN)"</formula>
    </cfRule>
  </conditionalFormatting>
  <dataValidations count="4">
    <dataValidation type="textLength" operator="lessThanOrEqual" allowBlank="1" showInputMessage="1" showErrorMessage="1" error="Use 30 characters or less." sqref="S1" xr:uid="{A1253B47-5635-41D3-B084-C7B7E4815E24}">
      <formula1>30</formula1>
    </dataValidation>
    <dataValidation allowBlank="1" showInputMessage="1" showErrorMessage="1" prompt="Enter total number of pages included in presentation." sqref="AO52" xr:uid="{4DF36E4E-9F9B-415C-BBA9-C791E33BD85F}"/>
    <dataValidation type="whole" operator="greaterThanOrEqual" allowBlank="1" showInputMessage="1" showErrorMessage="1" error="Enter whole number greater than zero." promptTitle="Pallet Tier" prompt="Enter the quantity of layers per pallet." sqref="W14 W19 W24 W29 W34 W39" xr:uid="{CC0ADB50-B02F-4DEF-9DFD-79A890C4A278}">
      <formula1>0</formula1>
    </dataValidation>
    <dataValidation allowBlank="1" showInputMessage="1" showErrorMessage="1" prompt="Enter page number." sqref="AK52" xr:uid="{02250667-78E8-488B-854C-EBD2C575DADF}"/>
  </dataValidations>
  <hyperlinks>
    <hyperlink ref="AQ5" location="'DATA ENTRY SHEET'!B77" display="'DATA ENTRY SHEET'!B77" xr:uid="{E37F3474-3156-4822-B86B-66701B588F2B}"/>
  </hyperlinks>
  <printOptions horizontalCentered="1" verticalCentered="1"/>
  <pageMargins left="0" right="0" top="0" bottom="0" header="0" footer="0"/>
  <pageSetup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A64"/>
  <sheetViews>
    <sheetView workbookViewId="0">
      <pane ySplit="27" topLeftCell="A28" activePane="bottomLeft" state="frozen"/>
      <selection pane="bottomLeft" activeCell="N31" sqref="N31:R31"/>
    </sheetView>
  </sheetViews>
  <sheetFormatPr defaultColWidth="9.1796875" defaultRowHeight="15.5" x14ac:dyDescent="0.35"/>
  <cols>
    <col min="1" max="1" width="1.81640625" style="299" customWidth="1"/>
    <col min="2" max="2" width="6.81640625" style="299" customWidth="1"/>
    <col min="3" max="3" width="5.1796875" style="299" customWidth="1"/>
    <col min="4" max="4" width="5.81640625" style="299" customWidth="1"/>
    <col min="5" max="5" width="3.81640625" style="299" customWidth="1"/>
    <col min="6" max="6" width="2.81640625" style="299" customWidth="1"/>
    <col min="7" max="7" width="3.1796875" style="299" customWidth="1"/>
    <col min="8" max="8" width="3.81640625" style="299" customWidth="1"/>
    <col min="9" max="9" width="4.81640625" style="299" customWidth="1"/>
    <col min="10" max="10" width="3.81640625" style="299" customWidth="1"/>
    <col min="11" max="11" width="2.1796875" style="299" customWidth="1"/>
    <col min="12" max="12" width="3.81640625" style="299" customWidth="1"/>
    <col min="13" max="13" width="7.81640625" style="299" customWidth="1"/>
    <col min="14" max="14" width="1.81640625" style="299" customWidth="1"/>
    <col min="15" max="15" width="2.81640625" style="299" customWidth="1"/>
    <col min="16" max="16" width="0.81640625" style="299" customWidth="1"/>
    <col min="17" max="17" width="3" style="299" customWidth="1"/>
    <col min="18" max="18" width="8" style="299" customWidth="1"/>
    <col min="19" max="19" width="3.81640625" style="299" customWidth="1"/>
    <col min="20" max="20" width="2.81640625" style="299" customWidth="1"/>
    <col min="21" max="21" width="3.54296875" style="299" customWidth="1"/>
    <col min="22" max="22" width="2.81640625" style="299" customWidth="1"/>
    <col min="23" max="23" width="3.1796875" style="299" customWidth="1"/>
    <col min="24" max="24" width="2.54296875" style="299" customWidth="1"/>
    <col min="25" max="25" width="3" style="299" customWidth="1"/>
    <col min="26" max="26" width="2.81640625" style="299" customWidth="1"/>
    <col min="27" max="27" width="5.453125" style="299" customWidth="1"/>
    <col min="28" max="28" width="5" style="299" bestFit="1" customWidth="1"/>
    <col min="29" max="29" width="1.54296875" style="299" customWidth="1"/>
    <col min="30" max="30" width="3.81640625" style="299" customWidth="1"/>
    <col min="31" max="31" width="3.453125" style="299" customWidth="1"/>
    <col min="32" max="32" width="5" style="299" bestFit="1" customWidth="1"/>
    <col min="33" max="33" width="3.81640625" style="299" customWidth="1"/>
    <col min="34" max="34" width="4.54296875" style="299" customWidth="1"/>
    <col min="35" max="36" width="4.1796875" style="299" customWidth="1"/>
    <col min="37" max="38" width="3.81640625" style="299" customWidth="1"/>
    <col min="39" max="39" width="3.1796875" style="299" customWidth="1"/>
    <col min="40" max="40" width="3" style="299" customWidth="1"/>
    <col min="41" max="41" width="2.81640625" style="299" customWidth="1"/>
    <col min="42" max="42" width="9.1796875" style="299"/>
    <col min="43" max="43" width="30.08984375" style="670" bestFit="1" customWidth="1"/>
    <col min="44" max="16384" width="9.1796875" style="299"/>
  </cols>
  <sheetData>
    <row r="1" spans="1:53" x14ac:dyDescent="0.35">
      <c r="A1" s="298"/>
      <c r="B1" s="1023" t="s">
        <v>0</v>
      </c>
      <c r="C1" s="1023"/>
      <c r="D1" s="1023"/>
      <c r="E1" s="1023"/>
      <c r="F1" s="1023"/>
      <c r="G1" s="1023"/>
      <c r="H1" s="1023"/>
      <c r="I1" s="1023"/>
      <c r="J1" s="1023"/>
      <c r="K1" s="1023"/>
      <c r="L1" s="1023"/>
      <c r="M1" s="1023"/>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559"/>
      <c r="AQ1" s="663" t="s">
        <v>996</v>
      </c>
      <c r="AR1" s="559"/>
      <c r="AS1" s="559"/>
      <c r="AT1" s="559"/>
      <c r="AU1" s="559"/>
      <c r="AV1" s="559"/>
      <c r="AW1" s="559"/>
      <c r="AX1" s="559"/>
      <c r="AY1" s="559"/>
      <c r="AZ1" s="559"/>
      <c r="BA1" s="559"/>
    </row>
    <row r="2" spans="1:53" ht="11.25" customHeight="1" x14ac:dyDescent="0.35">
      <c r="A2" s="300"/>
      <c r="B2" s="300"/>
      <c r="C2" s="300"/>
      <c r="D2" s="300"/>
      <c r="E2" s="300"/>
      <c r="F2" s="300"/>
      <c r="G2" s="300"/>
      <c r="H2" s="300"/>
      <c r="I2" s="300"/>
      <c r="J2" s="300"/>
      <c r="K2" s="300"/>
      <c r="L2" s="300"/>
      <c r="M2" s="300"/>
      <c r="N2" s="301"/>
      <c r="O2" s="301"/>
      <c r="P2" s="301"/>
      <c r="Q2" s="302" t="s">
        <v>514</v>
      </c>
      <c r="R2" s="300"/>
      <c r="S2" s="1024" t="str">
        <f>IF(NOT('DATA ENTRY SHEET'!AH4=""),'DATA ENTRY SHEET'!AH4,"")</f>
        <v/>
      </c>
      <c r="T2" s="1024"/>
      <c r="U2" s="1024"/>
      <c r="V2" s="1024"/>
      <c r="W2" s="1024"/>
      <c r="X2" s="1024"/>
      <c r="Y2" s="1024"/>
      <c r="Z2" s="1024"/>
      <c r="AA2" s="1024"/>
      <c r="AB2" s="1024"/>
      <c r="AC2" s="1024"/>
      <c r="AD2" s="302"/>
      <c r="AE2" s="1025" t="s">
        <v>26</v>
      </c>
      <c r="AF2" s="1025"/>
      <c r="AG2" s="1025"/>
      <c r="AH2" s="1025"/>
      <c r="AI2" s="1025"/>
      <c r="AJ2" s="1025"/>
      <c r="AK2" s="1025"/>
      <c r="AL2" s="1025"/>
      <c r="AM2" s="1025"/>
      <c r="AN2" s="1025"/>
      <c r="AO2" s="1025"/>
      <c r="AP2" s="559"/>
      <c r="AQ2" s="664"/>
      <c r="AR2" s="559"/>
      <c r="AS2" s="559"/>
      <c r="AT2" s="559"/>
      <c r="AU2" s="559"/>
      <c r="AV2" s="559"/>
      <c r="AW2" s="559"/>
      <c r="AX2" s="559"/>
      <c r="AY2" s="559"/>
      <c r="AZ2" s="559"/>
      <c r="BA2" s="559"/>
    </row>
    <row r="3" spans="1:53" ht="2.25" customHeight="1" x14ac:dyDescent="0.35">
      <c r="A3" s="300"/>
      <c r="B3" s="303"/>
      <c r="C3" s="303"/>
      <c r="D3" s="303"/>
      <c r="E3" s="303"/>
      <c r="F3" s="303"/>
      <c r="G3" s="303"/>
      <c r="H3" s="303"/>
      <c r="I3" s="303"/>
      <c r="J3" s="303"/>
      <c r="K3" s="303"/>
      <c r="L3" s="303"/>
      <c r="M3" s="303"/>
      <c r="N3" s="304"/>
      <c r="O3" s="305"/>
      <c r="P3" s="305"/>
      <c r="Q3" s="305"/>
      <c r="R3" s="304"/>
      <c r="S3" s="304"/>
      <c r="T3" s="300"/>
      <c r="U3" s="304"/>
      <c r="V3" s="304"/>
      <c r="W3" s="304"/>
      <c r="X3" s="304"/>
      <c r="Y3" s="304"/>
      <c r="Z3" s="304"/>
      <c r="AA3" s="304"/>
      <c r="AB3" s="306"/>
      <c r="AC3" s="300"/>
      <c r="AD3" s="307"/>
      <c r="AE3" s="307"/>
      <c r="AF3" s="307"/>
      <c r="AG3" s="307"/>
      <c r="AH3" s="307"/>
      <c r="AI3" s="307"/>
      <c r="AJ3" s="307"/>
      <c r="AK3" s="307"/>
      <c r="AL3" s="307"/>
      <c r="AM3" s="307"/>
      <c r="AN3" s="307"/>
      <c r="AO3" s="307"/>
      <c r="AP3" s="559"/>
      <c r="AQ3" s="664"/>
      <c r="AR3" s="559"/>
      <c r="AS3" s="559"/>
      <c r="AT3" s="559"/>
      <c r="AU3" s="559"/>
      <c r="AV3" s="559"/>
      <c r="AW3" s="559"/>
      <c r="AX3" s="559"/>
      <c r="AY3" s="559"/>
      <c r="AZ3" s="559"/>
      <c r="BA3" s="559"/>
    </row>
    <row r="4" spans="1:53" ht="11.25" customHeight="1" x14ac:dyDescent="0.35">
      <c r="A4" s="300"/>
      <c r="B4" s="303"/>
      <c r="C4" s="303"/>
      <c r="D4" s="303"/>
      <c r="E4" s="303"/>
      <c r="F4" s="303"/>
      <c r="G4" s="303"/>
      <c r="H4" s="303"/>
      <c r="I4" s="303"/>
      <c r="J4" s="303"/>
      <c r="K4" s="303"/>
      <c r="L4" s="303"/>
      <c r="M4" s="303"/>
      <c r="N4" s="304"/>
      <c r="O4" s="305"/>
      <c r="P4" s="305"/>
      <c r="Q4" s="253"/>
      <c r="R4" s="304"/>
      <c r="S4" s="304"/>
      <c r="T4" s="300"/>
      <c r="U4" s="304"/>
      <c r="V4" s="300"/>
      <c r="W4" s="302"/>
      <c r="X4" s="302"/>
      <c r="Y4" s="302"/>
      <c r="Z4" s="302"/>
      <c r="AA4" s="302"/>
      <c r="AB4" s="302"/>
      <c r="AC4" s="302"/>
      <c r="AD4" s="302"/>
      <c r="AE4" s="251" t="str">
        <f>IF(NOT('DATA ENTRY SHEET'!AD4=""),'DATA ENTRY SHEET'!AD4,"")</f>
        <v/>
      </c>
      <c r="AF4" s="1001" t="s">
        <v>23</v>
      </c>
      <c r="AG4" s="1002"/>
      <c r="AH4" s="1002"/>
      <c r="AI4" s="1002"/>
      <c r="AJ4" s="1002"/>
      <c r="AK4" s="1002"/>
      <c r="AL4" s="1002"/>
      <c r="AM4" s="1002"/>
      <c r="AN4" s="1003"/>
      <c r="AO4" s="308"/>
      <c r="AP4" s="561"/>
      <c r="AQ4" s="664"/>
      <c r="AR4" s="559"/>
      <c r="AS4" s="559"/>
      <c r="AT4" s="559"/>
      <c r="AU4" s="559"/>
      <c r="AV4" s="559"/>
      <c r="AW4" s="559"/>
      <c r="AX4" s="559"/>
      <c r="AY4" s="559"/>
      <c r="AZ4" s="559"/>
      <c r="BA4" s="559"/>
    </row>
    <row r="5" spans="1:53" ht="2.25" customHeight="1" x14ac:dyDescent="0.35">
      <c r="A5" s="300"/>
      <c r="B5" s="303"/>
      <c r="C5" s="303"/>
      <c r="D5" s="303"/>
      <c r="E5" s="303"/>
      <c r="F5" s="303"/>
      <c r="G5" s="303"/>
      <c r="H5" s="303"/>
      <c r="I5" s="303"/>
      <c r="J5" s="303"/>
      <c r="K5" s="303"/>
      <c r="L5" s="303"/>
      <c r="M5" s="303"/>
      <c r="N5" s="304"/>
      <c r="O5" s="305"/>
      <c r="P5" s="305"/>
      <c r="Q5" s="305"/>
      <c r="R5" s="304"/>
      <c r="S5" s="304"/>
      <c r="T5" s="300"/>
      <c r="U5" s="304"/>
      <c r="V5" s="300"/>
      <c r="W5" s="300"/>
      <c r="X5" s="300"/>
      <c r="Y5" s="300"/>
      <c r="Z5" s="300"/>
      <c r="AA5" s="300"/>
      <c r="AB5" s="300"/>
      <c r="AC5" s="300"/>
      <c r="AD5" s="300"/>
      <c r="AE5" s="252"/>
      <c r="AF5" s="309"/>
      <c r="AG5" s="309"/>
      <c r="AH5" s="309"/>
      <c r="AI5" s="309"/>
      <c r="AJ5" s="309"/>
      <c r="AK5" s="309"/>
      <c r="AL5" s="309"/>
      <c r="AM5" s="309"/>
      <c r="AN5" s="309"/>
      <c r="AO5" s="134"/>
      <c r="AP5" s="561"/>
      <c r="AQ5" s="664"/>
      <c r="AR5" s="559"/>
      <c r="AS5" s="559"/>
      <c r="AT5" s="559"/>
      <c r="AU5" s="559"/>
      <c r="AV5" s="559"/>
      <c r="AW5" s="559"/>
      <c r="AX5" s="559"/>
      <c r="AY5" s="559"/>
      <c r="AZ5" s="559"/>
      <c r="BA5" s="559"/>
    </row>
    <row r="6" spans="1:53" s="312" customFormat="1" ht="11.25" customHeight="1" x14ac:dyDescent="0.35">
      <c r="A6" s="254"/>
      <c r="B6" s="310" t="s">
        <v>49</v>
      </c>
      <c r="C6" s="22"/>
      <c r="D6" s="22"/>
      <c r="E6" s="1000" t="str">
        <f>IF(NOT('DATA ENTRY SHEET'!C10=""),'DATA ENTRY SHEET'!C10,"")</f>
        <v/>
      </c>
      <c r="F6" s="1000"/>
      <c r="G6" s="1000"/>
      <c r="H6" s="1000"/>
      <c r="I6" s="1000"/>
      <c r="J6" s="22"/>
      <c r="K6" s="22"/>
      <c r="L6" s="22"/>
      <c r="M6" s="245"/>
      <c r="N6" s="245"/>
      <c r="O6" s="245"/>
      <c r="P6" s="245"/>
      <c r="Q6" s="1026" t="s">
        <v>525</v>
      </c>
      <c r="R6" s="1026"/>
      <c r="S6" s="1026"/>
      <c r="T6" s="1026"/>
      <c r="U6" s="1026"/>
      <c r="V6" s="1026"/>
      <c r="W6" s="1026"/>
      <c r="X6" s="1026"/>
      <c r="Y6" s="1027" t="str">
        <f>IF(NOT('DATA ENTRY SHEET'!E10=""),'DATA ENTRY SHEET'!E10,"")</f>
        <v/>
      </c>
      <c r="Z6" s="1027"/>
      <c r="AA6" s="1027"/>
      <c r="AB6" s="1027"/>
      <c r="AC6" s="311"/>
      <c r="AD6" s="254"/>
      <c r="AE6" s="251" t="str">
        <f>IF(NOT('DATA ENTRY SHEET'!AD5=""),'DATA ENTRY SHEET'!AD5,"")</f>
        <v/>
      </c>
      <c r="AF6" s="1001" t="s">
        <v>24</v>
      </c>
      <c r="AG6" s="1002"/>
      <c r="AH6" s="1002"/>
      <c r="AI6" s="1002"/>
      <c r="AJ6" s="1002"/>
      <c r="AK6" s="1002"/>
      <c r="AL6" s="1002"/>
      <c r="AM6" s="1002"/>
      <c r="AN6" s="1003"/>
      <c r="AO6" s="308"/>
      <c r="AP6" s="562"/>
      <c r="AQ6" s="665"/>
      <c r="AR6" s="563"/>
      <c r="AS6" s="563"/>
      <c r="AT6" s="563"/>
      <c r="AU6" s="563"/>
      <c r="AV6" s="563"/>
      <c r="AW6" s="563"/>
      <c r="AX6" s="563"/>
      <c r="AY6" s="563"/>
      <c r="AZ6" s="563"/>
      <c r="BA6" s="563"/>
    </row>
    <row r="7" spans="1:53" s="312" customFormat="1" ht="2.25" customHeight="1" x14ac:dyDescent="0.35">
      <c r="A7" s="254"/>
      <c r="B7" s="245"/>
      <c r="C7" s="245"/>
      <c r="D7" s="245"/>
      <c r="E7" s="245"/>
      <c r="F7" s="245"/>
      <c r="G7" s="245"/>
      <c r="H7" s="245"/>
      <c r="I7" s="245"/>
      <c r="J7" s="245"/>
      <c r="K7" s="245"/>
      <c r="L7" s="245"/>
      <c r="M7" s="245"/>
      <c r="N7" s="245"/>
      <c r="O7" s="245"/>
      <c r="P7" s="245"/>
      <c r="Q7" s="245"/>
      <c r="R7" s="245"/>
      <c r="S7" s="245"/>
      <c r="T7" s="313"/>
      <c r="U7" s="245"/>
      <c r="V7" s="245"/>
      <c r="W7" s="245"/>
      <c r="X7" s="245"/>
      <c r="Y7" s="245"/>
      <c r="Z7" s="245"/>
      <c r="AA7" s="245"/>
      <c r="AB7" s="313"/>
      <c r="AC7" s="311"/>
      <c r="AD7" s="314"/>
      <c r="AE7" s="252"/>
      <c r="AF7" s="309"/>
      <c r="AG7" s="309"/>
      <c r="AH7" s="309"/>
      <c r="AI7" s="309"/>
      <c r="AJ7" s="309"/>
      <c r="AK7" s="309"/>
      <c r="AL7" s="309"/>
      <c r="AM7" s="309"/>
      <c r="AN7" s="309"/>
      <c r="AO7" s="134"/>
      <c r="AP7" s="562"/>
      <c r="AQ7" s="665"/>
      <c r="AR7" s="563"/>
      <c r="AS7" s="563"/>
      <c r="AT7" s="563"/>
      <c r="AU7" s="563"/>
      <c r="AV7" s="563"/>
      <c r="AW7" s="563"/>
      <c r="AX7" s="563"/>
      <c r="AY7" s="563"/>
      <c r="AZ7" s="563"/>
      <c r="BA7" s="563"/>
    </row>
    <row r="8" spans="1:53" s="312" customFormat="1" ht="11.25" customHeight="1" x14ac:dyDescent="0.35">
      <c r="A8" s="254"/>
      <c r="B8" s="315" t="s">
        <v>7</v>
      </c>
      <c r="C8" s="246"/>
      <c r="D8" s="246"/>
      <c r="E8" s="1000" t="str">
        <f>IF(NOT('DATA ENTRY SHEET'!C4=""),'DATA ENTRY SHEET'!C4,"")</f>
        <v/>
      </c>
      <c r="F8" s="1000"/>
      <c r="G8" s="1000"/>
      <c r="H8" s="1000"/>
      <c r="I8" s="1000"/>
      <c r="J8" s="1000"/>
      <c r="K8" s="1000"/>
      <c r="L8" s="1000"/>
      <c r="M8" s="1000"/>
      <c r="N8" s="1000"/>
      <c r="O8" s="1000"/>
      <c r="P8" s="22"/>
      <c r="Q8" s="1026" t="s">
        <v>448</v>
      </c>
      <c r="R8" s="1026"/>
      <c r="S8" s="1026"/>
      <c r="T8" s="1026"/>
      <c r="U8" s="1026"/>
      <c r="V8" s="1026"/>
      <c r="W8" s="1026"/>
      <c r="X8" s="1026"/>
      <c r="Y8" s="1028" t="str">
        <f>IF(NOT('DATA ENTRY SHEET'!AE16=""),'DATA ENTRY SHEET'!AE16,"")</f>
        <v/>
      </c>
      <c r="Z8" s="1028"/>
      <c r="AA8" s="1028"/>
      <c r="AB8" s="1028"/>
      <c r="AC8" s="134"/>
      <c r="AD8" s="254"/>
      <c r="AE8" s="251" t="str">
        <f>IF(NOT('DATA ENTRY SHEET'!AD6=""),'DATA ENTRY SHEET'!AD6,"")</f>
        <v/>
      </c>
      <c r="AF8" s="1001" t="s">
        <v>25</v>
      </c>
      <c r="AG8" s="1002"/>
      <c r="AH8" s="1002"/>
      <c r="AI8" s="1002"/>
      <c r="AJ8" s="1002"/>
      <c r="AK8" s="1002"/>
      <c r="AL8" s="1002"/>
      <c r="AM8" s="1002"/>
      <c r="AN8" s="1003"/>
      <c r="AO8" s="308"/>
      <c r="AP8" s="563"/>
      <c r="AQ8" s="665"/>
      <c r="AR8" s="563"/>
      <c r="AS8" s="563"/>
      <c r="AT8" s="563"/>
      <c r="AU8" s="563"/>
      <c r="AV8" s="563"/>
      <c r="AW8" s="563"/>
      <c r="AX8" s="563"/>
      <c r="AY8" s="563"/>
      <c r="AZ8" s="563"/>
      <c r="BA8" s="563"/>
    </row>
    <row r="9" spans="1:53" s="312" customFormat="1" ht="2.25" customHeight="1" x14ac:dyDescent="0.35">
      <c r="A9" s="254"/>
      <c r="B9" s="315"/>
      <c r="C9" s="246"/>
      <c r="D9" s="246"/>
      <c r="E9" s="246"/>
      <c r="F9" s="246"/>
      <c r="G9" s="246"/>
      <c r="H9" s="246"/>
      <c r="I9" s="246"/>
      <c r="J9" s="246"/>
      <c r="K9" s="246"/>
      <c r="L9" s="246"/>
      <c r="M9" s="246"/>
      <c r="N9" s="246"/>
      <c r="O9" s="247"/>
      <c r="P9" s="246"/>
      <c r="Q9" s="316" t="s">
        <v>454</v>
      </c>
      <c r="R9" s="317"/>
      <c r="S9" s="317"/>
      <c r="T9" s="317"/>
      <c r="U9" s="318"/>
      <c r="V9" s="318"/>
      <c r="W9" s="318"/>
      <c r="X9" s="318"/>
      <c r="Y9" s="302"/>
      <c r="Z9" s="22"/>
      <c r="AA9" s="22"/>
      <c r="AB9" s="22"/>
      <c r="AC9" s="22"/>
      <c r="AD9" s="254"/>
      <c r="AE9" s="253"/>
      <c r="AF9" s="319"/>
      <c r="AG9" s="319"/>
      <c r="AH9" s="319"/>
      <c r="AI9" s="319"/>
      <c r="AJ9" s="319"/>
      <c r="AK9" s="319"/>
      <c r="AL9" s="319"/>
      <c r="AM9" s="319"/>
      <c r="AN9" s="319"/>
      <c r="AO9" s="320"/>
      <c r="AP9" s="563"/>
      <c r="AQ9" s="665"/>
      <c r="AR9" s="563"/>
      <c r="AS9" s="563"/>
      <c r="AT9" s="563"/>
      <c r="AU9" s="563"/>
      <c r="AV9" s="563"/>
      <c r="AW9" s="563"/>
      <c r="AX9" s="563"/>
      <c r="AY9" s="563"/>
      <c r="AZ9" s="563"/>
      <c r="BA9" s="563"/>
    </row>
    <row r="10" spans="1:53" s="312" customFormat="1" ht="11.25" customHeight="1" x14ac:dyDescent="0.35">
      <c r="A10" s="254"/>
      <c r="B10" s="315" t="s">
        <v>8</v>
      </c>
      <c r="C10" s="309"/>
      <c r="D10" s="309"/>
      <c r="E10" s="1029" t="str">
        <f>IF(NOT('DATA ENTRY SHEET'!C6=""),'DATA ENTRY SHEET'!C6,"")</f>
        <v/>
      </c>
      <c r="F10" s="1029"/>
      <c r="G10" s="1029"/>
      <c r="H10" s="1029"/>
      <c r="I10" s="1029"/>
      <c r="J10" s="1029"/>
      <c r="K10" s="1029"/>
      <c r="L10" s="1029"/>
      <c r="M10" s="1029"/>
      <c r="N10" s="1029"/>
      <c r="O10" s="1029"/>
      <c r="P10" s="22"/>
      <c r="Q10" s="1026" t="s">
        <v>526</v>
      </c>
      <c r="R10" s="1026"/>
      <c r="S10" s="1026"/>
      <c r="T10" s="1026"/>
      <c r="U10" s="1026"/>
      <c r="V10" s="1026"/>
      <c r="W10" s="1026"/>
      <c r="X10" s="1026"/>
      <c r="Y10" s="1000" t="str">
        <f>IF(NOT('DATA ENTRY SHEET'!AC16=""),'DATA ENTRY SHEET'!AC16,"")</f>
        <v/>
      </c>
      <c r="Z10" s="1000"/>
      <c r="AA10" s="1000"/>
      <c r="AB10" s="1000"/>
      <c r="AC10" s="134"/>
      <c r="AD10" s="254"/>
      <c r="AE10" s="251" t="str">
        <f>IF(NOT('DATA ENTRY SHEET'!AD7=""),'DATA ENTRY SHEET'!AD7,"")</f>
        <v/>
      </c>
      <c r="AF10" s="1001" t="s">
        <v>143</v>
      </c>
      <c r="AG10" s="1002"/>
      <c r="AH10" s="1002"/>
      <c r="AI10" s="1002"/>
      <c r="AJ10" s="1002"/>
      <c r="AK10" s="1002"/>
      <c r="AL10" s="1002"/>
      <c r="AM10" s="1002"/>
      <c r="AN10" s="1003"/>
      <c r="AO10" s="308"/>
      <c r="AP10" s="563"/>
      <c r="AQ10" s="665"/>
      <c r="AR10" s="563"/>
      <c r="AS10" s="563"/>
      <c r="AT10" s="563"/>
      <c r="AU10" s="563"/>
      <c r="AV10" s="563"/>
      <c r="AW10" s="563"/>
      <c r="AX10" s="563"/>
      <c r="AY10" s="563"/>
      <c r="AZ10" s="563"/>
      <c r="BA10" s="563"/>
    </row>
    <row r="11" spans="1:53" s="312" customFormat="1" ht="2.25" customHeight="1" x14ac:dyDescent="0.35">
      <c r="A11" s="254"/>
      <c r="B11" s="315"/>
      <c r="C11" s="309"/>
      <c r="D11" s="309"/>
      <c r="E11" s="134"/>
      <c r="F11" s="134"/>
      <c r="G11" s="134"/>
      <c r="H11" s="134"/>
      <c r="I11" s="134"/>
      <c r="J11" s="134"/>
      <c r="K11" s="134"/>
      <c r="L11" s="134"/>
      <c r="M11" s="134"/>
      <c r="N11" s="134"/>
      <c r="O11" s="246"/>
      <c r="P11" s="246"/>
      <c r="Q11" s="246"/>
      <c r="R11" s="134"/>
      <c r="S11" s="134"/>
      <c r="T11" s="134"/>
      <c r="U11" s="319"/>
      <c r="V11" s="319"/>
      <c r="W11" s="319"/>
      <c r="X11" s="319"/>
      <c r="Y11" s="319"/>
      <c r="Z11" s="134"/>
      <c r="AA11" s="134"/>
      <c r="AB11" s="134"/>
      <c r="AC11" s="134"/>
      <c r="AD11" s="254"/>
      <c r="AE11" s="252"/>
      <c r="AF11" s="309"/>
      <c r="AG11" s="309"/>
      <c r="AH11" s="309"/>
      <c r="AI11" s="309"/>
      <c r="AJ11" s="309"/>
      <c r="AK11" s="309"/>
      <c r="AL11" s="309"/>
      <c r="AM11" s="309"/>
      <c r="AN11" s="309"/>
      <c r="AO11" s="134"/>
      <c r="AP11" s="563"/>
      <c r="AQ11" s="665"/>
      <c r="AR11" s="563"/>
      <c r="AS11" s="563"/>
      <c r="AT11" s="563"/>
      <c r="AU11" s="563"/>
      <c r="AV11" s="563"/>
      <c r="AW11" s="563"/>
      <c r="AX11" s="563"/>
      <c r="AY11" s="563"/>
      <c r="AZ11" s="563"/>
      <c r="BA11" s="563"/>
    </row>
    <row r="12" spans="1:53" s="312" customFormat="1" ht="11.25" customHeight="1" x14ac:dyDescent="0.35">
      <c r="A12" s="254"/>
      <c r="B12" s="315" t="s">
        <v>9</v>
      </c>
      <c r="C12" s="309"/>
      <c r="D12" s="309"/>
      <c r="E12" s="1026" t="s">
        <v>452</v>
      </c>
      <c r="F12" s="1026"/>
      <c r="G12" s="1000" t="str">
        <f>IF(NOT('DATA ENTRY SHEET'!C8=""),'DATA ENTRY SHEET'!C8,"")</f>
        <v/>
      </c>
      <c r="H12" s="1000"/>
      <c r="I12" s="1000"/>
      <c r="J12" s="1000"/>
      <c r="K12" s="1026" t="s">
        <v>451</v>
      </c>
      <c r="L12" s="1026"/>
      <c r="M12" s="1000" t="str">
        <f>IF(NOT('DATA ENTRY SHEET'!E8=""),'DATA ENTRY SHEET'!E8,"")</f>
        <v/>
      </c>
      <c r="N12" s="1000"/>
      <c r="O12" s="1000"/>
      <c r="P12" s="1000"/>
      <c r="Q12" s="1000"/>
      <c r="R12" s="22"/>
      <c r="S12" s="1026" t="s">
        <v>455</v>
      </c>
      <c r="T12" s="1026"/>
      <c r="U12" s="1026"/>
      <c r="V12" s="1026"/>
      <c r="W12" s="1026"/>
      <c r="X12" s="1026"/>
      <c r="Y12" s="1000" t="str">
        <f>IF('DATA ENTRY SHEET'!C8&lt;&gt;"",IF('DATA ENTRY SHEET'!E8&lt;&gt;"",'DATA ENTRY SHEET'!H8&amp;"-01/"&amp;'DATA ENTRY SHEET'!H8&amp;"-02",'DATA ENTRY SHEET'!H8&amp;"-01"),IF('DATA ENTRY SHEET'!E8&lt;&gt;"",'DATA ENTRY SHEET'!H8&amp;"-02",""))</f>
        <v/>
      </c>
      <c r="Z12" s="1000"/>
      <c r="AA12" s="1000"/>
      <c r="AB12" s="1000"/>
      <c r="AC12" s="134"/>
      <c r="AD12" s="254"/>
      <c r="AE12" s="251" t="str">
        <f>IF(NOT('DATA ENTRY SHEET'!AD8=""),'DATA ENTRY SHEET'!AD8,"")</f>
        <v/>
      </c>
      <c r="AF12" s="1001" t="s">
        <v>27</v>
      </c>
      <c r="AG12" s="1002"/>
      <c r="AH12" s="1002"/>
      <c r="AI12" s="1002"/>
      <c r="AJ12" s="1002"/>
      <c r="AK12" s="1002"/>
      <c r="AL12" s="1002"/>
      <c r="AM12" s="1002"/>
      <c r="AN12" s="1003"/>
      <c r="AO12" s="308"/>
      <c r="AP12" s="563"/>
      <c r="AQ12" s="664"/>
      <c r="AR12" s="563"/>
      <c r="AS12" s="563"/>
      <c r="AT12" s="563"/>
      <c r="AU12" s="563"/>
      <c r="AV12" s="563"/>
      <c r="AW12" s="563"/>
      <c r="AX12" s="563"/>
      <c r="AY12" s="563"/>
      <c r="AZ12" s="563"/>
      <c r="BA12" s="563"/>
    </row>
    <row r="13" spans="1:53" s="312" customFormat="1" ht="2.25" customHeight="1" x14ac:dyDescent="0.35">
      <c r="A13" s="254"/>
      <c r="B13" s="315"/>
      <c r="C13" s="309"/>
      <c r="D13" s="309"/>
      <c r="E13" s="22"/>
      <c r="F13" s="22"/>
      <c r="G13" s="22"/>
      <c r="H13" s="22"/>
      <c r="I13" s="134"/>
      <c r="J13" s="134"/>
      <c r="K13" s="134"/>
      <c r="L13" s="134"/>
      <c r="M13" s="134"/>
      <c r="N13" s="134"/>
      <c r="O13" s="134"/>
      <c r="P13" s="134"/>
      <c r="Q13" s="22" t="s">
        <v>10</v>
      </c>
      <c r="R13" s="134"/>
      <c r="S13" s="320"/>
      <c r="T13" s="320"/>
      <c r="U13" s="134"/>
      <c r="V13" s="134"/>
      <c r="W13" s="134"/>
      <c r="X13" s="134"/>
      <c r="Y13" s="134"/>
      <c r="Z13" s="134"/>
      <c r="AA13" s="134"/>
      <c r="AB13" s="134"/>
      <c r="AC13" s="134"/>
      <c r="AD13" s="254"/>
      <c r="AE13" s="252"/>
      <c r="AF13" s="309"/>
      <c r="AG13" s="309"/>
      <c r="AH13" s="309"/>
      <c r="AI13" s="309"/>
      <c r="AJ13" s="309"/>
      <c r="AK13" s="309"/>
      <c r="AL13" s="309"/>
      <c r="AM13" s="309"/>
      <c r="AN13" s="309"/>
      <c r="AO13" s="134"/>
      <c r="AP13" s="564"/>
      <c r="AQ13" s="665"/>
      <c r="AR13" s="563"/>
      <c r="AS13" s="563"/>
      <c r="AT13" s="563"/>
      <c r="AU13" s="563"/>
      <c r="AV13" s="563"/>
      <c r="AW13" s="563"/>
      <c r="AX13" s="563"/>
      <c r="AY13" s="563"/>
      <c r="AZ13" s="563"/>
      <c r="BA13" s="563"/>
    </row>
    <row r="14" spans="1:53" s="312" customFormat="1" ht="11.25" customHeight="1" x14ac:dyDescent="0.35">
      <c r="A14" s="254"/>
      <c r="B14" s="315" t="s">
        <v>446</v>
      </c>
      <c r="C14" s="315" t="s">
        <v>449</v>
      </c>
      <c r="D14" s="315"/>
      <c r="E14" s="1000" t="str">
        <f>IF(NOT('DATA ENTRY SHEET'!C12=""),'DATA ENTRY SHEET'!C12,"")</f>
        <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0"/>
      <c r="AB14" s="1000"/>
      <c r="AC14" s="246"/>
      <c r="AD14" s="254"/>
      <c r="AE14" s="251" t="str">
        <f>IF(NOT('DATA ENTRY SHEET'!AD9=""),'DATA ENTRY SHEET'!AD9,"")</f>
        <v/>
      </c>
      <c r="AF14" s="1001" t="s">
        <v>821</v>
      </c>
      <c r="AG14" s="1002"/>
      <c r="AH14" s="1002"/>
      <c r="AI14" s="1002"/>
      <c r="AJ14" s="1002"/>
      <c r="AK14" s="1002"/>
      <c r="AL14" s="1002"/>
      <c r="AM14" s="1002"/>
      <c r="AN14" s="1003"/>
      <c r="AO14" s="308"/>
      <c r="AP14" s="563"/>
      <c r="AQ14" s="665"/>
      <c r="AR14" s="563"/>
      <c r="AS14" s="563"/>
      <c r="AT14" s="563"/>
      <c r="AU14" s="563"/>
      <c r="AV14" s="563"/>
      <c r="AW14" s="563"/>
      <c r="AX14" s="563"/>
      <c r="AY14" s="563"/>
      <c r="AZ14" s="563"/>
      <c r="BA14" s="563"/>
    </row>
    <row r="15" spans="1:53" s="312" customFormat="1" ht="2.25" customHeight="1" x14ac:dyDescent="0.35">
      <c r="A15" s="254"/>
      <c r="B15" s="315"/>
      <c r="C15" s="315"/>
      <c r="D15" s="315"/>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54"/>
      <c r="AE15" s="314"/>
      <c r="AF15" s="254"/>
      <c r="AG15" s="254"/>
      <c r="AH15" s="254"/>
      <c r="AI15" s="254"/>
      <c r="AJ15" s="254"/>
      <c r="AK15" s="254"/>
      <c r="AL15" s="254"/>
      <c r="AM15" s="254"/>
      <c r="AN15" s="314"/>
      <c r="AO15" s="254"/>
      <c r="AP15" s="563"/>
      <c r="AQ15" s="665"/>
      <c r="AR15" s="563"/>
      <c r="AS15" s="563"/>
      <c r="AT15" s="563"/>
      <c r="AU15" s="563"/>
      <c r="AV15" s="563"/>
      <c r="AW15" s="563"/>
      <c r="AX15" s="563"/>
      <c r="AY15" s="563"/>
      <c r="AZ15" s="563"/>
      <c r="BA15" s="563"/>
    </row>
    <row r="16" spans="1:53" s="312" customFormat="1" ht="11.25" customHeight="1" x14ac:dyDescent="0.35">
      <c r="A16" s="254"/>
      <c r="B16" s="309"/>
      <c r="C16" s="315" t="s">
        <v>450</v>
      </c>
      <c r="D16" s="315"/>
      <c r="E16" s="1000" t="str">
        <f>IF(NOT('DATA ENTRY SHEET'!C14=""),'DATA ENTRY SHEET'!C14,"")</f>
        <v/>
      </c>
      <c r="F16" s="1000"/>
      <c r="G16" s="1000"/>
      <c r="H16" s="1000"/>
      <c r="I16" s="1000"/>
      <c r="J16" s="1000"/>
      <c r="K16" s="1000"/>
      <c r="L16" s="1000"/>
      <c r="M16" s="1000"/>
      <c r="N16" s="1000"/>
      <c r="O16" s="1000"/>
      <c r="P16" s="1000"/>
      <c r="Q16" s="1000"/>
      <c r="R16" s="1000"/>
      <c r="S16" s="1000"/>
      <c r="T16" s="1000"/>
      <c r="U16" s="1000"/>
      <c r="V16" s="1000"/>
      <c r="W16" s="1000"/>
      <c r="X16" s="1000"/>
      <c r="Y16" s="1000"/>
      <c r="Z16" s="1000"/>
      <c r="AA16" s="1000"/>
      <c r="AB16" s="1000"/>
      <c r="AC16" s="246"/>
      <c r="AD16" s="254"/>
      <c r="AE16" s="302" t="s">
        <v>4</v>
      </c>
      <c r="AF16" s="254"/>
      <c r="AG16" s="254"/>
      <c r="AH16" s="254"/>
      <c r="AI16" s="254"/>
      <c r="AJ16" s="1044" t="str">
        <f>IF(NOT('DATA ENTRY SHEET'!H10=""),'DATA ENTRY SHEET'!H10,"")</f>
        <v/>
      </c>
      <c r="AK16" s="1044"/>
      <c r="AL16" s="1044"/>
      <c r="AM16" s="1044"/>
      <c r="AN16" s="1044"/>
      <c r="AO16" s="1044"/>
      <c r="AP16" s="563"/>
      <c r="AQ16" s="665"/>
      <c r="AR16" s="563"/>
      <c r="AS16" s="563"/>
      <c r="AT16" s="563"/>
      <c r="AU16" s="563"/>
      <c r="AV16" s="563"/>
      <c r="AW16" s="563"/>
      <c r="AX16" s="563"/>
      <c r="AY16" s="563"/>
      <c r="AZ16" s="563"/>
      <c r="BA16" s="563"/>
    </row>
    <row r="17" spans="1:53" s="312" customFormat="1" ht="2.25" customHeight="1" x14ac:dyDescent="0.35">
      <c r="A17" s="254"/>
      <c r="B17" s="309"/>
      <c r="C17" s="315"/>
      <c r="D17" s="315"/>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54"/>
      <c r="AE17" s="254"/>
      <c r="AF17" s="254"/>
      <c r="AG17" s="254"/>
      <c r="AH17" s="254"/>
      <c r="AI17" s="254"/>
      <c r="AJ17" s="254"/>
      <c r="AK17" s="254"/>
      <c r="AL17" s="254"/>
      <c r="AM17" s="254"/>
      <c r="AN17" s="254"/>
      <c r="AO17" s="254"/>
      <c r="AP17" s="563"/>
      <c r="AQ17" s="665"/>
      <c r="AR17" s="563"/>
      <c r="AS17" s="563"/>
      <c r="AT17" s="563"/>
      <c r="AU17" s="563"/>
      <c r="AV17" s="563"/>
      <c r="AW17" s="563"/>
      <c r="AX17" s="563"/>
      <c r="AY17" s="563"/>
      <c r="AZ17" s="563"/>
      <c r="BA17" s="563"/>
    </row>
    <row r="18" spans="1:53" s="312" customFormat="1" ht="11.25" customHeight="1" x14ac:dyDescent="0.35">
      <c r="A18" s="254"/>
      <c r="B18" s="309"/>
      <c r="C18" s="315" t="s">
        <v>11</v>
      </c>
      <c r="D18" s="315"/>
      <c r="E18" s="1000" t="str">
        <f>IF(NOT('DATA ENTRY SHEET'!C16=""),'DATA ENTRY SHEET'!C16,"")</f>
        <v/>
      </c>
      <c r="F18" s="1000"/>
      <c r="G18" s="1000"/>
      <c r="H18" s="1000"/>
      <c r="I18" s="1000"/>
      <c r="J18" s="1000"/>
      <c r="K18" s="1000"/>
      <c r="L18" s="1000"/>
      <c r="M18" s="1000"/>
      <c r="N18" s="1000"/>
      <c r="O18" s="1000"/>
      <c r="P18" s="1000"/>
      <c r="Q18" s="1000"/>
      <c r="R18" s="1000"/>
      <c r="S18" s="1000"/>
      <c r="T18" s="1000"/>
      <c r="U18" s="1000"/>
      <c r="V18" s="1000"/>
      <c r="W18" s="1000"/>
      <c r="X18" s="1000"/>
      <c r="Y18" s="1000"/>
      <c r="Z18" s="1000"/>
      <c r="AA18" s="1000"/>
      <c r="AB18" s="1000"/>
      <c r="AC18" s="246"/>
      <c r="AD18" s="254"/>
      <c r="AE18" s="315" t="s">
        <v>1</v>
      </c>
      <c r="AF18" s="254"/>
      <c r="AG18" s="254"/>
      <c r="AH18" s="254"/>
      <c r="AI18" s="254"/>
      <c r="AJ18" s="1044" t="str">
        <f>IF(NOT('DATA ENTRY SHEET'!AG16=""),'DATA ENTRY SHEET'!AG16,"")</f>
        <v/>
      </c>
      <c r="AK18" s="1044"/>
      <c r="AL18" s="1044"/>
      <c r="AM18" s="1044"/>
      <c r="AN18" s="1044"/>
      <c r="AO18" s="1044"/>
      <c r="AP18" s="563"/>
      <c r="AQ18" s="665"/>
      <c r="AR18" s="563"/>
      <c r="AS18" s="563"/>
      <c r="AT18" s="563"/>
      <c r="AU18" s="563"/>
      <c r="AV18" s="563"/>
      <c r="AW18" s="563"/>
      <c r="AX18" s="563"/>
      <c r="AY18" s="563"/>
      <c r="AZ18" s="563"/>
      <c r="BA18" s="563"/>
    </row>
    <row r="19" spans="1:53" s="312" customFormat="1" ht="2.25" customHeight="1" x14ac:dyDescent="0.35">
      <c r="A19" s="254"/>
      <c r="B19" s="309"/>
      <c r="C19" s="309"/>
      <c r="D19" s="309"/>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309"/>
      <c r="AE19" s="309"/>
      <c r="AF19" s="309"/>
      <c r="AG19" s="309"/>
      <c r="AH19" s="309"/>
      <c r="AI19" s="309"/>
      <c r="AJ19" s="309"/>
      <c r="AK19" s="309"/>
      <c r="AL19" s="309"/>
      <c r="AM19" s="309"/>
      <c r="AN19" s="309"/>
      <c r="AO19" s="254"/>
      <c r="AP19" s="563"/>
      <c r="AQ19" s="665"/>
      <c r="AR19" s="563"/>
      <c r="AS19" s="563"/>
      <c r="AT19" s="563"/>
      <c r="AU19" s="563"/>
      <c r="AV19" s="563"/>
      <c r="AW19" s="563"/>
      <c r="AX19" s="563"/>
      <c r="AY19" s="563"/>
      <c r="AZ19" s="563"/>
      <c r="BA19" s="563"/>
    </row>
    <row r="20" spans="1:53" ht="11.25" customHeight="1" x14ac:dyDescent="0.35">
      <c r="A20" s="300"/>
      <c r="B20" s="315" t="s">
        <v>456</v>
      </c>
      <c r="C20" s="315"/>
      <c r="D20" s="315"/>
      <c r="E20" s="1021" t="str">
        <f>IF(NOT('DATA ENTRY SHEET'!AC12=""),'DATA ENTRY SHEET'!AC12,"")</f>
        <v/>
      </c>
      <c r="F20" s="1022"/>
      <c r="G20" s="1022"/>
      <c r="H20" s="1022"/>
      <c r="I20" s="1022"/>
      <c r="J20" s="1022"/>
      <c r="K20" s="1022"/>
      <c r="L20" s="1022"/>
      <c r="M20" s="1022"/>
      <c r="N20" s="1022"/>
      <c r="O20" s="1022"/>
      <c r="P20" s="1022"/>
      <c r="Q20" s="1022"/>
      <c r="R20" s="1022"/>
      <c r="S20" s="1022"/>
      <c r="T20" s="1022"/>
      <c r="U20" s="1022"/>
      <c r="V20" s="1022"/>
      <c r="W20" s="1022"/>
      <c r="X20" s="1022"/>
      <c r="Y20" s="1022"/>
      <c r="Z20" s="1022"/>
      <c r="AA20" s="1022"/>
      <c r="AB20" s="1022"/>
      <c r="AC20" s="516"/>
      <c r="AD20" s="302"/>
      <c r="AE20" s="302" t="s">
        <v>912</v>
      </c>
      <c r="AF20" s="302"/>
      <c r="AG20" s="302"/>
      <c r="AH20" s="302"/>
      <c r="AI20" s="302"/>
      <c r="AJ20" s="1030" t="str">
        <f>IF(NOT('DATA ENTRY SHEET'!AK16=""),'DATA ENTRY SHEET'!AK16,"")</f>
        <v/>
      </c>
      <c r="AK20" s="1030"/>
      <c r="AL20" s="1030"/>
      <c r="AM20" s="1030"/>
      <c r="AN20" s="1030"/>
      <c r="AO20" s="1030"/>
      <c r="AP20" s="559"/>
      <c r="AQ20" s="664"/>
      <c r="AR20" s="559"/>
      <c r="AS20" s="559"/>
      <c r="AT20" s="559"/>
      <c r="AU20" s="559"/>
      <c r="AV20" s="559"/>
      <c r="AW20" s="559"/>
      <c r="AX20" s="559"/>
      <c r="AY20" s="559"/>
      <c r="AZ20" s="559"/>
      <c r="BA20" s="559"/>
    </row>
    <row r="21" spans="1:53" ht="5.25" customHeight="1" x14ac:dyDescent="0.35">
      <c r="A21" s="300"/>
      <c r="B21" s="315"/>
      <c r="C21" s="315"/>
      <c r="D21" s="315"/>
      <c r="E21" s="315"/>
      <c r="F21" s="315"/>
      <c r="G21" s="315"/>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559"/>
      <c r="AQ21" s="664"/>
      <c r="AR21" s="559"/>
      <c r="AS21" s="559"/>
      <c r="AT21" s="559"/>
      <c r="AU21" s="559"/>
      <c r="AV21" s="559"/>
      <c r="AW21" s="559"/>
      <c r="AX21" s="559"/>
      <c r="AY21" s="559"/>
      <c r="AZ21" s="559"/>
      <c r="BA21" s="559"/>
    </row>
    <row r="22" spans="1:53" ht="2.25" customHeight="1" x14ac:dyDescent="0.35">
      <c r="A22" s="300"/>
      <c r="B22" s="315"/>
      <c r="C22" s="315"/>
      <c r="D22" s="315"/>
      <c r="E22" s="315"/>
      <c r="F22" s="315"/>
      <c r="G22" s="315"/>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559"/>
      <c r="AQ22" s="664"/>
      <c r="AR22" s="559"/>
      <c r="AS22" s="559"/>
      <c r="AT22" s="559"/>
      <c r="AU22" s="559"/>
      <c r="AV22" s="559"/>
      <c r="AW22" s="559"/>
      <c r="AX22" s="559"/>
      <c r="AY22" s="559"/>
      <c r="AZ22" s="559"/>
      <c r="BA22" s="559"/>
    </row>
    <row r="23" spans="1:53" s="322" customFormat="1" ht="11.25" customHeight="1" x14ac:dyDescent="0.3">
      <c r="A23" s="309"/>
      <c r="B23" s="1034" t="s">
        <v>12</v>
      </c>
      <c r="C23" s="1035"/>
      <c r="D23" s="1035"/>
      <c r="E23" s="1035"/>
      <c r="F23" s="1035"/>
      <c r="G23" s="1035"/>
      <c r="H23" s="1035"/>
      <c r="I23" s="1035"/>
      <c r="J23" s="1035"/>
      <c r="K23" s="1036"/>
      <c r="L23" s="1034" t="s">
        <v>16</v>
      </c>
      <c r="M23" s="1036"/>
      <c r="N23" s="1034" t="s">
        <v>142</v>
      </c>
      <c r="O23" s="1035"/>
      <c r="P23" s="1035"/>
      <c r="Q23" s="1035"/>
      <c r="R23" s="1036"/>
      <c r="S23" s="321" t="s">
        <v>30</v>
      </c>
      <c r="T23" s="321"/>
      <c r="U23" s="321" t="s">
        <v>31</v>
      </c>
      <c r="V23" s="321"/>
      <c r="W23" s="321" t="s">
        <v>19</v>
      </c>
      <c r="X23" s="321"/>
      <c r="Y23" s="321"/>
      <c r="Z23" s="1038" t="s">
        <v>905</v>
      </c>
      <c r="AA23" s="1038"/>
      <c r="AB23" s="1039"/>
      <c r="AC23" s="984" t="s">
        <v>906</v>
      </c>
      <c r="AD23" s="984"/>
      <c r="AE23" s="984"/>
      <c r="AF23" s="985"/>
      <c r="AG23" s="986" t="s">
        <v>32</v>
      </c>
      <c r="AH23" s="987"/>
      <c r="AI23" s="988" t="s">
        <v>874</v>
      </c>
      <c r="AJ23" s="989"/>
      <c r="AK23" s="986" t="s">
        <v>35</v>
      </c>
      <c r="AL23" s="987"/>
      <c r="AM23" s="983" t="s">
        <v>524</v>
      </c>
      <c r="AN23" s="983"/>
      <c r="AO23" s="983"/>
      <c r="AP23" s="565"/>
      <c r="AQ23" s="666"/>
      <c r="AR23" s="565"/>
      <c r="AS23" s="565"/>
      <c r="AT23" s="565"/>
      <c r="AU23" s="565"/>
      <c r="AV23" s="565"/>
      <c r="AW23" s="565"/>
      <c r="AX23" s="565"/>
      <c r="AY23" s="565"/>
      <c r="AZ23" s="565"/>
      <c r="BA23" s="565"/>
    </row>
    <row r="24" spans="1:53" s="322" customFormat="1" ht="11.25" customHeight="1" x14ac:dyDescent="0.3">
      <c r="A24" s="309"/>
      <c r="B24" s="1008" t="s">
        <v>13</v>
      </c>
      <c r="C24" s="1009"/>
      <c r="D24" s="1009"/>
      <c r="E24" s="1009"/>
      <c r="F24" s="1009" t="s">
        <v>910</v>
      </c>
      <c r="G24" s="1009"/>
      <c r="H24" s="1009"/>
      <c r="I24" s="1009"/>
      <c r="J24" s="1009"/>
      <c r="K24" s="1010"/>
      <c r="L24" s="981" t="s">
        <v>548</v>
      </c>
      <c r="M24" s="982"/>
      <c r="N24" s="1008" t="s">
        <v>458</v>
      </c>
      <c r="O24" s="1009"/>
      <c r="P24" s="1009"/>
      <c r="Q24" s="1009"/>
      <c r="R24" s="1010"/>
      <c r="S24" s="981" t="s">
        <v>29</v>
      </c>
      <c r="T24" s="982"/>
      <c r="U24" s="981" t="s">
        <v>29</v>
      </c>
      <c r="V24" s="982"/>
      <c r="W24" s="1008" t="s">
        <v>20</v>
      </c>
      <c r="X24" s="1009"/>
      <c r="Y24" s="1010"/>
      <c r="Z24" s="990" t="s">
        <v>907</v>
      </c>
      <c r="AA24" s="991"/>
      <c r="AB24" s="681">
        <f>'DATA ENTRY SHEET'!AY14</f>
        <v>0</v>
      </c>
      <c r="AC24" s="992" t="s">
        <v>907</v>
      </c>
      <c r="AD24" s="992"/>
      <c r="AE24" s="992"/>
      <c r="AF24" s="681">
        <f>'DATA ENTRY SHEET'!AY16</f>
        <v>0</v>
      </c>
      <c r="AG24" s="986" t="s">
        <v>33</v>
      </c>
      <c r="AH24" s="987"/>
      <c r="AI24" s="483" t="s">
        <v>872</v>
      </c>
      <c r="AJ24" s="484"/>
      <c r="AK24" s="986" t="s">
        <v>36</v>
      </c>
      <c r="AL24" s="987"/>
      <c r="AM24" s="983"/>
      <c r="AN24" s="983"/>
      <c r="AO24" s="983"/>
      <c r="AP24" s="565"/>
      <c r="AQ24" s="667"/>
      <c r="AR24" s="566"/>
      <c r="AS24" s="566"/>
      <c r="AT24" s="566"/>
      <c r="AU24" s="566"/>
      <c r="AV24" s="566"/>
      <c r="AW24" s="566"/>
      <c r="AX24" s="565"/>
      <c r="AY24" s="565"/>
      <c r="AZ24" s="565"/>
      <c r="BA24" s="565"/>
    </row>
    <row r="25" spans="1:53" s="322" customFormat="1" ht="11.25" customHeight="1" x14ac:dyDescent="0.3">
      <c r="A25" s="309"/>
      <c r="B25" s="1008" t="s">
        <v>14</v>
      </c>
      <c r="C25" s="1009"/>
      <c r="D25" s="1009"/>
      <c r="E25" s="1009"/>
      <c r="F25" s="1009"/>
      <c r="G25" s="1009"/>
      <c r="H25" s="1009"/>
      <c r="I25" s="1009"/>
      <c r="J25" s="1042" t="s">
        <v>991</v>
      </c>
      <c r="K25" s="1043"/>
      <c r="L25" s="981" t="s">
        <v>17</v>
      </c>
      <c r="M25" s="982"/>
      <c r="N25" s="981" t="s">
        <v>873</v>
      </c>
      <c r="O25" s="1031"/>
      <c r="P25" s="1031"/>
      <c r="Q25" s="1031"/>
      <c r="R25" s="982"/>
      <c r="S25" s="981" t="s">
        <v>743</v>
      </c>
      <c r="T25" s="982"/>
      <c r="U25" s="981" t="s">
        <v>743</v>
      </c>
      <c r="V25" s="982"/>
      <c r="W25" s="981" t="s">
        <v>21</v>
      </c>
      <c r="X25" s="1031"/>
      <c r="Y25" s="982"/>
      <c r="Z25" s="1032" t="s">
        <v>903</v>
      </c>
      <c r="AA25" s="1032"/>
      <c r="AB25" s="1033"/>
      <c r="AC25" s="1040" t="s">
        <v>904</v>
      </c>
      <c r="AD25" s="1040"/>
      <c r="AE25" s="1040"/>
      <c r="AF25" s="1041"/>
      <c r="AG25" s="986" t="s">
        <v>875</v>
      </c>
      <c r="AH25" s="987"/>
      <c r="AI25" s="1037" t="s">
        <v>876</v>
      </c>
      <c r="AJ25" s="1037"/>
      <c r="AK25" s="986" t="s">
        <v>447</v>
      </c>
      <c r="AL25" s="987"/>
      <c r="AM25" s="488" t="s">
        <v>518</v>
      </c>
      <c r="AN25" s="488" t="s">
        <v>519</v>
      </c>
      <c r="AO25" s="488" t="s">
        <v>520</v>
      </c>
      <c r="AP25" s="565"/>
      <c r="AQ25" s="667"/>
      <c r="AR25" s="566"/>
      <c r="AS25" s="566"/>
      <c r="AT25" s="566"/>
      <c r="AU25" s="566"/>
      <c r="AV25" s="566"/>
      <c r="AW25" s="566"/>
      <c r="AX25" s="565"/>
      <c r="AY25" s="565"/>
      <c r="AZ25" s="565"/>
      <c r="BA25" s="565"/>
    </row>
    <row r="26" spans="1:53" s="322" customFormat="1" ht="11.25" customHeight="1" x14ac:dyDescent="0.3">
      <c r="A26" s="309"/>
      <c r="B26" s="1008" t="s">
        <v>15</v>
      </c>
      <c r="C26" s="1009"/>
      <c r="D26" s="1009"/>
      <c r="E26" s="1009"/>
      <c r="F26" s="1010"/>
      <c r="G26" s="1006" t="s">
        <v>811</v>
      </c>
      <c r="H26" s="1007"/>
      <c r="I26" s="1006" t="s">
        <v>863</v>
      </c>
      <c r="J26" s="1020"/>
      <c r="K26" s="1007"/>
      <c r="L26" s="323" t="s">
        <v>18</v>
      </c>
      <c r="M26" s="324"/>
      <c r="N26" s="981" t="s">
        <v>141</v>
      </c>
      <c r="O26" s="1031"/>
      <c r="P26" s="1031"/>
      <c r="Q26" s="1031"/>
      <c r="R26" s="982"/>
      <c r="S26" s="981" t="s">
        <v>28</v>
      </c>
      <c r="T26" s="982"/>
      <c r="U26" s="981" t="s">
        <v>28</v>
      </c>
      <c r="V26" s="982"/>
      <c r="W26" s="323" t="s">
        <v>22</v>
      </c>
      <c r="X26" s="323"/>
      <c r="Y26" s="323"/>
      <c r="Z26" s="1052" t="s">
        <v>902</v>
      </c>
      <c r="AA26" s="1040"/>
      <c r="AB26" s="1041"/>
      <c r="AC26" s="1053" t="s">
        <v>902</v>
      </c>
      <c r="AD26" s="1054"/>
      <c r="AE26" s="1054"/>
      <c r="AF26" s="1055"/>
      <c r="AG26" s="1011" t="s">
        <v>915</v>
      </c>
      <c r="AH26" s="1012"/>
      <c r="AI26" s="1011" t="s">
        <v>911</v>
      </c>
      <c r="AJ26" s="1019"/>
      <c r="AK26" s="1019"/>
      <c r="AL26" s="1012"/>
      <c r="AM26" s="488" t="s">
        <v>521</v>
      </c>
      <c r="AN26" s="488" t="s">
        <v>522</v>
      </c>
      <c r="AO26" s="488" t="s">
        <v>523</v>
      </c>
      <c r="AP26" s="565"/>
      <c r="AQ26" s="325"/>
      <c r="AR26" s="325"/>
      <c r="AS26" s="325"/>
      <c r="AT26" s="325"/>
      <c r="AU26" s="325"/>
      <c r="AV26" s="325"/>
      <c r="AW26" s="325"/>
      <c r="AX26" s="565"/>
      <c r="AY26" s="565"/>
      <c r="AZ26" s="565"/>
      <c r="BA26" s="565"/>
    </row>
    <row r="27" spans="1:53" s="322" customFormat="1" ht="2.25" customHeight="1" thickBot="1" x14ac:dyDescent="0.35">
      <c r="A27" s="309"/>
      <c r="B27" s="315"/>
      <c r="C27" s="315"/>
      <c r="D27" s="315"/>
      <c r="E27" s="315"/>
      <c r="F27" s="319"/>
      <c r="G27" s="319"/>
      <c r="H27" s="319"/>
      <c r="I27" s="319"/>
      <c r="J27" s="319"/>
      <c r="K27" s="319"/>
      <c r="L27" s="315"/>
      <c r="M27" s="309"/>
      <c r="N27" s="315"/>
      <c r="O27" s="315"/>
      <c r="P27" s="315"/>
      <c r="Q27" s="315"/>
      <c r="R27" s="309"/>
      <c r="S27" s="309"/>
      <c r="T27" s="309"/>
      <c r="U27" s="309"/>
      <c r="V27" s="309"/>
      <c r="W27" s="315"/>
      <c r="X27" s="315"/>
      <c r="Y27" s="315"/>
      <c r="Z27" s="325"/>
      <c r="AA27" s="325"/>
      <c r="AB27" s="326"/>
      <c r="AC27" s="326"/>
      <c r="AD27" s="326"/>
      <c r="AE27" s="326"/>
      <c r="AF27" s="326"/>
      <c r="AG27" s="325"/>
      <c r="AH27" s="325"/>
      <c r="AI27" s="309"/>
      <c r="AJ27" s="309"/>
      <c r="AK27" s="327"/>
      <c r="AL27" s="309"/>
      <c r="AM27" s="328"/>
      <c r="AN27" s="328"/>
      <c r="AO27" s="328"/>
      <c r="AP27" s="565"/>
      <c r="AQ27" s="325"/>
      <c r="AR27" s="325"/>
      <c r="AS27" s="325"/>
      <c r="AT27" s="325"/>
      <c r="AU27" s="325"/>
      <c r="AV27" s="325"/>
      <c r="AW27" s="325"/>
      <c r="AX27" s="565"/>
      <c r="AY27" s="565"/>
      <c r="AZ27" s="565"/>
      <c r="BA27" s="565"/>
    </row>
    <row r="28" spans="1:53" ht="18" customHeight="1" x14ac:dyDescent="0.35">
      <c r="A28" s="481">
        <v>1</v>
      </c>
      <c r="B28" s="1046"/>
      <c r="C28" s="1047"/>
      <c r="D28" s="1047"/>
      <c r="E28" s="1047"/>
      <c r="F28" s="1047"/>
      <c r="G28" s="1047"/>
      <c r="H28" s="1047"/>
      <c r="I28" s="1047"/>
      <c r="J28" s="1047"/>
      <c r="K28" s="1048"/>
      <c r="L28" s="1049" t="str">
        <f>IF(NOT('DATA ENTRY SHEET'!F20=""),'DATA ENTRY SHEET'!F20,"")</f>
        <v/>
      </c>
      <c r="M28" s="956"/>
      <c r="N28" s="964" t="str">
        <f>IF(NOT('DATA ENTRY SHEET'!J20=""),'DATA ENTRY SHEET'!J20,"")</f>
        <v/>
      </c>
      <c r="O28" s="965"/>
      <c r="P28" s="965"/>
      <c r="Q28" s="965"/>
      <c r="R28" s="966"/>
      <c r="S28" s="1050" t="str">
        <f>IF(NOT('DATA ENTRY SHEET'!AJ20=""),'DATA ENTRY SHEET'!AJ20,"")</f>
        <v/>
      </c>
      <c r="T28" s="1051"/>
      <c r="U28" s="1050" t="str">
        <f>IF(NOT('DATA ENTRY SHEET'!AM20=""),'DATA ENTRY SHEET'!AM20,"")</f>
        <v/>
      </c>
      <c r="V28" s="1051"/>
      <c r="W28" s="1050" t="str">
        <f>IF(NOT('DATA ENTRY SHEET'!AN20=""),'DATA ENTRY SHEET'!AN20,"")</f>
        <v/>
      </c>
      <c r="X28" s="1058"/>
      <c r="Y28" s="1051"/>
      <c r="Z28" s="943" t="str">
        <f>IF('DATA ENTRY SHEET'!AW20="","",'DATA ENTRY SHEET'!AW20)</f>
        <v/>
      </c>
      <c r="AA28" s="944"/>
      <c r="AB28" s="945"/>
      <c r="AC28" s="943" t="str">
        <f>IF('DATA ENTRY SHEET'!AY20="","",'DATA ENTRY SHEET'!AY20)</f>
        <v/>
      </c>
      <c r="AD28" s="944"/>
      <c r="AE28" s="944"/>
      <c r="AF28" s="945"/>
      <c r="AG28" s="978" t="str">
        <f>UPPER(IF('DATA ENTRY SHEET'!AR20="","",'DATA ENTRY SHEET'!AR20))</f>
        <v/>
      </c>
      <c r="AH28" s="979"/>
      <c r="AI28" s="995" t="str">
        <f>IF('DATA ENTRY SHEET'!BS20="","",'DATA ENTRY SHEET'!BS20)</f>
        <v/>
      </c>
      <c r="AJ28" s="995"/>
      <c r="AK28" s="993" t="str">
        <f>IF(NOT('DATA ENTRY SHEET'!AT20=""),'DATA ENTRY SHEET'!AT20,"")</f>
        <v/>
      </c>
      <c r="AL28" s="994"/>
      <c r="AM28" s="329"/>
      <c r="AN28" s="1094" t="s">
        <v>37</v>
      </c>
      <c r="AO28" s="1095"/>
      <c r="AP28" s="559"/>
      <c r="AQ28" s="671" t="str">
        <f>IF(N28&lt;&gt;"",IF(NOT(INDEX(Table1[CALCULATION:
CASE GTIN CHECK DIGIT VALIDATION],MATCH(N28,Table1[CASE GTIN],0))="VALID"),"Bad Check Digit (CS GTIN)",""),"")</f>
        <v/>
      </c>
      <c r="AR28" s="559"/>
      <c r="AS28" s="559"/>
      <c r="AT28" s="559"/>
      <c r="AU28" s="559"/>
      <c r="AV28" s="559"/>
      <c r="AW28" s="559"/>
      <c r="AX28" s="559"/>
      <c r="AY28" s="559"/>
      <c r="AZ28" s="559"/>
      <c r="BA28" s="559"/>
    </row>
    <row r="29" spans="1:53" ht="18" customHeight="1" x14ac:dyDescent="0.35">
      <c r="A29" s="481"/>
      <c r="B29" s="957" t="str">
        <f>IF(NOT('DATA ENTRY SHEET'!B20=""),'DATA ENTRY SHEET'!B20,"")</f>
        <v/>
      </c>
      <c r="C29" s="958"/>
      <c r="D29" s="958"/>
      <c r="E29" s="958"/>
      <c r="F29" s="959" t="str">
        <f>IF('DATA ENTRY SHEET'!BX20="","",'DATA ENTRY SHEET'!BX20)</f>
        <v/>
      </c>
      <c r="G29" s="959"/>
      <c r="H29" s="959"/>
      <c r="I29" s="959"/>
      <c r="J29" s="959"/>
      <c r="K29" s="960"/>
      <c r="L29" s="1045" t="str">
        <f>IF(NOT('DATA ENTRY SHEET'!H20=""),'DATA ENTRY SHEET'!H20,"")</f>
        <v/>
      </c>
      <c r="M29" s="937"/>
      <c r="N29" s="938" t="str">
        <f>IF(NOT('DATA ENTRY SHEET'!AD20=""),'DATA ENTRY SHEET'!AD20,"")</f>
        <v/>
      </c>
      <c r="O29" s="939"/>
      <c r="P29" s="939"/>
      <c r="Q29" s="939"/>
      <c r="R29" s="940"/>
      <c r="S29" s="941" t="str">
        <f>IF(NOT('DATA ENTRY SHEET'!AI20=""),'DATA ENTRY SHEET'!AI20,"")</f>
        <v/>
      </c>
      <c r="T29" s="942"/>
      <c r="U29" s="941" t="str">
        <f>IF(NOT('DATA ENTRY SHEET'!AL20=""),'DATA ENTRY SHEET'!AL20,"")</f>
        <v/>
      </c>
      <c r="V29" s="942"/>
      <c r="W29" s="941" t="str">
        <f>IF(NOT('DATA ENTRY SHEET'!AO20=""),'DATA ENTRY SHEET'!AO20,"")</f>
        <v/>
      </c>
      <c r="X29" s="980"/>
      <c r="Y29" s="942"/>
      <c r="Z29" s="946" t="str">
        <f>IF(Z28="","",ROUNDUP((Z28)*((AB24)+1),2))</f>
        <v/>
      </c>
      <c r="AA29" s="947"/>
      <c r="AB29" s="948"/>
      <c r="AC29" s="946" t="str">
        <f>IF(AC28="","",ROUNDUP((AC28)*($AF$24+1),2))</f>
        <v/>
      </c>
      <c r="AD29" s="947"/>
      <c r="AE29" s="947"/>
      <c r="AF29" s="948"/>
      <c r="AG29" s="976" t="str">
        <f>IF(NOT('DATA ENTRY SHEET'!AS20=""),'DATA ENTRY SHEET'!AS20,"")</f>
        <v/>
      </c>
      <c r="AH29" s="977"/>
      <c r="AI29" s="961" t="str">
        <f>IF('DATA ENTRY SHEET'!BV20="","",'DATA ENTRY SHEET'!BV20)</f>
        <v/>
      </c>
      <c r="AJ29" s="961"/>
      <c r="AK29" s="998" t="str">
        <f>IF(NOT('DATA ENTRY SHEET'!AU20=""),'DATA ENTRY SHEET'!AU20,"")</f>
        <v/>
      </c>
      <c r="AL29" s="999"/>
      <c r="AM29" s="330"/>
      <c r="AN29" s="1092" t="s">
        <v>34</v>
      </c>
      <c r="AO29" s="1093"/>
      <c r="AP29" s="559"/>
      <c r="AQ29" s="664"/>
      <c r="AR29" s="559"/>
      <c r="AS29" s="559"/>
      <c r="AT29" s="559"/>
      <c r="AU29" s="559"/>
      <c r="AV29" s="559"/>
      <c r="AW29" s="559"/>
      <c r="AX29" s="559"/>
      <c r="AY29" s="559"/>
      <c r="AZ29" s="559"/>
      <c r="BA29" s="559"/>
    </row>
    <row r="30" spans="1:53" ht="18" customHeight="1" x14ac:dyDescent="0.35">
      <c r="A30" s="481"/>
      <c r="B30" s="929" t="str">
        <f>IF(NOT('DATA ENTRY SHEET'!C20=""),'DATA ENTRY SHEET'!C20,"")</f>
        <v/>
      </c>
      <c r="C30" s="930"/>
      <c r="D30" s="930"/>
      <c r="E30" s="930"/>
      <c r="F30" s="930"/>
      <c r="G30" s="930"/>
      <c r="H30" s="930"/>
      <c r="I30" s="930"/>
      <c r="J30" s="930"/>
      <c r="K30" s="648" t="str">
        <f>IF('DATA ENTRY SHEET'!AG20&lt;&gt;"",LEFT('DATA ENTRY SHEET'!AG20,1),"")</f>
        <v/>
      </c>
      <c r="L30" s="1005" t="str">
        <f>IF(NOT('DATA ENTRY SHEET'!G20=""),'DATA ENTRY SHEET'!G20,"")</f>
        <v/>
      </c>
      <c r="M30" s="932"/>
      <c r="N30" s="933" t="str">
        <f>IF(NOT('DATA ENTRY SHEET'!AF20=""),'DATA ENTRY SHEET'!AF20,"")</f>
        <v/>
      </c>
      <c r="O30" s="934"/>
      <c r="P30" s="934"/>
      <c r="Q30" s="934"/>
      <c r="R30" s="935"/>
      <c r="S30" s="941" t="str">
        <f>IF(NOT('DATA ENTRY SHEET'!AH20=""),'DATA ENTRY SHEET'!AH20,"")</f>
        <v/>
      </c>
      <c r="T30" s="942"/>
      <c r="U30" s="941" t="str">
        <f>IF(NOT('DATA ENTRY SHEET'!AK20=""),'DATA ENTRY SHEET'!AK20,"")</f>
        <v/>
      </c>
      <c r="V30" s="942"/>
      <c r="W30" s="949" t="str">
        <f>IF(NOT('DATA ENTRY SHEET'!AP20=""),'DATA ENTRY SHEET'!AP20,"")</f>
        <v/>
      </c>
      <c r="X30" s="950"/>
      <c r="Y30" s="951"/>
      <c r="Z30" s="946" t="str">
        <f>IF(NOT('DATA ENTRY SHEET'!AX20=""),'DATA ENTRY SHEET'!AX20,"")</f>
        <v/>
      </c>
      <c r="AA30" s="947"/>
      <c r="AB30" s="948"/>
      <c r="AC30" s="946" t="str">
        <f>IF(NOT('DATA ENTRY SHEET'!AZ20=""),'DATA ENTRY SHEET'!AZ20,"")</f>
        <v/>
      </c>
      <c r="AD30" s="947"/>
      <c r="AE30" s="947"/>
      <c r="AF30" s="948"/>
      <c r="AG30" s="962" t="str">
        <f>IF('DATA ENTRY SHEET'!BR20="","",'DATA ENTRY SHEET'!BR20)</f>
        <v/>
      </c>
      <c r="AH30" s="963"/>
      <c r="AI30" s="961" t="str">
        <f>IF('DATA ENTRY SHEET'!BT20="","",'DATA ENTRY SHEET'!BT20)</f>
        <v/>
      </c>
      <c r="AJ30" s="961"/>
      <c r="AK30" s="1087" t="str">
        <f>IF(NOT('DATA ENTRY SHEET'!AV20=""),'DATA ENTRY SHEET'!AV20,"")</f>
        <v/>
      </c>
      <c r="AL30" s="1088"/>
      <c r="AM30" s="330"/>
      <c r="AN30" s="330"/>
      <c r="AO30" s="331"/>
      <c r="AP30" s="559"/>
      <c r="AQ30" s="664"/>
      <c r="AR30" s="559"/>
      <c r="AS30" s="559"/>
      <c r="AT30" s="559"/>
      <c r="AU30" s="559"/>
      <c r="AV30" s="559"/>
      <c r="AW30" s="559"/>
      <c r="AX30" s="559"/>
      <c r="AY30" s="559"/>
      <c r="AZ30" s="559"/>
      <c r="BA30" s="559"/>
    </row>
    <row r="31" spans="1:53" ht="18" customHeight="1" thickBot="1" x14ac:dyDescent="0.4">
      <c r="A31" s="481"/>
      <c r="B31" s="1111" t="str">
        <f>IF(NOT('DATA ENTRY SHEET'!D20=""),'DATA ENTRY SHEET'!D20,"")</f>
        <v/>
      </c>
      <c r="C31" s="1112"/>
      <c r="D31" s="1112"/>
      <c r="E31" s="1112"/>
      <c r="F31" s="970" t="str">
        <f>IF('DATA ENTRY SHEET'!E20="","",'DATA ENTRY SHEET'!E20)</f>
        <v/>
      </c>
      <c r="G31" s="970"/>
      <c r="H31" s="970"/>
      <c r="I31" s="970"/>
      <c r="J31" s="970"/>
      <c r="K31" s="970"/>
      <c r="L31" s="1004" t="str">
        <f>IF(NOT('DATA ENTRY SHEET'!I20=""),'DATA ENTRY SHEET'!I20,"")</f>
        <v/>
      </c>
      <c r="M31" s="972"/>
      <c r="N31" s="973" t="str">
        <f>IF(NOT('DATA ENTRY SHEET'!AE20=""),'DATA ENTRY SHEET'!AE20,"")</f>
        <v/>
      </c>
      <c r="O31" s="974"/>
      <c r="P31" s="974"/>
      <c r="Q31" s="974"/>
      <c r="R31" s="975"/>
      <c r="S31" s="1098"/>
      <c r="T31" s="1099"/>
      <c r="U31" s="1099"/>
      <c r="V31" s="1100"/>
      <c r="W31" s="1013" t="str">
        <f>IF(NOT('DATA ENTRY SHEET'!AQ20=""),'DATA ENTRY SHEET'!AQ20,"")</f>
        <v/>
      </c>
      <c r="X31" s="1014"/>
      <c r="Y31" s="1015"/>
      <c r="Z31" s="1016" t="str">
        <f>IF(AND(NOT(Z29=""),NOT(Z30="")),(Z30-Z29)/(Z30),"")</f>
        <v/>
      </c>
      <c r="AA31" s="1017"/>
      <c r="AB31" s="1018"/>
      <c r="AC31" s="1016" t="str">
        <f>IF(AND(NOT(AC29=""),NOT(AC30="")),(AC30-AC29)/(AC30),"")</f>
        <v/>
      </c>
      <c r="AD31" s="1017"/>
      <c r="AE31" s="1017"/>
      <c r="AF31" s="1017"/>
      <c r="AG31" s="962" t="str">
        <f>IF('DATA ENTRY SHEET'!BQ20="","",'DATA ENTRY SHEET'!BQ20)</f>
        <v/>
      </c>
      <c r="AH31" s="963"/>
      <c r="AI31" s="996" t="str">
        <f>IF('DATA ENTRY SHEET'!BU20="","",'DATA ENTRY SHEET'!BU20)</f>
        <v/>
      </c>
      <c r="AJ31" s="996"/>
      <c r="AK31" s="996"/>
      <c r="AL31" s="996"/>
      <c r="AM31" s="332"/>
      <c r="AN31" s="333"/>
      <c r="AO31" s="334"/>
      <c r="AP31" s="559"/>
      <c r="AQ31" s="664"/>
      <c r="AR31" s="559"/>
      <c r="AS31" s="559"/>
      <c r="AT31" s="559"/>
      <c r="AU31" s="559"/>
      <c r="AV31" s="559"/>
      <c r="AW31" s="559"/>
      <c r="AX31" s="559"/>
      <c r="AY31" s="559"/>
      <c r="AZ31" s="559"/>
      <c r="BA31" s="559"/>
    </row>
    <row r="32" spans="1:53" ht="4.5" customHeight="1" thickBot="1" x14ac:dyDescent="0.4">
      <c r="A32" s="335"/>
      <c r="B32" s="511"/>
      <c r="C32" s="511"/>
      <c r="D32" s="511"/>
      <c r="E32" s="511"/>
      <c r="F32" s="511"/>
      <c r="G32" s="511"/>
      <c r="H32" s="511"/>
      <c r="I32" s="511"/>
      <c r="J32" s="511"/>
      <c r="K32" s="511"/>
      <c r="L32" s="782"/>
      <c r="M32" s="782"/>
      <c r="N32" s="650"/>
      <c r="O32" s="650"/>
      <c r="P32" s="650"/>
      <c r="Q32" s="650"/>
      <c r="R32" s="650"/>
      <c r="S32" s="510"/>
      <c r="T32" s="510"/>
      <c r="U32" s="510"/>
      <c r="V32" s="510"/>
      <c r="W32" s="510"/>
      <c r="X32" s="510"/>
      <c r="Y32" s="510"/>
      <c r="Z32" s="510"/>
      <c r="AA32" s="510"/>
      <c r="AB32" s="510"/>
      <c r="AC32" s="510"/>
      <c r="AD32" s="510"/>
      <c r="AE32" s="510"/>
      <c r="AF32" s="510"/>
      <c r="AG32" s="683"/>
      <c r="AH32" s="683"/>
      <c r="AI32" s="684"/>
      <c r="AJ32" s="684"/>
      <c r="AK32" s="685"/>
      <c r="AL32" s="686"/>
      <c r="AM32" s="22"/>
      <c r="AN32" s="22"/>
      <c r="AO32" s="22"/>
      <c r="AP32" s="559"/>
      <c r="AQ32" s="664"/>
      <c r="AR32" s="559"/>
      <c r="AS32" s="559"/>
      <c r="AT32" s="559"/>
      <c r="AU32" s="559"/>
      <c r="AV32" s="559"/>
      <c r="AW32" s="559"/>
      <c r="AX32" s="559"/>
      <c r="AY32" s="559"/>
      <c r="AZ32" s="559"/>
      <c r="BA32" s="559"/>
    </row>
    <row r="33" spans="1:53" ht="18" customHeight="1" x14ac:dyDescent="0.35">
      <c r="A33" s="369">
        <v>2</v>
      </c>
      <c r="B33" s="952"/>
      <c r="C33" s="953"/>
      <c r="D33" s="953"/>
      <c r="E33" s="953"/>
      <c r="F33" s="953"/>
      <c r="G33" s="953"/>
      <c r="H33" s="953"/>
      <c r="I33" s="953"/>
      <c r="J33" s="953"/>
      <c r="K33" s="954"/>
      <c r="L33" s="955" t="str">
        <f>IF(NOT('DATA ENTRY SHEET'!F21=""),'DATA ENTRY SHEET'!F21,"")</f>
        <v/>
      </c>
      <c r="M33" s="956"/>
      <c r="N33" s="964" t="str">
        <f>IF(NOT('DATA ENTRY SHEET'!J21=""),'DATA ENTRY SHEET'!J21,"")</f>
        <v/>
      </c>
      <c r="O33" s="965"/>
      <c r="P33" s="965"/>
      <c r="Q33" s="965"/>
      <c r="R33" s="966"/>
      <c r="S33" s="1050" t="str">
        <f>IF(NOT('DATA ENTRY SHEET'!AJ21=""),'DATA ENTRY SHEET'!AJ21,"")</f>
        <v/>
      </c>
      <c r="T33" s="1051"/>
      <c r="U33" s="1050" t="str">
        <f>IF(NOT('DATA ENTRY SHEET'!AM21=""),'DATA ENTRY SHEET'!AM21,"")</f>
        <v/>
      </c>
      <c r="V33" s="1051"/>
      <c r="W33" s="1050" t="str">
        <f>IF(NOT('DATA ENTRY SHEET'!AN21=""),'DATA ENTRY SHEET'!AN21,"")</f>
        <v/>
      </c>
      <c r="X33" s="1058"/>
      <c r="Y33" s="1051"/>
      <c r="Z33" s="943" t="str">
        <f>IF('DATA ENTRY SHEET'!AW21="","",'DATA ENTRY SHEET'!AW21)</f>
        <v/>
      </c>
      <c r="AA33" s="944"/>
      <c r="AB33" s="945"/>
      <c r="AC33" s="943" t="str">
        <f>IF('DATA ENTRY SHEET'!AY21="","",'DATA ENTRY SHEET'!AY21)</f>
        <v/>
      </c>
      <c r="AD33" s="944"/>
      <c r="AE33" s="944"/>
      <c r="AF33" s="945"/>
      <c r="AG33" s="978" t="str">
        <f>UPPER(IF('DATA ENTRY SHEET'!AR21="","",'DATA ENTRY SHEET'!AR21))</f>
        <v/>
      </c>
      <c r="AH33" s="979"/>
      <c r="AI33" s="995" t="str">
        <f>IF('DATA ENTRY SHEET'!BS21="","",'DATA ENTRY SHEET'!BS21)</f>
        <v/>
      </c>
      <c r="AJ33" s="995"/>
      <c r="AK33" s="993" t="str">
        <f>IF(NOT('DATA ENTRY SHEET'!AT21=""),'DATA ENTRY SHEET'!AT21,"")</f>
        <v/>
      </c>
      <c r="AL33" s="994"/>
      <c r="AM33" s="329"/>
      <c r="AN33" s="1094" t="s">
        <v>37</v>
      </c>
      <c r="AO33" s="1095"/>
      <c r="AP33" s="559"/>
      <c r="AQ33" s="674" t="str">
        <f>IF(N33&lt;&gt;"",IF(NOT(INDEX(Table1[CALCULATION:
CASE GTIN CHECK DIGIT VALIDATION],MATCH(N33,Table1[CASE GTIN],0))="VALID"),"Bad Check Digit (CS GTIN)",""),"")</f>
        <v/>
      </c>
      <c r="AR33" s="559"/>
      <c r="AS33" s="559"/>
      <c r="AT33" s="559"/>
      <c r="AU33" s="559"/>
      <c r="AV33" s="559"/>
      <c r="AW33" s="559"/>
      <c r="AX33" s="559"/>
      <c r="AY33" s="559"/>
      <c r="AZ33" s="559"/>
      <c r="BA33" s="559"/>
    </row>
    <row r="34" spans="1:53" ht="18" customHeight="1" x14ac:dyDescent="0.35">
      <c r="A34" s="369"/>
      <c r="B34" s="957" t="str">
        <f>IF(NOT('DATA ENTRY SHEET'!B21=""),'DATA ENTRY SHEET'!B21,"")</f>
        <v/>
      </c>
      <c r="C34" s="958"/>
      <c r="D34" s="958"/>
      <c r="E34" s="958"/>
      <c r="F34" s="959" t="str">
        <f>IF('DATA ENTRY SHEET'!BX21="","",'DATA ENTRY SHEET'!BX21)</f>
        <v/>
      </c>
      <c r="G34" s="959"/>
      <c r="H34" s="959"/>
      <c r="I34" s="959"/>
      <c r="J34" s="959"/>
      <c r="K34" s="960"/>
      <c r="L34" s="936" t="str">
        <f>IF(NOT('DATA ENTRY SHEET'!H21=""),'DATA ENTRY SHEET'!H21,"")</f>
        <v/>
      </c>
      <c r="M34" s="937"/>
      <c r="N34" s="938" t="str">
        <f>IF(NOT('DATA ENTRY SHEET'!AD21=""),'DATA ENTRY SHEET'!AD21,"")</f>
        <v/>
      </c>
      <c r="O34" s="939"/>
      <c r="P34" s="939"/>
      <c r="Q34" s="939"/>
      <c r="R34" s="940"/>
      <c r="S34" s="941" t="str">
        <f>IF(NOT('DATA ENTRY SHEET'!AI21=""),'DATA ENTRY SHEET'!AI21,"")</f>
        <v/>
      </c>
      <c r="T34" s="942"/>
      <c r="U34" s="941" t="str">
        <f>IF(NOT('DATA ENTRY SHEET'!AL21=""),'DATA ENTRY SHEET'!AL21,"")</f>
        <v/>
      </c>
      <c r="V34" s="942"/>
      <c r="W34" s="941" t="str">
        <f>IF(NOT('DATA ENTRY SHEET'!AO21=""),'DATA ENTRY SHEET'!AO21,"")</f>
        <v/>
      </c>
      <c r="X34" s="980"/>
      <c r="Y34" s="942"/>
      <c r="Z34" s="946" t="str">
        <f>IF(Z33="","",ROUNDUP((Z33)*((AB24)+1),2))</f>
        <v/>
      </c>
      <c r="AA34" s="947"/>
      <c r="AB34" s="948"/>
      <c r="AC34" s="946" t="str">
        <f>IF(AC33="","",ROUNDUP((AC33)*($AF$24+1),2))</f>
        <v/>
      </c>
      <c r="AD34" s="947"/>
      <c r="AE34" s="947"/>
      <c r="AF34" s="948"/>
      <c r="AG34" s="976" t="str">
        <f>IF(NOT('DATA ENTRY SHEET'!AS21=""),'DATA ENTRY SHEET'!AS21,"")</f>
        <v/>
      </c>
      <c r="AH34" s="977"/>
      <c r="AI34" s="961" t="str">
        <f>IF('DATA ENTRY SHEET'!BV21="","",'DATA ENTRY SHEET'!BV21)</f>
        <v/>
      </c>
      <c r="AJ34" s="961"/>
      <c r="AK34" s="998" t="str">
        <f>IF(NOT('DATA ENTRY SHEET'!AU21=""),'DATA ENTRY SHEET'!AU21,"")</f>
        <v/>
      </c>
      <c r="AL34" s="999"/>
      <c r="AM34" s="330"/>
      <c r="AN34" s="1092" t="s">
        <v>34</v>
      </c>
      <c r="AO34" s="1093"/>
      <c r="AP34" s="559"/>
      <c r="AQ34" s="664"/>
      <c r="AR34" s="559"/>
      <c r="AS34" s="559"/>
      <c r="AT34" s="559"/>
      <c r="AU34" s="559"/>
      <c r="AV34" s="559"/>
      <c r="AW34" s="559"/>
      <c r="AX34" s="559"/>
      <c r="AY34" s="559"/>
      <c r="AZ34" s="559"/>
      <c r="BA34" s="559"/>
    </row>
    <row r="35" spans="1:53" ht="18" customHeight="1" x14ac:dyDescent="0.35">
      <c r="A35" s="369"/>
      <c r="B35" s="929" t="str">
        <f>IF(NOT('DATA ENTRY SHEET'!C21=""),'DATA ENTRY SHEET'!C21,"")</f>
        <v/>
      </c>
      <c r="C35" s="930"/>
      <c r="D35" s="930"/>
      <c r="E35" s="930"/>
      <c r="F35" s="930"/>
      <c r="G35" s="930"/>
      <c r="H35" s="930"/>
      <c r="I35" s="930"/>
      <c r="J35" s="930"/>
      <c r="K35" s="648" t="str">
        <f>IF('DATA ENTRY SHEET'!AG21&lt;&gt;"",LEFT('DATA ENTRY SHEET'!AG21,1),"")</f>
        <v/>
      </c>
      <c r="L35" s="931" t="str">
        <f>IF(NOT('DATA ENTRY SHEET'!G21=""),'DATA ENTRY SHEET'!G21,"")</f>
        <v/>
      </c>
      <c r="M35" s="932"/>
      <c r="N35" s="933" t="str">
        <f>IF(NOT('DATA ENTRY SHEET'!AF21=""),'DATA ENTRY SHEET'!AF21,"")</f>
        <v/>
      </c>
      <c r="O35" s="934"/>
      <c r="P35" s="934"/>
      <c r="Q35" s="934"/>
      <c r="R35" s="935"/>
      <c r="S35" s="941" t="str">
        <f>IF(NOT('DATA ENTRY SHEET'!AH21=""),'DATA ENTRY SHEET'!AH21,"")</f>
        <v/>
      </c>
      <c r="T35" s="942"/>
      <c r="U35" s="941" t="str">
        <f>IF(NOT('DATA ENTRY SHEET'!AK21=""),'DATA ENTRY SHEET'!AK21,"")</f>
        <v/>
      </c>
      <c r="V35" s="942"/>
      <c r="W35" s="949" t="str">
        <f>IF(NOT('DATA ENTRY SHEET'!AP21=""),'DATA ENTRY SHEET'!AP21,"")</f>
        <v/>
      </c>
      <c r="X35" s="950"/>
      <c r="Y35" s="951"/>
      <c r="Z35" s="946" t="str">
        <f>IF(NOT('DATA ENTRY SHEET'!AX21=""),'DATA ENTRY SHEET'!AX21,"")</f>
        <v/>
      </c>
      <c r="AA35" s="947"/>
      <c r="AB35" s="948"/>
      <c r="AC35" s="946" t="str">
        <f>IF(NOT('DATA ENTRY SHEET'!AZ21=""),'DATA ENTRY SHEET'!AZ21,"")</f>
        <v/>
      </c>
      <c r="AD35" s="947"/>
      <c r="AE35" s="947"/>
      <c r="AF35" s="948"/>
      <c r="AG35" s="962" t="str">
        <f>IF('DATA ENTRY SHEET'!BR21="","",'DATA ENTRY SHEET'!BR21)</f>
        <v/>
      </c>
      <c r="AH35" s="963"/>
      <c r="AI35" s="961" t="str">
        <f>IF('DATA ENTRY SHEET'!BT21="","",'DATA ENTRY SHEET'!BT21)</f>
        <v/>
      </c>
      <c r="AJ35" s="961"/>
      <c r="AK35" s="1087" t="str">
        <f>IF(NOT('DATA ENTRY SHEET'!AV21=""),'DATA ENTRY SHEET'!AV21,"")</f>
        <v/>
      </c>
      <c r="AL35" s="1088"/>
      <c r="AM35" s="330"/>
      <c r="AN35" s="330"/>
      <c r="AO35" s="331"/>
      <c r="AP35" s="559"/>
      <c r="AQ35" s="664"/>
      <c r="AR35" s="559"/>
      <c r="AS35" s="559"/>
      <c r="AT35" s="559"/>
      <c r="AU35" s="559"/>
      <c r="AV35" s="559"/>
      <c r="AW35" s="559"/>
      <c r="AX35" s="559"/>
      <c r="AY35" s="559"/>
      <c r="AZ35" s="559"/>
      <c r="BA35" s="559"/>
    </row>
    <row r="36" spans="1:53" ht="18" customHeight="1" thickBot="1" x14ac:dyDescent="0.4">
      <c r="A36" s="369"/>
      <c r="B36" s="967" t="str">
        <f>IF(NOT('DATA ENTRY SHEET'!D21=""),'DATA ENTRY SHEET'!D21,"")</f>
        <v/>
      </c>
      <c r="C36" s="968"/>
      <c r="D36" s="968"/>
      <c r="E36" s="969"/>
      <c r="F36" s="970" t="str">
        <f>IF('DATA ENTRY SHEET'!E21="","",'DATA ENTRY SHEET'!E21)</f>
        <v/>
      </c>
      <c r="G36" s="970"/>
      <c r="H36" s="970"/>
      <c r="I36" s="970"/>
      <c r="J36" s="970"/>
      <c r="K36" s="970"/>
      <c r="L36" s="971" t="str">
        <f>IF(NOT('DATA ENTRY SHEET'!I21=""),'DATA ENTRY SHEET'!I21,"")</f>
        <v/>
      </c>
      <c r="M36" s="972"/>
      <c r="N36" s="973" t="str">
        <f>IF(NOT('DATA ENTRY SHEET'!AE21=""),'DATA ENTRY SHEET'!AE21,"")</f>
        <v/>
      </c>
      <c r="O36" s="974"/>
      <c r="P36" s="974"/>
      <c r="Q36" s="974"/>
      <c r="R36" s="975"/>
      <c r="S36" s="1089"/>
      <c r="T36" s="1090"/>
      <c r="U36" s="1090"/>
      <c r="V36" s="1091"/>
      <c r="W36" s="1013" t="str">
        <f>IF(NOT('DATA ENTRY SHEET'!AQ21=""),'DATA ENTRY SHEET'!AQ21,"")</f>
        <v/>
      </c>
      <c r="X36" s="1014"/>
      <c r="Y36" s="1015"/>
      <c r="Z36" s="1016" t="str">
        <f t="shared" ref="Z36" si="0">IF(AND(NOT(Z34=""),NOT(Z35="")),(Z35-Z34)/(Z35),"")</f>
        <v/>
      </c>
      <c r="AA36" s="1017"/>
      <c r="AB36" s="1018"/>
      <c r="AC36" s="1016" t="str">
        <f t="shared" ref="AC36" si="1">IF(AND(NOT(AC34=""),NOT(AC35="")),(AC35-AC34)/(AC35),"")</f>
        <v/>
      </c>
      <c r="AD36" s="1017"/>
      <c r="AE36" s="1017"/>
      <c r="AF36" s="1017"/>
      <c r="AG36" s="1068" t="str">
        <f>IF('DATA ENTRY SHEET'!BQ21="","",'DATA ENTRY SHEET'!BQ21)</f>
        <v/>
      </c>
      <c r="AH36" s="1068"/>
      <c r="AI36" s="997" t="str">
        <f>IF('DATA ENTRY SHEET'!BU21="","",'DATA ENTRY SHEET'!BU21)</f>
        <v/>
      </c>
      <c r="AJ36" s="997"/>
      <c r="AK36" s="997"/>
      <c r="AL36" s="997"/>
      <c r="AM36" s="332"/>
      <c r="AN36" s="333"/>
      <c r="AO36" s="334"/>
      <c r="AP36" s="559"/>
      <c r="AQ36" s="664"/>
      <c r="AR36" s="559"/>
      <c r="AS36" s="559"/>
      <c r="AT36" s="559"/>
      <c r="AU36" s="559"/>
      <c r="AV36" s="559"/>
      <c r="AW36" s="559"/>
      <c r="AX36" s="559"/>
      <c r="AY36" s="559"/>
      <c r="AZ36" s="559"/>
      <c r="BA36" s="559"/>
    </row>
    <row r="37" spans="1:53" ht="4.5" customHeight="1" thickBot="1" x14ac:dyDescent="0.4">
      <c r="A37" s="335"/>
      <c r="B37" s="511"/>
      <c r="C37" s="511"/>
      <c r="D37" s="511"/>
      <c r="E37" s="511"/>
      <c r="F37" s="511"/>
      <c r="G37" s="511"/>
      <c r="H37" s="511"/>
      <c r="I37" s="511"/>
      <c r="J37" s="511"/>
      <c r="K37" s="511"/>
      <c r="L37" s="782"/>
      <c r="M37" s="782"/>
      <c r="N37" s="650"/>
      <c r="O37" s="650"/>
      <c r="P37" s="650"/>
      <c r="Q37" s="650"/>
      <c r="R37" s="650"/>
      <c r="S37" s="510"/>
      <c r="T37" s="510"/>
      <c r="U37" s="510"/>
      <c r="V37" s="510"/>
      <c r="W37" s="510"/>
      <c r="X37" s="510"/>
      <c r="Y37" s="510"/>
      <c r="Z37" s="510"/>
      <c r="AA37" s="510"/>
      <c r="AB37" s="510"/>
      <c r="AC37" s="510"/>
      <c r="AD37" s="510"/>
      <c r="AE37" s="510"/>
      <c r="AF37" s="510"/>
      <c r="AG37" s="339"/>
      <c r="AH37" s="339"/>
      <c r="AI37" s="687"/>
      <c r="AJ37" s="340"/>
      <c r="AK37" s="341"/>
      <c r="AL37" s="300"/>
      <c r="AM37" s="22"/>
      <c r="AN37" s="22"/>
      <c r="AO37" s="22"/>
      <c r="AP37" s="559"/>
      <c r="AQ37" s="664"/>
      <c r="AR37" s="559"/>
      <c r="AS37" s="559"/>
      <c r="AT37" s="559"/>
      <c r="AU37" s="559"/>
      <c r="AV37" s="559"/>
      <c r="AW37" s="559"/>
      <c r="AX37" s="559"/>
      <c r="AY37" s="559"/>
      <c r="AZ37" s="559"/>
      <c r="BA37" s="559"/>
    </row>
    <row r="38" spans="1:53" ht="18" customHeight="1" x14ac:dyDescent="0.35">
      <c r="A38" s="369">
        <v>3</v>
      </c>
      <c r="B38" s="952"/>
      <c r="C38" s="953"/>
      <c r="D38" s="953"/>
      <c r="E38" s="953"/>
      <c r="F38" s="953"/>
      <c r="G38" s="953"/>
      <c r="H38" s="953"/>
      <c r="I38" s="953"/>
      <c r="J38" s="953"/>
      <c r="K38" s="954"/>
      <c r="L38" s="955" t="str">
        <f>IF(NOT('DATA ENTRY SHEET'!F22=""),'DATA ENTRY SHEET'!F22,"")</f>
        <v/>
      </c>
      <c r="M38" s="956"/>
      <c r="N38" s="964" t="str">
        <f>IF(NOT('DATA ENTRY SHEET'!J22=""),'DATA ENTRY SHEET'!J22,"")</f>
        <v/>
      </c>
      <c r="O38" s="965"/>
      <c r="P38" s="965"/>
      <c r="Q38" s="965"/>
      <c r="R38" s="966"/>
      <c r="S38" s="1050" t="str">
        <f>IF(NOT('DATA ENTRY SHEET'!AJ22=""),'DATA ENTRY SHEET'!AJ22,"")</f>
        <v/>
      </c>
      <c r="T38" s="1051"/>
      <c r="U38" s="1050" t="str">
        <f>IF(NOT('DATA ENTRY SHEET'!AM22=""),'DATA ENTRY SHEET'!AM22,"")</f>
        <v/>
      </c>
      <c r="V38" s="1051"/>
      <c r="W38" s="1050" t="str">
        <f>IF(NOT('DATA ENTRY SHEET'!AN22=""),'DATA ENTRY SHEET'!AN22,"")</f>
        <v/>
      </c>
      <c r="X38" s="1058"/>
      <c r="Y38" s="1051"/>
      <c r="Z38" s="943" t="str">
        <f>IF('DATA ENTRY SHEET'!AW22="","",'DATA ENTRY SHEET'!AW22)</f>
        <v/>
      </c>
      <c r="AA38" s="944"/>
      <c r="AB38" s="945"/>
      <c r="AC38" s="943" t="str">
        <f>IF('DATA ENTRY SHEET'!AY22="","",'DATA ENTRY SHEET'!AY22)</f>
        <v/>
      </c>
      <c r="AD38" s="944"/>
      <c r="AE38" s="944"/>
      <c r="AF38" s="945"/>
      <c r="AG38" s="978" t="str">
        <f>UPPER(IF('DATA ENTRY SHEET'!AR22="","",'DATA ENTRY SHEET'!AR22))</f>
        <v/>
      </c>
      <c r="AH38" s="979"/>
      <c r="AI38" s="995" t="str">
        <f>IF('DATA ENTRY SHEET'!BS22="","",'DATA ENTRY SHEET'!BS22)</f>
        <v/>
      </c>
      <c r="AJ38" s="995"/>
      <c r="AK38" s="993" t="str">
        <f>IF(NOT('DATA ENTRY SHEET'!AT22=""),'DATA ENTRY SHEET'!AT22,"")</f>
        <v/>
      </c>
      <c r="AL38" s="994"/>
      <c r="AM38" s="329"/>
      <c r="AN38" s="1094" t="s">
        <v>37</v>
      </c>
      <c r="AO38" s="1095"/>
      <c r="AP38" s="559"/>
      <c r="AQ38" s="671" t="str">
        <f>IF(N38&lt;&gt;"",IF(NOT(INDEX(Table1[CALCULATION:
CASE GTIN CHECK DIGIT VALIDATION],MATCH(N38,Table1[CASE GTIN],0))="VALID"),"Bad Check Digit (CS GTIN)",""),"")</f>
        <v/>
      </c>
      <c r="AR38" s="559"/>
      <c r="AS38" s="559"/>
      <c r="AT38" s="559"/>
      <c r="AU38" s="559"/>
      <c r="AV38" s="559"/>
      <c r="AW38" s="559"/>
      <c r="AX38" s="559"/>
      <c r="AY38" s="559"/>
      <c r="AZ38" s="559"/>
      <c r="BA38" s="559"/>
    </row>
    <row r="39" spans="1:53" ht="18" customHeight="1" x14ac:dyDescent="0.35">
      <c r="A39" s="369"/>
      <c r="B39" s="957" t="str">
        <f>IF(NOT('DATA ENTRY SHEET'!B22=""),'DATA ENTRY SHEET'!B22,"")</f>
        <v/>
      </c>
      <c r="C39" s="958"/>
      <c r="D39" s="958"/>
      <c r="E39" s="958"/>
      <c r="F39" s="959" t="str">
        <f>IF('DATA ENTRY SHEET'!BX22="","",'DATA ENTRY SHEET'!BX22)</f>
        <v/>
      </c>
      <c r="G39" s="959"/>
      <c r="H39" s="959"/>
      <c r="I39" s="959"/>
      <c r="J39" s="959"/>
      <c r="K39" s="960"/>
      <c r="L39" s="936" t="str">
        <f>IF(NOT('DATA ENTRY SHEET'!H22=""),'DATA ENTRY SHEET'!H22,"")</f>
        <v/>
      </c>
      <c r="M39" s="937"/>
      <c r="N39" s="938" t="str">
        <f>IF(NOT('DATA ENTRY SHEET'!AD22=""),'DATA ENTRY SHEET'!AD22,"")</f>
        <v/>
      </c>
      <c r="O39" s="939"/>
      <c r="P39" s="939"/>
      <c r="Q39" s="939"/>
      <c r="R39" s="940"/>
      <c r="S39" s="941" t="str">
        <f>IF(NOT('DATA ENTRY SHEET'!AI22=""),'DATA ENTRY SHEET'!AI22,"")</f>
        <v/>
      </c>
      <c r="T39" s="942"/>
      <c r="U39" s="941" t="str">
        <f>IF(NOT('DATA ENTRY SHEET'!AL22=""),'DATA ENTRY SHEET'!AL22,"")</f>
        <v/>
      </c>
      <c r="V39" s="942"/>
      <c r="W39" s="941" t="str">
        <f>IF(NOT('DATA ENTRY SHEET'!AO22=""),'DATA ENTRY SHEET'!AO22,"")</f>
        <v/>
      </c>
      <c r="X39" s="980"/>
      <c r="Y39" s="942"/>
      <c r="Z39" s="946" t="str">
        <f>IF(Z38="","",ROUNDUP((Z38)*((AB24)+1),2))</f>
        <v/>
      </c>
      <c r="AA39" s="947"/>
      <c r="AB39" s="948"/>
      <c r="AC39" s="946" t="str">
        <f>IF(AC38="","",ROUNDUP((AC38)*(AF24+1),2))</f>
        <v/>
      </c>
      <c r="AD39" s="947"/>
      <c r="AE39" s="947"/>
      <c r="AF39" s="948"/>
      <c r="AG39" s="976" t="str">
        <f>IF(NOT('DATA ENTRY SHEET'!AS22=""),'DATA ENTRY SHEET'!AS22,"")</f>
        <v/>
      </c>
      <c r="AH39" s="977"/>
      <c r="AI39" s="961" t="str">
        <f>IF('DATA ENTRY SHEET'!BV22="","",'DATA ENTRY SHEET'!BV22)</f>
        <v/>
      </c>
      <c r="AJ39" s="961"/>
      <c r="AK39" s="998" t="str">
        <f>IF(NOT('DATA ENTRY SHEET'!AU22=""),'DATA ENTRY SHEET'!AU22,"")</f>
        <v/>
      </c>
      <c r="AL39" s="999"/>
      <c r="AM39" s="330"/>
      <c r="AN39" s="1092" t="s">
        <v>34</v>
      </c>
      <c r="AO39" s="1093"/>
      <c r="AP39" s="559"/>
      <c r="AQ39" s="664"/>
      <c r="AR39" s="559"/>
      <c r="AS39" s="559"/>
      <c r="AT39" s="559"/>
      <c r="AU39" s="559"/>
      <c r="AV39" s="559"/>
      <c r="AW39" s="559"/>
      <c r="AX39" s="559"/>
      <c r="AY39" s="559"/>
      <c r="AZ39" s="559"/>
      <c r="BA39" s="559"/>
    </row>
    <row r="40" spans="1:53" ht="18" customHeight="1" x14ac:dyDescent="0.35">
      <c r="A40" s="369"/>
      <c r="B40" s="929" t="str">
        <f>IF(NOT('DATA ENTRY SHEET'!C22=""),'DATA ENTRY SHEET'!C22,"")</f>
        <v/>
      </c>
      <c r="C40" s="930"/>
      <c r="D40" s="930"/>
      <c r="E40" s="930"/>
      <c r="F40" s="930"/>
      <c r="G40" s="930"/>
      <c r="H40" s="930"/>
      <c r="I40" s="930"/>
      <c r="J40" s="930"/>
      <c r="K40" s="648" t="str">
        <f>IF('DATA ENTRY SHEET'!AG22&lt;&gt;"",LEFT('DATA ENTRY SHEET'!AG22,1),"")</f>
        <v/>
      </c>
      <c r="L40" s="931" t="str">
        <f>IF(NOT('DATA ENTRY SHEET'!G22=""),'DATA ENTRY SHEET'!G22,"")</f>
        <v/>
      </c>
      <c r="M40" s="932"/>
      <c r="N40" s="933" t="str">
        <f>IF(NOT('DATA ENTRY SHEET'!AF22=""),'DATA ENTRY SHEET'!AF22,"")</f>
        <v/>
      </c>
      <c r="O40" s="934"/>
      <c r="P40" s="934"/>
      <c r="Q40" s="934"/>
      <c r="R40" s="935"/>
      <c r="S40" s="941" t="str">
        <f>IF(NOT('DATA ENTRY SHEET'!AH22=""),'DATA ENTRY SHEET'!AH22,"")</f>
        <v/>
      </c>
      <c r="T40" s="942"/>
      <c r="U40" s="941" t="str">
        <f>IF(NOT('DATA ENTRY SHEET'!AK22=""),'DATA ENTRY SHEET'!AK22,"")</f>
        <v/>
      </c>
      <c r="V40" s="942"/>
      <c r="W40" s="949" t="str">
        <f>IF(NOT('DATA ENTRY SHEET'!AP22=""),'DATA ENTRY SHEET'!AP22,"")</f>
        <v/>
      </c>
      <c r="X40" s="950"/>
      <c r="Y40" s="951"/>
      <c r="Z40" s="946" t="str">
        <f>IF(NOT('DATA ENTRY SHEET'!AX22=""),'DATA ENTRY SHEET'!AX22,"")</f>
        <v/>
      </c>
      <c r="AA40" s="947"/>
      <c r="AB40" s="948"/>
      <c r="AC40" s="946" t="str">
        <f>IF(NOT('DATA ENTRY SHEET'!AZ22=""),'DATA ENTRY SHEET'!AZ22,"")</f>
        <v/>
      </c>
      <c r="AD40" s="947"/>
      <c r="AE40" s="947"/>
      <c r="AF40" s="948"/>
      <c r="AG40" s="962" t="str">
        <f>IF('DATA ENTRY SHEET'!BR22="","",'DATA ENTRY SHEET'!BR22)</f>
        <v/>
      </c>
      <c r="AH40" s="963"/>
      <c r="AI40" s="961" t="str">
        <f>IF('DATA ENTRY SHEET'!BT22="","",'DATA ENTRY SHEET'!BT22)</f>
        <v/>
      </c>
      <c r="AJ40" s="961"/>
      <c r="AK40" s="1087" t="str">
        <f>IF(NOT('DATA ENTRY SHEET'!AV22=""),'DATA ENTRY SHEET'!AV22,"")</f>
        <v/>
      </c>
      <c r="AL40" s="1088"/>
      <c r="AM40" s="330"/>
      <c r="AN40" s="330"/>
      <c r="AO40" s="331"/>
      <c r="AP40" s="559"/>
      <c r="AQ40" s="664"/>
      <c r="AR40" s="559"/>
      <c r="AS40" s="559"/>
      <c r="AT40" s="559"/>
      <c r="AU40" s="559"/>
      <c r="AV40" s="559"/>
      <c r="AW40" s="559"/>
      <c r="AX40" s="559"/>
      <c r="AY40" s="559"/>
      <c r="AZ40" s="559"/>
      <c r="BA40" s="559"/>
    </row>
    <row r="41" spans="1:53" ht="18" customHeight="1" thickBot="1" x14ac:dyDescent="0.4">
      <c r="A41" s="369"/>
      <c r="B41" s="967" t="str">
        <f>IF(NOT('DATA ENTRY SHEET'!D22=""),'DATA ENTRY SHEET'!D22,"")</f>
        <v/>
      </c>
      <c r="C41" s="968"/>
      <c r="D41" s="968"/>
      <c r="E41" s="969"/>
      <c r="F41" s="970" t="str">
        <f>IF('DATA ENTRY SHEET'!E22="","",'DATA ENTRY SHEET'!E22)</f>
        <v/>
      </c>
      <c r="G41" s="970"/>
      <c r="H41" s="970"/>
      <c r="I41" s="970"/>
      <c r="J41" s="970"/>
      <c r="K41" s="970"/>
      <c r="L41" s="971" t="str">
        <f>IF(NOT('DATA ENTRY SHEET'!I22=""),'DATA ENTRY SHEET'!I22,"")</f>
        <v/>
      </c>
      <c r="M41" s="972"/>
      <c r="N41" s="973" t="str">
        <f>IF(NOT('DATA ENTRY SHEET'!AE22=""),'DATA ENTRY SHEET'!AE22,"")</f>
        <v/>
      </c>
      <c r="O41" s="974"/>
      <c r="P41" s="974"/>
      <c r="Q41" s="974"/>
      <c r="R41" s="975"/>
      <c r="S41" s="1089"/>
      <c r="T41" s="1090"/>
      <c r="U41" s="1090"/>
      <c r="V41" s="1091"/>
      <c r="W41" s="1013" t="str">
        <f>IF(NOT('DATA ENTRY SHEET'!AQ22=""),'DATA ENTRY SHEET'!AQ22,"")</f>
        <v/>
      </c>
      <c r="X41" s="1014"/>
      <c r="Y41" s="1015"/>
      <c r="Z41" s="1016" t="str">
        <f>IF(AND(NOT(Z39=""),NOT(Z40="")),(Z40-Z39)/(Z40),"")</f>
        <v/>
      </c>
      <c r="AA41" s="1017"/>
      <c r="AB41" s="1018"/>
      <c r="AC41" s="1016" t="str">
        <f t="shared" ref="AC41" si="2">IF(AND(NOT(AC39=""),NOT(AC40="")),(AC40-AC39)/(AC40),"")</f>
        <v/>
      </c>
      <c r="AD41" s="1017"/>
      <c r="AE41" s="1017"/>
      <c r="AF41" s="1017"/>
      <c r="AG41" s="1068" t="str">
        <f>IF('DATA ENTRY SHEET'!BQ22="","",'DATA ENTRY SHEET'!BQ22)</f>
        <v/>
      </c>
      <c r="AH41" s="1068"/>
      <c r="AI41" s="996" t="str">
        <f>IF('DATA ENTRY SHEET'!BU22="","",'DATA ENTRY SHEET'!BU22)</f>
        <v/>
      </c>
      <c r="AJ41" s="996"/>
      <c r="AK41" s="996"/>
      <c r="AL41" s="996"/>
      <c r="AM41" s="332"/>
      <c r="AN41" s="333"/>
      <c r="AO41" s="334"/>
      <c r="AP41" s="559"/>
      <c r="AQ41" s="664"/>
      <c r="AR41" s="559"/>
      <c r="AS41" s="559"/>
      <c r="AT41" s="559"/>
      <c r="AU41" s="559"/>
      <c r="AV41" s="559"/>
      <c r="AW41" s="559"/>
      <c r="AX41" s="559"/>
      <c r="AY41" s="559"/>
      <c r="AZ41" s="559"/>
      <c r="BA41" s="559"/>
    </row>
    <row r="42" spans="1:53" ht="4.5" customHeight="1" thickBot="1" x14ac:dyDescent="0.4">
      <c r="A42" s="335"/>
      <c r="B42" s="511"/>
      <c r="C42" s="511"/>
      <c r="D42" s="511"/>
      <c r="E42" s="511"/>
      <c r="F42" s="511"/>
      <c r="G42" s="511"/>
      <c r="H42" s="511"/>
      <c r="I42" s="511"/>
      <c r="J42" s="511"/>
      <c r="K42" s="511"/>
      <c r="L42" s="782"/>
      <c r="M42" s="782"/>
      <c r="N42" s="650"/>
      <c r="O42" s="650"/>
      <c r="P42" s="650"/>
      <c r="Q42" s="650"/>
      <c r="R42" s="650"/>
      <c r="S42" s="510"/>
      <c r="T42" s="510"/>
      <c r="U42" s="510"/>
      <c r="V42" s="510"/>
      <c r="W42" s="510"/>
      <c r="X42" s="510"/>
      <c r="Y42" s="510"/>
      <c r="Z42" s="510"/>
      <c r="AA42" s="510"/>
      <c r="AB42" s="510"/>
      <c r="AC42" s="510"/>
      <c r="AD42" s="510"/>
      <c r="AE42" s="510"/>
      <c r="AF42" s="510"/>
      <c r="AG42" s="487"/>
      <c r="AH42" s="487"/>
      <c r="AI42" s="684"/>
      <c r="AJ42" s="684"/>
      <c r="AK42" s="685"/>
      <c r="AL42" s="686"/>
      <c r="AM42" s="22"/>
      <c r="AN42" s="22"/>
      <c r="AO42" s="22"/>
      <c r="AP42" s="559"/>
      <c r="AQ42" s="664"/>
      <c r="AR42" s="559"/>
      <c r="AS42" s="559"/>
      <c r="AT42" s="559"/>
      <c r="AU42" s="559"/>
      <c r="AV42" s="559"/>
      <c r="AW42" s="559"/>
      <c r="AX42" s="559"/>
      <c r="AY42" s="559"/>
      <c r="AZ42" s="559"/>
      <c r="BA42" s="559"/>
    </row>
    <row r="43" spans="1:53" ht="18" customHeight="1" x14ac:dyDescent="0.35">
      <c r="A43" s="369">
        <v>4</v>
      </c>
      <c r="B43" s="952"/>
      <c r="C43" s="953"/>
      <c r="D43" s="953"/>
      <c r="E43" s="953"/>
      <c r="F43" s="953"/>
      <c r="G43" s="953"/>
      <c r="H43" s="953"/>
      <c r="I43" s="953"/>
      <c r="J43" s="953"/>
      <c r="K43" s="954"/>
      <c r="L43" s="955" t="str">
        <f>IF(NOT('DATA ENTRY SHEET'!F23=""),'DATA ENTRY SHEET'!F23,"")</f>
        <v/>
      </c>
      <c r="M43" s="956"/>
      <c r="N43" s="964" t="str">
        <f>IF(NOT('DATA ENTRY SHEET'!J23=""),'DATA ENTRY SHEET'!J23,"")</f>
        <v/>
      </c>
      <c r="O43" s="965"/>
      <c r="P43" s="965"/>
      <c r="Q43" s="965"/>
      <c r="R43" s="966"/>
      <c r="S43" s="1050" t="str">
        <f>IF(NOT('DATA ENTRY SHEET'!AJ23=""),'DATA ENTRY SHEET'!AJ23,"")</f>
        <v/>
      </c>
      <c r="T43" s="1051"/>
      <c r="U43" s="1050" t="str">
        <f>IF(NOT('DATA ENTRY SHEET'!AM23=""),'DATA ENTRY SHEET'!AM23,"")</f>
        <v/>
      </c>
      <c r="V43" s="1051"/>
      <c r="W43" s="1050" t="str">
        <f>IF(NOT('DATA ENTRY SHEET'!AN23=""),'DATA ENTRY SHEET'!AN23,"")</f>
        <v/>
      </c>
      <c r="X43" s="1058"/>
      <c r="Y43" s="1051"/>
      <c r="Z43" s="943" t="str">
        <f>IF('DATA ENTRY SHEET'!AW23="","",'DATA ENTRY SHEET'!AW23)</f>
        <v/>
      </c>
      <c r="AA43" s="944"/>
      <c r="AB43" s="945"/>
      <c r="AC43" s="943" t="str">
        <f>IF('DATA ENTRY SHEET'!AY23="","",'DATA ENTRY SHEET'!AY23)</f>
        <v/>
      </c>
      <c r="AD43" s="944"/>
      <c r="AE43" s="944"/>
      <c r="AF43" s="945"/>
      <c r="AG43" s="978" t="str">
        <f>UPPER(IF('DATA ENTRY SHEET'!AR23="","",'DATA ENTRY SHEET'!AR23))</f>
        <v/>
      </c>
      <c r="AH43" s="979"/>
      <c r="AI43" s="995" t="str">
        <f>IF('DATA ENTRY SHEET'!BS23="","",'DATA ENTRY SHEET'!BS23)</f>
        <v/>
      </c>
      <c r="AJ43" s="995"/>
      <c r="AK43" s="993" t="str">
        <f>IF(NOT('DATA ENTRY SHEET'!AT23=""),'DATA ENTRY SHEET'!AT23,"")</f>
        <v/>
      </c>
      <c r="AL43" s="994"/>
      <c r="AM43" s="329"/>
      <c r="AN43" s="1094" t="s">
        <v>37</v>
      </c>
      <c r="AO43" s="1095"/>
      <c r="AP43" s="559"/>
      <c r="AQ43" s="671" t="str">
        <f>IF(N43&lt;&gt;"",IF(NOT(INDEX(Table1[CALCULATION:
CASE GTIN CHECK DIGIT VALIDATION],MATCH(N43,Table1[CASE GTIN],0))="VALID"),"Bad Check Digit (CS GTIN)",""),"")</f>
        <v/>
      </c>
      <c r="AR43" s="559"/>
      <c r="AS43" s="559"/>
      <c r="AT43" s="559"/>
      <c r="AU43" s="559"/>
      <c r="AV43" s="559"/>
      <c r="AW43" s="559"/>
      <c r="AX43" s="559"/>
      <c r="AY43" s="559"/>
      <c r="AZ43" s="559"/>
      <c r="BA43" s="559"/>
    </row>
    <row r="44" spans="1:53" ht="18" customHeight="1" x14ac:dyDescent="0.35">
      <c r="A44" s="369"/>
      <c r="B44" s="957" t="str">
        <f>IF(NOT('DATA ENTRY SHEET'!B23=""),'DATA ENTRY SHEET'!B23,"")</f>
        <v/>
      </c>
      <c r="C44" s="958"/>
      <c r="D44" s="958"/>
      <c r="E44" s="958"/>
      <c r="F44" s="959" t="str">
        <f>IF('DATA ENTRY SHEET'!BX23="","",'DATA ENTRY SHEET'!BX23)</f>
        <v/>
      </c>
      <c r="G44" s="959"/>
      <c r="H44" s="959"/>
      <c r="I44" s="959"/>
      <c r="J44" s="959"/>
      <c r="K44" s="960"/>
      <c r="L44" s="936" t="str">
        <f>IF(NOT('DATA ENTRY SHEET'!H23=""),'DATA ENTRY SHEET'!H23,"")</f>
        <v/>
      </c>
      <c r="M44" s="937"/>
      <c r="N44" s="938" t="str">
        <f>IF(NOT('DATA ENTRY SHEET'!AD23=""),'DATA ENTRY SHEET'!AD23,"")</f>
        <v/>
      </c>
      <c r="O44" s="939"/>
      <c r="P44" s="939"/>
      <c r="Q44" s="939"/>
      <c r="R44" s="940"/>
      <c r="S44" s="941" t="str">
        <f>IF(NOT('DATA ENTRY SHEET'!AI23=""),'DATA ENTRY SHEET'!AI23,"")</f>
        <v/>
      </c>
      <c r="T44" s="942"/>
      <c r="U44" s="941" t="str">
        <f>IF(NOT('DATA ENTRY SHEET'!AL23=""),'DATA ENTRY SHEET'!AL23,"")</f>
        <v/>
      </c>
      <c r="V44" s="942"/>
      <c r="W44" s="941" t="str">
        <f>IF(NOT('DATA ENTRY SHEET'!AO23=""),'DATA ENTRY SHEET'!AO23,"")</f>
        <v/>
      </c>
      <c r="X44" s="980"/>
      <c r="Y44" s="942"/>
      <c r="Z44" s="946" t="str">
        <f>IF(Z43="","",ROUNDUP((Z43)*((AB24)+1),2))</f>
        <v/>
      </c>
      <c r="AA44" s="947"/>
      <c r="AB44" s="948"/>
      <c r="AC44" s="946" t="str">
        <f>IF(AC43="","",ROUNDUP((AC43)*(AF24+1),2))</f>
        <v/>
      </c>
      <c r="AD44" s="947"/>
      <c r="AE44" s="947"/>
      <c r="AF44" s="948"/>
      <c r="AG44" s="976" t="str">
        <f>IF(NOT('DATA ENTRY SHEET'!AS23=""),'DATA ENTRY SHEET'!AS23,"")</f>
        <v/>
      </c>
      <c r="AH44" s="977"/>
      <c r="AI44" s="961" t="str">
        <f>IF('DATA ENTRY SHEET'!BV23="","",'DATA ENTRY SHEET'!BV23)</f>
        <v/>
      </c>
      <c r="AJ44" s="961"/>
      <c r="AK44" s="998" t="str">
        <f>IF(NOT('DATA ENTRY SHEET'!AU23=""),'DATA ENTRY SHEET'!AU23,"")</f>
        <v/>
      </c>
      <c r="AL44" s="999"/>
      <c r="AM44" s="330"/>
      <c r="AN44" s="1092" t="s">
        <v>34</v>
      </c>
      <c r="AO44" s="1093"/>
      <c r="AP44" s="559"/>
      <c r="AQ44" s="664"/>
      <c r="AR44" s="559"/>
      <c r="AS44" s="559"/>
      <c r="AT44" s="559"/>
      <c r="AU44" s="559"/>
      <c r="AV44" s="559"/>
      <c r="AW44" s="559"/>
      <c r="AX44" s="559"/>
      <c r="AY44" s="559"/>
      <c r="AZ44" s="559"/>
      <c r="BA44" s="559"/>
    </row>
    <row r="45" spans="1:53" ht="18" customHeight="1" x14ac:dyDescent="0.35">
      <c r="A45" s="369"/>
      <c r="B45" s="929" t="str">
        <f>IF(NOT('DATA ENTRY SHEET'!C23=""),'DATA ENTRY SHEET'!C23,"")</f>
        <v/>
      </c>
      <c r="C45" s="930"/>
      <c r="D45" s="930"/>
      <c r="E45" s="930"/>
      <c r="F45" s="930"/>
      <c r="G45" s="930"/>
      <c r="H45" s="930"/>
      <c r="I45" s="930"/>
      <c r="J45" s="930"/>
      <c r="K45" s="648" t="str">
        <f>IF('DATA ENTRY SHEET'!AG23&lt;&gt;"",LEFT('DATA ENTRY SHEET'!AG23,1),"")</f>
        <v/>
      </c>
      <c r="L45" s="931" t="str">
        <f>IF(NOT('DATA ENTRY SHEET'!G23=""),'DATA ENTRY SHEET'!G23,"")</f>
        <v/>
      </c>
      <c r="M45" s="932"/>
      <c r="N45" s="933" t="str">
        <f>IF(NOT('DATA ENTRY SHEET'!AF23=""),'DATA ENTRY SHEET'!AF23,"")</f>
        <v/>
      </c>
      <c r="O45" s="934"/>
      <c r="P45" s="934"/>
      <c r="Q45" s="934"/>
      <c r="R45" s="935"/>
      <c r="S45" s="941" t="str">
        <f>IF(NOT('DATA ENTRY SHEET'!AH23=""),'DATA ENTRY SHEET'!AH23,"")</f>
        <v/>
      </c>
      <c r="T45" s="942"/>
      <c r="U45" s="941" t="str">
        <f>IF(NOT('DATA ENTRY SHEET'!AK23=""),'DATA ENTRY SHEET'!AK23,"")</f>
        <v/>
      </c>
      <c r="V45" s="942"/>
      <c r="W45" s="949" t="str">
        <f>IF(NOT('DATA ENTRY SHEET'!AP23=""),'DATA ENTRY SHEET'!AP23,"")</f>
        <v/>
      </c>
      <c r="X45" s="950"/>
      <c r="Y45" s="951"/>
      <c r="Z45" s="946" t="str">
        <f>IF(NOT('DATA ENTRY SHEET'!AX23=""),'DATA ENTRY SHEET'!AX23,"")</f>
        <v/>
      </c>
      <c r="AA45" s="947"/>
      <c r="AB45" s="948"/>
      <c r="AC45" s="946" t="str">
        <f>IF(NOT('DATA ENTRY SHEET'!AZ23=""),'DATA ENTRY SHEET'!AZ23,"")</f>
        <v/>
      </c>
      <c r="AD45" s="947"/>
      <c r="AE45" s="947"/>
      <c r="AF45" s="948"/>
      <c r="AG45" s="962" t="str">
        <f>IF('DATA ENTRY SHEET'!BR23="","",'DATA ENTRY SHEET'!BR23)</f>
        <v/>
      </c>
      <c r="AH45" s="963"/>
      <c r="AI45" s="961" t="str">
        <f>IF('DATA ENTRY SHEET'!BT23="","",'DATA ENTRY SHEET'!BT23)</f>
        <v/>
      </c>
      <c r="AJ45" s="961"/>
      <c r="AK45" s="1087" t="str">
        <f>IF(NOT('DATA ENTRY SHEET'!AV23=""),'DATA ENTRY SHEET'!AV23,"")</f>
        <v/>
      </c>
      <c r="AL45" s="1088"/>
      <c r="AM45" s="330"/>
      <c r="AN45" s="330"/>
      <c r="AO45" s="331"/>
      <c r="AP45" s="559"/>
      <c r="AQ45" s="664"/>
      <c r="AR45" s="559"/>
      <c r="AS45" s="559"/>
      <c r="AT45" s="559"/>
      <c r="AU45" s="559"/>
      <c r="AV45" s="559"/>
      <c r="AW45" s="559"/>
      <c r="AX45" s="559"/>
      <c r="AY45" s="559"/>
      <c r="AZ45" s="559"/>
      <c r="BA45" s="559"/>
    </row>
    <row r="46" spans="1:53" ht="18" customHeight="1" thickBot="1" x14ac:dyDescent="0.4">
      <c r="A46" s="369"/>
      <c r="B46" s="967" t="str">
        <f>IF(NOT('DATA ENTRY SHEET'!D23=""),'DATA ENTRY SHEET'!D23,"")</f>
        <v/>
      </c>
      <c r="C46" s="968"/>
      <c r="D46" s="968"/>
      <c r="E46" s="969"/>
      <c r="F46" s="970" t="str">
        <f>IF('DATA ENTRY SHEET'!E23="","",'DATA ENTRY SHEET'!E23)</f>
        <v/>
      </c>
      <c r="G46" s="970"/>
      <c r="H46" s="970"/>
      <c r="I46" s="970"/>
      <c r="J46" s="970"/>
      <c r="K46" s="970"/>
      <c r="L46" s="971" t="str">
        <f>IF(NOT('DATA ENTRY SHEET'!I23=""),'DATA ENTRY SHEET'!I23,"")</f>
        <v/>
      </c>
      <c r="M46" s="972"/>
      <c r="N46" s="973" t="str">
        <f>IF(NOT('DATA ENTRY SHEET'!AE23=""),'DATA ENTRY SHEET'!AE23,"")</f>
        <v/>
      </c>
      <c r="O46" s="974"/>
      <c r="P46" s="974"/>
      <c r="Q46" s="974"/>
      <c r="R46" s="975"/>
      <c r="S46" s="1089"/>
      <c r="T46" s="1090"/>
      <c r="U46" s="1090"/>
      <c r="V46" s="1091"/>
      <c r="W46" s="1013" t="str">
        <f>IF(NOT('DATA ENTRY SHEET'!AQ23=""),'DATA ENTRY SHEET'!AQ23,"")</f>
        <v/>
      </c>
      <c r="X46" s="1014"/>
      <c r="Y46" s="1015"/>
      <c r="Z46" s="1016" t="str">
        <f t="shared" ref="Z46" si="3">IF(AND(NOT(Z44=""),NOT(Z45="")),(Z45-Z44)/(Z45),"")</f>
        <v/>
      </c>
      <c r="AA46" s="1017"/>
      <c r="AB46" s="1018"/>
      <c r="AC46" s="1016" t="str">
        <f t="shared" ref="AC46" si="4">IF(AND(NOT(AC44=""),NOT(AC45="")),(AC45-AC44)/(AC45),"")</f>
        <v/>
      </c>
      <c r="AD46" s="1017"/>
      <c r="AE46" s="1017"/>
      <c r="AF46" s="1017"/>
      <c r="AG46" s="1068" t="str">
        <f>IF('DATA ENTRY SHEET'!BQ23="","",'DATA ENTRY SHEET'!BQ23)</f>
        <v/>
      </c>
      <c r="AH46" s="1068"/>
      <c r="AI46" s="997" t="str">
        <f>IF('DATA ENTRY SHEET'!BU23="","",'DATA ENTRY SHEET'!BU23)</f>
        <v/>
      </c>
      <c r="AJ46" s="997"/>
      <c r="AK46" s="997"/>
      <c r="AL46" s="997"/>
      <c r="AM46" s="332"/>
      <c r="AN46" s="333"/>
      <c r="AO46" s="334"/>
      <c r="AP46" s="559"/>
      <c r="AQ46" s="664"/>
      <c r="AR46" s="559"/>
      <c r="AS46" s="559"/>
      <c r="AT46" s="559"/>
      <c r="AU46" s="559"/>
      <c r="AV46" s="559"/>
      <c r="AW46" s="559"/>
      <c r="AX46" s="559"/>
      <c r="AY46" s="559"/>
      <c r="AZ46" s="559"/>
      <c r="BA46" s="559"/>
    </row>
    <row r="47" spans="1:53" ht="4.5" customHeight="1" x14ac:dyDescent="0.4">
      <c r="A47" s="300"/>
      <c r="B47" s="336"/>
      <c r="C47" s="336"/>
      <c r="D47" s="336"/>
      <c r="E47" s="336"/>
      <c r="F47" s="336"/>
      <c r="G47" s="336"/>
      <c r="H47" s="336"/>
      <c r="I47" s="336"/>
      <c r="J47" s="336"/>
      <c r="K47" s="336"/>
      <c r="L47" s="337"/>
      <c r="M47" s="337"/>
      <c r="N47" s="337"/>
      <c r="O47" s="337"/>
      <c r="P47" s="337"/>
      <c r="Q47" s="337"/>
      <c r="R47" s="337"/>
      <c r="S47" s="337"/>
      <c r="T47" s="337"/>
      <c r="U47" s="337"/>
      <c r="V47" s="337"/>
      <c r="W47" s="337"/>
      <c r="X47" s="337"/>
      <c r="Y47" s="337"/>
      <c r="Z47" s="338"/>
      <c r="AA47" s="338"/>
      <c r="AB47" s="338"/>
      <c r="AC47" s="338"/>
      <c r="AD47" s="338"/>
      <c r="AE47" s="338"/>
      <c r="AF47" s="337"/>
      <c r="AG47" s="339"/>
      <c r="AH47" s="339"/>
      <c r="AI47" s="682"/>
      <c r="AJ47" s="340"/>
      <c r="AK47" s="341"/>
      <c r="AL47" s="300"/>
      <c r="AM47" s="22"/>
      <c r="AN47" s="22"/>
      <c r="AO47" s="22"/>
      <c r="AP47" s="559"/>
      <c r="AQ47" s="664"/>
      <c r="AR47" s="559"/>
      <c r="AS47" s="559"/>
      <c r="AT47" s="559"/>
      <c r="AU47" s="559"/>
      <c r="AV47" s="559"/>
      <c r="AW47" s="559"/>
      <c r="AX47" s="559"/>
      <c r="AY47" s="559"/>
      <c r="AZ47" s="559"/>
      <c r="BA47" s="559"/>
    </row>
    <row r="48" spans="1:53" s="322" customFormat="1" ht="11.25" customHeight="1" x14ac:dyDescent="0.3">
      <c r="A48" s="309"/>
      <c r="B48" s="315" t="s">
        <v>38</v>
      </c>
      <c r="C48" s="309"/>
      <c r="D48" s="309"/>
      <c r="E48" s="309"/>
      <c r="F48" s="482"/>
      <c r="G48" s="342" t="s">
        <v>39</v>
      </c>
      <c r="H48" s="342"/>
      <c r="I48" s="342"/>
      <c r="J48" s="342"/>
      <c r="K48" s="1110"/>
      <c r="L48" s="1110"/>
      <c r="M48" s="1110"/>
      <c r="N48" s="342"/>
      <c r="O48" s="482"/>
      <c r="P48" s="342"/>
      <c r="Q48" s="342" t="s">
        <v>42</v>
      </c>
      <c r="R48" s="343"/>
      <c r="S48" s="342"/>
      <c r="T48" s="482"/>
      <c r="U48" s="342" t="s">
        <v>43</v>
      </c>
      <c r="V48" s="343"/>
      <c r="W48" s="342"/>
      <c r="X48" s="342"/>
      <c r="Y48" s="342"/>
      <c r="Z48" s="482"/>
      <c r="AA48" s="342" t="s">
        <v>48</v>
      </c>
      <c r="AB48" s="343"/>
      <c r="AC48" s="342"/>
      <c r="AD48" s="342"/>
      <c r="AE48" s="342"/>
      <c r="AF48" s="342"/>
      <c r="AG48" s="342"/>
      <c r="AH48" s="482"/>
      <c r="AI48" s="344" t="s">
        <v>505</v>
      </c>
      <c r="AJ48" s="68"/>
      <c r="AK48" s="1110"/>
      <c r="AL48" s="1110"/>
      <c r="AM48" s="1110"/>
      <c r="AN48" s="1110"/>
      <c r="AO48" s="1110"/>
      <c r="AP48" s="565"/>
      <c r="AQ48" s="666"/>
      <c r="AR48" s="565"/>
      <c r="AS48" s="565"/>
      <c r="AT48" s="565"/>
      <c r="AU48" s="565"/>
      <c r="AV48" s="565"/>
      <c r="AW48" s="565"/>
      <c r="AX48" s="565"/>
      <c r="AY48" s="565"/>
      <c r="AZ48" s="565"/>
      <c r="BA48" s="565"/>
    </row>
    <row r="49" spans="1:53" ht="3.75" customHeight="1" thickBot="1" x14ac:dyDescent="0.4">
      <c r="A49" s="300"/>
      <c r="B49" s="300"/>
      <c r="C49" s="300"/>
      <c r="D49" s="300"/>
      <c r="E49" s="300"/>
      <c r="F49" s="300"/>
      <c r="G49" s="300"/>
      <c r="H49" s="300"/>
      <c r="I49" s="300"/>
      <c r="J49" s="300"/>
      <c r="K49" s="300"/>
      <c r="L49" s="300"/>
      <c r="M49" s="300"/>
      <c r="N49" s="300"/>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559"/>
      <c r="AQ49" s="664"/>
      <c r="AR49" s="559"/>
      <c r="AS49" s="559"/>
      <c r="AT49" s="559"/>
      <c r="AU49" s="559"/>
      <c r="AV49" s="559"/>
      <c r="AW49" s="559"/>
      <c r="AX49" s="559"/>
      <c r="AY49" s="559"/>
      <c r="AZ49" s="559"/>
      <c r="BA49" s="559"/>
    </row>
    <row r="50" spans="1:53" ht="13.5" customHeight="1" x14ac:dyDescent="0.35">
      <c r="A50" s="300"/>
      <c r="B50" s="1059" t="s">
        <v>747</v>
      </c>
      <c r="C50" s="1060"/>
      <c r="D50" s="1060"/>
      <c r="E50" s="1061"/>
      <c r="F50" s="345" t="s">
        <v>867</v>
      </c>
      <c r="G50" s="346"/>
      <c r="H50" s="346"/>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O50" s="348"/>
      <c r="AP50" s="559"/>
      <c r="AQ50" s="664"/>
      <c r="AR50" s="559"/>
      <c r="AS50" s="559"/>
      <c r="AT50" s="559"/>
      <c r="AU50" s="559"/>
      <c r="AV50" s="559"/>
      <c r="AW50" s="559"/>
      <c r="AX50" s="559"/>
      <c r="AY50" s="559"/>
      <c r="AZ50" s="559"/>
      <c r="BA50" s="559"/>
    </row>
    <row r="51" spans="1:53" ht="12" customHeight="1" x14ac:dyDescent="0.35">
      <c r="A51" s="300"/>
      <c r="B51" s="1062"/>
      <c r="C51" s="1063"/>
      <c r="D51" s="1063"/>
      <c r="E51" s="1064"/>
      <c r="F51" s="349"/>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1"/>
      <c r="AP51" s="559"/>
      <c r="AQ51" s="664" t="s">
        <v>989</v>
      </c>
      <c r="AR51" s="559"/>
      <c r="AS51" s="559"/>
      <c r="AT51" s="559"/>
      <c r="AU51" s="559"/>
      <c r="AV51" s="559"/>
      <c r="AW51" s="559"/>
      <c r="AX51" s="559"/>
      <c r="AY51" s="559"/>
      <c r="AZ51" s="559"/>
      <c r="BA51" s="559"/>
    </row>
    <row r="52" spans="1:53" ht="12" customHeight="1" x14ac:dyDescent="0.35">
      <c r="A52" s="300"/>
      <c r="B52" s="1062"/>
      <c r="C52" s="1063"/>
      <c r="D52" s="1063"/>
      <c r="E52" s="1064"/>
      <c r="F52" s="349"/>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1"/>
      <c r="AP52" s="559"/>
      <c r="AQ52" s="664"/>
      <c r="AR52" s="559"/>
      <c r="AS52" s="559"/>
      <c r="AT52" s="559"/>
      <c r="AU52" s="559"/>
      <c r="AV52" s="559"/>
      <c r="AW52" s="559"/>
      <c r="AX52" s="559"/>
      <c r="AY52" s="559"/>
      <c r="AZ52" s="559"/>
      <c r="BA52" s="559"/>
    </row>
    <row r="53" spans="1:53" ht="12" customHeight="1" x14ac:dyDescent="0.35">
      <c r="A53" s="300"/>
      <c r="B53" s="1062"/>
      <c r="C53" s="1063"/>
      <c r="D53" s="1063"/>
      <c r="E53" s="1064"/>
      <c r="F53" s="349"/>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1"/>
      <c r="AP53" s="559"/>
      <c r="AQ53" s="664"/>
      <c r="AR53" s="559"/>
      <c r="AS53" s="559"/>
      <c r="AT53" s="559"/>
      <c r="AU53" s="559"/>
      <c r="AV53" s="559"/>
      <c r="AW53" s="559"/>
      <c r="AX53" s="559"/>
      <c r="AY53" s="559"/>
      <c r="AZ53" s="559"/>
      <c r="BA53" s="559"/>
    </row>
    <row r="54" spans="1:53" ht="12" customHeight="1" x14ac:dyDescent="0.35">
      <c r="A54" s="300"/>
      <c r="B54" s="1062"/>
      <c r="C54" s="1063"/>
      <c r="D54" s="1063"/>
      <c r="E54" s="1064"/>
      <c r="F54" s="349"/>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1"/>
      <c r="AP54" s="559"/>
      <c r="AQ54" s="664"/>
      <c r="AR54" s="559"/>
      <c r="AS54" s="559"/>
      <c r="AT54" s="559"/>
      <c r="AU54" s="559"/>
      <c r="AV54" s="559"/>
      <c r="AW54" s="559"/>
      <c r="AX54" s="559"/>
      <c r="AY54" s="559"/>
      <c r="AZ54" s="559"/>
      <c r="BA54" s="559"/>
    </row>
    <row r="55" spans="1:53" ht="12" customHeight="1" x14ac:dyDescent="0.35">
      <c r="A55" s="300"/>
      <c r="B55" s="1062"/>
      <c r="C55" s="1063"/>
      <c r="D55" s="1063"/>
      <c r="E55" s="1064"/>
      <c r="F55" s="349"/>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1"/>
      <c r="AP55" s="559"/>
      <c r="AQ55" s="664"/>
      <c r="AR55" s="559"/>
      <c r="AS55" s="559"/>
      <c r="AT55" s="559"/>
      <c r="AU55" s="559"/>
      <c r="AV55" s="559"/>
      <c r="AW55" s="559"/>
      <c r="AX55" s="559"/>
      <c r="AY55" s="559"/>
      <c r="AZ55" s="559"/>
      <c r="BA55" s="559"/>
    </row>
    <row r="56" spans="1:53" ht="12" customHeight="1" thickBot="1" x14ac:dyDescent="0.4">
      <c r="A56" s="300"/>
      <c r="B56" s="1065"/>
      <c r="C56" s="1066"/>
      <c r="D56" s="1066"/>
      <c r="E56" s="1067"/>
      <c r="F56" s="352"/>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4"/>
      <c r="AP56" s="559"/>
      <c r="AQ56" s="664"/>
      <c r="AR56" s="559"/>
      <c r="AS56" s="559"/>
      <c r="AT56" s="559"/>
      <c r="AU56" s="559"/>
      <c r="AV56" s="559"/>
      <c r="AW56" s="559"/>
      <c r="AX56" s="559"/>
      <c r="AY56" s="559"/>
      <c r="AZ56" s="559"/>
      <c r="BA56" s="559"/>
    </row>
    <row r="57" spans="1:53" ht="20.25" customHeight="1" x14ac:dyDescent="0.35">
      <c r="A57" s="300"/>
      <c r="B57" s="1101" t="s">
        <v>44</v>
      </c>
      <c r="C57" s="1101"/>
      <c r="D57" s="1101"/>
      <c r="E57" s="1101"/>
      <c r="F57" s="1101"/>
      <c r="G57" s="1101"/>
      <c r="H57" s="1101"/>
      <c r="I57" s="1101"/>
      <c r="J57" s="1101"/>
      <c r="K57" s="1101"/>
      <c r="L57" s="1101"/>
      <c r="M57" s="1101"/>
      <c r="N57" s="1101"/>
      <c r="O57" s="1101"/>
      <c r="P57" s="1101"/>
      <c r="Q57" s="1101"/>
      <c r="R57" s="1101"/>
      <c r="S57" s="1101"/>
      <c r="T57" s="1101"/>
      <c r="U57" s="1101"/>
      <c r="V57" s="1101"/>
      <c r="W57" s="1101"/>
      <c r="X57" s="1101"/>
      <c r="Y57" s="1101"/>
      <c r="Z57" s="1101"/>
      <c r="AA57" s="1101"/>
      <c r="AB57" s="1101"/>
      <c r="AC57" s="1101"/>
      <c r="AD57" s="1101"/>
      <c r="AE57" s="1101"/>
      <c r="AF57" s="1101"/>
      <c r="AG57" s="1101"/>
      <c r="AH57" s="1101"/>
      <c r="AI57" s="1101"/>
      <c r="AJ57" s="1101"/>
      <c r="AK57" s="1101"/>
      <c r="AL57" s="1101"/>
      <c r="AM57" s="1101"/>
      <c r="AN57" s="1101"/>
      <c r="AO57" s="1101"/>
      <c r="AP57" s="559"/>
      <c r="AQ57" s="664"/>
      <c r="AR57" s="559"/>
      <c r="AS57" s="559"/>
      <c r="AT57" s="559"/>
      <c r="AU57" s="559"/>
      <c r="AV57" s="559"/>
      <c r="AW57" s="559"/>
      <c r="AX57" s="559"/>
      <c r="AY57" s="559"/>
      <c r="AZ57" s="559"/>
      <c r="BA57" s="559"/>
    </row>
    <row r="58" spans="1:53" ht="15.75" customHeight="1" x14ac:dyDescent="0.35">
      <c r="A58" s="300"/>
      <c r="B58" s="1102"/>
      <c r="C58" s="1102"/>
      <c r="D58" s="1102"/>
      <c r="E58" s="1102"/>
      <c r="F58" s="1102"/>
      <c r="G58" s="1102"/>
      <c r="H58" s="1102"/>
      <c r="I58" s="1102"/>
      <c r="J58" s="1102"/>
      <c r="K58" s="1102"/>
      <c r="L58" s="1102"/>
      <c r="M58" s="1102"/>
      <c r="N58" s="1102"/>
      <c r="O58" s="1102"/>
      <c r="P58" s="1102"/>
      <c r="Q58" s="1102"/>
      <c r="R58" s="1102"/>
      <c r="S58" s="1102"/>
      <c r="T58" s="1102"/>
      <c r="U58" s="1102"/>
      <c r="V58" s="1102"/>
      <c r="W58" s="1102"/>
      <c r="X58" s="1102"/>
      <c r="Y58" s="1102"/>
      <c r="Z58" s="1102"/>
      <c r="AA58" s="1102"/>
      <c r="AB58" s="1102"/>
      <c r="AC58" s="1102"/>
      <c r="AD58" s="1102"/>
      <c r="AE58" s="1102"/>
      <c r="AF58" s="1102"/>
      <c r="AG58" s="1102"/>
      <c r="AH58" s="1102"/>
      <c r="AI58" s="1102"/>
      <c r="AJ58" s="1102"/>
      <c r="AK58" s="1102"/>
      <c r="AL58" s="1102"/>
      <c r="AM58" s="1102"/>
      <c r="AN58" s="1102"/>
      <c r="AO58" s="1102"/>
      <c r="AP58" s="559"/>
      <c r="AQ58" s="664"/>
      <c r="AR58" s="559"/>
      <c r="AS58" s="559"/>
      <c r="AT58" s="559"/>
      <c r="AU58" s="559"/>
      <c r="AV58" s="559"/>
      <c r="AW58" s="559"/>
      <c r="AX58" s="559"/>
      <c r="AY58" s="559"/>
      <c r="AZ58" s="559"/>
      <c r="BA58" s="559"/>
    </row>
    <row r="59" spans="1:53" s="362" customFormat="1" ht="9" customHeight="1" x14ac:dyDescent="0.25">
      <c r="A59" s="355"/>
      <c r="B59" s="356" t="s">
        <v>45</v>
      </c>
      <c r="C59" s="357"/>
      <c r="D59" s="357"/>
      <c r="E59" s="1103"/>
      <c r="F59" s="1103"/>
      <c r="G59" s="1104" t="s">
        <v>47</v>
      </c>
      <c r="H59" s="1104"/>
      <c r="I59" s="1105" t="str">
        <f>IF(NOT('DATA ENTRY SHEET'!AF4=""),'DATA ENTRY SHEET'!AF4,"")</f>
        <v/>
      </c>
      <c r="J59" s="1104"/>
      <c r="K59" s="1104"/>
      <c r="L59" s="1106"/>
      <c r="M59" s="358" t="s">
        <v>828</v>
      </c>
      <c r="N59" s="359"/>
      <c r="O59" s="359"/>
      <c r="P59" s="359"/>
      <c r="Q59" s="359"/>
      <c r="R59" s="359"/>
      <c r="S59" s="1057"/>
      <c r="T59" s="1057"/>
      <c r="U59" s="1107" t="s">
        <v>47</v>
      </c>
      <c r="V59" s="1107"/>
      <c r="W59" s="1108"/>
      <c r="X59" s="1108"/>
      <c r="Y59" s="1108"/>
      <c r="Z59" s="1109"/>
      <c r="AA59" s="358" t="s">
        <v>46</v>
      </c>
      <c r="AB59" s="360"/>
      <c r="AC59" s="360"/>
      <c r="AD59" s="360"/>
      <c r="AE59" s="360"/>
      <c r="AF59" s="1056"/>
      <c r="AG59" s="1056"/>
      <c r="AH59" s="1056"/>
      <c r="AI59" s="1056"/>
      <c r="AJ59" s="361" t="s">
        <v>47</v>
      </c>
      <c r="AK59" s="1108"/>
      <c r="AL59" s="1108"/>
      <c r="AM59" s="1108"/>
      <c r="AN59" s="1108"/>
      <c r="AO59" s="1109"/>
      <c r="AP59" s="567"/>
      <c r="AQ59" s="668"/>
      <c r="AR59" s="567"/>
      <c r="AS59" s="567"/>
      <c r="AT59" s="567"/>
      <c r="AU59" s="567"/>
      <c r="AV59" s="567"/>
      <c r="AW59" s="567"/>
      <c r="AX59" s="567"/>
      <c r="AY59" s="567"/>
      <c r="AZ59" s="567"/>
      <c r="BA59" s="567"/>
    </row>
    <row r="60" spans="1:53" s="322" customFormat="1" ht="9" customHeight="1" x14ac:dyDescent="0.3">
      <c r="A60" s="309"/>
      <c r="B60" s="1069"/>
      <c r="C60" s="1070"/>
      <c r="D60" s="1070"/>
      <c r="E60" s="1070"/>
      <c r="F60" s="1070"/>
      <c r="G60" s="1070"/>
      <c r="H60" s="1070"/>
      <c r="I60" s="1070"/>
      <c r="J60" s="1070"/>
      <c r="K60" s="1070"/>
      <c r="L60" s="1071"/>
      <c r="M60" s="1075"/>
      <c r="N60" s="1076"/>
      <c r="O60" s="1076"/>
      <c r="P60" s="1076"/>
      <c r="Q60" s="1076"/>
      <c r="R60" s="1076"/>
      <c r="S60" s="1076"/>
      <c r="T60" s="1076"/>
      <c r="U60" s="1076"/>
      <c r="V60" s="1076"/>
      <c r="W60" s="1076"/>
      <c r="X60" s="1076"/>
      <c r="Y60" s="1076"/>
      <c r="Z60" s="1077"/>
      <c r="AA60" s="1081"/>
      <c r="AB60" s="1082"/>
      <c r="AC60" s="1082"/>
      <c r="AD60" s="1082"/>
      <c r="AE60" s="1082"/>
      <c r="AF60" s="1082"/>
      <c r="AG60" s="1082"/>
      <c r="AH60" s="1082"/>
      <c r="AI60" s="1082"/>
      <c r="AJ60" s="1082"/>
      <c r="AK60" s="1082"/>
      <c r="AL60" s="1082"/>
      <c r="AM60" s="1082"/>
      <c r="AN60" s="1082"/>
      <c r="AO60" s="1083"/>
      <c r="AP60" s="565"/>
      <c r="AQ60" s="666"/>
      <c r="AR60" s="565"/>
      <c r="AS60" s="565"/>
      <c r="AT60" s="565"/>
      <c r="AU60" s="565"/>
      <c r="AV60" s="565"/>
      <c r="AW60" s="565"/>
      <c r="AX60" s="565"/>
      <c r="AY60" s="565"/>
      <c r="AZ60" s="565"/>
      <c r="BA60" s="565"/>
    </row>
    <row r="61" spans="1:53" s="322" customFormat="1" ht="9" customHeight="1" x14ac:dyDescent="0.3">
      <c r="A61" s="309"/>
      <c r="B61" s="1072"/>
      <c r="C61" s="1073"/>
      <c r="D61" s="1073"/>
      <c r="E61" s="1073"/>
      <c r="F61" s="1073"/>
      <c r="G61" s="1073"/>
      <c r="H61" s="1073"/>
      <c r="I61" s="1073"/>
      <c r="J61" s="1073"/>
      <c r="K61" s="1073"/>
      <c r="L61" s="1074"/>
      <c r="M61" s="1078"/>
      <c r="N61" s="1079"/>
      <c r="O61" s="1079"/>
      <c r="P61" s="1079"/>
      <c r="Q61" s="1079"/>
      <c r="R61" s="1079"/>
      <c r="S61" s="1079"/>
      <c r="T61" s="1079"/>
      <c r="U61" s="1079"/>
      <c r="V61" s="1079"/>
      <c r="W61" s="1079"/>
      <c r="X61" s="1079"/>
      <c r="Y61" s="1079"/>
      <c r="Z61" s="1080"/>
      <c r="AA61" s="1084"/>
      <c r="AB61" s="1085"/>
      <c r="AC61" s="1085"/>
      <c r="AD61" s="1085"/>
      <c r="AE61" s="1085"/>
      <c r="AF61" s="1085"/>
      <c r="AG61" s="1085"/>
      <c r="AH61" s="1085"/>
      <c r="AI61" s="1085"/>
      <c r="AJ61" s="1085"/>
      <c r="AK61" s="1085"/>
      <c r="AL61" s="1085"/>
      <c r="AM61" s="1085"/>
      <c r="AN61" s="1085"/>
      <c r="AO61" s="1086"/>
      <c r="AP61" s="565"/>
      <c r="AQ61" s="666"/>
      <c r="AR61" s="565"/>
      <c r="AS61" s="565"/>
      <c r="AT61" s="565"/>
      <c r="AU61" s="565"/>
      <c r="AV61" s="565"/>
      <c r="AW61" s="565"/>
      <c r="AX61" s="565"/>
      <c r="AY61" s="565"/>
      <c r="AZ61" s="565"/>
      <c r="BA61" s="565"/>
    </row>
    <row r="62" spans="1:53" s="322" customFormat="1" ht="2.25" customHeight="1" x14ac:dyDescent="0.3">
      <c r="A62" s="309"/>
      <c r="B62" s="309"/>
      <c r="C62" s="309"/>
      <c r="D62" s="309"/>
      <c r="E62" s="309"/>
      <c r="F62" s="309"/>
      <c r="G62" s="134"/>
      <c r="H62" s="134"/>
      <c r="I62" s="309"/>
      <c r="J62" s="309"/>
      <c r="K62" s="309"/>
      <c r="L62" s="309"/>
      <c r="M62" s="309"/>
      <c r="N62" s="309"/>
      <c r="O62" s="309"/>
      <c r="P62" s="309"/>
      <c r="Q62" s="309"/>
      <c r="R62" s="309"/>
      <c r="S62" s="309"/>
      <c r="T62" s="309"/>
      <c r="U62" s="134"/>
      <c r="V62" s="134"/>
      <c r="W62" s="309"/>
      <c r="X62" s="309"/>
      <c r="Y62" s="309"/>
      <c r="Z62" s="309"/>
      <c r="AA62" s="309"/>
      <c r="AB62" s="309"/>
      <c r="AC62" s="309"/>
      <c r="AD62" s="309"/>
      <c r="AE62" s="309"/>
      <c r="AF62" s="309"/>
      <c r="AG62" s="309"/>
      <c r="AH62" s="309"/>
      <c r="AI62" s="309"/>
      <c r="AJ62" s="309"/>
      <c r="AK62" s="134"/>
      <c r="AL62" s="134"/>
      <c r="AM62" s="309"/>
      <c r="AN62" s="309"/>
      <c r="AO62" s="309"/>
      <c r="AP62" s="565"/>
      <c r="AQ62" s="666"/>
      <c r="AR62" s="565"/>
      <c r="AS62" s="565"/>
      <c r="AT62" s="565"/>
      <c r="AU62" s="565"/>
      <c r="AV62" s="565"/>
      <c r="AW62" s="565"/>
      <c r="AX62" s="565"/>
      <c r="AY62" s="565"/>
      <c r="AZ62" s="565"/>
      <c r="BA62" s="565"/>
    </row>
    <row r="63" spans="1:53" s="362" customFormat="1" ht="9.75" customHeight="1" x14ac:dyDescent="0.25">
      <c r="A63" s="355"/>
      <c r="B63" s="363" t="str">
        <f>'DATA ENTRY SHEET'!A101</f>
        <v>DeCAF 40-15 + DeCAF 40-16, Apr 21, 2025</v>
      </c>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1096" t="s">
        <v>40</v>
      </c>
      <c r="AK63" s="1096"/>
      <c r="AL63" s="1097"/>
      <c r="AM63" s="364"/>
      <c r="AN63" s="365" t="s">
        <v>41</v>
      </c>
      <c r="AO63" s="366"/>
      <c r="AP63" s="567"/>
      <c r="AQ63" s="668"/>
      <c r="AR63" s="567"/>
      <c r="AS63" s="567"/>
      <c r="AT63" s="567"/>
      <c r="AU63" s="567"/>
      <c r="AV63" s="567"/>
      <c r="AW63" s="567"/>
      <c r="AX63" s="567"/>
      <c r="AY63" s="567"/>
      <c r="AZ63" s="567"/>
      <c r="BA63" s="567"/>
    </row>
    <row r="64" spans="1:53" s="322" customFormat="1" ht="11.25" customHeight="1" x14ac:dyDescent="0.3">
      <c r="A64" s="367"/>
      <c r="B64" s="367"/>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8"/>
      <c r="AJ64" s="368"/>
      <c r="AK64" s="367"/>
      <c r="AL64" s="368"/>
      <c r="AM64" s="368"/>
      <c r="AN64" s="367"/>
      <c r="AO64" s="367"/>
      <c r="AQ64" s="669"/>
    </row>
  </sheetData>
  <sheetProtection algorithmName="SHA-512" hashValue="AmbwekRD4OeiRl2icH5lSNrGbtupSViGVJKqtBD/n+ATrQGOJURNpYAEkUoc2jnQetrZobWRijBPoV104XvtkA==" saltValue="B2ujfu16nQOTBl1YSkZR8Q==" spinCount="100000" sheet="1" formatCells="0"/>
  <dataConsolidate/>
  <mergeCells count="273">
    <mergeCell ref="AN38:AO38"/>
    <mergeCell ref="AN28:AO28"/>
    <mergeCell ref="AK30:AL30"/>
    <mergeCell ref="AK29:AL29"/>
    <mergeCell ref="AK28:AL28"/>
    <mergeCell ref="AK33:AL33"/>
    <mergeCell ref="AN33:AO33"/>
    <mergeCell ref="W36:Y36"/>
    <mergeCell ref="Z36:AB36"/>
    <mergeCell ref="AC36:AF36"/>
    <mergeCell ref="AG35:AH35"/>
    <mergeCell ref="AI35:AJ35"/>
    <mergeCell ref="Z34:AB34"/>
    <mergeCell ref="AC34:AF34"/>
    <mergeCell ref="AG34:AH34"/>
    <mergeCell ref="AI34:AJ34"/>
    <mergeCell ref="W34:Y34"/>
    <mergeCell ref="AG36:AH36"/>
    <mergeCell ref="W33:Y33"/>
    <mergeCell ref="Z33:AB33"/>
    <mergeCell ref="AC33:AF33"/>
    <mergeCell ref="AG33:AH33"/>
    <mergeCell ref="AI33:AJ33"/>
    <mergeCell ref="W30:Y30"/>
    <mergeCell ref="AK43:AL43"/>
    <mergeCell ref="AC39:AF39"/>
    <mergeCell ref="AI41:AL41"/>
    <mergeCell ref="AJ63:AL63"/>
    <mergeCell ref="S31:V31"/>
    <mergeCell ref="AN29:AO29"/>
    <mergeCell ref="AK34:AL34"/>
    <mergeCell ref="AN34:AO34"/>
    <mergeCell ref="AK35:AL35"/>
    <mergeCell ref="S36:V36"/>
    <mergeCell ref="B57:AO58"/>
    <mergeCell ref="E59:F59"/>
    <mergeCell ref="G59:H59"/>
    <mergeCell ref="I59:L59"/>
    <mergeCell ref="U59:V59"/>
    <mergeCell ref="W59:Z59"/>
    <mergeCell ref="AK59:AO59"/>
    <mergeCell ref="W46:Y46"/>
    <mergeCell ref="Z46:AB46"/>
    <mergeCell ref="AC46:AF46"/>
    <mergeCell ref="K48:M48"/>
    <mergeCell ref="AK48:AO48"/>
    <mergeCell ref="B31:E31"/>
    <mergeCell ref="F31:K31"/>
    <mergeCell ref="AN43:AO43"/>
    <mergeCell ref="AI46:AL46"/>
    <mergeCell ref="B46:E46"/>
    <mergeCell ref="F46:K46"/>
    <mergeCell ref="AN39:AO39"/>
    <mergeCell ref="B43:K43"/>
    <mergeCell ref="L43:M43"/>
    <mergeCell ref="N43:R43"/>
    <mergeCell ref="S43:T43"/>
    <mergeCell ref="U43:V43"/>
    <mergeCell ref="W43:Y43"/>
    <mergeCell ref="AC40:AF40"/>
    <mergeCell ref="B41:E41"/>
    <mergeCell ref="F41:K41"/>
    <mergeCell ref="L41:M41"/>
    <mergeCell ref="N41:R41"/>
    <mergeCell ref="L40:M40"/>
    <mergeCell ref="N40:R40"/>
    <mergeCell ref="S40:T40"/>
    <mergeCell ref="U40:V40"/>
    <mergeCell ref="W40:Y40"/>
    <mergeCell ref="S41:V41"/>
    <mergeCell ref="W41:Y41"/>
    <mergeCell ref="AK40:AL40"/>
    <mergeCell ref="B60:L61"/>
    <mergeCell ref="M60:Z61"/>
    <mergeCell ref="AA60:AO61"/>
    <mergeCell ref="AK45:AL45"/>
    <mergeCell ref="S46:V46"/>
    <mergeCell ref="AC45:AF45"/>
    <mergeCell ref="AG45:AH45"/>
    <mergeCell ref="AI45:AJ45"/>
    <mergeCell ref="AK44:AL44"/>
    <mergeCell ref="AN44:AO44"/>
    <mergeCell ref="L46:M46"/>
    <mergeCell ref="N46:R46"/>
    <mergeCell ref="Z44:AB44"/>
    <mergeCell ref="L45:M45"/>
    <mergeCell ref="N45:R45"/>
    <mergeCell ref="S45:T45"/>
    <mergeCell ref="U45:V45"/>
    <mergeCell ref="W45:Y45"/>
    <mergeCell ref="L44:M44"/>
    <mergeCell ref="AI44:AJ44"/>
    <mergeCell ref="AC44:AF44"/>
    <mergeCell ref="AG44:AH44"/>
    <mergeCell ref="AG46:AH46"/>
    <mergeCell ref="B45:J45"/>
    <mergeCell ref="B50:E56"/>
    <mergeCell ref="W39:Y39"/>
    <mergeCell ref="Z39:AB39"/>
    <mergeCell ref="N34:R34"/>
    <mergeCell ref="S34:T34"/>
    <mergeCell ref="U34:V34"/>
    <mergeCell ref="Z40:AB40"/>
    <mergeCell ref="AG41:AH41"/>
    <mergeCell ref="Z45:AB45"/>
    <mergeCell ref="B44:E44"/>
    <mergeCell ref="F44:K44"/>
    <mergeCell ref="Z43:AB43"/>
    <mergeCell ref="AC43:AF43"/>
    <mergeCell ref="AG43:AH43"/>
    <mergeCell ref="Z41:AB41"/>
    <mergeCell ref="AC41:AF41"/>
    <mergeCell ref="N26:R26"/>
    <mergeCell ref="S26:T26"/>
    <mergeCell ref="U26:V26"/>
    <mergeCell ref="Z26:AB26"/>
    <mergeCell ref="AC26:AF26"/>
    <mergeCell ref="N25:R25"/>
    <mergeCell ref="N44:R44"/>
    <mergeCell ref="AF59:AI59"/>
    <mergeCell ref="S44:T44"/>
    <mergeCell ref="U44:V44"/>
    <mergeCell ref="W44:Y44"/>
    <mergeCell ref="S59:T59"/>
    <mergeCell ref="N33:R33"/>
    <mergeCell ref="S33:T33"/>
    <mergeCell ref="U33:V33"/>
    <mergeCell ref="AI43:AJ43"/>
    <mergeCell ref="AG31:AH31"/>
    <mergeCell ref="W28:Y28"/>
    <mergeCell ref="AI28:AJ28"/>
    <mergeCell ref="S38:T38"/>
    <mergeCell ref="U38:V38"/>
    <mergeCell ref="W38:Y38"/>
    <mergeCell ref="Z38:AB38"/>
    <mergeCell ref="Z28:AB28"/>
    <mergeCell ref="L29:M29"/>
    <mergeCell ref="N29:R29"/>
    <mergeCell ref="S29:T29"/>
    <mergeCell ref="U29:V29"/>
    <mergeCell ref="B28:K28"/>
    <mergeCell ref="L28:M28"/>
    <mergeCell ref="N28:R28"/>
    <mergeCell ref="S28:T28"/>
    <mergeCell ref="U28:V28"/>
    <mergeCell ref="F29:K29"/>
    <mergeCell ref="AJ20:AO20"/>
    <mergeCell ref="U25:V25"/>
    <mergeCell ref="W25:Y25"/>
    <mergeCell ref="Z25:AB25"/>
    <mergeCell ref="L24:M24"/>
    <mergeCell ref="N24:R24"/>
    <mergeCell ref="E16:AB16"/>
    <mergeCell ref="E18:AB18"/>
    <mergeCell ref="B23:K23"/>
    <mergeCell ref="L23:M23"/>
    <mergeCell ref="N23:R23"/>
    <mergeCell ref="AI25:AJ25"/>
    <mergeCell ref="AK25:AL25"/>
    <mergeCell ref="Z23:AB23"/>
    <mergeCell ref="S24:T24"/>
    <mergeCell ref="U24:V24"/>
    <mergeCell ref="W24:Y24"/>
    <mergeCell ref="AC25:AF25"/>
    <mergeCell ref="B25:I25"/>
    <mergeCell ref="J25:K25"/>
    <mergeCell ref="AJ16:AO16"/>
    <mergeCell ref="AJ18:AO18"/>
    <mergeCell ref="B1:M1"/>
    <mergeCell ref="S2:AC2"/>
    <mergeCell ref="AE2:AO2"/>
    <mergeCell ref="AF4:AN4"/>
    <mergeCell ref="E6:I6"/>
    <mergeCell ref="Q6:X6"/>
    <mergeCell ref="Y6:AB6"/>
    <mergeCell ref="AF6:AN6"/>
    <mergeCell ref="AF12:AN12"/>
    <mergeCell ref="E12:F12"/>
    <mergeCell ref="G12:J12"/>
    <mergeCell ref="K12:L12"/>
    <mergeCell ref="M12:Q12"/>
    <mergeCell ref="S12:X12"/>
    <mergeCell ref="Y12:AB12"/>
    <mergeCell ref="E8:O8"/>
    <mergeCell ref="Q8:X8"/>
    <mergeCell ref="Y8:AB8"/>
    <mergeCell ref="AF8:AN8"/>
    <mergeCell ref="E10:O10"/>
    <mergeCell ref="Q10:X10"/>
    <mergeCell ref="Y10:AB10"/>
    <mergeCell ref="AF10:AN10"/>
    <mergeCell ref="AK39:AL39"/>
    <mergeCell ref="AG30:AH30"/>
    <mergeCell ref="E14:AB14"/>
    <mergeCell ref="AF14:AN14"/>
    <mergeCell ref="L31:M31"/>
    <mergeCell ref="N31:R31"/>
    <mergeCell ref="L30:M30"/>
    <mergeCell ref="G26:H26"/>
    <mergeCell ref="B26:F26"/>
    <mergeCell ref="AG26:AH26"/>
    <mergeCell ref="N30:R30"/>
    <mergeCell ref="S30:T30"/>
    <mergeCell ref="U30:V30"/>
    <mergeCell ref="W31:Y31"/>
    <mergeCell ref="Z31:AB31"/>
    <mergeCell ref="AC31:AF31"/>
    <mergeCell ref="B29:E29"/>
    <mergeCell ref="B24:E24"/>
    <mergeCell ref="F24:K24"/>
    <mergeCell ref="AI26:AL26"/>
    <mergeCell ref="L25:M25"/>
    <mergeCell ref="AG25:AH25"/>
    <mergeCell ref="I26:K26"/>
    <mergeCell ref="E20:AB20"/>
    <mergeCell ref="AK38:AL38"/>
    <mergeCell ref="AG38:AH38"/>
    <mergeCell ref="AI38:AJ38"/>
    <mergeCell ref="Z30:AB30"/>
    <mergeCell ref="AC30:AF30"/>
    <mergeCell ref="AC29:AF29"/>
    <mergeCell ref="AI29:AJ29"/>
    <mergeCell ref="AI30:AJ30"/>
    <mergeCell ref="AI31:AL31"/>
    <mergeCell ref="AI36:AL36"/>
    <mergeCell ref="AC28:AF28"/>
    <mergeCell ref="AG28:AH28"/>
    <mergeCell ref="W29:Y29"/>
    <mergeCell ref="Z29:AB29"/>
    <mergeCell ref="AG29:AH29"/>
    <mergeCell ref="S25:T25"/>
    <mergeCell ref="AM23:AO24"/>
    <mergeCell ref="AC23:AF23"/>
    <mergeCell ref="AG23:AH23"/>
    <mergeCell ref="AK24:AL24"/>
    <mergeCell ref="AK23:AL23"/>
    <mergeCell ref="AI23:AJ23"/>
    <mergeCell ref="Z24:AA24"/>
    <mergeCell ref="AC24:AE24"/>
    <mergeCell ref="AG24:AH24"/>
    <mergeCell ref="AI40:AJ40"/>
    <mergeCell ref="AG40:AH40"/>
    <mergeCell ref="B38:K38"/>
    <mergeCell ref="L38:M38"/>
    <mergeCell ref="N38:R38"/>
    <mergeCell ref="B36:E36"/>
    <mergeCell ref="F36:K36"/>
    <mergeCell ref="L36:M36"/>
    <mergeCell ref="N36:R36"/>
    <mergeCell ref="AI39:AJ39"/>
    <mergeCell ref="AG39:AH39"/>
    <mergeCell ref="B39:E39"/>
    <mergeCell ref="F39:K39"/>
    <mergeCell ref="B40:J40"/>
    <mergeCell ref="B30:J30"/>
    <mergeCell ref="B35:J35"/>
    <mergeCell ref="L35:M35"/>
    <mergeCell ref="N35:R35"/>
    <mergeCell ref="L39:M39"/>
    <mergeCell ref="N39:R39"/>
    <mergeCell ref="S39:T39"/>
    <mergeCell ref="AC38:AF38"/>
    <mergeCell ref="Z35:AB35"/>
    <mergeCell ref="AC35:AF35"/>
    <mergeCell ref="S35:T35"/>
    <mergeCell ref="U35:V35"/>
    <mergeCell ref="W35:Y35"/>
    <mergeCell ref="U39:V39"/>
    <mergeCell ref="B33:K33"/>
    <mergeCell ref="L33:M33"/>
    <mergeCell ref="B34:E34"/>
    <mergeCell ref="F34:K34"/>
    <mergeCell ref="L34:M34"/>
  </mergeCells>
  <conditionalFormatting sqref="K48">
    <cfRule type="expression" dxfId="1083" priority="124">
      <formula>AND(NOT($F$48=""),$K$48="")</formula>
    </cfRule>
  </conditionalFormatting>
  <conditionalFormatting sqref="AK48:AO48">
    <cfRule type="expression" dxfId="1082" priority="123">
      <formula>AND($AK$48="",NOT($AH$48=""))</formula>
    </cfRule>
  </conditionalFormatting>
  <conditionalFormatting sqref="F48 O48 T48 Z48 AH48">
    <cfRule type="expression" dxfId="1081" priority="125">
      <formula>AND($S$2="FILE MAINTENANCE",$F$48="",$O$48="",$T$48="",$Z$48="",$AH$48="")</formula>
    </cfRule>
  </conditionalFormatting>
  <conditionalFormatting sqref="E8:O8">
    <cfRule type="expression" dxfId="1080" priority="126">
      <formula>AND($E$8="",OR($S$2="NEW ITEM",$S$2="FILE MAINTENANCE"))</formula>
    </cfRule>
  </conditionalFormatting>
  <conditionalFormatting sqref="E10:O10">
    <cfRule type="expression" dxfId="1079" priority="127">
      <formula>AND($E$10="",OR($S$2="NEW ITEM",$S$2="FILE MAINTENANCE"))</formula>
    </cfRule>
  </conditionalFormatting>
  <conditionalFormatting sqref="G12:J12">
    <cfRule type="expression" dxfId="1078" priority="128">
      <formula>AND($G$12="",OR($S$2="NEW ITEM",$S$2="FILE MAINTENANCE"))</formula>
    </cfRule>
  </conditionalFormatting>
  <conditionalFormatting sqref="E14:AB14">
    <cfRule type="expression" dxfId="1077" priority="129">
      <formula>AND($E$14="",OR($S$2="NEW ITEM",$S$2="FILE MAINTENANCE"))</formula>
    </cfRule>
  </conditionalFormatting>
  <conditionalFormatting sqref="E16:AB16">
    <cfRule type="expression" dxfId="1076" priority="130">
      <formula>AND($E$16="",OR($S$2="NEW ITEM",$S$2="FILE MAINTENANCE"))</formula>
    </cfRule>
  </conditionalFormatting>
  <conditionalFormatting sqref="Y10:AB10">
    <cfRule type="expression" dxfId="1075" priority="134">
      <formula>AND($Y$10="",$S$2="NEW ITEM")</formula>
    </cfRule>
  </conditionalFormatting>
  <conditionalFormatting sqref="N29 N34 N39 N44">
    <cfRule type="expression" dxfId="1074" priority="137">
      <formula>AND($N$29="",$S$2="NEW ITEM")</formula>
    </cfRule>
  </conditionalFormatting>
  <conditionalFormatting sqref="N30">
    <cfRule type="expression" dxfId="1073" priority="82">
      <formula>NOT($N$30="")</formula>
    </cfRule>
  </conditionalFormatting>
  <conditionalFormatting sqref="S28 S33 S38 S43">
    <cfRule type="expression" dxfId="1072" priority="139">
      <formula>AND($S$28="",$S$2="NEW ITEM",NOT(AND($L$28=1,$L$29="LB",$L$30=1,$L$31="LB")))</formula>
    </cfRule>
  </conditionalFormatting>
  <conditionalFormatting sqref="U28 U33 U38 U43">
    <cfRule type="expression" dxfId="1071" priority="140">
      <formula>AND($U$28="",$S$2="NEW ITEM")</formula>
    </cfRule>
  </conditionalFormatting>
  <conditionalFormatting sqref="Y12:AB12">
    <cfRule type="expression" dxfId="1070" priority="71">
      <formula>NOT($Y$12="")</formula>
    </cfRule>
    <cfRule type="expression" dxfId="1069" priority="144">
      <formula>AND($Y$12="",OR($S$2="NEW ITEM",$S$2="FILE MAINTENANCE"))</formula>
    </cfRule>
  </conditionalFormatting>
  <conditionalFormatting sqref="AE10 AE8 AE6 AE14 AE12 AE4">
    <cfRule type="expression" dxfId="1068" priority="146">
      <formula>AND($S$2="NEW ITEM",$AE$4="",$AE$6="",$AE$8="",$AE$10="",$AE$12="",$AE$14="",$E$20="")</formula>
    </cfRule>
  </conditionalFormatting>
  <conditionalFormatting sqref="S2:AC2">
    <cfRule type="expression" dxfId="1067" priority="120">
      <formula>$S$2=""</formula>
    </cfRule>
  </conditionalFormatting>
  <conditionalFormatting sqref="Z30 Z35 Z40 Z45">
    <cfRule type="expression" dxfId="1066" priority="90">
      <formula>IF(AND(NOT(L30="SH"),NOT($L$30="PL")),AND($Z$30="",NOT($Z$28="")))</formula>
    </cfRule>
  </conditionalFormatting>
  <conditionalFormatting sqref="AC30 AC35 AC40 AC45">
    <cfRule type="expression" dxfId="1065" priority="89">
      <formula>IF(NOT($L$29="sh"),AND($AC$30="",NOT($AC$28="")))</formula>
    </cfRule>
  </conditionalFormatting>
  <conditionalFormatting sqref="AM63">
    <cfRule type="expression" dxfId="1064" priority="85">
      <formula>$AM$63=""</formula>
    </cfRule>
  </conditionalFormatting>
  <conditionalFormatting sqref="AO63">
    <cfRule type="expression" dxfId="1063" priority="84">
      <formula>$AO$63=""</formula>
    </cfRule>
  </conditionalFormatting>
  <conditionalFormatting sqref="B59:L61">
    <cfRule type="expression" dxfId="1062" priority="83">
      <formula>$I$59=""</formula>
    </cfRule>
  </conditionalFormatting>
  <conditionalFormatting sqref="B29 B34 B39 B44">
    <cfRule type="expression" dxfId="1061" priority="469">
      <formula>AND(OR(NOT($O$48= ""), NOT($T$48= ""), NOT($Z$48= ""), NOT($AH$48= "")),B$29="")</formula>
    </cfRule>
    <cfRule type="expression" dxfId="1060" priority="470">
      <formula>AND(NOT($F$48=""),NOT($K$48=""),$B$29="")</formula>
    </cfRule>
    <cfRule type="expression" dxfId="1059" priority="471">
      <formula>AND($B$29="",$S$2="NEW ITEM")</formula>
    </cfRule>
  </conditionalFormatting>
  <conditionalFormatting sqref="B30 B35 B40">
    <cfRule type="expression" dxfId="1058" priority="472">
      <formula>AND(OR(NOT($O$48= ""), NOT($T$48= ""), NOT($Z$48= ""), NOT($AH$48= "")),B$30="")</formula>
    </cfRule>
    <cfRule type="expression" dxfId="1057" priority="473">
      <formula>AND(NOT($F$48= ""),NOT($K$48=""),B$30="")</formula>
    </cfRule>
    <cfRule type="expression" dxfId="1056" priority="474">
      <formula>AND($B$30="",$S$2="NEW ITEM")</formula>
    </cfRule>
  </conditionalFormatting>
  <conditionalFormatting sqref="B31 B36 B41 B46">
    <cfRule type="expression" dxfId="1055" priority="475">
      <formula>AND(NOT($F$48= ""),$K$48="MIN SHIP QTY",$B$31="")</formula>
    </cfRule>
    <cfRule type="expression" dxfId="1054" priority="476">
      <formula>AND($B$31="",$S$2="NEW ITEM")</formula>
    </cfRule>
  </conditionalFormatting>
  <conditionalFormatting sqref="L31 L36 L41 L46">
    <cfRule type="expression" dxfId="1053" priority="477">
      <formula>AND(NOT($F$48= ""),OR($K$48="UPK",$K$48="UOM"),$L$31="")</formula>
    </cfRule>
    <cfRule type="expression" dxfId="1052" priority="478">
      <formula>AND($L$31="",$S$2="NEW ITEM")</formula>
    </cfRule>
  </conditionalFormatting>
  <conditionalFormatting sqref="N28">
    <cfRule type="expression" dxfId="1051" priority="479">
      <formula>AND(OR(NOT($F$48= ""), NOT($T$48= "")),OR($K$48="UNIT GTIN",$K$48="CASE GTIN",$K$48="CASE UPC",$K$48="UPK",NOT($T$48= "")),$N$28="")</formula>
    </cfRule>
    <cfRule type="expression" dxfId="1050" priority="480">
      <formula>AND($N$28="",$S$2="NEW ITEM")</formula>
    </cfRule>
  </conditionalFormatting>
  <conditionalFormatting sqref="N31 N36 N41 N46">
    <cfRule type="expression" dxfId="1049" priority="481">
      <formula>AND(OR(NOT($F$48= ""),NOT($T$48= "")),OR($K$48="CASE UPC",$K$48="UPK", NOT($T$48= "")),$N$31="")</formula>
    </cfRule>
    <cfRule type="expression" dxfId="1048" priority="482">
      <formula>AND($N$31="",$S$2="NEW ITEM")</formula>
    </cfRule>
  </conditionalFormatting>
  <conditionalFormatting sqref="W28 W33 W38 W43">
    <cfRule type="expression" dxfId="1047" priority="483">
      <formula>AND(NOT($F$48= ""),OR($K$48="CS CUBE",$K$48="UPK",$K$48="NET CONTENT"),$W$28="")</formula>
    </cfRule>
    <cfRule type="expression" dxfId="1046" priority="484">
      <formula>AND($W$28="",$S$2="NEW ITEM")</formula>
    </cfRule>
  </conditionalFormatting>
  <conditionalFormatting sqref="W29 W34 W39 W44">
    <cfRule type="expression" dxfId="1045" priority="485">
      <formula>AND(NOT($F$48= ""),OR($K$48="CS WT",$K$48="UPK",$K$48="NET CONTENT"),$W$29="")</formula>
    </cfRule>
    <cfRule type="expression" dxfId="1044" priority="486">
      <formula>AND($W$29="",$S$2="NEW ITEM")</formula>
    </cfRule>
  </conditionalFormatting>
  <conditionalFormatting sqref="W31 W36 W41 W46">
    <cfRule type="expression" dxfId="1043" priority="487">
      <formula>AND(NOT($F$48= ""),OR($K$48="PLT TIER",$K$48="UPK",$K$48="NET CONTENT"),$W$31="")</formula>
    </cfRule>
    <cfRule type="expression" dxfId="1042" priority="488">
      <formula>AND($W$31="",$S$2="NEW ITEM")</formula>
    </cfRule>
  </conditionalFormatting>
  <conditionalFormatting sqref="W30 W35 W40 W45">
    <cfRule type="expression" dxfId="1041" priority="489">
      <formula>AND(NOT($F$48= ""),OR($K$48="PLT TIE",$K$48="UPK",$K$48="NET CONTENT"),$W$30="")</formula>
    </cfRule>
    <cfRule type="expression" dxfId="1040" priority="490">
      <formula>AND($W$30="",$S$2="NEW ITEM")</formula>
    </cfRule>
  </conditionalFormatting>
  <conditionalFormatting sqref="S29 S34 S39 S44">
    <cfRule type="expression" dxfId="1039" priority="491">
      <formula>AND(NOT($F$48= ""),OR($K$48="ITEM WT",$K$48="UPK",$K$48="NET CONTENT"),$S$29="")</formula>
    </cfRule>
    <cfRule type="expression" dxfId="1038" priority="492">
      <formula>AND($S$29="",$S$2="NEW ITEM",NOT(AND($L$28=1,$L$29="LB",$L$30=1,$L$31="LB")))</formula>
    </cfRule>
  </conditionalFormatting>
  <conditionalFormatting sqref="U29 U34 U39 U44">
    <cfRule type="expression" dxfId="1037" priority="493">
      <formula>AND(NOT($F$48= ""),OR($K$48="CASE WT",$K$48="UPK",$K$48="NET CONTENT"),$U$29="")</formula>
    </cfRule>
    <cfRule type="expression" dxfId="1036" priority="494">
      <formula>AND($U$29="",$S$2="NEW ITEM")</formula>
    </cfRule>
  </conditionalFormatting>
  <conditionalFormatting sqref="U30 U35 U40 U45">
    <cfRule type="expression" dxfId="1035" priority="495">
      <formula>AND(NOT($F$48= ""),OR($K$48="CASE DPT",$K$48="UPK",$K$48="NET CONTENT"),$U$30="")</formula>
    </cfRule>
    <cfRule type="expression" dxfId="1034" priority="496">
      <formula>AND($U$30="",$S$2="NEW ITEM")</formula>
    </cfRule>
  </conditionalFormatting>
  <conditionalFormatting sqref="L28 L33 L38 L43">
    <cfRule type="expression" dxfId="1033" priority="497">
      <formula>AND(OR(NOT($F$48= ""),NOT($T$48= "")),OR($K$48="UPK",$K$48="NET CONTENT", $K$48="UOM",$K$48="CASE UPC",$K$48="UNIT GTIN",$K$48="CASE GTIN",$K$48="ITEM HT",$K$48="ITEM WT",$K$48="ITEM DPT",$K$48="CASE HT",$K$48="CASE WT",$K$48="CASE DPT",$K$48="CS CUBE",$K$48="CS WT",$K$48="PLT TIE",$K$48="PLT TIER",NOT($T$48= "")),$L$28="")</formula>
    </cfRule>
    <cfRule type="expression" dxfId="1032" priority="498">
      <formula>AND($L$28="",$S$2="NEW ITEM")</formula>
    </cfRule>
  </conditionalFormatting>
  <conditionalFormatting sqref="N29 N34 N39 N44">
    <cfRule type="expression" dxfId="1031" priority="500">
      <formula>AND(NOT($F$48= ""),NOT($K$48=""),$N$29="")</formula>
    </cfRule>
    <cfRule type="expression" dxfId="1030" priority="501">
      <formula>AND(OR(NOT($O$48= ""), NOT($T$48= ""), NOT($Z$48= ""), NOT($AH$48= "")),$L$29="")</formula>
    </cfRule>
    <cfRule type="expression" dxfId="1029" priority="502">
      <formula>AND(NOT($F$48= ""),OR($K$48="CASE GTIN",$K$48="UNIT GTIN",$K$48="UPK"),$N$29="")</formula>
    </cfRule>
  </conditionalFormatting>
  <conditionalFormatting sqref="S28 S33 S38 S43">
    <cfRule type="expression" dxfId="1028" priority="503">
      <formula>AND(NOT($F$48= ""),OR($K$48="ITEM HT",$K$48="UPK"),$S$28="")</formula>
    </cfRule>
  </conditionalFormatting>
  <conditionalFormatting sqref="U28 U33 U38 U43">
    <cfRule type="expression" dxfId="1027" priority="504">
      <formula>AND(NOT($F$48= ""),OR($K$48="CASE HT",$K$48="UPK",$K$48="NET CONTENT"),$U$28="")</formula>
    </cfRule>
  </conditionalFormatting>
  <conditionalFormatting sqref="AG29 AG34 AG39">
    <cfRule type="expression" dxfId="1026" priority="505">
      <formula>AND(OR(NOT($F$48= ""), NOT($T$48= "")),OR($K$48="DCG",NOT($T$48= "")),$AG$29="")</formula>
    </cfRule>
  </conditionalFormatting>
  <conditionalFormatting sqref="Z38 Z43">
    <cfRule type="expression" dxfId="1025" priority="506">
      <formula>OR(AND(AC38="",NOT(Z38=""),NOT($L$30="sh"),NOT($L$30="pl")),AND(Z38=AC38,NOT(Z38="")))</formula>
    </cfRule>
    <cfRule type="expression" dxfId="1024" priority="507">
      <formula>AND(NOT($O$48=""),NOT($L$30="sh"),NOT($L$30="pl"))</formula>
    </cfRule>
    <cfRule type="expression" dxfId="1023" priority="508">
      <formula xml:space="preserve"> AND($S$2="NEW ITEM",$Z$28="", NOT($L$30="sh"),NOT($L$30="pl"))</formula>
    </cfRule>
  </conditionalFormatting>
  <conditionalFormatting sqref="N30">
    <cfRule type="expression" dxfId="1022" priority="509">
      <formula>AND(OR(NOT($O$48= ""), NOT($T$48= ""), NOT($Z$48= ""), NOT($AH$48= "")),$N$30="")</formula>
    </cfRule>
    <cfRule type="expression" dxfId="1021" priority="510">
      <formula>AND(NOT($F$48= ""),NOT($K$48=""),$N$30="")</formula>
    </cfRule>
    <cfRule type="expression" dxfId="1020" priority="511">
      <formula>AND($N$30="",$S$2="NEW ITEM")</formula>
    </cfRule>
  </conditionalFormatting>
  <conditionalFormatting sqref="S28 S30 S33 S38 S43 S35 S40 S45">
    <cfRule type="expression" dxfId="1019" priority="512">
      <formula>AND(NOT($F$48= ""),OR($K$48="ITEM DPT",$K$48="UPK",$K$48="NET CONTENT"),$S$30="")</formula>
    </cfRule>
    <cfRule type="expression" dxfId="1018" priority="513">
      <formula>AND($S$30="",$S$2="NEW ITEM",NOT(AND($L$28=1,$L$29="LB",$L$30=1,$L$31="LB")))</formula>
    </cfRule>
  </conditionalFormatting>
  <conditionalFormatting sqref="L30 L35 L40 L45">
    <cfRule type="expression" dxfId="1017" priority="516">
      <formula>AND(NOT($F$48= ""),$K$48="UI",$L$30="")</formula>
    </cfRule>
    <cfRule type="expression" dxfId="1016" priority="517">
      <formula>AND($L$30="",$S$2="NEW ITEM")</formula>
    </cfRule>
  </conditionalFormatting>
  <conditionalFormatting sqref="L29 L34 L39 L44">
    <cfRule type="expression" dxfId="1015" priority="518">
      <formula>AND(NOT($F$48= ""),OR($K$48="UPK",$K$48="NET CONTENT"),$L$29="")</formula>
    </cfRule>
    <cfRule type="expression" dxfId="1014" priority="519">
      <formula>AND($L$29="",$S$2="NEW ITEM")</formula>
    </cfRule>
  </conditionalFormatting>
  <conditionalFormatting sqref="AC38">
    <cfRule type="expression" dxfId="1013" priority="59">
      <formula>AND(NOT(AC38=""),NOT(AC38=Z38))</formula>
    </cfRule>
  </conditionalFormatting>
  <conditionalFormatting sqref="AC43">
    <cfRule type="expression" dxfId="1012" priority="58">
      <formula>AND(NOT(AC43=""),NOT(AC43=Z43))</formula>
    </cfRule>
  </conditionalFormatting>
  <conditionalFormatting sqref="Z33">
    <cfRule type="expression" dxfId="1011" priority="35">
      <formula>OR(AND(AC33="",NOT(Z33=""),NOT($L$30="sh"),NOT($L$30="pl")),AND(Z33=AC33,NOT(Z33="")))</formula>
    </cfRule>
    <cfRule type="expression" dxfId="1010" priority="36">
      <formula>AND(NOT($O$48=""),NOT($L$30="sh"),NOT($L$30="pl"))</formula>
    </cfRule>
    <cfRule type="expression" dxfId="1009" priority="37">
      <formula xml:space="preserve"> AND($S$2="NEW ITEM",$Z$28="", NOT($L$30="sh"),NOT($L$30="pl"))</formula>
    </cfRule>
  </conditionalFormatting>
  <conditionalFormatting sqref="Z28">
    <cfRule type="expression" dxfId="1008" priority="32">
      <formula>OR(AND(AC28="",NOT(Z28=""),NOT($L$30="sh"),NOT($L$30="pl")),AND(Z28=AC28,NOT(Z28="")))</formula>
    </cfRule>
    <cfRule type="expression" dxfId="1007" priority="33">
      <formula>AND(NOT($O$48=""),NOT($L$30="sh"),NOT($L$30="pl"))</formula>
    </cfRule>
    <cfRule type="expression" dxfId="1006" priority="34">
      <formula xml:space="preserve"> AND($S$2="NEW ITEM",$Z$28="", NOT($L$30="sh"),NOT($L$30="pl"))</formula>
    </cfRule>
  </conditionalFormatting>
  <conditionalFormatting sqref="AC33">
    <cfRule type="expression" dxfId="1005" priority="31">
      <formula>AND(NOT(AC33=""),NOT(AC33=Z33))</formula>
    </cfRule>
  </conditionalFormatting>
  <conditionalFormatting sqref="AC28">
    <cfRule type="expression" dxfId="1004" priority="30">
      <formula>AND(NOT(AC28=""),NOT(AC28=Z28))</formula>
    </cfRule>
  </conditionalFormatting>
  <conditionalFormatting sqref="AG44">
    <cfRule type="expression" dxfId="1003" priority="29">
      <formula>AND(OR(NOT($F$48= ""), NOT($T$48= "")),OR($K$48="DCG",NOT($T$48= "")),$AG$29="")</formula>
    </cfRule>
  </conditionalFormatting>
  <conditionalFormatting sqref="AJ16">
    <cfRule type="expression" dxfId="1002" priority="886">
      <formula>AND($S$2="NEW ITEM",$AJ$16="")</formula>
    </cfRule>
  </conditionalFormatting>
  <conditionalFormatting sqref="AJ18 AJ20">
    <cfRule type="expression" dxfId="1001" priority="887">
      <formula>AND($S$2="NEW ITEM",$AJ$18="")</formula>
    </cfRule>
  </conditionalFormatting>
  <conditionalFormatting sqref="N40">
    <cfRule type="expression" dxfId="1000" priority="24">
      <formula>NOT($N$30="")</formula>
    </cfRule>
  </conditionalFormatting>
  <conditionalFormatting sqref="N40">
    <cfRule type="expression" dxfId="999" priority="25">
      <formula>AND(OR(NOT($O$48= ""), NOT($T$48= ""), NOT($Z$48= ""), NOT($AH$48= "")),$N$30="")</formula>
    </cfRule>
    <cfRule type="expression" dxfId="998" priority="26">
      <formula>AND(NOT($F$48= ""),NOT($K$48=""),$N$30="")</formula>
    </cfRule>
    <cfRule type="expression" dxfId="997" priority="27">
      <formula>AND($N$30="",$S$2="NEW ITEM")</formula>
    </cfRule>
  </conditionalFormatting>
  <conditionalFormatting sqref="N35">
    <cfRule type="expression" dxfId="996" priority="20">
      <formula>NOT($N$30="")</formula>
    </cfRule>
  </conditionalFormatting>
  <conditionalFormatting sqref="N35">
    <cfRule type="expression" dxfId="995" priority="21">
      <formula>AND(OR(NOT($O$48= ""), NOT($T$48= ""), NOT($Z$48= ""), NOT($AH$48= "")),$N$30="")</formula>
    </cfRule>
    <cfRule type="expression" dxfId="994" priority="22">
      <formula>AND(NOT($F$48= ""),NOT($K$48=""),$N$30="")</formula>
    </cfRule>
    <cfRule type="expression" dxfId="993" priority="23">
      <formula>AND($N$30="",$S$2="NEW ITEM")</formula>
    </cfRule>
  </conditionalFormatting>
  <conditionalFormatting sqref="N45">
    <cfRule type="expression" dxfId="992" priority="16">
      <formula>NOT($N$30="")</formula>
    </cfRule>
  </conditionalFormatting>
  <conditionalFormatting sqref="N45">
    <cfRule type="expression" dxfId="991" priority="17">
      <formula>AND(OR(NOT($O$48= ""), NOT($T$48= ""), NOT($Z$48= ""), NOT($AH$48= "")),$N$30="")</formula>
    </cfRule>
    <cfRule type="expression" dxfId="990" priority="18">
      <formula>AND(NOT($F$48= ""),NOT($K$48=""),$N$30="")</formula>
    </cfRule>
    <cfRule type="expression" dxfId="989" priority="19">
      <formula>AND($N$30="",$S$2="NEW ITEM")</formula>
    </cfRule>
  </conditionalFormatting>
  <conditionalFormatting sqref="B45">
    <cfRule type="expression" dxfId="988" priority="13">
      <formula>AND(OR(NOT($O$48= ""), NOT($T$48= ""), NOT($Z$48= ""), NOT($AH$48= "")),B$30="")</formula>
    </cfRule>
    <cfRule type="expression" dxfId="987" priority="14">
      <formula>AND(NOT($F$48= ""),NOT($K$48=""),B$30="")</formula>
    </cfRule>
    <cfRule type="expression" dxfId="986" priority="15">
      <formula>AND($B$30="",$S$2="NEW ITEM")</formula>
    </cfRule>
  </conditionalFormatting>
  <conditionalFormatting sqref="N28:R28">
    <cfRule type="expression" dxfId="985" priority="9">
      <formula>$AQ28="Bad Check Digit (CS GTIN)"</formula>
    </cfRule>
  </conditionalFormatting>
  <conditionalFormatting sqref="AQ28">
    <cfRule type="expression" dxfId="984" priority="8">
      <formula>$AQ28="Bad Check Digit (CS GTIN)"</formula>
    </cfRule>
  </conditionalFormatting>
  <conditionalFormatting sqref="N43 N38 N33">
    <cfRule type="expression" dxfId="983" priority="5">
      <formula>AND(OR(NOT($F$48= ""), NOT($T$48= "")),OR($K$48="UNIT GTIN",$K$48="CASE GTIN",$K$48="CASE UPC",$K$48="UPK",NOT($T$48= "")),$N$28="")</formula>
    </cfRule>
    <cfRule type="expression" dxfId="982" priority="6">
      <formula>AND($N$28="",$S$2="NEW ITEM")</formula>
    </cfRule>
  </conditionalFormatting>
  <conditionalFormatting sqref="N43:R43 N38:R38 N33:R33">
    <cfRule type="expression" dxfId="981" priority="4">
      <formula>$AQ33="Bad Check Digit (CS GTIN)"</formula>
    </cfRule>
  </conditionalFormatting>
  <conditionalFormatting sqref="AQ33">
    <cfRule type="expression" dxfId="980" priority="3">
      <formula>$AQ33="Bad Check Digit (CS GTIN)"</formula>
    </cfRule>
  </conditionalFormatting>
  <conditionalFormatting sqref="AQ38">
    <cfRule type="expression" dxfId="979" priority="2">
      <formula>$AQ38="Bad Check Digit (CS GTIN)"</formula>
    </cfRule>
  </conditionalFormatting>
  <conditionalFormatting sqref="AQ43">
    <cfRule type="expression" dxfId="978" priority="1">
      <formula>$AQ43="Bad Check Digit (CS GTIN)"</formula>
    </cfRule>
  </conditionalFormatting>
  <dataValidations count="1">
    <dataValidation type="textLength" operator="lessThanOrEqual" allowBlank="1" showInputMessage="1" showErrorMessage="1" sqref="AI31:AL31 AI36:AL36 AI41:AL41 AI46:AL46" xr:uid="{010579B8-DAFA-4317-B1AF-EC1CB0A1E783}">
      <formula1>13</formula1>
    </dataValidation>
  </dataValidations>
  <hyperlinks>
    <hyperlink ref="AQ1" location="'DATA ENTRY SHEET'!B19" display="'DATA ENTRY SHEET'!B19" xr:uid="{CB7C8326-6B7C-45B6-B3EF-5AF6584DA623}"/>
  </hyperlinks>
  <printOptions horizontalCentered="1" verticalCentered="1"/>
  <pageMargins left="0" right="0" top="0" bottom="0" header="0" footer="0"/>
  <pageSetup scale="4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J42"/>
  <sheetViews>
    <sheetView workbookViewId="0">
      <pane ySplit="5" topLeftCell="A6" activePane="bottomLeft" state="frozen"/>
      <selection pane="bottomLeft" activeCell="B6" sqref="B6:AF15"/>
    </sheetView>
  </sheetViews>
  <sheetFormatPr defaultColWidth="9.1796875" defaultRowHeight="15.5" x14ac:dyDescent="0.35"/>
  <cols>
    <col min="1" max="1" width="3" style="1" customWidth="1"/>
    <col min="2" max="2" width="8.81640625" style="1" customWidth="1"/>
    <col min="3" max="3" width="5.453125" style="1" customWidth="1"/>
    <col min="4" max="4" width="6.81640625" style="1" customWidth="1"/>
    <col min="5" max="5" width="3.81640625" style="1" customWidth="1"/>
    <col min="6" max="6" width="3" style="1" customWidth="1"/>
    <col min="7" max="10" width="3.81640625" style="1" customWidth="1"/>
    <col min="11" max="11" width="2.81640625" style="1" customWidth="1"/>
    <col min="12" max="12" width="3.81640625" style="1" customWidth="1"/>
    <col min="13" max="13" width="4.81640625" style="1" customWidth="1"/>
    <col min="14" max="15" width="3.1796875" style="1" customWidth="1"/>
    <col min="16" max="16" width="3" style="1" customWidth="1"/>
    <col min="17" max="17" width="0.81640625" style="1" customWidth="1"/>
    <col min="18" max="18" width="3.1796875" style="1" customWidth="1"/>
    <col min="19" max="19" width="4" style="1" customWidth="1"/>
    <col min="20" max="20" width="3" style="1" customWidth="1"/>
    <col min="21" max="21" width="2.453125" style="1" customWidth="1"/>
    <col min="22" max="22" width="3.81640625" style="1" customWidth="1"/>
    <col min="23" max="28" width="6.81640625" style="1" customWidth="1"/>
    <col min="29" max="31" width="3.81640625" style="1" customWidth="1"/>
    <col min="32" max="32" width="3.81640625" style="7" customWidth="1"/>
    <col min="33" max="33" width="9.81640625" style="7" customWidth="1"/>
    <col min="34" max="34" width="20.81640625" style="1" bestFit="1" customWidth="1"/>
    <col min="35" max="16384" width="9.1796875" style="1"/>
  </cols>
  <sheetData>
    <row r="1" spans="1:36" ht="2.25" customHeight="1" x14ac:dyDescent="0.35">
      <c r="B1" s="11"/>
      <c r="C1" s="11"/>
      <c r="D1" s="11"/>
      <c r="E1" s="11"/>
      <c r="F1" s="11"/>
      <c r="G1" s="11"/>
      <c r="H1" s="11"/>
      <c r="I1" s="11"/>
      <c r="J1" s="11"/>
      <c r="K1" s="11"/>
      <c r="L1" s="11"/>
      <c r="M1" s="11"/>
      <c r="N1" s="11"/>
      <c r="O1" s="10"/>
      <c r="P1" s="92"/>
      <c r="Q1" s="92"/>
      <c r="R1" s="92"/>
      <c r="S1" s="92"/>
      <c r="T1" s="10"/>
      <c r="U1" s="10"/>
      <c r="V1" s="10"/>
      <c r="W1" s="10"/>
      <c r="X1" s="10"/>
      <c r="Y1" s="10"/>
      <c r="Z1" s="10"/>
      <c r="AA1" s="10"/>
      <c r="AB1" s="10"/>
      <c r="AC1" s="5"/>
      <c r="AD1" s="5"/>
      <c r="AE1" s="4"/>
      <c r="AF1" s="4"/>
    </row>
    <row r="2" spans="1:36" s="3" customFormat="1" ht="12" customHeight="1" x14ac:dyDescent="0.35">
      <c r="A2" s="24"/>
      <c r="B2" s="95" t="s">
        <v>7</v>
      </c>
      <c r="C2" s="27"/>
      <c r="D2" s="1113" t="str">
        <f>IF('40-15 PRES - MANDATORY'!$E$8&gt;0,'40-15 PRES - MANDATORY'!$E$8,"")</f>
        <v/>
      </c>
      <c r="E2" s="1113"/>
      <c r="F2" s="1113"/>
      <c r="G2" s="1113"/>
      <c r="H2" s="1113"/>
      <c r="I2" s="1113"/>
      <c r="J2" s="1113"/>
      <c r="K2" s="1113"/>
      <c r="L2" s="272"/>
      <c r="M2" s="272"/>
      <c r="N2" s="272"/>
      <c r="O2" s="272"/>
      <c r="P2" s="113" t="s">
        <v>525</v>
      </c>
      <c r="Q2" s="24"/>
      <c r="R2" s="24"/>
      <c r="S2" s="24"/>
      <c r="T2" s="24"/>
      <c r="U2" s="24"/>
      <c r="V2" s="24"/>
      <c r="W2" s="1114" t="str">
        <f>IF(NOT('40-15 PRES - MANDATORY'!Y6=""),'40-15 PRES - MANDATORY'!Y6,"")</f>
        <v/>
      </c>
      <c r="X2" s="1114"/>
      <c r="Y2" s="119"/>
      <c r="Z2" s="119"/>
      <c r="AA2" s="272"/>
      <c r="AB2" s="272"/>
      <c r="AC2" s="272"/>
      <c r="AD2" s="272"/>
      <c r="AE2" s="24"/>
      <c r="AG2" s="9"/>
      <c r="AH2" s="9"/>
      <c r="AI2" s="9"/>
      <c r="AJ2" s="9"/>
    </row>
    <row r="3" spans="1:36" s="3" customFormat="1" ht="2.25" customHeight="1" x14ac:dyDescent="0.35">
      <c r="A3" s="24"/>
      <c r="B3" s="27"/>
      <c r="C3" s="27"/>
      <c r="D3" s="27"/>
      <c r="E3" s="27"/>
      <c r="F3" s="27"/>
      <c r="G3" s="272"/>
      <c r="H3" s="272"/>
      <c r="I3" s="272"/>
      <c r="J3" s="272"/>
      <c r="K3" s="272"/>
      <c r="L3" s="272"/>
      <c r="M3" s="272"/>
      <c r="N3" s="272"/>
      <c r="O3" s="272"/>
      <c r="P3" s="272"/>
      <c r="Q3" s="272"/>
      <c r="R3" s="272"/>
      <c r="S3" s="272"/>
      <c r="T3" s="24"/>
      <c r="U3" s="24"/>
      <c r="V3" s="24"/>
      <c r="W3" s="24"/>
      <c r="X3" s="24"/>
      <c r="Y3" s="24"/>
      <c r="Z3" s="24"/>
      <c r="AA3" s="24"/>
      <c r="AB3" s="24"/>
      <c r="AC3" s="24"/>
      <c r="AD3" s="24"/>
      <c r="AE3" s="24"/>
      <c r="AF3" s="24"/>
      <c r="AG3" s="9"/>
      <c r="AH3" s="9"/>
      <c r="AI3" s="9"/>
      <c r="AJ3" s="9"/>
    </row>
    <row r="4" spans="1:36" s="3" customFormat="1" ht="12" customHeight="1" x14ac:dyDescent="0.35">
      <c r="A4" s="24"/>
      <c r="B4" s="111" t="s">
        <v>8</v>
      </c>
      <c r="C4" s="111"/>
      <c r="D4" s="272" t="str">
        <f>IF('40-15 PRES - MANDATORY'!$E$10&gt;0,'40-15 PRES - MANDATORY'!$E$10,"")</f>
        <v/>
      </c>
      <c r="E4" s="272"/>
      <c r="F4" s="272"/>
      <c r="G4" s="272"/>
      <c r="H4" s="272"/>
      <c r="I4" s="272"/>
      <c r="J4" s="272"/>
      <c r="K4" s="272"/>
      <c r="L4" s="95" t="s">
        <v>51</v>
      </c>
      <c r="M4" s="272"/>
      <c r="N4" s="1194" t="str">
        <f>IF(NOT('40-15 PRES - MANDATORY'!$Y$12=""),'40-15 PRES - MANDATORY'!$Y$12,"")</f>
        <v/>
      </c>
      <c r="O4" s="1194"/>
      <c r="P4" s="1194"/>
      <c r="Q4" s="1194"/>
      <c r="R4" s="1194"/>
      <c r="S4" s="1194"/>
      <c r="T4" s="1194"/>
      <c r="U4" s="1193" t="s">
        <v>1115</v>
      </c>
      <c r="V4" s="1193"/>
      <c r="W4" s="1193"/>
      <c r="X4" s="1193"/>
      <c r="Y4" s="1115" t="str">
        <f>IF('40-15 PRES - MANDATORY'!$G$12&gt;0,'40-15 PRES - MANDATORY'!$G$12,"")</f>
        <v/>
      </c>
      <c r="Z4" s="1115"/>
      <c r="AA4" s="822" t="s">
        <v>50</v>
      </c>
      <c r="AB4" s="1113" t="str">
        <f>IF('40-15 PRES - MANDATORY'!$M$12&gt;0,'40-15 PRES - MANDATORY'!$M$12,"")</f>
        <v/>
      </c>
      <c r="AC4" s="1113"/>
      <c r="AD4" s="1113"/>
      <c r="AE4" s="22"/>
      <c r="AF4" s="12"/>
      <c r="AG4" s="9"/>
      <c r="AH4" s="9"/>
      <c r="AI4" s="9"/>
      <c r="AJ4" s="9"/>
    </row>
    <row r="5" spans="1:36" ht="12.75" customHeight="1" x14ac:dyDescent="0.35">
      <c r="A5" s="4"/>
      <c r="B5" s="17" t="s">
        <v>545</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H5" s="728" t="s">
        <v>1025</v>
      </c>
      <c r="AI5" s="7"/>
      <c r="AJ5" s="7"/>
    </row>
    <row r="6" spans="1:36" ht="14.25" customHeight="1" x14ac:dyDescent="0.35">
      <c r="A6" s="4"/>
      <c r="B6" s="1254"/>
      <c r="C6" s="1254"/>
      <c r="D6" s="1254"/>
      <c r="E6" s="1254"/>
      <c r="F6" s="1254"/>
      <c r="G6" s="1254"/>
      <c r="H6" s="1254"/>
      <c r="I6" s="1254"/>
      <c r="J6" s="1254"/>
      <c r="K6" s="1254"/>
      <c r="L6" s="1254"/>
      <c r="M6" s="1254"/>
      <c r="N6" s="1254"/>
      <c r="O6" s="1254"/>
      <c r="P6" s="1254"/>
      <c r="Q6" s="1254"/>
      <c r="R6" s="1254"/>
      <c r="S6" s="1254"/>
      <c r="T6" s="1254"/>
      <c r="U6" s="1254"/>
      <c r="V6" s="1254"/>
      <c r="W6" s="1254"/>
      <c r="X6" s="1254"/>
      <c r="Y6" s="1254"/>
      <c r="Z6" s="1254"/>
      <c r="AA6" s="1254"/>
      <c r="AB6" s="1254"/>
      <c r="AC6" s="1254"/>
      <c r="AD6" s="1254"/>
      <c r="AE6" s="1254"/>
      <c r="AF6" s="1254"/>
    </row>
    <row r="7" spans="1:36" ht="15" customHeight="1" x14ac:dyDescent="0.35">
      <c r="A7" s="4"/>
      <c r="B7" s="1254"/>
      <c r="C7" s="1254"/>
      <c r="D7" s="1254"/>
      <c r="E7" s="1254"/>
      <c r="F7" s="1254"/>
      <c r="G7" s="1254"/>
      <c r="H7" s="1254"/>
      <c r="I7" s="1254"/>
      <c r="J7" s="1254"/>
      <c r="K7" s="1254"/>
      <c r="L7" s="1254"/>
      <c r="M7" s="1254"/>
      <c r="N7" s="1254"/>
      <c r="O7" s="1254"/>
      <c r="P7" s="1254"/>
      <c r="Q7" s="1254"/>
      <c r="R7" s="1254"/>
      <c r="S7" s="1254"/>
      <c r="T7" s="1254"/>
      <c r="U7" s="1254"/>
      <c r="V7" s="1254"/>
      <c r="W7" s="1254"/>
      <c r="X7" s="1254"/>
      <c r="Y7" s="1254"/>
      <c r="Z7" s="1254"/>
      <c r="AA7" s="1254"/>
      <c r="AB7" s="1254"/>
      <c r="AC7" s="1254"/>
      <c r="AD7" s="1254"/>
      <c r="AE7" s="1254"/>
      <c r="AF7" s="1254"/>
      <c r="AG7" s="1"/>
    </row>
    <row r="8" spans="1:36" s="2" customFormat="1" ht="15" customHeight="1" x14ac:dyDescent="0.3">
      <c r="A8" s="12"/>
      <c r="B8" s="1254"/>
      <c r="C8" s="1254"/>
      <c r="D8" s="1254"/>
      <c r="E8" s="1254"/>
      <c r="F8" s="1254"/>
      <c r="G8" s="1254"/>
      <c r="H8" s="1254"/>
      <c r="I8" s="1254"/>
      <c r="J8" s="1254"/>
      <c r="K8" s="1254"/>
      <c r="L8" s="1254"/>
      <c r="M8" s="1254"/>
      <c r="N8" s="1254"/>
      <c r="O8" s="1254"/>
      <c r="P8" s="1254"/>
      <c r="Q8" s="1254"/>
      <c r="R8" s="1254"/>
      <c r="S8" s="1254"/>
      <c r="T8" s="1254"/>
      <c r="U8" s="1254"/>
      <c r="V8" s="1254"/>
      <c r="W8" s="1254"/>
      <c r="X8" s="1254"/>
      <c r="Y8" s="1254"/>
      <c r="Z8" s="1254"/>
      <c r="AA8" s="1254"/>
      <c r="AB8" s="1254"/>
      <c r="AC8" s="1254"/>
      <c r="AD8" s="1254"/>
      <c r="AE8" s="1254"/>
      <c r="AF8" s="1254"/>
    </row>
    <row r="9" spans="1:36" s="2" customFormat="1" ht="18" customHeight="1" x14ac:dyDescent="0.3">
      <c r="A9" s="12"/>
      <c r="B9" s="1254"/>
      <c r="C9" s="1254"/>
      <c r="D9" s="1254"/>
      <c r="E9" s="1254"/>
      <c r="F9" s="1254"/>
      <c r="G9" s="1254"/>
      <c r="H9" s="1254"/>
      <c r="I9" s="1254"/>
      <c r="J9" s="1254"/>
      <c r="K9" s="1254"/>
      <c r="L9" s="1254"/>
      <c r="M9" s="1254"/>
      <c r="N9" s="1254"/>
      <c r="O9" s="1254"/>
      <c r="P9" s="1254"/>
      <c r="Q9" s="1254"/>
      <c r="R9" s="1254"/>
      <c r="S9" s="1254"/>
      <c r="T9" s="1254"/>
      <c r="U9" s="1254"/>
      <c r="V9" s="1254"/>
      <c r="W9" s="1254"/>
      <c r="X9" s="1254"/>
      <c r="Y9" s="1254"/>
      <c r="Z9" s="1254"/>
      <c r="AA9" s="1254"/>
      <c r="AB9" s="1254"/>
      <c r="AC9" s="1254"/>
      <c r="AD9" s="1254"/>
      <c r="AE9" s="1254"/>
      <c r="AF9" s="1254"/>
    </row>
    <row r="10" spans="1:36" s="2" customFormat="1" ht="18" customHeight="1" x14ac:dyDescent="0.3">
      <c r="A10" s="12"/>
      <c r="B10" s="1254"/>
      <c r="C10" s="1254"/>
      <c r="D10" s="1254"/>
      <c r="E10" s="1254"/>
      <c r="F10" s="1254"/>
      <c r="G10" s="1254"/>
      <c r="H10" s="1254"/>
      <c r="I10" s="1254"/>
      <c r="J10" s="1254"/>
      <c r="K10" s="1254"/>
      <c r="L10" s="1254"/>
      <c r="M10" s="1254"/>
      <c r="N10" s="1254"/>
      <c r="O10" s="1254"/>
      <c r="P10" s="1254"/>
      <c r="Q10" s="1254"/>
      <c r="R10" s="1254"/>
      <c r="S10" s="1254"/>
      <c r="T10" s="1254"/>
      <c r="U10" s="1254"/>
      <c r="V10" s="1254"/>
      <c r="W10" s="1254"/>
      <c r="X10" s="1254"/>
      <c r="Y10" s="1254"/>
      <c r="Z10" s="1254"/>
      <c r="AA10" s="1254"/>
      <c r="AB10" s="1254"/>
      <c r="AC10" s="1254"/>
      <c r="AD10" s="1254"/>
      <c r="AE10" s="1254"/>
      <c r="AF10" s="1254"/>
    </row>
    <row r="11" spans="1:36" s="2" customFormat="1" ht="18" customHeight="1" x14ac:dyDescent="0.3">
      <c r="A11" s="12"/>
      <c r="B11" s="1254"/>
      <c r="C11" s="1254"/>
      <c r="D11" s="1254"/>
      <c r="E11" s="1254"/>
      <c r="F11" s="1254"/>
      <c r="G11" s="1254"/>
      <c r="H11" s="1254"/>
      <c r="I11" s="1254"/>
      <c r="J11" s="1254"/>
      <c r="K11" s="1254"/>
      <c r="L11" s="1254"/>
      <c r="M11" s="1254"/>
      <c r="N11" s="1254"/>
      <c r="O11" s="1254"/>
      <c r="P11" s="1254"/>
      <c r="Q11" s="1254"/>
      <c r="R11" s="1254"/>
      <c r="S11" s="1254"/>
      <c r="T11" s="1254"/>
      <c r="U11" s="1254"/>
      <c r="V11" s="1254"/>
      <c r="W11" s="1254"/>
      <c r="X11" s="1254"/>
      <c r="Y11" s="1254"/>
      <c r="Z11" s="1254"/>
      <c r="AA11" s="1254"/>
      <c r="AB11" s="1254"/>
      <c r="AC11" s="1254"/>
      <c r="AD11" s="1254"/>
      <c r="AE11" s="1254"/>
      <c r="AF11" s="1254"/>
    </row>
    <row r="12" spans="1:36" s="2" customFormat="1" ht="18" customHeight="1" x14ac:dyDescent="0.3">
      <c r="A12" s="12"/>
      <c r="B12" s="1254"/>
      <c r="C12" s="1254"/>
      <c r="D12" s="1254"/>
      <c r="E12" s="1254"/>
      <c r="F12" s="1254"/>
      <c r="G12" s="1254"/>
      <c r="H12" s="1254"/>
      <c r="I12" s="1254"/>
      <c r="J12" s="1254"/>
      <c r="K12" s="1254"/>
      <c r="L12" s="1254"/>
      <c r="M12" s="1254"/>
      <c r="N12" s="1254"/>
      <c r="O12" s="1254"/>
      <c r="P12" s="1254"/>
      <c r="Q12" s="1254"/>
      <c r="R12" s="1254"/>
      <c r="S12" s="1254"/>
      <c r="T12" s="1254"/>
      <c r="U12" s="1254"/>
      <c r="V12" s="1254"/>
      <c r="W12" s="1254"/>
      <c r="X12" s="1254"/>
      <c r="Y12" s="1254"/>
      <c r="Z12" s="1254"/>
      <c r="AA12" s="1254"/>
      <c r="AB12" s="1254"/>
      <c r="AC12" s="1254"/>
      <c r="AD12" s="1254"/>
      <c r="AE12" s="1254"/>
      <c r="AF12" s="1254"/>
    </row>
    <row r="13" spans="1:36" s="2" customFormat="1" ht="18" customHeight="1" x14ac:dyDescent="0.3">
      <c r="A13" s="12"/>
      <c r="B13" s="1254"/>
      <c r="C13" s="1254"/>
      <c r="D13" s="1254"/>
      <c r="E13" s="1254"/>
      <c r="F13" s="1254"/>
      <c r="G13" s="1254"/>
      <c r="H13" s="1254"/>
      <c r="I13" s="1254"/>
      <c r="J13" s="1254"/>
      <c r="K13" s="1254"/>
      <c r="L13" s="1254"/>
      <c r="M13" s="1254"/>
      <c r="N13" s="1254"/>
      <c r="O13" s="1254"/>
      <c r="P13" s="1254"/>
      <c r="Q13" s="1254"/>
      <c r="R13" s="1254"/>
      <c r="S13" s="1254"/>
      <c r="T13" s="1254"/>
      <c r="U13" s="1254"/>
      <c r="V13" s="1254"/>
      <c r="W13" s="1254"/>
      <c r="X13" s="1254"/>
      <c r="Y13" s="1254"/>
      <c r="Z13" s="1254"/>
      <c r="AA13" s="1254"/>
      <c r="AB13" s="1254"/>
      <c r="AC13" s="1254"/>
      <c r="AD13" s="1254"/>
      <c r="AE13" s="1254"/>
      <c r="AF13" s="1254"/>
    </row>
    <row r="14" spans="1:36" s="2" customFormat="1" ht="18" customHeight="1" x14ac:dyDescent="0.3">
      <c r="A14" s="12"/>
      <c r="B14" s="1254"/>
      <c r="C14" s="1254"/>
      <c r="D14" s="1254"/>
      <c r="E14" s="1254"/>
      <c r="F14" s="1254"/>
      <c r="G14" s="1254"/>
      <c r="H14" s="1254"/>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4"/>
      <c r="AE14" s="1254"/>
      <c r="AF14" s="1254"/>
    </row>
    <row r="15" spans="1:36" s="2" customFormat="1" ht="18" customHeight="1" x14ac:dyDescent="0.3">
      <c r="A15" s="12"/>
      <c r="B15" s="1255"/>
      <c r="C15" s="1255"/>
      <c r="D15" s="1255"/>
      <c r="E15" s="1255"/>
      <c r="F15" s="1255"/>
      <c r="G15" s="1255"/>
      <c r="H15" s="1255"/>
      <c r="I15" s="1255"/>
      <c r="J15" s="1255"/>
      <c r="K15" s="1255"/>
      <c r="L15" s="1255"/>
      <c r="M15" s="1255"/>
      <c r="N15" s="1255"/>
      <c r="O15" s="1255"/>
      <c r="P15" s="1255"/>
      <c r="Q15" s="1255"/>
      <c r="R15" s="1255"/>
      <c r="S15" s="1255"/>
      <c r="T15" s="1255"/>
      <c r="U15" s="1255"/>
      <c r="V15" s="1255"/>
      <c r="W15" s="1255"/>
      <c r="X15" s="1255"/>
      <c r="Y15" s="1255"/>
      <c r="Z15" s="1255"/>
      <c r="AA15" s="1255"/>
      <c r="AB15" s="1255"/>
      <c r="AC15" s="1255"/>
      <c r="AD15" s="1255"/>
      <c r="AE15" s="1255"/>
      <c r="AF15" s="1255"/>
    </row>
    <row r="16" spans="1:36" s="2" customFormat="1" ht="18" customHeight="1" x14ac:dyDescent="0.35">
      <c r="A16" s="12"/>
      <c r="B16" s="142" t="s">
        <v>544</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9"/>
    </row>
    <row r="17" spans="1:32" s="2" customFormat="1" ht="18" customHeight="1" x14ac:dyDescent="0.3">
      <c r="A17" s="12"/>
      <c r="B17" s="150"/>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2"/>
    </row>
    <row r="18" spans="1:32" s="2" customFormat="1" ht="18" customHeight="1" x14ac:dyDescent="0.3">
      <c r="A18" s="12"/>
      <c r="B18" s="150"/>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2"/>
    </row>
    <row r="19" spans="1:32" s="2" customFormat="1" ht="18" customHeight="1" x14ac:dyDescent="0.35">
      <c r="A19" s="12"/>
      <c r="B19" s="153"/>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4"/>
    </row>
    <row r="20" spans="1:32" s="2" customFormat="1" ht="18" customHeight="1" x14ac:dyDescent="0.35">
      <c r="A20" s="12"/>
      <c r="B20" s="733"/>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4"/>
    </row>
    <row r="21" spans="1:32" s="2" customFormat="1" ht="18" customHeight="1" x14ac:dyDescent="0.35">
      <c r="A21" s="12"/>
      <c r="B21" s="153"/>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4"/>
    </row>
    <row r="22" spans="1:32" s="2" customFormat="1" ht="18" customHeight="1" x14ac:dyDescent="0.35">
      <c r="A22" s="12"/>
      <c r="B22" s="143"/>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4"/>
    </row>
    <row r="23" spans="1:32" s="2" customFormat="1" ht="18" customHeight="1" x14ac:dyDescent="0.35">
      <c r="A23" s="12"/>
      <c r="B23" s="143"/>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4"/>
    </row>
    <row r="24" spans="1:32" s="2" customFormat="1" ht="18" customHeight="1" x14ac:dyDescent="0.35">
      <c r="A24" s="12"/>
      <c r="B24" s="143"/>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4"/>
    </row>
    <row r="25" spans="1:32" s="2" customFormat="1" ht="18" customHeight="1" x14ac:dyDescent="0.35">
      <c r="A25" s="12"/>
      <c r="B25" s="143"/>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4"/>
    </row>
    <row r="26" spans="1:32" s="2" customFormat="1" ht="18" customHeight="1" x14ac:dyDescent="0.35">
      <c r="A26" s="12"/>
      <c r="B26" s="143"/>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4"/>
    </row>
    <row r="27" spans="1:32" s="2" customFormat="1" ht="18" customHeight="1" x14ac:dyDescent="0.35">
      <c r="A27" s="12"/>
      <c r="B27" s="143"/>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4"/>
    </row>
    <row r="28" spans="1:32" s="2" customFormat="1" ht="18" customHeight="1" x14ac:dyDescent="0.35">
      <c r="A28" s="12"/>
      <c r="B28" s="143"/>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4"/>
    </row>
    <row r="29" spans="1:32" s="2" customFormat="1" ht="18" customHeight="1" x14ac:dyDescent="0.35">
      <c r="A29" s="12"/>
      <c r="B29" s="143"/>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4"/>
    </row>
    <row r="30" spans="1:32" s="2" customFormat="1" ht="18" customHeight="1" x14ac:dyDescent="0.35">
      <c r="A30" s="16"/>
      <c r="B30" s="143"/>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4"/>
    </row>
    <row r="31" spans="1:32" s="2" customFormat="1" ht="18" customHeight="1" x14ac:dyDescent="0.35">
      <c r="A31" s="16"/>
      <c r="B31" s="143"/>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4"/>
    </row>
    <row r="32" spans="1:32" s="2" customFormat="1" ht="18" customHeight="1" x14ac:dyDescent="0.35">
      <c r="A32" s="16"/>
      <c r="B32" s="143"/>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4"/>
    </row>
    <row r="33" spans="1:33" s="2" customFormat="1" ht="18" customHeight="1" x14ac:dyDescent="0.35">
      <c r="A33" s="16"/>
      <c r="B33" s="143"/>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4"/>
    </row>
    <row r="34" spans="1:33" s="2" customFormat="1" ht="18" customHeight="1" x14ac:dyDescent="0.35">
      <c r="A34" s="16"/>
      <c r="B34" s="143"/>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4"/>
    </row>
    <row r="35" spans="1:33" s="2" customFormat="1" ht="18" customHeight="1" x14ac:dyDescent="0.35">
      <c r="A35" s="16"/>
      <c r="B35" s="143"/>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4"/>
    </row>
    <row r="36" spans="1:33" s="2" customFormat="1" ht="18" customHeight="1" x14ac:dyDescent="0.35">
      <c r="A36" s="16"/>
      <c r="B36" s="143"/>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4"/>
    </row>
    <row r="37" spans="1:33" s="2" customFormat="1" ht="18" customHeight="1" x14ac:dyDescent="0.35">
      <c r="A37" s="16"/>
      <c r="B37" s="143"/>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4"/>
    </row>
    <row r="38" spans="1:33" s="2" customFormat="1" ht="18" customHeight="1" x14ac:dyDescent="0.35">
      <c r="A38" s="16"/>
      <c r="B38" s="145"/>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7"/>
    </row>
    <row r="39" spans="1:33" s="2" customFormat="1" ht="6" customHeight="1" thickBot="1" x14ac:dyDescent="0.4">
      <c r="A39" s="16"/>
      <c r="B39" s="141"/>
      <c r="C39" s="141"/>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row>
    <row r="40" spans="1:33" s="2" customFormat="1" ht="8.25" customHeight="1" x14ac:dyDescent="0.3">
      <c r="A40" s="16"/>
      <c r="B40" s="99"/>
      <c r="C40" s="99"/>
      <c r="D40" s="99"/>
      <c r="E40" s="99"/>
      <c r="F40" s="99"/>
      <c r="G40" s="99"/>
      <c r="H40" s="99"/>
      <c r="I40" s="99"/>
      <c r="J40" s="99"/>
      <c r="K40" s="99"/>
      <c r="L40" s="19"/>
      <c r="M40" s="19"/>
      <c r="N40" s="19"/>
      <c r="O40" s="19"/>
      <c r="P40" s="19"/>
      <c r="Q40" s="19"/>
      <c r="R40" s="19"/>
      <c r="S40" s="20"/>
      <c r="T40" s="20"/>
      <c r="U40" s="20"/>
      <c r="V40" s="20"/>
      <c r="W40" s="99"/>
      <c r="X40" s="99"/>
      <c r="Y40" s="99"/>
      <c r="Z40" s="99"/>
      <c r="AA40" s="21"/>
      <c r="AB40" s="21"/>
      <c r="AC40" s="21"/>
      <c r="AD40" s="21"/>
      <c r="AE40" s="21"/>
      <c r="AF40" s="12"/>
    </row>
    <row r="41" spans="1:33" s="2" customFormat="1" ht="10.5" customHeight="1" x14ac:dyDescent="0.3">
      <c r="A41" s="12"/>
      <c r="B41" s="12" t="str">
        <f>'40-15 PRES - MANDATORY'!$B$63</f>
        <v>DeCAF 40-15 + DeCAF 40-16, Apr 21, 2025</v>
      </c>
      <c r="C41" s="12"/>
      <c r="D41" s="12"/>
      <c r="E41" s="12"/>
      <c r="F41" s="12"/>
      <c r="G41" s="12"/>
      <c r="H41" s="12"/>
      <c r="I41" s="12"/>
      <c r="J41" s="12"/>
      <c r="K41" s="12"/>
      <c r="L41" s="12"/>
      <c r="M41" s="12"/>
      <c r="N41" s="12"/>
      <c r="O41" s="12"/>
      <c r="P41" s="12"/>
      <c r="Q41" s="12"/>
      <c r="R41" s="12"/>
      <c r="S41" s="12"/>
      <c r="T41" s="12"/>
      <c r="U41" s="12"/>
      <c r="V41" s="12"/>
      <c r="W41" s="1251" t="s">
        <v>52</v>
      </c>
      <c r="X41" s="1251"/>
      <c r="Y41" s="1126" t="str">
        <f>IF('40-15 PRES - MANDATORY'!$I$59&gt;0,'40-15 PRES - MANDATORY'!$I$59,"")</f>
        <v/>
      </c>
      <c r="Z41" s="1126"/>
      <c r="AA41" s="1126" t="s">
        <v>40</v>
      </c>
      <c r="AB41" s="1252"/>
      <c r="AC41" s="129"/>
      <c r="AD41" s="1253" t="s">
        <v>41</v>
      </c>
      <c r="AE41" s="1252"/>
      <c r="AF41" s="93"/>
    </row>
    <row r="42" spans="1:33" s="2" customFormat="1" ht="11.25" customHeight="1" x14ac:dyDescent="0.3">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3"/>
      <c r="AG42" s="13"/>
    </row>
  </sheetData>
  <sheetProtection algorithmName="SHA-512" hashValue="wJq9GI27y7bhXCe9vVFpqmr48+kaXoYwc2jEpCFMxX4l2K+85UEH/n7M7m6ehyoFDdoe1gunwaEyCwbWHkC34g==" saltValue="ienmZejvv8JTRQeE3oKwzA==" spinCount="100000" sheet="1" selectLockedCells="1"/>
  <mergeCells count="11">
    <mergeCell ref="W41:X41"/>
    <mergeCell ref="Y41:Z41"/>
    <mergeCell ref="AA41:AB41"/>
    <mergeCell ref="AD41:AE41"/>
    <mergeCell ref="D2:K2"/>
    <mergeCell ref="W2:X2"/>
    <mergeCell ref="B6:AF15"/>
    <mergeCell ref="AB4:AD4"/>
    <mergeCell ref="Y4:Z4"/>
    <mergeCell ref="U4:X4"/>
    <mergeCell ref="N4:T4"/>
  </mergeCells>
  <dataValidations count="2">
    <dataValidation allowBlank="1" showInputMessage="1" showErrorMessage="1" prompt="Enter total number of pages included in presentation." sqref="AF41" xr:uid="{00000000-0002-0000-0F00-000000000000}"/>
    <dataValidation allowBlank="1" showInputMessage="1" showErrorMessage="1" prompt="Enter page number." sqref="AC41" xr:uid="{00000000-0002-0000-0F00-000001000000}"/>
  </dataValidations>
  <hyperlinks>
    <hyperlink ref="AH5" location="'DATA ENTRY SHEET'!A1" display="'DATA ENTRY SHEET'!A1" xr:uid="{55CD84A1-2D3B-4EB5-8E2A-C8393A99856E}"/>
  </hyperlinks>
  <printOptions horizontalCentered="1" verticalCentered="1"/>
  <pageMargins left="0" right="0" top="0" bottom="0" header="0" footer="0"/>
  <pageSetup scale="7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O51"/>
  <sheetViews>
    <sheetView workbookViewId="0">
      <pane ySplit="9" topLeftCell="A10" activePane="bottomLeft" state="frozen"/>
      <selection pane="bottomLeft" activeCell="E10" sqref="E10:F10"/>
    </sheetView>
  </sheetViews>
  <sheetFormatPr defaultColWidth="9.1796875" defaultRowHeight="15.5" x14ac:dyDescent="0.35"/>
  <cols>
    <col min="1" max="1" width="10.54296875" style="52" customWidth="1"/>
    <col min="2" max="2" width="3.81640625" style="52" customWidth="1"/>
    <col min="3" max="3" width="6.81640625" style="52" customWidth="1"/>
    <col min="4" max="4" width="7.1796875" style="55" customWidth="1"/>
    <col min="5" max="5" width="9.81640625" style="55" customWidth="1"/>
    <col min="6" max="6" width="9.81640625" style="50" customWidth="1"/>
    <col min="7" max="7" width="10.81640625" style="52" customWidth="1"/>
    <col min="8" max="8" width="6.54296875" style="52" bestFit="1" customWidth="1"/>
    <col min="9" max="9" width="5.81640625" style="52" customWidth="1"/>
    <col min="10" max="10" width="7.1796875" style="52" customWidth="1"/>
    <col min="11" max="11" width="3.81640625" style="52" customWidth="1"/>
    <col min="12" max="12" width="4.54296875" style="52" customWidth="1"/>
    <col min="13" max="13" width="11.81640625" style="52" customWidth="1"/>
    <col min="14" max="15" width="10.1796875" style="52" customWidth="1"/>
    <col min="16" max="16" width="7.1796875" style="52" customWidth="1"/>
    <col min="17" max="17" width="10.81640625" style="52" customWidth="1"/>
    <col min="18" max="18" width="2.81640625" style="7" customWidth="1"/>
    <col min="19" max="19" width="4.81640625" style="7" customWidth="1"/>
    <col min="20" max="20" width="2.81640625" style="7" customWidth="1"/>
    <col min="21" max="21" width="9.1796875" style="7" customWidth="1"/>
    <col min="22" max="22" width="20.81640625" style="7" bestFit="1" customWidth="1"/>
    <col min="23" max="40" width="9.1796875" style="7" customWidth="1"/>
    <col min="41" max="62" width="9.1796875" style="1" customWidth="1"/>
    <col min="63" max="16384" width="9.1796875" style="1"/>
  </cols>
  <sheetData>
    <row r="1" spans="1:41" ht="2.25" customHeight="1" x14ac:dyDescent="0.35">
      <c r="A1" s="92"/>
      <c r="B1" s="92"/>
      <c r="C1" s="92"/>
      <c r="D1" s="53"/>
      <c r="E1" s="53"/>
      <c r="F1" s="48"/>
      <c r="G1" s="92"/>
      <c r="H1" s="92"/>
      <c r="I1" s="92"/>
      <c r="J1" s="92"/>
      <c r="K1" s="92"/>
      <c r="L1" s="92"/>
      <c r="M1" s="92"/>
      <c r="N1" s="92"/>
      <c r="O1" s="92"/>
      <c r="P1" s="92"/>
      <c r="Q1" s="92"/>
      <c r="R1" s="11"/>
      <c r="S1" s="11"/>
      <c r="T1" s="10"/>
      <c r="U1" s="30"/>
      <c r="V1" s="30"/>
      <c r="W1" s="30"/>
      <c r="X1" s="30"/>
      <c r="Y1" s="29"/>
      <c r="Z1" s="29"/>
      <c r="AA1" s="29"/>
      <c r="AB1" s="29"/>
      <c r="AC1" s="29"/>
      <c r="AD1" s="29"/>
      <c r="AE1" s="29"/>
      <c r="AF1" s="29"/>
      <c r="AG1" s="29"/>
      <c r="AH1" s="31"/>
    </row>
    <row r="2" spans="1:41" s="3" customFormat="1" ht="12" customHeight="1" x14ac:dyDescent="0.35">
      <c r="A2" s="117" t="s">
        <v>7</v>
      </c>
      <c r="B2" s="117"/>
      <c r="C2" s="272" t="str">
        <f>IF('40-15 PRES - MANDATORY'!$E$8&gt;0,'40-15 PRES - MANDATORY'!$E$8,"")</f>
        <v/>
      </c>
      <c r="D2" s="272"/>
      <c r="E2" s="272"/>
      <c r="F2" s="272"/>
      <c r="G2" s="272"/>
      <c r="H2" s="6"/>
      <c r="I2" s="95" t="s">
        <v>525</v>
      </c>
      <c r="J2" s="111"/>
      <c r="L2" s="6"/>
      <c r="M2" s="291" t="str">
        <f>IF(NOT('40-15 PRES - MANDATORY'!Y6=""),'40-15 PRES - MANDATORY'!Y6,"")</f>
        <v/>
      </c>
      <c r="N2" s="272"/>
      <c r="O2" s="272"/>
      <c r="P2" s="272"/>
      <c r="Q2" s="272"/>
      <c r="R2" s="272"/>
      <c r="S2" s="272"/>
      <c r="T2" s="32"/>
      <c r="U2" s="32"/>
      <c r="V2" s="9"/>
      <c r="W2" s="9"/>
      <c r="X2" s="9"/>
      <c r="Y2" s="9"/>
      <c r="Z2" s="9"/>
    </row>
    <row r="3" spans="1:41" s="3" customFormat="1" ht="2.25" customHeight="1" x14ac:dyDescent="0.35">
      <c r="A3" s="27"/>
      <c r="B3" s="27"/>
      <c r="C3" s="27"/>
      <c r="D3" s="27"/>
      <c r="E3" s="27"/>
      <c r="F3" s="27"/>
      <c r="G3" s="266"/>
      <c r="H3" s="266"/>
      <c r="I3" s="266"/>
      <c r="J3" s="266"/>
      <c r="K3" s="266"/>
      <c r="L3" s="266"/>
      <c r="M3" s="266"/>
      <c r="N3" s="266"/>
      <c r="O3" s="266"/>
      <c r="P3" s="266"/>
      <c r="Q3" s="266"/>
      <c r="R3" s="272"/>
      <c r="S3" s="272"/>
      <c r="T3" s="272"/>
      <c r="U3" s="32"/>
      <c r="V3" s="32"/>
      <c r="W3" s="32"/>
      <c r="X3" s="32"/>
      <c r="Y3" s="13"/>
      <c r="Z3" s="13"/>
      <c r="AA3" s="13"/>
      <c r="AB3" s="13"/>
      <c r="AC3" s="13"/>
      <c r="AD3" s="13"/>
      <c r="AE3" s="13"/>
      <c r="AF3" s="13"/>
      <c r="AG3" s="13"/>
      <c r="AH3" s="13"/>
      <c r="AI3" s="13"/>
      <c r="AJ3" s="9"/>
      <c r="AK3" s="9"/>
      <c r="AL3" s="9"/>
      <c r="AM3" s="9"/>
      <c r="AN3" s="9"/>
    </row>
    <row r="4" spans="1:41" s="3" customFormat="1" ht="12" customHeight="1" x14ac:dyDescent="0.35">
      <c r="A4" s="121" t="s">
        <v>8</v>
      </c>
      <c r="B4" s="111"/>
      <c r="C4" s="272" t="str">
        <f>IF('40-15 PRES - MANDATORY'!$E$10&gt;0,'40-15 PRES - MANDATORY'!$E$10,"")</f>
        <v/>
      </c>
      <c r="D4" s="272"/>
      <c r="E4" s="272"/>
      <c r="F4" s="272"/>
      <c r="G4" s="848" t="s">
        <v>51</v>
      </c>
      <c r="H4" s="1256" t="str">
        <f>IF(NOT('40-15 PRES - MANDATORY'!$Y$12=""),'40-15 PRES - MANDATORY'!$Y$12,"")</f>
        <v/>
      </c>
      <c r="I4" s="1256"/>
      <c r="J4" s="1256"/>
      <c r="K4" s="1193" t="s">
        <v>1116</v>
      </c>
      <c r="L4" s="1193"/>
      <c r="M4" s="1193"/>
      <c r="N4" s="1257" t="str">
        <f>IF('40-15 PRES - MANDATORY'!$G$12&gt;0,'40-15 PRES - MANDATORY'!$G$12,"")</f>
        <v/>
      </c>
      <c r="O4" s="1257"/>
      <c r="P4" s="272" t="s">
        <v>50</v>
      </c>
      <c r="Q4" s="1256" t="str">
        <f>IF('40-15 PRES - MANDATORY'!$M$12&gt;0,'40-15 PRES - MANDATORY'!$M$12,"")</f>
        <v/>
      </c>
      <c r="R4" s="1256"/>
      <c r="S4" s="1256"/>
      <c r="T4" s="122"/>
      <c r="U4" s="25"/>
      <c r="V4" s="9"/>
      <c r="W4" s="9"/>
      <c r="X4" s="9"/>
      <c r="Y4" s="9"/>
      <c r="Z4" s="9"/>
      <c r="AA4" s="9"/>
      <c r="AB4" s="9"/>
    </row>
    <row r="5" spans="1:41" ht="4.5" customHeight="1" x14ac:dyDescent="0.35">
      <c r="A5" s="112"/>
      <c r="B5" s="112"/>
      <c r="C5" s="112"/>
      <c r="D5" s="54"/>
      <c r="E5" s="54"/>
      <c r="F5" s="49"/>
      <c r="G5" s="51"/>
      <c r="H5" s="51"/>
      <c r="I5" s="51"/>
      <c r="J5" s="51"/>
      <c r="K5" s="51"/>
      <c r="L5" s="51"/>
      <c r="M5" s="51"/>
      <c r="N5" s="51"/>
      <c r="O5" s="51"/>
      <c r="P5" s="51"/>
      <c r="Q5" s="51"/>
      <c r="R5" s="51"/>
      <c r="S5" s="51"/>
      <c r="T5" s="51"/>
      <c r="U5" s="13"/>
      <c r="V5" s="13"/>
      <c r="W5" s="13"/>
      <c r="X5" s="13"/>
      <c r="Y5" s="13"/>
      <c r="Z5" s="13"/>
      <c r="AA5" s="13"/>
      <c r="AB5" s="13"/>
      <c r="AC5" s="13"/>
      <c r="AD5" s="13"/>
      <c r="AE5" s="13"/>
      <c r="AF5" s="13"/>
      <c r="AG5" s="13"/>
      <c r="AH5" s="13"/>
      <c r="AI5" s="13"/>
      <c r="AJ5" s="8"/>
    </row>
    <row r="6" spans="1:41" ht="4.5" customHeight="1" x14ac:dyDescent="0.35">
      <c r="A6" s="56"/>
      <c r="B6" s="56"/>
      <c r="C6" s="56"/>
      <c r="D6" s="42"/>
      <c r="E6" s="42"/>
      <c r="F6" s="43"/>
      <c r="G6" s="44"/>
      <c r="H6" s="44"/>
      <c r="I6" s="44"/>
      <c r="J6" s="44"/>
      <c r="K6" s="44"/>
      <c r="L6" s="44"/>
      <c r="M6" s="44"/>
      <c r="N6" s="44"/>
      <c r="O6" s="44"/>
      <c r="P6" s="44"/>
      <c r="Q6" s="44"/>
      <c r="R6" s="4"/>
      <c r="S6" s="4"/>
      <c r="T6" s="4"/>
      <c r="AJ6" s="8"/>
    </row>
    <row r="7" spans="1:41" s="2" customFormat="1" ht="13" x14ac:dyDescent="0.3">
      <c r="A7" s="1259" t="s">
        <v>261</v>
      </c>
      <c r="B7" s="1259"/>
      <c r="C7" s="1259"/>
      <c r="D7" s="1259"/>
      <c r="E7" s="1259"/>
      <c r="F7" s="1259"/>
      <c r="G7" s="1259" t="s">
        <v>262</v>
      </c>
      <c r="H7" s="1259"/>
      <c r="I7" s="1259"/>
      <c r="J7" s="1259"/>
      <c r="K7" s="1259"/>
      <c r="L7" s="1259"/>
      <c r="M7" s="1259"/>
      <c r="N7" s="1259" t="s">
        <v>144</v>
      </c>
      <c r="O7" s="1259"/>
      <c r="P7" s="1259"/>
      <c r="Q7" s="1259"/>
      <c r="R7" s="1259"/>
      <c r="S7" s="1259"/>
      <c r="T7" s="1259"/>
      <c r="U7" s="45"/>
      <c r="V7" s="57"/>
      <c r="W7" s="13"/>
      <c r="X7" s="45"/>
      <c r="Y7" s="57"/>
      <c r="Z7" s="13"/>
      <c r="AA7" s="13"/>
      <c r="AB7" s="13"/>
      <c r="AC7" s="13"/>
      <c r="AD7" s="13"/>
      <c r="AE7" s="13"/>
      <c r="AF7" s="13"/>
      <c r="AG7" s="13"/>
      <c r="AH7" s="13"/>
      <c r="AI7" s="13"/>
      <c r="AJ7" s="33"/>
      <c r="AK7" s="13"/>
      <c r="AL7" s="13"/>
      <c r="AM7" s="13"/>
      <c r="AN7" s="13"/>
    </row>
    <row r="8" spans="1:41" s="2" customFormat="1" ht="15" customHeight="1" x14ac:dyDescent="0.35">
      <c r="A8" s="284" t="s">
        <v>62</v>
      </c>
      <c r="B8" s="284"/>
      <c r="C8" s="284"/>
      <c r="D8" s="60" t="s">
        <v>742</v>
      </c>
      <c r="E8" s="1260" t="s">
        <v>63</v>
      </c>
      <c r="F8" s="1260"/>
      <c r="G8" s="284" t="s">
        <v>62</v>
      </c>
      <c r="H8" s="284"/>
      <c r="I8" s="284"/>
      <c r="J8" s="60" t="s">
        <v>742</v>
      </c>
      <c r="K8" s="1260" t="s">
        <v>63</v>
      </c>
      <c r="L8" s="1260"/>
      <c r="M8" s="1260"/>
      <c r="N8" s="284" t="s">
        <v>62</v>
      </c>
      <c r="O8" s="284"/>
      <c r="P8" s="60" t="s">
        <v>742</v>
      </c>
      <c r="Q8" s="1260" t="s">
        <v>63</v>
      </c>
      <c r="R8" s="1260"/>
      <c r="S8" s="1260"/>
      <c r="T8" s="1260"/>
      <c r="U8" s="46"/>
      <c r="V8" s="734" t="s">
        <v>1025</v>
      </c>
      <c r="W8" s="46"/>
      <c r="X8" s="46"/>
      <c r="Y8" s="61"/>
      <c r="Z8" s="46"/>
      <c r="AA8" s="13"/>
      <c r="AB8" s="13"/>
      <c r="AC8" s="13"/>
      <c r="AD8" s="13"/>
      <c r="AE8" s="13"/>
      <c r="AF8" s="13"/>
      <c r="AG8" s="13"/>
      <c r="AH8" s="13"/>
      <c r="AI8" s="13"/>
      <c r="AJ8" s="33"/>
      <c r="AK8" s="13"/>
      <c r="AL8" s="13"/>
      <c r="AM8" s="13"/>
      <c r="AN8" s="13"/>
    </row>
    <row r="9" spans="1:41" s="2" customFormat="1" ht="7.5" customHeight="1" x14ac:dyDescent="0.3">
      <c r="A9" s="58"/>
      <c r="B9" s="58"/>
      <c r="C9" s="58"/>
      <c r="D9" s="59"/>
      <c r="E9" s="59"/>
      <c r="F9" s="58"/>
      <c r="G9" s="58"/>
      <c r="H9" s="58"/>
      <c r="I9" s="58"/>
      <c r="J9" s="59"/>
      <c r="K9" s="58"/>
      <c r="L9" s="58"/>
      <c r="M9" s="58"/>
      <c r="N9" s="284"/>
      <c r="O9" s="284"/>
      <c r="P9" s="60"/>
      <c r="Q9" s="284"/>
      <c r="R9" s="85"/>
      <c r="S9" s="86"/>
      <c r="T9" s="85"/>
      <c r="U9" s="46"/>
      <c r="V9" s="61"/>
      <c r="W9" s="46"/>
      <c r="X9" s="46"/>
      <c r="Y9" s="61"/>
      <c r="Z9" s="46"/>
      <c r="AA9" s="13"/>
      <c r="AB9" s="13"/>
      <c r="AC9" s="13"/>
      <c r="AD9" s="13"/>
      <c r="AE9" s="13"/>
      <c r="AF9" s="13"/>
      <c r="AG9" s="13"/>
      <c r="AH9" s="13"/>
      <c r="AI9" s="13"/>
      <c r="AJ9" s="33"/>
      <c r="AK9" s="13"/>
      <c r="AL9" s="13"/>
      <c r="AM9" s="13"/>
      <c r="AN9" s="13"/>
    </row>
    <row r="10" spans="1:41" s="2" customFormat="1" ht="12.75" customHeight="1" x14ac:dyDescent="0.3">
      <c r="A10" s="59" t="s">
        <v>204</v>
      </c>
      <c r="B10" s="59"/>
      <c r="C10" s="59"/>
      <c r="D10" s="198" t="s">
        <v>205</v>
      </c>
      <c r="E10" s="1258"/>
      <c r="F10" s="1258"/>
      <c r="G10" s="59" t="s">
        <v>145</v>
      </c>
      <c r="H10" s="59"/>
      <c r="I10" s="59"/>
      <c r="J10" s="198" t="s">
        <v>146</v>
      </c>
      <c r="K10" s="1258"/>
      <c r="L10" s="1258"/>
      <c r="M10" s="1258"/>
      <c r="N10" s="59" t="s">
        <v>64</v>
      </c>
      <c r="O10" s="59"/>
      <c r="P10" s="198" t="s">
        <v>65</v>
      </c>
      <c r="Q10" s="1258"/>
      <c r="R10" s="1258"/>
      <c r="S10" s="1258"/>
      <c r="T10" s="1258"/>
      <c r="U10" s="47"/>
      <c r="V10" s="61"/>
      <c r="W10" s="61"/>
      <c r="X10" s="47"/>
      <c r="Y10" s="61"/>
      <c r="Z10" s="61"/>
      <c r="AA10" s="13"/>
      <c r="AB10" s="13"/>
      <c r="AC10" s="13"/>
      <c r="AD10" s="13"/>
      <c r="AE10" s="13"/>
      <c r="AF10" s="13"/>
      <c r="AG10" s="13"/>
      <c r="AH10" s="13"/>
      <c r="AI10" s="13"/>
      <c r="AJ10" s="13"/>
      <c r="AK10" s="13"/>
      <c r="AL10" s="13"/>
      <c r="AM10" s="13"/>
      <c r="AN10" s="33"/>
      <c r="AO10" s="13"/>
    </row>
    <row r="11" spans="1:41" s="2" customFormat="1" ht="12.75" customHeight="1" x14ac:dyDescent="0.3">
      <c r="A11" s="59" t="s">
        <v>206</v>
      </c>
      <c r="B11" s="59"/>
      <c r="C11" s="59"/>
      <c r="D11" s="198" t="s">
        <v>207</v>
      </c>
      <c r="E11" s="1258"/>
      <c r="F11" s="1258"/>
      <c r="G11" s="59" t="s">
        <v>537</v>
      </c>
      <c r="H11" s="59"/>
      <c r="I11" s="59"/>
      <c r="J11" s="199" t="s">
        <v>147</v>
      </c>
      <c r="K11" s="1258"/>
      <c r="L11" s="1258"/>
      <c r="M11" s="1258"/>
      <c r="N11" s="59" t="s">
        <v>66</v>
      </c>
      <c r="O11" s="59"/>
      <c r="P11" s="198" t="s">
        <v>67</v>
      </c>
      <c r="Q11" s="1258"/>
      <c r="R11" s="1258"/>
      <c r="S11" s="1258"/>
      <c r="T11" s="1258"/>
      <c r="U11" s="13"/>
      <c r="V11" s="13"/>
      <c r="W11" s="13"/>
      <c r="X11" s="13"/>
      <c r="Y11" s="13"/>
      <c r="Z11" s="13"/>
      <c r="AA11" s="13"/>
      <c r="AB11" s="13"/>
      <c r="AC11" s="13"/>
      <c r="AD11" s="13"/>
      <c r="AE11" s="13"/>
      <c r="AF11" s="13"/>
      <c r="AG11" s="13"/>
      <c r="AH11" s="13"/>
      <c r="AI11" s="13"/>
      <c r="AJ11" s="13"/>
      <c r="AK11" s="13"/>
      <c r="AL11" s="13"/>
      <c r="AM11" s="13"/>
      <c r="AN11" s="33"/>
      <c r="AO11" s="13"/>
    </row>
    <row r="12" spans="1:41" s="2" customFormat="1" ht="12.75" customHeight="1" x14ac:dyDescent="0.3">
      <c r="A12" s="59" t="s">
        <v>208</v>
      </c>
      <c r="B12" s="59"/>
      <c r="C12" s="59"/>
      <c r="D12" s="198" t="s">
        <v>209</v>
      </c>
      <c r="E12" s="1258"/>
      <c r="F12" s="1258"/>
      <c r="G12" s="59" t="s">
        <v>148</v>
      </c>
      <c r="H12" s="59"/>
      <c r="I12" s="59"/>
      <c r="J12" s="199" t="s">
        <v>149</v>
      </c>
      <c r="K12" s="1258"/>
      <c r="L12" s="1258"/>
      <c r="M12" s="1258"/>
      <c r="N12" s="59" t="s">
        <v>68</v>
      </c>
      <c r="O12" s="59"/>
      <c r="P12" s="198" t="s">
        <v>69</v>
      </c>
      <c r="Q12" s="1258"/>
      <c r="R12" s="1258"/>
      <c r="S12" s="1258"/>
      <c r="T12" s="1258"/>
      <c r="U12" s="13"/>
      <c r="V12" s="13"/>
      <c r="W12" s="13"/>
      <c r="X12" s="13"/>
      <c r="Y12" s="13"/>
      <c r="Z12" s="13"/>
      <c r="AA12" s="13"/>
      <c r="AB12" s="13"/>
      <c r="AC12" s="13"/>
      <c r="AD12" s="13"/>
      <c r="AE12" s="13"/>
      <c r="AF12" s="13"/>
      <c r="AG12" s="13"/>
      <c r="AH12" s="13"/>
      <c r="AI12" s="13"/>
      <c r="AJ12" s="13"/>
      <c r="AK12" s="13"/>
      <c r="AL12" s="13"/>
      <c r="AM12" s="13"/>
      <c r="AN12" s="33"/>
      <c r="AO12" s="13"/>
    </row>
    <row r="13" spans="1:41" s="2" customFormat="1" ht="12.75" customHeight="1" x14ac:dyDescent="0.3">
      <c r="A13" s="59" t="s">
        <v>210</v>
      </c>
      <c r="B13" s="59"/>
      <c r="C13" s="59"/>
      <c r="D13" s="198" t="s">
        <v>211</v>
      </c>
      <c r="E13" s="1258"/>
      <c r="F13" s="1258"/>
      <c r="G13" s="59" t="s">
        <v>150</v>
      </c>
      <c r="H13" s="59"/>
      <c r="I13" s="59"/>
      <c r="J13" s="199" t="s">
        <v>151</v>
      </c>
      <c r="K13" s="1258"/>
      <c r="L13" s="1258"/>
      <c r="M13" s="1258"/>
      <c r="N13" s="59" t="s">
        <v>70</v>
      </c>
      <c r="O13" s="59"/>
      <c r="P13" s="198" t="s">
        <v>71</v>
      </c>
      <c r="Q13" s="1258"/>
      <c r="R13" s="1258"/>
      <c r="S13" s="1258"/>
      <c r="T13" s="1258"/>
      <c r="U13" s="13"/>
      <c r="V13" s="13"/>
      <c r="W13" s="13"/>
      <c r="X13" s="13"/>
      <c r="Y13" s="13"/>
      <c r="Z13" s="13"/>
      <c r="AA13" s="13"/>
      <c r="AB13" s="13"/>
      <c r="AC13" s="13"/>
      <c r="AD13" s="13"/>
      <c r="AE13" s="13"/>
      <c r="AF13" s="13"/>
      <c r="AG13" s="13"/>
      <c r="AH13" s="13"/>
      <c r="AI13" s="13"/>
      <c r="AJ13" s="13"/>
      <c r="AK13" s="13"/>
      <c r="AL13" s="13"/>
      <c r="AM13" s="13"/>
      <c r="AN13" s="33"/>
      <c r="AO13" s="13"/>
    </row>
    <row r="14" spans="1:41" s="2" customFormat="1" ht="12.75" customHeight="1" x14ac:dyDescent="0.3">
      <c r="A14" s="59" t="s">
        <v>212</v>
      </c>
      <c r="B14" s="59"/>
      <c r="C14" s="59"/>
      <c r="D14" s="198" t="s">
        <v>213</v>
      </c>
      <c r="E14" s="1258"/>
      <c r="F14" s="1258"/>
      <c r="G14" s="59" t="s">
        <v>152</v>
      </c>
      <c r="H14" s="59"/>
      <c r="I14" s="59"/>
      <c r="J14" s="199" t="s">
        <v>153</v>
      </c>
      <c r="K14" s="1258"/>
      <c r="L14" s="1258"/>
      <c r="M14" s="1258"/>
      <c r="N14" s="59" t="s">
        <v>72</v>
      </c>
      <c r="O14" s="59"/>
      <c r="P14" s="198" t="s">
        <v>73</v>
      </c>
      <c r="Q14" s="1258"/>
      <c r="R14" s="1258"/>
      <c r="S14" s="1258"/>
      <c r="T14" s="1258"/>
      <c r="U14" s="13"/>
      <c r="V14" s="13"/>
      <c r="W14" s="13"/>
      <c r="X14" s="13"/>
      <c r="Y14" s="13"/>
      <c r="Z14" s="13"/>
      <c r="AA14" s="13"/>
      <c r="AB14" s="13"/>
      <c r="AC14" s="13"/>
      <c r="AD14" s="13"/>
      <c r="AE14" s="13"/>
      <c r="AF14" s="13"/>
      <c r="AG14" s="13"/>
      <c r="AH14" s="13"/>
      <c r="AI14" s="13"/>
      <c r="AJ14" s="13"/>
      <c r="AK14" s="13"/>
      <c r="AL14" s="13"/>
      <c r="AM14" s="13"/>
      <c r="AN14" s="33"/>
      <c r="AO14" s="13"/>
    </row>
    <row r="15" spans="1:41" s="2" customFormat="1" ht="12.75" customHeight="1" x14ac:dyDescent="0.3">
      <c r="A15" s="59" t="s">
        <v>214</v>
      </c>
      <c r="B15" s="59"/>
      <c r="C15" s="59"/>
      <c r="D15" s="198" t="s">
        <v>215</v>
      </c>
      <c r="E15" s="1258"/>
      <c r="F15" s="1258"/>
      <c r="G15" s="59" t="s">
        <v>154</v>
      </c>
      <c r="H15" s="59"/>
      <c r="I15" s="59"/>
      <c r="J15" s="199" t="s">
        <v>155</v>
      </c>
      <c r="K15" s="1258"/>
      <c r="L15" s="1258"/>
      <c r="M15" s="1258"/>
      <c r="N15" s="59" t="s">
        <v>74</v>
      </c>
      <c r="O15" s="59"/>
      <c r="P15" s="198" t="s">
        <v>75</v>
      </c>
      <c r="Q15" s="1258"/>
      <c r="R15" s="1258"/>
      <c r="S15" s="1258"/>
      <c r="T15" s="1258"/>
      <c r="U15" s="13"/>
      <c r="V15" s="13"/>
      <c r="W15" s="13"/>
      <c r="X15" s="13"/>
      <c r="Y15" s="13"/>
      <c r="Z15" s="13"/>
      <c r="AA15" s="13"/>
      <c r="AB15" s="13"/>
      <c r="AC15" s="13"/>
      <c r="AD15" s="13"/>
      <c r="AE15" s="13"/>
      <c r="AF15" s="13"/>
      <c r="AG15" s="13"/>
      <c r="AH15" s="13"/>
      <c r="AI15" s="13"/>
      <c r="AJ15" s="13"/>
      <c r="AK15" s="13"/>
      <c r="AL15" s="13"/>
      <c r="AM15" s="13"/>
      <c r="AN15" s="33"/>
      <c r="AO15" s="13"/>
    </row>
    <row r="16" spans="1:41" s="2" customFormat="1" ht="12.75" customHeight="1" x14ac:dyDescent="0.3">
      <c r="A16" s="59" t="s">
        <v>216</v>
      </c>
      <c r="B16" s="59"/>
      <c r="C16" s="59"/>
      <c r="D16" s="198" t="s">
        <v>217</v>
      </c>
      <c r="E16" s="1258"/>
      <c r="F16" s="1258"/>
      <c r="G16" s="59" t="s">
        <v>156</v>
      </c>
      <c r="H16" s="59"/>
      <c r="I16" s="59"/>
      <c r="J16" s="199" t="s">
        <v>157</v>
      </c>
      <c r="K16" s="1258"/>
      <c r="L16" s="1258"/>
      <c r="M16" s="1258"/>
      <c r="N16" s="59" t="s">
        <v>76</v>
      </c>
      <c r="O16" s="59"/>
      <c r="P16" s="198" t="s">
        <v>77</v>
      </c>
      <c r="Q16" s="1258"/>
      <c r="R16" s="1258"/>
      <c r="S16" s="1258"/>
      <c r="T16" s="1258"/>
      <c r="U16" s="13"/>
      <c r="V16" s="13"/>
      <c r="W16" s="13"/>
      <c r="X16" s="13"/>
      <c r="Y16" s="13"/>
      <c r="Z16" s="13"/>
      <c r="AA16" s="13"/>
      <c r="AB16" s="13"/>
      <c r="AC16" s="13"/>
      <c r="AD16" s="13"/>
      <c r="AE16" s="13"/>
      <c r="AF16" s="13"/>
      <c r="AG16" s="13"/>
      <c r="AH16" s="13"/>
      <c r="AI16" s="13"/>
      <c r="AJ16" s="13"/>
      <c r="AK16" s="13"/>
      <c r="AL16" s="13"/>
      <c r="AM16" s="13"/>
      <c r="AN16" s="33"/>
      <c r="AO16" s="13"/>
    </row>
    <row r="17" spans="1:41" s="2" customFormat="1" ht="12.75" customHeight="1" x14ac:dyDescent="0.3">
      <c r="A17" s="59" t="s">
        <v>218</v>
      </c>
      <c r="B17" s="59"/>
      <c r="C17" s="59"/>
      <c r="D17" s="198" t="s">
        <v>219</v>
      </c>
      <c r="E17" s="1258"/>
      <c r="F17" s="1258"/>
      <c r="G17" s="59" t="s">
        <v>158</v>
      </c>
      <c r="H17" s="59"/>
      <c r="I17" s="59"/>
      <c r="J17" s="199" t="s">
        <v>159</v>
      </c>
      <c r="K17" s="1258"/>
      <c r="L17" s="1258"/>
      <c r="M17" s="1258"/>
      <c r="N17" s="59" t="s">
        <v>78</v>
      </c>
      <c r="O17" s="59"/>
      <c r="P17" s="198" t="s">
        <v>79</v>
      </c>
      <c r="Q17" s="1258"/>
      <c r="R17" s="1258"/>
      <c r="S17" s="1258"/>
      <c r="T17" s="1258"/>
      <c r="U17" s="13"/>
      <c r="V17" s="13"/>
      <c r="W17" s="13"/>
      <c r="X17" s="13"/>
      <c r="Y17" s="13"/>
      <c r="Z17" s="13"/>
      <c r="AA17" s="13"/>
      <c r="AB17" s="13"/>
      <c r="AC17" s="13"/>
      <c r="AD17" s="13"/>
      <c r="AE17" s="13"/>
      <c r="AF17" s="13"/>
      <c r="AG17" s="13"/>
      <c r="AH17" s="13"/>
      <c r="AI17" s="13"/>
      <c r="AJ17" s="13"/>
      <c r="AK17" s="13"/>
      <c r="AL17" s="13"/>
      <c r="AM17" s="13"/>
      <c r="AN17" s="33"/>
      <c r="AO17" s="13"/>
    </row>
    <row r="18" spans="1:41" s="2" customFormat="1" ht="12.75" customHeight="1" x14ac:dyDescent="0.3">
      <c r="A18" s="59" t="s">
        <v>220</v>
      </c>
      <c r="B18" s="59"/>
      <c r="C18" s="59"/>
      <c r="D18" s="198" t="s">
        <v>221</v>
      </c>
      <c r="E18" s="1258"/>
      <c r="F18" s="1258"/>
      <c r="G18" s="59" t="s">
        <v>160</v>
      </c>
      <c r="H18" s="59"/>
      <c r="I18" s="59"/>
      <c r="J18" s="199" t="s">
        <v>161</v>
      </c>
      <c r="K18" s="1258"/>
      <c r="L18" s="1258"/>
      <c r="M18" s="1258"/>
      <c r="N18" s="59" t="s">
        <v>80</v>
      </c>
      <c r="O18" s="59"/>
      <c r="P18" s="198" t="s">
        <v>81</v>
      </c>
      <c r="Q18" s="1258"/>
      <c r="R18" s="1258"/>
      <c r="S18" s="1258"/>
      <c r="T18" s="1258"/>
      <c r="U18" s="13"/>
      <c r="V18" s="13"/>
      <c r="W18" s="13"/>
      <c r="X18" s="13"/>
      <c r="Y18" s="13"/>
      <c r="Z18" s="13"/>
      <c r="AA18" s="13"/>
      <c r="AB18" s="13"/>
      <c r="AC18" s="13"/>
      <c r="AD18" s="13"/>
      <c r="AE18" s="13"/>
      <c r="AF18" s="13"/>
      <c r="AG18" s="13"/>
      <c r="AH18" s="13"/>
      <c r="AI18" s="13"/>
      <c r="AJ18" s="13"/>
      <c r="AK18" s="13"/>
      <c r="AL18" s="13"/>
      <c r="AM18" s="13"/>
      <c r="AN18" s="33"/>
      <c r="AO18" s="13"/>
    </row>
    <row r="19" spans="1:41" s="2" customFormat="1" ht="12.75" customHeight="1" x14ac:dyDescent="0.3">
      <c r="A19" s="59" t="s">
        <v>222</v>
      </c>
      <c r="B19" s="59"/>
      <c r="C19" s="59"/>
      <c r="D19" s="198" t="s">
        <v>223</v>
      </c>
      <c r="E19" s="1258"/>
      <c r="F19" s="1258"/>
      <c r="G19" s="59" t="s">
        <v>162</v>
      </c>
      <c r="H19" s="59"/>
      <c r="I19" s="59"/>
      <c r="J19" s="199" t="s">
        <v>163</v>
      </c>
      <c r="K19" s="1258"/>
      <c r="L19" s="1258"/>
      <c r="M19" s="1258"/>
      <c r="N19" s="59" t="s">
        <v>82</v>
      </c>
      <c r="O19" s="59"/>
      <c r="P19" s="198" t="s">
        <v>83</v>
      </c>
      <c r="Q19" s="1258"/>
      <c r="R19" s="1258"/>
      <c r="S19" s="1258"/>
      <c r="T19" s="1258"/>
      <c r="U19" s="13"/>
      <c r="V19" s="13"/>
      <c r="W19" s="13"/>
      <c r="X19" s="13"/>
      <c r="Y19" s="13"/>
      <c r="Z19" s="13"/>
      <c r="AA19" s="13"/>
      <c r="AB19" s="13"/>
      <c r="AC19" s="13"/>
      <c r="AD19" s="13"/>
      <c r="AE19" s="13"/>
      <c r="AF19" s="13"/>
      <c r="AG19" s="13"/>
      <c r="AH19" s="13"/>
      <c r="AI19" s="13"/>
      <c r="AJ19" s="13"/>
      <c r="AK19" s="13"/>
      <c r="AL19" s="13"/>
      <c r="AM19" s="13"/>
      <c r="AN19" s="33"/>
      <c r="AO19" s="13"/>
    </row>
    <row r="20" spans="1:41" s="2" customFormat="1" ht="12.75" customHeight="1" x14ac:dyDescent="0.3">
      <c r="A20" s="59" t="s">
        <v>224</v>
      </c>
      <c r="B20" s="59"/>
      <c r="C20" s="59"/>
      <c r="D20" s="198" t="s">
        <v>225</v>
      </c>
      <c r="E20" s="1258"/>
      <c r="F20" s="1258"/>
      <c r="G20" s="59" t="s">
        <v>164</v>
      </c>
      <c r="H20" s="59"/>
      <c r="I20" s="59"/>
      <c r="J20" s="199" t="s">
        <v>165</v>
      </c>
      <c r="K20" s="1258"/>
      <c r="L20" s="1258"/>
      <c r="M20" s="1258"/>
      <c r="N20" s="59" t="s">
        <v>84</v>
      </c>
      <c r="O20" s="59"/>
      <c r="P20" s="198" t="s">
        <v>85</v>
      </c>
      <c r="Q20" s="1258"/>
      <c r="R20" s="1258"/>
      <c r="S20" s="1258"/>
      <c r="T20" s="1258"/>
      <c r="U20" s="13"/>
      <c r="V20" s="13"/>
      <c r="W20" s="13"/>
      <c r="X20" s="13"/>
      <c r="Y20" s="13"/>
      <c r="Z20" s="13"/>
      <c r="AA20" s="13"/>
      <c r="AB20" s="13"/>
      <c r="AC20" s="13"/>
      <c r="AD20" s="13"/>
      <c r="AE20" s="13"/>
      <c r="AF20" s="13"/>
      <c r="AG20" s="13"/>
      <c r="AH20" s="13"/>
      <c r="AI20" s="13"/>
      <c r="AJ20" s="13"/>
      <c r="AK20" s="13"/>
      <c r="AL20" s="13"/>
      <c r="AM20" s="13"/>
      <c r="AN20" s="33"/>
      <c r="AO20" s="13"/>
    </row>
    <row r="21" spans="1:41" s="2" customFormat="1" ht="12.75" customHeight="1" x14ac:dyDescent="0.3">
      <c r="A21" s="59" t="s">
        <v>226</v>
      </c>
      <c r="B21" s="59"/>
      <c r="C21" s="59"/>
      <c r="D21" s="198" t="s">
        <v>227</v>
      </c>
      <c r="E21" s="1258"/>
      <c r="F21" s="1258"/>
      <c r="G21" s="59" t="s">
        <v>166</v>
      </c>
      <c r="H21" s="59"/>
      <c r="I21" s="59"/>
      <c r="J21" s="199" t="s">
        <v>167</v>
      </c>
      <c r="K21" s="1258"/>
      <c r="L21" s="1258"/>
      <c r="M21" s="1258"/>
      <c r="N21" s="59" t="s">
        <v>86</v>
      </c>
      <c r="O21" s="59"/>
      <c r="P21" s="198" t="s">
        <v>87</v>
      </c>
      <c r="Q21" s="1258"/>
      <c r="R21" s="1258"/>
      <c r="S21" s="1258"/>
      <c r="T21" s="1258"/>
      <c r="U21" s="13"/>
      <c r="V21" s="13"/>
      <c r="W21" s="13"/>
      <c r="X21" s="13"/>
      <c r="Y21" s="13"/>
      <c r="Z21" s="13"/>
      <c r="AA21" s="13"/>
      <c r="AB21" s="13"/>
      <c r="AC21" s="13"/>
      <c r="AD21" s="13"/>
      <c r="AE21" s="13"/>
      <c r="AF21" s="13"/>
      <c r="AG21" s="13"/>
      <c r="AH21" s="13"/>
      <c r="AI21" s="13"/>
      <c r="AJ21" s="13"/>
      <c r="AK21" s="13"/>
      <c r="AL21" s="13"/>
      <c r="AM21" s="13"/>
      <c r="AN21" s="33"/>
      <c r="AO21" s="13"/>
    </row>
    <row r="22" spans="1:41" s="2" customFormat="1" ht="12.75" customHeight="1" x14ac:dyDescent="0.3">
      <c r="A22" s="59" t="s">
        <v>228</v>
      </c>
      <c r="B22" s="59"/>
      <c r="C22" s="59"/>
      <c r="D22" s="198" t="s">
        <v>229</v>
      </c>
      <c r="E22" s="1258"/>
      <c r="F22" s="1258"/>
      <c r="G22" s="59" t="s">
        <v>168</v>
      </c>
      <c r="H22" s="59"/>
      <c r="I22" s="59"/>
      <c r="J22" s="199" t="s">
        <v>169</v>
      </c>
      <c r="K22" s="1258"/>
      <c r="L22" s="1258"/>
      <c r="M22" s="1258"/>
      <c r="N22" s="59" t="s">
        <v>88</v>
      </c>
      <c r="O22" s="59"/>
      <c r="P22" s="198" t="s">
        <v>89</v>
      </c>
      <c r="Q22" s="1258"/>
      <c r="R22" s="1258"/>
      <c r="S22" s="1258"/>
      <c r="T22" s="1258"/>
      <c r="U22" s="13"/>
      <c r="V22" s="13"/>
      <c r="W22" s="13"/>
      <c r="X22" s="13"/>
      <c r="Y22" s="13"/>
      <c r="Z22" s="13"/>
      <c r="AA22" s="13"/>
      <c r="AB22" s="13"/>
      <c r="AC22" s="13"/>
      <c r="AD22" s="13"/>
      <c r="AE22" s="13"/>
      <c r="AF22" s="13"/>
      <c r="AG22" s="13"/>
      <c r="AH22" s="13"/>
      <c r="AI22" s="13"/>
      <c r="AJ22" s="13"/>
      <c r="AK22" s="13"/>
      <c r="AL22" s="13"/>
      <c r="AM22" s="13"/>
      <c r="AN22" s="33"/>
      <c r="AO22" s="13"/>
    </row>
    <row r="23" spans="1:41" s="2" customFormat="1" ht="12.75" customHeight="1" x14ac:dyDescent="0.3">
      <c r="A23" s="59" t="s">
        <v>230</v>
      </c>
      <c r="B23" s="59"/>
      <c r="C23" s="59"/>
      <c r="D23" s="198" t="s">
        <v>231</v>
      </c>
      <c r="E23" s="1258"/>
      <c r="F23" s="1258"/>
      <c r="G23" s="59" t="s">
        <v>170</v>
      </c>
      <c r="H23" s="59"/>
      <c r="I23" s="59"/>
      <c r="J23" s="199" t="s">
        <v>171</v>
      </c>
      <c r="K23" s="1258"/>
      <c r="L23" s="1258"/>
      <c r="M23" s="1258"/>
      <c r="N23" s="59" t="s">
        <v>90</v>
      </c>
      <c r="O23" s="59"/>
      <c r="P23" s="198" t="s">
        <v>91</v>
      </c>
      <c r="Q23" s="1258"/>
      <c r="R23" s="1258"/>
      <c r="S23" s="1258"/>
      <c r="T23" s="1258"/>
      <c r="U23" s="13"/>
      <c r="V23" s="13"/>
      <c r="W23" s="13"/>
      <c r="X23" s="13"/>
      <c r="Y23" s="13"/>
      <c r="Z23" s="13"/>
      <c r="AA23" s="13"/>
      <c r="AB23" s="13"/>
      <c r="AC23" s="13"/>
      <c r="AD23" s="13"/>
      <c r="AE23" s="13"/>
      <c r="AF23" s="13"/>
      <c r="AG23" s="13"/>
      <c r="AH23" s="13"/>
      <c r="AI23" s="13"/>
      <c r="AJ23" s="13"/>
      <c r="AK23" s="13"/>
      <c r="AL23" s="13"/>
      <c r="AM23" s="13"/>
      <c r="AN23" s="33"/>
      <c r="AO23" s="13"/>
    </row>
    <row r="24" spans="1:41" s="2" customFormat="1" ht="12.75" customHeight="1" x14ac:dyDescent="0.3">
      <c r="A24" s="59" t="s">
        <v>232</v>
      </c>
      <c r="B24" s="59"/>
      <c r="C24" s="59"/>
      <c r="D24" s="198" t="s">
        <v>233</v>
      </c>
      <c r="E24" s="1258"/>
      <c r="F24" s="1258"/>
      <c r="G24" s="59" t="s">
        <v>172</v>
      </c>
      <c r="H24" s="59"/>
      <c r="I24" s="59"/>
      <c r="J24" s="199" t="s">
        <v>173</v>
      </c>
      <c r="K24" s="1258"/>
      <c r="L24" s="1258"/>
      <c r="M24" s="1258"/>
      <c r="N24" s="59" t="s">
        <v>92</v>
      </c>
      <c r="O24" s="59"/>
      <c r="P24" s="198" t="s">
        <v>93</v>
      </c>
      <c r="Q24" s="1258"/>
      <c r="R24" s="1258"/>
      <c r="S24" s="1258"/>
      <c r="T24" s="1258"/>
      <c r="U24" s="13"/>
      <c r="V24" s="13"/>
      <c r="W24" s="13"/>
      <c r="X24" s="13"/>
      <c r="Y24" s="13"/>
      <c r="Z24" s="13"/>
      <c r="AA24" s="13"/>
      <c r="AB24" s="13"/>
      <c r="AC24" s="13"/>
      <c r="AD24" s="13"/>
      <c r="AE24" s="13"/>
      <c r="AF24" s="13"/>
      <c r="AG24" s="13"/>
      <c r="AH24" s="13"/>
      <c r="AI24" s="13"/>
      <c r="AJ24" s="13"/>
      <c r="AK24" s="13"/>
      <c r="AL24" s="13"/>
      <c r="AM24" s="13"/>
      <c r="AN24" s="33"/>
      <c r="AO24" s="13"/>
    </row>
    <row r="25" spans="1:41" s="2" customFormat="1" ht="12.75" customHeight="1" x14ac:dyDescent="0.3">
      <c r="A25" s="59" t="s">
        <v>234</v>
      </c>
      <c r="B25" s="59"/>
      <c r="C25" s="59"/>
      <c r="D25" s="198" t="s">
        <v>235</v>
      </c>
      <c r="E25" s="1258"/>
      <c r="F25" s="1258"/>
      <c r="G25" s="59" t="s">
        <v>174</v>
      </c>
      <c r="H25" s="59"/>
      <c r="I25" s="59"/>
      <c r="J25" s="199" t="s">
        <v>175</v>
      </c>
      <c r="K25" s="1258"/>
      <c r="L25" s="1258"/>
      <c r="M25" s="1258"/>
      <c r="N25" s="59" t="s">
        <v>94</v>
      </c>
      <c r="O25" s="59"/>
      <c r="P25" s="198" t="s">
        <v>95</v>
      </c>
      <c r="Q25" s="1258"/>
      <c r="R25" s="1258"/>
      <c r="S25" s="1258"/>
      <c r="T25" s="1258"/>
      <c r="U25" s="13"/>
      <c r="V25" s="13"/>
      <c r="W25" s="13"/>
      <c r="X25" s="13"/>
      <c r="Y25" s="13"/>
      <c r="Z25" s="13"/>
      <c r="AA25" s="13"/>
      <c r="AB25" s="13"/>
      <c r="AC25" s="13"/>
      <c r="AD25" s="13"/>
      <c r="AE25" s="13"/>
      <c r="AF25" s="13"/>
      <c r="AG25" s="13"/>
      <c r="AH25" s="13"/>
      <c r="AI25" s="13"/>
      <c r="AJ25" s="13"/>
      <c r="AK25" s="13"/>
      <c r="AL25" s="13"/>
      <c r="AM25" s="13"/>
      <c r="AN25" s="33"/>
      <c r="AO25" s="13"/>
    </row>
    <row r="26" spans="1:41" s="2" customFormat="1" ht="12.75" customHeight="1" x14ac:dyDescent="0.3">
      <c r="A26" s="59" t="s">
        <v>236</v>
      </c>
      <c r="B26" s="59"/>
      <c r="C26" s="59"/>
      <c r="D26" s="198" t="s">
        <v>237</v>
      </c>
      <c r="E26" s="1258"/>
      <c r="F26" s="1258"/>
      <c r="G26" s="59" t="s">
        <v>176</v>
      </c>
      <c r="H26" s="59"/>
      <c r="I26" s="59"/>
      <c r="J26" s="200" t="s">
        <v>177</v>
      </c>
      <c r="K26" s="1258"/>
      <c r="L26" s="1258"/>
      <c r="M26" s="1258"/>
      <c r="N26" s="59" t="s">
        <v>96</v>
      </c>
      <c r="O26" s="59"/>
      <c r="P26" s="198" t="s">
        <v>97</v>
      </c>
      <c r="Q26" s="1258"/>
      <c r="R26" s="1258"/>
      <c r="S26" s="1258"/>
      <c r="T26" s="1258"/>
      <c r="U26" s="13"/>
      <c r="V26" s="13"/>
      <c r="W26" s="13"/>
      <c r="X26" s="13"/>
      <c r="Y26" s="13"/>
      <c r="Z26" s="13"/>
      <c r="AA26" s="13"/>
      <c r="AB26" s="13"/>
      <c r="AC26" s="13"/>
      <c r="AD26" s="13"/>
      <c r="AE26" s="13"/>
      <c r="AF26" s="13"/>
      <c r="AG26" s="13"/>
      <c r="AH26" s="13"/>
      <c r="AI26" s="13"/>
      <c r="AJ26" s="13"/>
      <c r="AK26" s="13"/>
      <c r="AL26" s="13"/>
      <c r="AM26" s="13"/>
      <c r="AN26" s="33"/>
      <c r="AO26" s="13"/>
    </row>
    <row r="27" spans="1:41" s="2" customFormat="1" ht="12.75" customHeight="1" x14ac:dyDescent="0.3">
      <c r="A27" s="59" t="s">
        <v>238</v>
      </c>
      <c r="B27" s="59"/>
      <c r="C27" s="59"/>
      <c r="D27" s="198" t="s">
        <v>239</v>
      </c>
      <c r="E27" s="1258"/>
      <c r="F27" s="1258"/>
      <c r="G27" s="59" t="s">
        <v>178</v>
      </c>
      <c r="H27" s="59"/>
      <c r="I27" s="59"/>
      <c r="J27" s="200" t="s">
        <v>179</v>
      </c>
      <c r="K27" s="1258"/>
      <c r="L27" s="1258"/>
      <c r="M27" s="1258"/>
      <c r="N27" s="59" t="s">
        <v>98</v>
      </c>
      <c r="O27" s="59"/>
      <c r="P27" s="198" t="s">
        <v>99</v>
      </c>
      <c r="Q27" s="1258"/>
      <c r="R27" s="1258"/>
      <c r="S27" s="1258"/>
      <c r="T27" s="1258"/>
      <c r="U27" s="13"/>
      <c r="V27" s="13"/>
      <c r="W27" s="13"/>
      <c r="X27" s="13"/>
      <c r="Y27" s="13"/>
      <c r="Z27" s="13"/>
      <c r="AA27" s="13"/>
      <c r="AB27" s="13"/>
      <c r="AC27" s="13"/>
      <c r="AD27" s="13"/>
      <c r="AE27" s="13"/>
      <c r="AF27" s="13"/>
      <c r="AG27" s="13"/>
      <c r="AH27" s="13"/>
      <c r="AI27" s="13"/>
      <c r="AJ27" s="13"/>
      <c r="AK27" s="13"/>
      <c r="AL27" s="13"/>
      <c r="AM27" s="13"/>
      <c r="AN27" s="33"/>
      <c r="AO27" s="13"/>
    </row>
    <row r="28" spans="1:41" s="2" customFormat="1" ht="12.75" customHeight="1" x14ac:dyDescent="0.3">
      <c r="A28" s="59" t="s">
        <v>240</v>
      </c>
      <c r="B28" s="59"/>
      <c r="C28" s="59"/>
      <c r="D28" s="198" t="s">
        <v>241</v>
      </c>
      <c r="E28" s="1258"/>
      <c r="F28" s="1258"/>
      <c r="G28" s="59" t="s">
        <v>180</v>
      </c>
      <c r="H28" s="59"/>
      <c r="I28" s="59"/>
      <c r="J28" s="200" t="s">
        <v>181</v>
      </c>
      <c r="K28" s="1258"/>
      <c r="L28" s="1258"/>
      <c r="M28" s="1258"/>
      <c r="N28" s="59" t="s">
        <v>100</v>
      </c>
      <c r="O28" s="59"/>
      <c r="P28" s="198" t="s">
        <v>101</v>
      </c>
      <c r="Q28" s="1258"/>
      <c r="R28" s="1258"/>
      <c r="S28" s="1258"/>
      <c r="T28" s="1258"/>
      <c r="U28" s="13"/>
      <c r="V28" s="13"/>
      <c r="W28" s="13"/>
      <c r="X28" s="13"/>
      <c r="Y28" s="13"/>
      <c r="Z28" s="13"/>
      <c r="AA28" s="13"/>
      <c r="AB28" s="13"/>
      <c r="AC28" s="13"/>
      <c r="AD28" s="13"/>
      <c r="AE28" s="13"/>
      <c r="AF28" s="13"/>
      <c r="AG28" s="13"/>
      <c r="AH28" s="13"/>
      <c r="AI28" s="13"/>
      <c r="AJ28" s="13"/>
      <c r="AK28" s="13"/>
      <c r="AL28" s="13"/>
      <c r="AM28" s="13"/>
      <c r="AN28" s="33"/>
      <c r="AO28" s="13"/>
    </row>
    <row r="29" spans="1:41" s="2" customFormat="1" ht="12.75" customHeight="1" x14ac:dyDescent="0.3">
      <c r="A29" s="59" t="s">
        <v>242</v>
      </c>
      <c r="B29" s="59"/>
      <c r="C29" s="59"/>
      <c r="D29" s="198" t="s">
        <v>243</v>
      </c>
      <c r="E29" s="1258"/>
      <c r="F29" s="1258"/>
      <c r="G29" s="59" t="s">
        <v>182</v>
      </c>
      <c r="H29" s="59"/>
      <c r="I29" s="59"/>
      <c r="J29" s="200" t="s">
        <v>183</v>
      </c>
      <c r="K29" s="1258"/>
      <c r="L29" s="1258"/>
      <c r="M29" s="1258"/>
      <c r="N29" s="59" t="s">
        <v>102</v>
      </c>
      <c r="O29" s="59"/>
      <c r="P29" s="198" t="s">
        <v>103</v>
      </c>
      <c r="Q29" s="1258"/>
      <c r="R29" s="1258"/>
      <c r="S29" s="1258"/>
      <c r="T29" s="1258"/>
      <c r="U29" s="13"/>
      <c r="V29" s="13"/>
      <c r="W29" s="13"/>
      <c r="X29" s="13"/>
      <c r="Y29" s="13"/>
      <c r="Z29" s="13"/>
      <c r="AA29" s="13"/>
      <c r="AB29" s="13"/>
      <c r="AC29" s="13"/>
      <c r="AD29" s="13"/>
      <c r="AE29" s="13"/>
      <c r="AF29" s="13"/>
      <c r="AG29" s="13"/>
      <c r="AH29" s="13"/>
      <c r="AI29" s="13"/>
      <c r="AJ29" s="13"/>
      <c r="AK29" s="13"/>
      <c r="AL29" s="13"/>
      <c r="AM29" s="13"/>
      <c r="AN29" s="33"/>
      <c r="AO29" s="13"/>
    </row>
    <row r="30" spans="1:41" s="2" customFormat="1" ht="12.75" customHeight="1" x14ac:dyDescent="0.3">
      <c r="A30" s="59" t="s">
        <v>244</v>
      </c>
      <c r="B30" s="59"/>
      <c r="C30" s="59"/>
      <c r="D30" s="198" t="s">
        <v>245</v>
      </c>
      <c r="E30" s="1258"/>
      <c r="F30" s="1258"/>
      <c r="G30" s="59" t="s">
        <v>184</v>
      </c>
      <c r="H30" s="59"/>
      <c r="I30" s="59"/>
      <c r="J30" s="200" t="s">
        <v>185</v>
      </c>
      <c r="K30" s="1258"/>
      <c r="L30" s="1258"/>
      <c r="M30" s="1258"/>
      <c r="N30" s="59" t="s">
        <v>104</v>
      </c>
      <c r="O30" s="59"/>
      <c r="P30" s="198" t="s">
        <v>105</v>
      </c>
      <c r="Q30" s="1258"/>
      <c r="R30" s="1258"/>
      <c r="S30" s="1258"/>
      <c r="T30" s="1258"/>
      <c r="U30" s="13"/>
      <c r="V30" s="13"/>
      <c r="W30" s="13"/>
      <c r="X30" s="13"/>
      <c r="Y30" s="13"/>
      <c r="Z30" s="13"/>
      <c r="AA30" s="13"/>
      <c r="AB30" s="13"/>
      <c r="AC30" s="13"/>
      <c r="AD30" s="13"/>
      <c r="AE30" s="13"/>
      <c r="AF30" s="13"/>
      <c r="AG30" s="13"/>
      <c r="AH30" s="13"/>
      <c r="AI30" s="13"/>
      <c r="AJ30" s="13"/>
      <c r="AK30" s="13"/>
      <c r="AL30" s="13"/>
      <c r="AM30" s="13"/>
      <c r="AN30" s="33"/>
      <c r="AO30" s="13"/>
    </row>
    <row r="31" spans="1:41" s="2" customFormat="1" ht="12.75" customHeight="1" x14ac:dyDescent="0.3">
      <c r="A31" s="59" t="s">
        <v>246</v>
      </c>
      <c r="B31" s="59"/>
      <c r="C31" s="59"/>
      <c r="D31" s="198" t="s">
        <v>247</v>
      </c>
      <c r="E31" s="1258"/>
      <c r="F31" s="1258"/>
      <c r="G31" s="59" t="s">
        <v>186</v>
      </c>
      <c r="H31" s="59"/>
      <c r="I31" s="59"/>
      <c r="J31" s="200" t="s">
        <v>187</v>
      </c>
      <c r="K31" s="1258"/>
      <c r="L31" s="1258"/>
      <c r="M31" s="1258"/>
      <c r="N31" s="59" t="s">
        <v>106</v>
      </c>
      <c r="O31" s="59"/>
      <c r="P31" s="198" t="s">
        <v>107</v>
      </c>
      <c r="Q31" s="1258"/>
      <c r="R31" s="1258"/>
      <c r="S31" s="1258"/>
      <c r="T31" s="1258"/>
      <c r="U31" s="13"/>
      <c r="V31" s="13"/>
      <c r="W31" s="13"/>
      <c r="X31" s="13"/>
      <c r="Y31" s="13"/>
      <c r="Z31" s="13"/>
      <c r="AA31" s="13"/>
      <c r="AB31" s="13"/>
      <c r="AC31" s="13"/>
      <c r="AD31" s="13"/>
      <c r="AE31" s="13"/>
      <c r="AF31" s="13"/>
      <c r="AG31" s="13"/>
      <c r="AH31" s="13"/>
      <c r="AI31" s="13"/>
      <c r="AJ31" s="13"/>
      <c r="AK31" s="13"/>
      <c r="AL31" s="13"/>
      <c r="AM31" s="13"/>
      <c r="AN31" s="33"/>
      <c r="AO31" s="13"/>
    </row>
    <row r="32" spans="1:41" s="2" customFormat="1" ht="12.75" customHeight="1" x14ac:dyDescent="0.3">
      <c r="A32" s="59" t="s">
        <v>248</v>
      </c>
      <c r="B32" s="59"/>
      <c r="C32" s="59"/>
      <c r="D32" s="198" t="s">
        <v>249</v>
      </c>
      <c r="E32" s="1258"/>
      <c r="F32" s="1258"/>
      <c r="G32" s="59" t="s">
        <v>188</v>
      </c>
      <c r="H32" s="59"/>
      <c r="I32" s="59"/>
      <c r="J32" s="200" t="s">
        <v>189</v>
      </c>
      <c r="K32" s="1258"/>
      <c r="L32" s="1258"/>
      <c r="M32" s="1258"/>
      <c r="N32" s="59" t="s">
        <v>108</v>
      </c>
      <c r="O32" s="59"/>
      <c r="P32" s="198" t="s">
        <v>109</v>
      </c>
      <c r="Q32" s="1258"/>
      <c r="R32" s="1258"/>
      <c r="S32" s="1258"/>
      <c r="T32" s="1258"/>
      <c r="U32" s="13"/>
      <c r="V32" s="13"/>
      <c r="W32" s="13"/>
      <c r="X32" s="13"/>
      <c r="Y32" s="13"/>
      <c r="Z32" s="13"/>
      <c r="AA32" s="13"/>
      <c r="AB32" s="13"/>
      <c r="AC32" s="13"/>
      <c r="AD32" s="13"/>
      <c r="AE32" s="13"/>
      <c r="AF32" s="13"/>
      <c r="AG32" s="13"/>
      <c r="AH32" s="13"/>
      <c r="AI32" s="13"/>
      <c r="AJ32" s="13"/>
      <c r="AK32" s="13"/>
      <c r="AL32" s="13"/>
      <c r="AM32" s="13"/>
      <c r="AN32" s="33"/>
      <c r="AO32" s="13"/>
    </row>
    <row r="33" spans="1:41" s="2" customFormat="1" ht="12.75" customHeight="1" x14ac:dyDescent="0.3">
      <c r="A33" s="59" t="s">
        <v>250</v>
      </c>
      <c r="B33" s="59"/>
      <c r="C33" s="59"/>
      <c r="D33" s="198" t="s">
        <v>251</v>
      </c>
      <c r="E33" s="1258"/>
      <c r="F33" s="1258"/>
      <c r="G33" s="59" t="s">
        <v>190</v>
      </c>
      <c r="H33" s="59"/>
      <c r="I33" s="59"/>
      <c r="J33" s="200" t="s">
        <v>191</v>
      </c>
      <c r="K33" s="1258"/>
      <c r="L33" s="1258"/>
      <c r="M33" s="1258"/>
      <c r="N33" s="59" t="s">
        <v>110</v>
      </c>
      <c r="O33" s="59"/>
      <c r="P33" s="198" t="s">
        <v>111</v>
      </c>
      <c r="Q33" s="1258"/>
      <c r="R33" s="1258"/>
      <c r="S33" s="1258"/>
      <c r="T33" s="1258"/>
      <c r="U33" s="13"/>
      <c r="V33" s="13"/>
      <c r="W33" s="13"/>
      <c r="X33" s="13"/>
      <c r="Y33" s="13"/>
      <c r="Z33" s="13"/>
      <c r="AA33" s="13"/>
      <c r="AB33" s="13"/>
      <c r="AC33" s="13"/>
      <c r="AD33" s="13"/>
      <c r="AE33" s="13"/>
      <c r="AF33" s="13"/>
      <c r="AG33" s="13"/>
      <c r="AH33" s="13"/>
      <c r="AI33" s="13"/>
      <c r="AJ33" s="13"/>
      <c r="AK33" s="13"/>
      <c r="AL33" s="13"/>
      <c r="AM33" s="13"/>
      <c r="AN33" s="33"/>
      <c r="AO33" s="13"/>
    </row>
    <row r="34" spans="1:41" s="2" customFormat="1" ht="12.75" customHeight="1" x14ac:dyDescent="0.3">
      <c r="A34" s="59" t="s">
        <v>252</v>
      </c>
      <c r="B34" s="59"/>
      <c r="C34" s="59"/>
      <c r="D34" s="198" t="s">
        <v>253</v>
      </c>
      <c r="E34" s="1258"/>
      <c r="F34" s="1258"/>
      <c r="G34" s="59" t="s">
        <v>192</v>
      </c>
      <c r="H34" s="59"/>
      <c r="I34" s="59"/>
      <c r="J34" s="200" t="s">
        <v>193</v>
      </c>
      <c r="K34" s="1258"/>
      <c r="L34" s="1258"/>
      <c r="M34" s="1258"/>
      <c r="N34" s="59" t="s">
        <v>112</v>
      </c>
      <c r="O34" s="59"/>
      <c r="P34" s="198" t="s">
        <v>113</v>
      </c>
      <c r="Q34" s="1258"/>
      <c r="R34" s="1258"/>
      <c r="S34" s="1258"/>
      <c r="T34" s="1258"/>
      <c r="U34" s="13"/>
      <c r="V34" s="13"/>
      <c r="W34" s="13"/>
      <c r="X34" s="13"/>
      <c r="Y34" s="13"/>
      <c r="Z34" s="13"/>
      <c r="AA34" s="13"/>
      <c r="AB34" s="13"/>
      <c r="AC34" s="13"/>
      <c r="AD34" s="13"/>
      <c r="AE34" s="13"/>
      <c r="AF34" s="13"/>
      <c r="AG34" s="13"/>
      <c r="AH34" s="13"/>
      <c r="AI34" s="13"/>
      <c r="AJ34" s="13"/>
      <c r="AK34" s="13"/>
      <c r="AL34" s="13"/>
      <c r="AM34" s="13"/>
      <c r="AN34" s="33"/>
      <c r="AO34" s="13"/>
    </row>
    <row r="35" spans="1:41" s="2" customFormat="1" ht="12.75" customHeight="1" x14ac:dyDescent="0.3">
      <c r="A35" s="59" t="s">
        <v>254</v>
      </c>
      <c r="B35" s="59"/>
      <c r="C35" s="59"/>
      <c r="D35" s="198" t="s">
        <v>255</v>
      </c>
      <c r="E35" s="1258"/>
      <c r="F35" s="1258"/>
      <c r="G35" s="59" t="s">
        <v>194</v>
      </c>
      <c r="H35" s="59"/>
      <c r="I35" s="59"/>
      <c r="J35" s="200" t="s">
        <v>195</v>
      </c>
      <c r="K35" s="1258"/>
      <c r="L35" s="1258"/>
      <c r="M35" s="1258"/>
      <c r="N35" s="59" t="s">
        <v>114</v>
      </c>
      <c r="O35" s="59"/>
      <c r="P35" s="198" t="s">
        <v>115</v>
      </c>
      <c r="Q35" s="1258"/>
      <c r="R35" s="1258"/>
      <c r="S35" s="1258"/>
      <c r="T35" s="1258"/>
      <c r="U35" s="13"/>
      <c r="V35" s="13"/>
      <c r="W35" s="13"/>
      <c r="X35" s="13"/>
      <c r="Y35" s="13"/>
      <c r="Z35" s="13"/>
      <c r="AA35" s="13"/>
      <c r="AB35" s="13"/>
      <c r="AC35" s="13"/>
      <c r="AD35" s="13"/>
      <c r="AE35" s="13"/>
      <c r="AF35" s="13"/>
      <c r="AG35" s="13"/>
      <c r="AH35" s="13"/>
      <c r="AI35" s="13"/>
      <c r="AJ35" s="13"/>
      <c r="AK35" s="13"/>
      <c r="AL35" s="13"/>
      <c r="AM35" s="13"/>
      <c r="AN35" s="33"/>
      <c r="AO35" s="13"/>
    </row>
    <row r="36" spans="1:41" s="2" customFormat="1" ht="12.75" customHeight="1" x14ac:dyDescent="0.3">
      <c r="A36" s="59" t="s">
        <v>256</v>
      </c>
      <c r="B36" s="59"/>
      <c r="C36" s="59"/>
      <c r="D36" s="198" t="s">
        <v>257</v>
      </c>
      <c r="E36" s="1258"/>
      <c r="F36" s="1258"/>
      <c r="G36" s="59" t="s">
        <v>196</v>
      </c>
      <c r="H36" s="59"/>
      <c r="I36" s="59"/>
      <c r="J36" s="200" t="s">
        <v>197</v>
      </c>
      <c r="K36" s="1258"/>
      <c r="L36" s="1258"/>
      <c r="M36" s="1258"/>
      <c r="N36" s="59" t="s">
        <v>116</v>
      </c>
      <c r="O36" s="59"/>
      <c r="P36" s="198" t="s">
        <v>117</v>
      </c>
      <c r="Q36" s="1258"/>
      <c r="R36" s="1258"/>
      <c r="S36" s="1258"/>
      <c r="T36" s="1258"/>
      <c r="U36" s="13"/>
      <c r="V36" s="13"/>
      <c r="W36" s="13"/>
      <c r="X36" s="13"/>
      <c r="Y36" s="13"/>
      <c r="Z36" s="13"/>
      <c r="AA36" s="13"/>
      <c r="AB36" s="13"/>
      <c r="AC36" s="13"/>
      <c r="AD36" s="13"/>
      <c r="AE36" s="13"/>
      <c r="AF36" s="13"/>
      <c r="AG36" s="13"/>
      <c r="AH36" s="13"/>
      <c r="AI36" s="13"/>
      <c r="AJ36" s="13"/>
      <c r="AK36" s="13"/>
      <c r="AL36" s="13"/>
      <c r="AM36" s="13"/>
      <c r="AN36" s="33"/>
      <c r="AO36" s="13"/>
    </row>
    <row r="37" spans="1:41" s="2" customFormat="1" ht="12.75" customHeight="1" x14ac:dyDescent="0.3">
      <c r="A37" s="59" t="s">
        <v>258</v>
      </c>
      <c r="B37" s="59"/>
      <c r="C37" s="59"/>
      <c r="D37" s="198" t="s">
        <v>259</v>
      </c>
      <c r="E37" s="1258"/>
      <c r="F37" s="1258"/>
      <c r="G37" s="59" t="s">
        <v>198</v>
      </c>
      <c r="H37" s="59"/>
      <c r="I37" s="59"/>
      <c r="J37" s="200" t="s">
        <v>199</v>
      </c>
      <c r="K37" s="1258"/>
      <c r="L37" s="1258"/>
      <c r="M37" s="1258"/>
      <c r="N37" s="59" t="s">
        <v>118</v>
      </c>
      <c r="O37" s="59"/>
      <c r="P37" s="198" t="s">
        <v>119</v>
      </c>
      <c r="Q37" s="1258"/>
      <c r="R37" s="1258"/>
      <c r="S37" s="1258"/>
      <c r="T37" s="1258"/>
      <c r="U37" s="13"/>
      <c r="V37" s="13"/>
      <c r="W37" s="13"/>
      <c r="X37" s="13"/>
      <c r="Y37" s="13"/>
      <c r="Z37" s="13"/>
      <c r="AA37" s="13"/>
      <c r="AB37" s="13"/>
      <c r="AC37" s="13"/>
      <c r="AD37" s="13"/>
      <c r="AE37" s="13"/>
      <c r="AF37" s="13"/>
      <c r="AG37" s="13"/>
      <c r="AH37" s="13"/>
      <c r="AI37" s="13"/>
      <c r="AJ37" s="13"/>
      <c r="AK37" s="13"/>
      <c r="AL37" s="13"/>
      <c r="AM37" s="13"/>
      <c r="AN37" s="33"/>
      <c r="AO37" s="13"/>
    </row>
    <row r="38" spans="1:41" s="2" customFormat="1" ht="12.75" customHeight="1" x14ac:dyDescent="0.3">
      <c r="A38" s="59" t="s">
        <v>536</v>
      </c>
      <c r="B38" s="59"/>
      <c r="C38" s="59"/>
      <c r="D38" s="198" t="s">
        <v>260</v>
      </c>
      <c r="E38" s="1258"/>
      <c r="F38" s="1258"/>
      <c r="G38" s="59" t="s">
        <v>200</v>
      </c>
      <c r="H38" s="59"/>
      <c r="I38" s="59"/>
      <c r="J38" s="200" t="s">
        <v>201</v>
      </c>
      <c r="K38" s="1258"/>
      <c r="L38" s="1258"/>
      <c r="M38" s="1258"/>
      <c r="N38" s="59" t="s">
        <v>538</v>
      </c>
      <c r="O38" s="59"/>
      <c r="P38" s="198" t="s">
        <v>120</v>
      </c>
      <c r="Q38" s="1258"/>
      <c r="R38" s="1258"/>
      <c r="S38" s="1258"/>
      <c r="T38" s="1258"/>
      <c r="U38" s="13"/>
      <c r="V38" s="13"/>
      <c r="W38" s="13"/>
      <c r="X38" s="13"/>
      <c r="Y38" s="13"/>
      <c r="Z38" s="13"/>
      <c r="AA38" s="13"/>
      <c r="AB38" s="13"/>
      <c r="AC38" s="13"/>
      <c r="AD38" s="13"/>
      <c r="AE38" s="13"/>
      <c r="AF38" s="13"/>
      <c r="AG38" s="13"/>
      <c r="AH38" s="13"/>
      <c r="AI38" s="13"/>
      <c r="AJ38" s="13"/>
      <c r="AK38" s="13"/>
      <c r="AL38" s="13"/>
      <c r="AM38" s="13"/>
      <c r="AN38" s="33"/>
      <c r="AO38" s="13"/>
    </row>
    <row r="39" spans="1:41" s="2" customFormat="1" ht="12.75" customHeight="1" x14ac:dyDescent="0.3">
      <c r="A39" s="59"/>
      <c r="B39" s="59"/>
      <c r="C39" s="59"/>
      <c r="D39" s="59"/>
      <c r="E39" s="59"/>
      <c r="F39" s="59"/>
      <c r="G39" s="59" t="s">
        <v>202</v>
      </c>
      <c r="H39" s="59"/>
      <c r="I39" s="59"/>
      <c r="J39" s="200" t="s">
        <v>203</v>
      </c>
      <c r="K39" s="1258"/>
      <c r="L39" s="1258"/>
      <c r="M39" s="1258"/>
      <c r="N39" s="59" t="s">
        <v>121</v>
      </c>
      <c r="O39" s="59"/>
      <c r="P39" s="198" t="s">
        <v>122</v>
      </c>
      <c r="Q39" s="1258"/>
      <c r="R39" s="1258"/>
      <c r="S39" s="1258"/>
      <c r="T39" s="1258"/>
      <c r="U39" s="13"/>
      <c r="V39" s="13"/>
      <c r="W39" s="13"/>
      <c r="X39" s="13"/>
      <c r="Y39" s="13"/>
      <c r="Z39" s="13"/>
      <c r="AA39" s="13"/>
      <c r="AB39" s="13"/>
      <c r="AC39" s="13"/>
      <c r="AD39" s="13"/>
      <c r="AE39" s="13"/>
      <c r="AF39" s="13"/>
      <c r="AG39" s="13"/>
      <c r="AH39" s="13"/>
      <c r="AI39" s="13"/>
      <c r="AJ39" s="13"/>
      <c r="AK39" s="13"/>
      <c r="AL39" s="13"/>
      <c r="AM39" s="13"/>
      <c r="AN39" s="33"/>
      <c r="AO39" s="13"/>
    </row>
    <row r="40" spans="1:41" s="2" customFormat="1" ht="12.75" customHeight="1" x14ac:dyDescent="0.3">
      <c r="A40" s="59"/>
      <c r="B40" s="59"/>
      <c r="C40" s="59"/>
      <c r="D40" s="59"/>
      <c r="E40" s="59"/>
      <c r="F40" s="59"/>
      <c r="G40" s="59" t="s">
        <v>546</v>
      </c>
      <c r="H40" s="59"/>
      <c r="I40" s="59"/>
      <c r="J40" s="200" t="s">
        <v>547</v>
      </c>
      <c r="K40" s="1258"/>
      <c r="L40" s="1258"/>
      <c r="M40" s="1258"/>
      <c r="N40" s="59" t="s">
        <v>123</v>
      </c>
      <c r="O40" s="59"/>
      <c r="P40" s="198" t="s">
        <v>124</v>
      </c>
      <c r="Q40" s="1258"/>
      <c r="R40" s="1258"/>
      <c r="S40" s="1258"/>
      <c r="T40" s="1258"/>
      <c r="U40" s="13"/>
      <c r="V40" s="13"/>
      <c r="W40" s="13"/>
      <c r="X40" s="13"/>
      <c r="Y40" s="13"/>
      <c r="Z40" s="13"/>
      <c r="AA40" s="13"/>
      <c r="AB40" s="13"/>
      <c r="AC40" s="13"/>
      <c r="AD40" s="13"/>
      <c r="AE40" s="13"/>
      <c r="AF40" s="1264"/>
      <c r="AG40" s="1264"/>
      <c r="AH40" s="1264"/>
      <c r="AI40" s="1264"/>
      <c r="AJ40" s="1264"/>
      <c r="AK40" s="1264"/>
      <c r="AL40" s="1264"/>
      <c r="AM40" s="1264"/>
      <c r="AN40" s="13"/>
    </row>
    <row r="41" spans="1:41" s="2" customFormat="1" ht="12.75" customHeight="1" x14ac:dyDescent="0.3">
      <c r="A41" s="59"/>
      <c r="B41" s="59"/>
      <c r="C41" s="59"/>
      <c r="D41" s="59"/>
      <c r="E41" s="59"/>
      <c r="F41" s="59"/>
      <c r="G41" s="59"/>
      <c r="H41" s="59"/>
      <c r="I41" s="59"/>
      <c r="J41" s="59"/>
      <c r="K41" s="62"/>
      <c r="L41" s="62"/>
      <c r="M41" s="62"/>
      <c r="N41" s="59" t="s">
        <v>125</v>
      </c>
      <c r="O41" s="59"/>
      <c r="P41" s="198" t="s">
        <v>126</v>
      </c>
      <c r="Q41" s="1258"/>
      <c r="R41" s="1258"/>
      <c r="S41" s="1258"/>
      <c r="T41" s="1258"/>
      <c r="U41" s="281"/>
      <c r="V41" s="281"/>
      <c r="W41" s="33"/>
      <c r="X41" s="281"/>
      <c r="Y41" s="281"/>
      <c r="Z41" s="281"/>
      <c r="AA41" s="33"/>
      <c r="AB41" s="281"/>
      <c r="AC41" s="281"/>
      <c r="AD41" s="33"/>
      <c r="AE41" s="33"/>
      <c r="AF41" s="283"/>
      <c r="AG41" s="283"/>
      <c r="AH41" s="283"/>
      <c r="AI41" s="283"/>
      <c r="AJ41" s="283"/>
      <c r="AK41" s="283"/>
      <c r="AL41" s="283"/>
      <c r="AM41" s="34"/>
      <c r="AN41" s="13"/>
    </row>
    <row r="42" spans="1:41" s="2" customFormat="1" ht="12.75" customHeight="1" x14ac:dyDescent="0.3">
      <c r="A42" s="59"/>
      <c r="B42" s="59"/>
      <c r="C42" s="59"/>
      <c r="D42" s="59"/>
      <c r="E42" s="59"/>
      <c r="F42" s="59"/>
      <c r="G42" s="59"/>
      <c r="H42" s="59"/>
      <c r="I42" s="59"/>
      <c r="J42" s="59"/>
      <c r="K42" s="62"/>
      <c r="L42" s="62"/>
      <c r="M42" s="62"/>
      <c r="N42" s="59" t="s">
        <v>127</v>
      </c>
      <c r="O42" s="59"/>
      <c r="P42" s="198" t="s">
        <v>128</v>
      </c>
      <c r="Q42" s="1258"/>
      <c r="R42" s="1258"/>
      <c r="S42" s="1258"/>
      <c r="T42" s="1258"/>
      <c r="U42" s="81"/>
      <c r="V42" s="81"/>
      <c r="W42" s="1265"/>
      <c r="X42" s="1265"/>
      <c r="Y42" s="1265"/>
      <c r="Z42" s="1265"/>
      <c r="AA42" s="1261"/>
      <c r="AB42" s="1261"/>
      <c r="AC42" s="1261"/>
      <c r="AD42" s="1262"/>
      <c r="AE42" s="1262"/>
      <c r="AF42" s="35"/>
      <c r="AG42" s="35"/>
      <c r="AH42" s="35"/>
      <c r="AI42" s="35"/>
      <c r="AJ42" s="35"/>
      <c r="AK42" s="35"/>
      <c r="AL42" s="35"/>
      <c r="AM42" s="35"/>
      <c r="AN42" s="13"/>
    </row>
    <row r="43" spans="1:41" s="2" customFormat="1" ht="12.75" customHeight="1" x14ac:dyDescent="0.3">
      <c r="A43" s="59"/>
      <c r="B43" s="59"/>
      <c r="C43" s="59"/>
      <c r="D43" s="59"/>
      <c r="E43" s="59"/>
      <c r="F43" s="59"/>
      <c r="G43" s="59"/>
      <c r="H43" s="59"/>
      <c r="I43" s="59"/>
      <c r="J43" s="59"/>
      <c r="K43" s="62"/>
      <c r="L43" s="62"/>
      <c r="M43" s="62"/>
      <c r="N43" s="59" t="s">
        <v>129</v>
      </c>
      <c r="O43" s="59"/>
      <c r="P43" s="198" t="s">
        <v>130</v>
      </c>
      <c r="Q43" s="1258"/>
      <c r="R43" s="1258"/>
      <c r="S43" s="1258"/>
      <c r="T43" s="1258"/>
      <c r="U43" s="81"/>
      <c r="V43" s="81"/>
      <c r="W43" s="36"/>
      <c r="X43" s="36"/>
      <c r="Y43" s="36"/>
      <c r="Z43" s="36"/>
      <c r="AA43" s="1261"/>
      <c r="AB43" s="1261"/>
      <c r="AC43" s="1261"/>
      <c r="AD43" s="1262"/>
      <c r="AE43" s="1262"/>
      <c r="AF43" s="37"/>
      <c r="AG43" s="37"/>
      <c r="AH43" s="37"/>
      <c r="AI43" s="37"/>
      <c r="AJ43" s="37"/>
      <c r="AK43" s="37"/>
      <c r="AL43" s="37"/>
      <c r="AM43" s="37"/>
      <c r="AN43" s="13"/>
    </row>
    <row r="44" spans="1:41" s="2" customFormat="1" ht="12.75" customHeight="1" x14ac:dyDescent="0.3">
      <c r="A44" s="96"/>
      <c r="B44" s="96"/>
      <c r="C44" s="96"/>
      <c r="D44" s="1263"/>
      <c r="E44" s="1263"/>
      <c r="F44" s="1263"/>
      <c r="G44" s="1263"/>
      <c r="H44" s="1263"/>
      <c r="I44" s="1263"/>
      <c r="J44" s="1263"/>
      <c r="K44" s="62"/>
      <c r="L44" s="62"/>
      <c r="M44" s="62"/>
      <c r="N44" s="59" t="s">
        <v>131</v>
      </c>
      <c r="O44" s="59"/>
      <c r="P44" s="198" t="s">
        <v>132</v>
      </c>
      <c r="Q44" s="1258"/>
      <c r="R44" s="1258"/>
      <c r="S44" s="1258"/>
      <c r="T44" s="1258"/>
      <c r="U44" s="81"/>
      <c r="V44" s="81"/>
      <c r="W44" s="36"/>
      <c r="X44" s="36"/>
      <c r="Y44" s="36"/>
      <c r="Z44" s="36"/>
      <c r="AA44" s="1261"/>
      <c r="AB44" s="1261"/>
      <c r="AC44" s="1261"/>
      <c r="AD44" s="1262"/>
      <c r="AE44" s="1262"/>
      <c r="AF44" s="37"/>
      <c r="AG44" s="37"/>
      <c r="AH44" s="37"/>
      <c r="AI44" s="37"/>
      <c r="AJ44" s="37"/>
      <c r="AK44" s="37"/>
      <c r="AL44" s="37"/>
      <c r="AM44" s="37"/>
      <c r="AN44" s="13"/>
    </row>
    <row r="45" spans="1:41" s="2" customFormat="1" ht="12.75" customHeight="1" x14ac:dyDescent="0.3">
      <c r="A45" s="59"/>
      <c r="B45" s="59"/>
      <c r="C45" s="59"/>
      <c r="D45" s="1263"/>
      <c r="E45" s="1263"/>
      <c r="F45" s="1263"/>
      <c r="G45" s="1263"/>
      <c r="H45" s="1263"/>
      <c r="I45" s="1263"/>
      <c r="J45" s="1263"/>
      <c r="K45" s="62"/>
      <c r="L45" s="62"/>
      <c r="M45" s="62"/>
      <c r="N45" s="59" t="s">
        <v>133</v>
      </c>
      <c r="O45" s="59"/>
      <c r="P45" s="198" t="s">
        <v>134</v>
      </c>
      <c r="Q45" s="1258"/>
      <c r="R45" s="1258"/>
      <c r="S45" s="1258"/>
      <c r="T45" s="1258"/>
      <c r="U45" s="81"/>
      <c r="V45" s="81"/>
      <c r="W45" s="36"/>
      <c r="X45" s="36"/>
      <c r="Y45" s="36"/>
      <c r="Z45" s="36"/>
      <c r="AA45" s="1261"/>
      <c r="AB45" s="1261"/>
      <c r="AC45" s="1261"/>
      <c r="AD45" s="1262"/>
      <c r="AE45" s="1262"/>
      <c r="AF45" s="37"/>
      <c r="AG45" s="37"/>
      <c r="AH45" s="37"/>
      <c r="AI45" s="37"/>
      <c r="AJ45" s="37"/>
      <c r="AK45" s="37"/>
      <c r="AL45" s="37"/>
      <c r="AM45" s="37"/>
      <c r="AN45" s="13"/>
    </row>
    <row r="46" spans="1:41" s="2" customFormat="1" ht="12.75" customHeight="1" x14ac:dyDescent="0.3">
      <c r="A46" s="59"/>
      <c r="B46" s="59"/>
      <c r="C46" s="59"/>
      <c r="D46" s="1263"/>
      <c r="E46" s="1263"/>
      <c r="F46" s="1263"/>
      <c r="G46" s="1263"/>
      <c r="H46" s="1263"/>
      <c r="I46" s="1263"/>
      <c r="J46" s="1263"/>
      <c r="K46" s="62"/>
      <c r="L46" s="62"/>
      <c r="M46" s="62"/>
      <c r="N46" s="59" t="s">
        <v>135</v>
      </c>
      <c r="O46" s="59"/>
      <c r="P46" s="198" t="s">
        <v>136</v>
      </c>
      <c r="Q46" s="1258"/>
      <c r="R46" s="1258"/>
      <c r="S46" s="1258"/>
      <c r="T46" s="1258"/>
      <c r="U46" s="81"/>
      <c r="V46" s="81"/>
      <c r="W46" s="36"/>
      <c r="X46" s="36"/>
      <c r="Y46" s="36"/>
      <c r="Z46" s="36"/>
      <c r="AA46" s="1261"/>
      <c r="AB46" s="1261"/>
      <c r="AC46" s="1261"/>
      <c r="AD46" s="1262"/>
      <c r="AE46" s="1262"/>
      <c r="AF46" s="37"/>
      <c r="AG46" s="37"/>
      <c r="AH46" s="37"/>
      <c r="AI46" s="37"/>
      <c r="AJ46" s="37"/>
      <c r="AK46" s="37"/>
      <c r="AL46" s="37"/>
      <c r="AM46" s="37"/>
      <c r="AN46" s="13"/>
    </row>
    <row r="47" spans="1:41" s="2" customFormat="1" ht="12.75" customHeight="1" x14ac:dyDescent="0.3">
      <c r="A47" s="59"/>
      <c r="B47" s="59"/>
      <c r="C47" s="59"/>
      <c r="D47" s="1263"/>
      <c r="E47" s="1263"/>
      <c r="F47" s="1263"/>
      <c r="G47" s="1263"/>
      <c r="H47" s="1263"/>
      <c r="I47" s="1263"/>
      <c r="J47" s="1263"/>
      <c r="K47" s="62"/>
      <c r="L47" s="62"/>
      <c r="M47" s="62"/>
      <c r="N47" s="59" t="s">
        <v>137</v>
      </c>
      <c r="O47" s="59"/>
      <c r="P47" s="198" t="s">
        <v>138</v>
      </c>
      <c r="Q47" s="1258"/>
      <c r="R47" s="1258"/>
      <c r="S47" s="1258"/>
      <c r="T47" s="1258"/>
      <c r="U47" s="81"/>
      <c r="V47" s="81"/>
      <c r="W47" s="36"/>
      <c r="X47" s="36"/>
      <c r="Y47" s="36"/>
      <c r="Z47" s="36"/>
      <c r="AA47" s="1261"/>
      <c r="AB47" s="1261"/>
      <c r="AC47" s="1261"/>
      <c r="AD47" s="1262"/>
      <c r="AE47" s="1262"/>
      <c r="AF47" s="37"/>
      <c r="AG47" s="37"/>
      <c r="AH47" s="37"/>
      <c r="AI47" s="37"/>
      <c r="AJ47" s="37"/>
      <c r="AK47" s="37"/>
      <c r="AL47" s="37"/>
      <c r="AM47" s="37"/>
      <c r="AN47" s="13"/>
    </row>
    <row r="48" spans="1:41" s="2" customFormat="1" ht="12.75" customHeight="1" x14ac:dyDescent="0.3">
      <c r="A48" s="59"/>
      <c r="B48" s="59"/>
      <c r="C48" s="59"/>
      <c r="D48" s="1263"/>
      <c r="E48" s="1263"/>
      <c r="F48" s="1263"/>
      <c r="G48" s="1263"/>
      <c r="H48" s="1263"/>
      <c r="I48" s="1263"/>
      <c r="J48" s="1263"/>
      <c r="K48" s="62"/>
      <c r="L48" s="62"/>
      <c r="M48" s="62"/>
      <c r="N48" s="59" t="s">
        <v>139</v>
      </c>
      <c r="O48" s="59"/>
      <c r="P48" s="198" t="s">
        <v>140</v>
      </c>
      <c r="Q48" s="1258"/>
      <c r="R48" s="1258"/>
      <c r="S48" s="1258"/>
      <c r="T48" s="1258"/>
      <c r="U48" s="81"/>
      <c r="V48" s="81"/>
      <c r="W48" s="36"/>
      <c r="X48" s="36"/>
      <c r="Y48" s="36"/>
      <c r="Z48" s="36"/>
      <c r="AA48" s="1261"/>
      <c r="AB48" s="1261"/>
      <c r="AC48" s="1261"/>
      <c r="AD48" s="1262"/>
      <c r="AE48" s="1262"/>
      <c r="AF48" s="37"/>
      <c r="AG48" s="37"/>
      <c r="AH48" s="37"/>
      <c r="AI48" s="37"/>
      <c r="AJ48" s="37"/>
      <c r="AK48" s="37"/>
      <c r="AL48" s="37"/>
      <c r="AM48" s="37"/>
      <c r="AN48" s="13"/>
    </row>
    <row r="49" spans="1:40" s="2" customFormat="1" ht="12" customHeight="1" x14ac:dyDescent="0.3">
      <c r="A49" s="266"/>
      <c r="B49" s="266"/>
      <c r="C49" s="266"/>
      <c r="D49" s="64"/>
      <c r="E49" s="64"/>
      <c r="F49" s="65"/>
      <c r="G49" s="266"/>
      <c r="H49" s="266"/>
      <c r="I49" s="266"/>
      <c r="J49" s="266"/>
      <c r="K49" s="266"/>
      <c r="L49" s="266"/>
      <c r="M49" s="266"/>
      <c r="N49" s="266"/>
      <c r="O49" s="266"/>
      <c r="P49" s="266"/>
      <c r="Q49" s="63"/>
      <c r="R49" s="88"/>
      <c r="S49" s="19"/>
      <c r="T49" s="19"/>
      <c r="U49" s="38"/>
      <c r="V49" s="38"/>
      <c r="W49" s="38"/>
      <c r="X49" s="39"/>
      <c r="Y49" s="39"/>
      <c r="Z49" s="39"/>
      <c r="AA49" s="39"/>
      <c r="AB49" s="40"/>
      <c r="AC49" s="40"/>
      <c r="AD49" s="40"/>
      <c r="AE49" s="40"/>
      <c r="AF49" s="41"/>
      <c r="AG49" s="41"/>
      <c r="AH49" s="41"/>
      <c r="AI49" s="41"/>
      <c r="AJ49" s="13"/>
      <c r="AK49" s="13"/>
      <c r="AL49" s="13"/>
      <c r="AM49" s="13"/>
      <c r="AN49" s="13"/>
    </row>
    <row r="50" spans="1:40" s="2" customFormat="1" ht="10.5" customHeight="1" x14ac:dyDescent="0.3">
      <c r="A50" s="18" t="str">
        <f>'40-15 PRES - MANDATORY'!$B$63</f>
        <v>DeCAF 40-15 + DeCAF 40-16, Apr 21, 2025</v>
      </c>
      <c r="B50" s="18"/>
      <c r="C50" s="18"/>
      <c r="D50" s="28"/>
      <c r="E50" s="279"/>
      <c r="F50" s="43"/>
      <c r="G50" s="27"/>
      <c r="H50" s="27"/>
      <c r="I50" s="27"/>
      <c r="J50" s="27"/>
      <c r="K50" s="12"/>
      <c r="L50" s="12"/>
      <c r="M50" s="12"/>
      <c r="N50" s="18" t="s">
        <v>52</v>
      </c>
      <c r="O50" s="270" t="str">
        <f>IF('40-15 PRES - MANDATORY'!$I$59&gt;0,'40-15 PRES - MANDATORY'!$I$59,"")</f>
        <v/>
      </c>
      <c r="P50" s="18"/>
      <c r="Q50" s="270" t="s">
        <v>40</v>
      </c>
      <c r="R50" s="93"/>
      <c r="S50" s="12" t="s">
        <v>41</v>
      </c>
      <c r="T50" s="93"/>
      <c r="U50" s="13"/>
      <c r="V50" s="13"/>
      <c r="W50" s="13"/>
      <c r="X50" s="13"/>
      <c r="Y50" s="13"/>
      <c r="Z50" s="13"/>
      <c r="AA50" s="13"/>
      <c r="AB50" s="13"/>
      <c r="AC50" s="13"/>
      <c r="AD50" s="13"/>
      <c r="AE50" s="13"/>
      <c r="AF50" s="66"/>
      <c r="AG50" s="66"/>
      <c r="AH50" s="66"/>
      <c r="AI50" s="66"/>
      <c r="AJ50" s="13"/>
      <c r="AK50" s="13"/>
      <c r="AL50" s="13"/>
      <c r="AM50" s="13"/>
      <c r="AN50" s="13"/>
    </row>
    <row r="51" spans="1:40" s="2" customFormat="1" ht="11.25" customHeight="1" x14ac:dyDescent="0.3">
      <c r="A51" s="281"/>
      <c r="B51" s="281"/>
      <c r="C51" s="281"/>
      <c r="D51" s="89"/>
      <c r="E51" s="89"/>
      <c r="F51" s="90"/>
      <c r="G51" s="281"/>
      <c r="H51" s="281"/>
      <c r="I51" s="281"/>
      <c r="J51" s="281"/>
      <c r="K51" s="281"/>
      <c r="L51" s="281"/>
      <c r="M51" s="281"/>
      <c r="N51" s="281"/>
      <c r="O51" s="281"/>
      <c r="P51" s="281"/>
      <c r="Q51" s="281"/>
      <c r="R51" s="13"/>
      <c r="S51" s="13"/>
      <c r="T51" s="13"/>
      <c r="U51" s="13"/>
      <c r="V51" s="13"/>
      <c r="W51" s="13"/>
      <c r="X51" s="13"/>
      <c r="Y51" s="13"/>
      <c r="Z51" s="13"/>
      <c r="AA51" s="13"/>
      <c r="AB51" s="13"/>
      <c r="AC51" s="13"/>
      <c r="AD51" s="13"/>
      <c r="AE51" s="13"/>
      <c r="AF51" s="13"/>
      <c r="AG51" s="13"/>
      <c r="AH51" s="13"/>
      <c r="AI51" s="13"/>
      <c r="AJ51" s="13"/>
      <c r="AK51" s="13"/>
      <c r="AL51" s="13"/>
      <c r="AM51" s="13"/>
      <c r="AN51" s="13"/>
    </row>
  </sheetData>
  <sheetProtection algorithmName="SHA-512" hashValue="AkRV6YZdsPNdqYGUcXLbsC5toY8UmgLAs7EkeOruHte6Xans13yIBItilHu99SLaEE+TFU75vbTZBvmG7JJCCw==" saltValue="8+FzVEuIt7lDwRH0/f139w==" spinCount="100000" sheet="1" selectLockedCells="1"/>
  <mergeCells count="130">
    <mergeCell ref="D47:J47"/>
    <mergeCell ref="Q47:T47"/>
    <mergeCell ref="AA47:AC47"/>
    <mergeCell ref="AD47:AE47"/>
    <mergeCell ref="D48:J48"/>
    <mergeCell ref="Q48:T48"/>
    <mergeCell ref="AA48:AC48"/>
    <mergeCell ref="AD48:AE48"/>
    <mergeCell ref="D45:J45"/>
    <mergeCell ref="Q45:T45"/>
    <mergeCell ref="AA45:AC45"/>
    <mergeCell ref="AD45:AE45"/>
    <mergeCell ref="D46:J46"/>
    <mergeCell ref="Q46:T46"/>
    <mergeCell ref="AA46:AC46"/>
    <mergeCell ref="AD46:AE46"/>
    <mergeCell ref="Q43:T43"/>
    <mergeCell ref="AA43:AC43"/>
    <mergeCell ref="AD43:AE43"/>
    <mergeCell ref="D44:J44"/>
    <mergeCell ref="Q44:T44"/>
    <mergeCell ref="AA44:AC44"/>
    <mergeCell ref="AD44:AE44"/>
    <mergeCell ref="AF40:AM40"/>
    <mergeCell ref="Q41:T41"/>
    <mergeCell ref="Q42:T42"/>
    <mergeCell ref="W42:Z42"/>
    <mergeCell ref="AA42:AC42"/>
    <mergeCell ref="AD42:AE42"/>
    <mergeCell ref="E38:F38"/>
    <mergeCell ref="K38:M38"/>
    <mergeCell ref="Q38:T38"/>
    <mergeCell ref="K39:M39"/>
    <mergeCell ref="Q39:T39"/>
    <mergeCell ref="K40:M40"/>
    <mergeCell ref="Q40:T40"/>
    <mergeCell ref="E36:F36"/>
    <mergeCell ref="K36:M36"/>
    <mergeCell ref="Q36:T36"/>
    <mergeCell ref="E37:F37"/>
    <mergeCell ref="K37:M37"/>
    <mergeCell ref="Q37:T37"/>
    <mergeCell ref="E34:F34"/>
    <mergeCell ref="K34:M34"/>
    <mergeCell ref="Q34:T34"/>
    <mergeCell ref="E35:F35"/>
    <mergeCell ref="K35:M35"/>
    <mergeCell ref="Q35:T35"/>
    <mergeCell ref="E32:F32"/>
    <mergeCell ref="K32:M32"/>
    <mergeCell ref="Q32:T32"/>
    <mergeCell ref="E33:F33"/>
    <mergeCell ref="K33:M33"/>
    <mergeCell ref="Q33:T33"/>
    <mergeCell ref="E30:F30"/>
    <mergeCell ref="K30:M30"/>
    <mergeCell ref="Q30:T30"/>
    <mergeCell ref="E31:F31"/>
    <mergeCell ref="K31:M31"/>
    <mergeCell ref="Q31:T31"/>
    <mergeCell ref="E28:F28"/>
    <mergeCell ref="K28:M28"/>
    <mergeCell ref="Q28:T28"/>
    <mergeCell ref="E29:F29"/>
    <mergeCell ref="K29:M29"/>
    <mergeCell ref="Q29:T29"/>
    <mergeCell ref="E26:F26"/>
    <mergeCell ref="K26:M26"/>
    <mergeCell ref="Q26:T26"/>
    <mergeCell ref="E27:F27"/>
    <mergeCell ref="K27:M27"/>
    <mergeCell ref="Q27:T27"/>
    <mergeCell ref="E24:F24"/>
    <mergeCell ref="K24:M24"/>
    <mergeCell ref="Q24:T24"/>
    <mergeCell ref="E25:F25"/>
    <mergeCell ref="K25:M25"/>
    <mergeCell ref="Q25:T25"/>
    <mergeCell ref="E22:F22"/>
    <mergeCell ref="K22:M22"/>
    <mergeCell ref="Q22:T22"/>
    <mergeCell ref="E23:F23"/>
    <mergeCell ref="K23:M23"/>
    <mergeCell ref="Q23:T23"/>
    <mergeCell ref="E20:F20"/>
    <mergeCell ref="K20:M20"/>
    <mergeCell ref="Q20:T20"/>
    <mergeCell ref="E21:F21"/>
    <mergeCell ref="K21:M21"/>
    <mergeCell ref="Q21:T21"/>
    <mergeCell ref="E18:F18"/>
    <mergeCell ref="K18:M18"/>
    <mergeCell ref="Q18:T18"/>
    <mergeCell ref="E19:F19"/>
    <mergeCell ref="K19:M19"/>
    <mergeCell ref="Q19:T19"/>
    <mergeCell ref="E16:F16"/>
    <mergeCell ref="K16:M16"/>
    <mergeCell ref="Q16:T16"/>
    <mergeCell ref="E17:F17"/>
    <mergeCell ref="K17:M17"/>
    <mergeCell ref="Q17:T17"/>
    <mergeCell ref="E14:F14"/>
    <mergeCell ref="K14:M14"/>
    <mergeCell ref="Q14:T14"/>
    <mergeCell ref="E15:F15"/>
    <mergeCell ref="K15:M15"/>
    <mergeCell ref="Q15:T15"/>
    <mergeCell ref="E12:F12"/>
    <mergeCell ref="K12:M12"/>
    <mergeCell ref="Q12:T12"/>
    <mergeCell ref="E13:F13"/>
    <mergeCell ref="K13:M13"/>
    <mergeCell ref="Q13:T13"/>
    <mergeCell ref="Q4:S4"/>
    <mergeCell ref="N4:O4"/>
    <mergeCell ref="K4:M4"/>
    <mergeCell ref="H4:J4"/>
    <mergeCell ref="E10:F10"/>
    <mergeCell ref="K10:M10"/>
    <mergeCell ref="Q10:T10"/>
    <mergeCell ref="E11:F11"/>
    <mergeCell ref="K11:M11"/>
    <mergeCell ref="Q11:T11"/>
    <mergeCell ref="A7:F7"/>
    <mergeCell ref="G7:M7"/>
    <mergeCell ref="N7:T7"/>
    <mergeCell ref="E8:F8"/>
    <mergeCell ref="K8:M8"/>
    <mergeCell ref="Q8:T8"/>
  </mergeCells>
  <dataValidations count="2">
    <dataValidation allowBlank="1" showInputMessage="1" showErrorMessage="1" prompt="Enter total number of pages included in presentation." sqref="T50" xr:uid="{00000000-0002-0000-1000-000000000000}"/>
    <dataValidation type="textLength" operator="equal" allowBlank="1" showInputMessage="1" showErrorMessage="1" error="Enter 13 digit contract number." prompt="Enter 13 digit contract number." sqref="E10:F38 Q10:T48 K10:K40" xr:uid="{00000000-0002-0000-1000-000001000000}">
      <formula1>13</formula1>
    </dataValidation>
  </dataValidations>
  <hyperlinks>
    <hyperlink ref="V8" location="'DATA ENTRY SHEET'!A1" display="'DATA ENTRY SHEET'!A1" xr:uid="{2AA0D723-0E4A-4A90-BB04-DE34A5D8B3C8}"/>
  </hyperlinks>
  <pageMargins left="0" right="0" top="0" bottom="0" header="0" footer="0"/>
  <pageSetup scale="4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AO51"/>
  <sheetViews>
    <sheetView workbookViewId="0">
      <pane ySplit="9" topLeftCell="A10" activePane="bottomLeft" state="frozen"/>
      <selection pane="bottomLeft" activeCell="W8" sqref="W8"/>
    </sheetView>
  </sheetViews>
  <sheetFormatPr defaultColWidth="9.1796875" defaultRowHeight="15.5" x14ac:dyDescent="0.35"/>
  <cols>
    <col min="1" max="1" width="10.54296875" style="52" customWidth="1"/>
    <col min="2" max="2" width="3.81640625" style="52" customWidth="1"/>
    <col min="3" max="3" width="6.81640625" style="52" customWidth="1"/>
    <col min="4" max="4" width="7.1796875" style="55" customWidth="1"/>
    <col min="5" max="5" width="9.81640625" style="55" customWidth="1"/>
    <col min="6" max="6" width="9.81640625" style="50" customWidth="1"/>
    <col min="7" max="7" width="10.81640625" style="52" customWidth="1"/>
    <col min="8" max="8" width="6.54296875" style="52" bestFit="1" customWidth="1"/>
    <col min="9" max="9" width="5.81640625" style="52" customWidth="1"/>
    <col min="10" max="10" width="7.1796875" style="52" customWidth="1"/>
    <col min="11" max="11" width="3.81640625" style="52" customWidth="1"/>
    <col min="12" max="12" width="4.54296875" style="52" customWidth="1"/>
    <col min="13" max="13" width="11.81640625" style="52" customWidth="1"/>
    <col min="14" max="15" width="10.1796875" style="52" customWidth="1"/>
    <col min="16" max="16" width="7.1796875" style="52" customWidth="1"/>
    <col min="17" max="17" width="10.81640625" style="52" customWidth="1"/>
    <col min="18" max="18" width="2.81640625" style="7" customWidth="1"/>
    <col min="19" max="19" width="4.81640625" style="7" customWidth="1"/>
    <col min="20" max="20" width="2.81640625" style="7" customWidth="1"/>
    <col min="21" max="21" width="14.81640625" style="7" customWidth="1"/>
    <col min="22" max="22" width="2.81640625" style="7" customWidth="1"/>
    <col min="23" max="23" width="20.81640625" style="7" bestFit="1" customWidth="1"/>
    <col min="24" max="24" width="14.81640625" style="7" customWidth="1"/>
    <col min="25" max="25" width="3" style="7" bestFit="1" customWidth="1"/>
    <col min="26" max="26" width="7.81640625" style="7" customWidth="1"/>
    <col min="27" max="35" width="10.81640625" style="7" customWidth="1"/>
    <col min="36" max="36" width="3.81640625" style="7" customWidth="1"/>
    <col min="37" max="37" width="9.81640625" style="7" customWidth="1"/>
    <col min="38" max="40" width="9.1796875" style="7"/>
    <col min="41" max="16384" width="9.1796875" style="1"/>
  </cols>
  <sheetData>
    <row r="1" spans="1:41" ht="2.25" customHeight="1" x14ac:dyDescent="0.35">
      <c r="A1" s="92"/>
      <c r="B1" s="92"/>
      <c r="C1" s="92"/>
      <c r="D1" s="53"/>
      <c r="E1" s="53"/>
      <c r="F1" s="48"/>
      <c r="G1" s="92"/>
      <c r="H1" s="92"/>
      <c r="I1" s="92"/>
      <c r="J1" s="92"/>
      <c r="K1" s="92"/>
      <c r="L1" s="92"/>
      <c r="M1" s="92"/>
      <c r="N1" s="92"/>
      <c r="O1" s="92"/>
      <c r="P1" s="92"/>
      <c r="Q1" s="92"/>
      <c r="R1" s="11"/>
      <c r="S1" s="11"/>
      <c r="T1" s="10"/>
      <c r="U1" s="30"/>
      <c r="V1" s="30"/>
      <c r="W1" s="30"/>
      <c r="X1" s="30"/>
      <c r="Y1" s="29"/>
      <c r="Z1" s="29"/>
      <c r="AA1" s="29"/>
      <c r="AB1" s="29"/>
      <c r="AC1" s="29"/>
      <c r="AD1" s="29"/>
      <c r="AE1" s="29"/>
      <c r="AF1" s="29"/>
      <c r="AG1" s="29"/>
      <c r="AH1" s="31"/>
    </row>
    <row r="2" spans="1:41" s="3" customFormat="1" ht="12" customHeight="1" x14ac:dyDescent="0.35">
      <c r="A2" s="117" t="s">
        <v>7</v>
      </c>
      <c r="B2" s="117"/>
      <c r="C2" s="272" t="str">
        <f>IF('40-15 PRES - MANDATORY'!$E$8&gt;0,'40-15 PRES - MANDATORY'!$E$8,"")</f>
        <v/>
      </c>
      <c r="D2" s="272"/>
      <c r="E2" s="272"/>
      <c r="F2" s="272"/>
      <c r="G2" s="272"/>
      <c r="H2" s="6"/>
      <c r="I2" s="95" t="s">
        <v>525</v>
      </c>
      <c r="J2" s="111"/>
      <c r="L2" s="6"/>
      <c r="M2" s="291" t="str">
        <f>IF(NOT('40-15 PRES - MANDATORY'!Y6=""),'40-15 PRES - MANDATORY'!Y6,"")</f>
        <v/>
      </c>
      <c r="N2" s="272"/>
      <c r="O2" s="272"/>
      <c r="P2" s="272"/>
      <c r="Q2" s="272"/>
      <c r="R2" s="272"/>
      <c r="S2" s="272"/>
      <c r="T2" s="32"/>
      <c r="U2" s="32"/>
      <c r="V2" s="32"/>
      <c r="W2" s="9"/>
      <c r="X2" s="9"/>
      <c r="Y2" s="9"/>
      <c r="Z2" s="9"/>
      <c r="AA2" s="9"/>
    </row>
    <row r="3" spans="1:41" s="3" customFormat="1" ht="2.25" customHeight="1" x14ac:dyDescent="0.35">
      <c r="A3" s="27"/>
      <c r="B3" s="27"/>
      <c r="C3" s="27"/>
      <c r="D3" s="27"/>
      <c r="E3" s="27"/>
      <c r="F3" s="27"/>
      <c r="G3" s="266"/>
      <c r="H3" s="266"/>
      <c r="I3" s="266"/>
      <c r="J3" s="266"/>
      <c r="K3" s="266"/>
      <c r="L3" s="266"/>
      <c r="M3" s="266"/>
      <c r="N3" s="266"/>
      <c r="O3" s="266"/>
      <c r="P3" s="266"/>
      <c r="Q3" s="266"/>
      <c r="R3" s="272"/>
      <c r="S3" s="272"/>
      <c r="T3" s="272"/>
      <c r="U3" s="32"/>
      <c r="V3" s="32"/>
      <c r="W3" s="32"/>
      <c r="X3" s="32"/>
      <c r="Y3" s="13"/>
      <c r="Z3" s="13"/>
      <c r="AA3" s="13"/>
      <c r="AB3" s="13"/>
      <c r="AC3" s="13"/>
      <c r="AD3" s="13"/>
      <c r="AE3" s="13"/>
      <c r="AF3" s="13"/>
      <c r="AG3" s="13"/>
      <c r="AH3" s="13"/>
      <c r="AI3" s="13"/>
      <c r="AJ3" s="9"/>
      <c r="AK3" s="9"/>
      <c r="AL3" s="9"/>
      <c r="AM3" s="9"/>
      <c r="AN3" s="9"/>
    </row>
    <row r="4" spans="1:41" s="3" customFormat="1" ht="12" customHeight="1" x14ac:dyDescent="0.35">
      <c r="A4" s="121" t="s">
        <v>8</v>
      </c>
      <c r="B4" s="111"/>
      <c r="C4" s="272" t="str">
        <f>IF('40-15 PRES - MANDATORY'!$E$10&gt;0,'40-15 PRES - MANDATORY'!$E$10,"")</f>
        <v/>
      </c>
      <c r="D4" s="272"/>
      <c r="E4" s="272"/>
      <c r="F4" s="272"/>
      <c r="G4" s="848" t="s">
        <v>51</v>
      </c>
      <c r="H4" s="1256" t="str">
        <f>IF(NOT('40-15 PRES - MANDATORY'!$Y$12=""),'40-15 PRES - MANDATORY'!$Y$12,"")</f>
        <v/>
      </c>
      <c r="I4" s="1256"/>
      <c r="J4" s="1256"/>
      <c r="K4" s="1193" t="s">
        <v>1116</v>
      </c>
      <c r="L4" s="1193"/>
      <c r="M4" s="1193"/>
      <c r="N4" s="1257" t="str">
        <f>IF('40-15 PRES - MANDATORY'!$G$12&gt;0,'40-15 PRES - MANDATORY'!$G$12,"")</f>
        <v/>
      </c>
      <c r="O4" s="1257"/>
      <c r="P4" s="818" t="s">
        <v>50</v>
      </c>
      <c r="Q4" s="1256" t="str">
        <f>IF('40-15 PRES - MANDATORY'!$M$12&gt;0,'40-15 PRES - MANDATORY'!$M$12,"")</f>
        <v/>
      </c>
      <c r="R4" s="1256"/>
      <c r="S4" s="1256"/>
      <c r="T4" s="122"/>
      <c r="U4" s="120"/>
      <c r="V4" s="120"/>
      <c r="W4" s="728"/>
      <c r="X4" s="9"/>
      <c r="Y4" s="9"/>
      <c r="Z4" s="9"/>
      <c r="AA4" s="9"/>
      <c r="AB4" s="9"/>
    </row>
    <row r="5" spans="1:41" ht="4.5" customHeight="1" x14ac:dyDescent="0.35">
      <c r="A5" s="123"/>
      <c r="B5" s="123"/>
      <c r="C5" s="123"/>
      <c r="D5" s="124"/>
      <c r="E5" s="124"/>
      <c r="F5" s="124"/>
      <c r="G5" s="124"/>
      <c r="H5" s="124"/>
      <c r="I5" s="124"/>
      <c r="J5" s="124"/>
      <c r="K5" s="124"/>
      <c r="L5" s="124"/>
      <c r="M5" s="124"/>
      <c r="N5" s="124"/>
      <c r="O5" s="124"/>
      <c r="P5" s="124"/>
      <c r="Q5" s="124"/>
      <c r="R5" s="124"/>
      <c r="S5" s="124"/>
      <c r="T5" s="124"/>
      <c r="U5" s="13"/>
      <c r="V5" s="13"/>
      <c r="W5" s="13"/>
      <c r="X5" s="13"/>
      <c r="Y5" s="13"/>
      <c r="Z5" s="13"/>
      <c r="AA5" s="13"/>
      <c r="AB5" s="13"/>
      <c r="AC5" s="13"/>
      <c r="AD5" s="13"/>
      <c r="AE5" s="13"/>
      <c r="AF5" s="13"/>
      <c r="AG5" s="13"/>
      <c r="AH5" s="13"/>
      <c r="AI5" s="13"/>
      <c r="AJ5" s="8"/>
    </row>
    <row r="6" spans="1:41" ht="4.5" customHeight="1" x14ac:dyDescent="0.35">
      <c r="A6" s="56"/>
      <c r="B6" s="56"/>
      <c r="C6" s="56"/>
      <c r="D6" s="42"/>
      <c r="E6" s="42"/>
      <c r="F6" s="43"/>
      <c r="G6" s="44"/>
      <c r="H6" s="44"/>
      <c r="I6" s="44"/>
      <c r="J6" s="44"/>
      <c r="K6" s="44"/>
      <c r="L6" s="44"/>
      <c r="M6" s="44"/>
      <c r="N6" s="44"/>
      <c r="O6" s="44"/>
      <c r="P6" s="44"/>
      <c r="Q6" s="44"/>
      <c r="R6" s="4"/>
      <c r="S6" s="4"/>
      <c r="T6" s="4"/>
      <c r="AJ6" s="8"/>
    </row>
    <row r="7" spans="1:41" s="2" customFormat="1" ht="13" x14ac:dyDescent="0.3">
      <c r="A7" s="1259" t="s">
        <v>433</v>
      </c>
      <c r="B7" s="1259"/>
      <c r="C7" s="1259"/>
      <c r="D7" s="1259"/>
      <c r="E7" s="1259"/>
      <c r="F7" s="1259"/>
      <c r="G7" s="1259" t="s">
        <v>434</v>
      </c>
      <c r="H7" s="1259"/>
      <c r="I7" s="1259"/>
      <c r="J7" s="1259"/>
      <c r="K7" s="1259"/>
      <c r="L7" s="280"/>
      <c r="M7" s="280"/>
      <c r="N7" s="1259" t="s">
        <v>435</v>
      </c>
      <c r="O7" s="1259"/>
      <c r="P7" s="1259"/>
      <c r="Q7" s="1259"/>
      <c r="R7" s="83"/>
      <c r="S7" s="84"/>
      <c r="T7" s="12"/>
      <c r="U7" s="45"/>
      <c r="V7" s="57"/>
      <c r="W7" s="13"/>
      <c r="X7" s="45"/>
      <c r="Y7" s="57"/>
      <c r="Z7" s="13"/>
      <c r="AA7" s="13"/>
      <c r="AB7" s="13"/>
      <c r="AC7" s="13"/>
      <c r="AD7" s="13"/>
      <c r="AE7" s="13"/>
      <c r="AF7" s="13"/>
      <c r="AG7" s="13"/>
      <c r="AH7" s="13"/>
      <c r="AI7" s="13"/>
      <c r="AJ7" s="33"/>
      <c r="AK7" s="13"/>
      <c r="AL7" s="13"/>
      <c r="AM7" s="13"/>
      <c r="AN7" s="13"/>
    </row>
    <row r="8" spans="1:41" s="2" customFormat="1" ht="15" customHeight="1" x14ac:dyDescent="0.35">
      <c r="A8" s="284" t="s">
        <v>62</v>
      </c>
      <c r="B8" s="284"/>
      <c r="C8" s="284"/>
      <c r="D8" s="60" t="s">
        <v>742</v>
      </c>
      <c r="E8" s="1266" t="s">
        <v>63</v>
      </c>
      <c r="F8" s="1266"/>
      <c r="G8" s="284" t="s">
        <v>62</v>
      </c>
      <c r="H8" s="284"/>
      <c r="I8" s="284"/>
      <c r="J8" s="60" t="s">
        <v>742</v>
      </c>
      <c r="K8" s="1266" t="s">
        <v>63</v>
      </c>
      <c r="L8" s="1266"/>
      <c r="M8" s="1266"/>
      <c r="N8" s="284" t="s">
        <v>62</v>
      </c>
      <c r="O8" s="284"/>
      <c r="P8" s="60" t="s">
        <v>742</v>
      </c>
      <c r="Q8" s="284" t="s">
        <v>63</v>
      </c>
      <c r="R8" s="85"/>
      <c r="S8" s="86"/>
      <c r="T8" s="85"/>
      <c r="U8" s="46"/>
      <c r="V8" s="61"/>
      <c r="W8" s="728" t="s">
        <v>1025</v>
      </c>
      <c r="X8" s="46"/>
      <c r="Y8" s="61"/>
      <c r="Z8" s="46"/>
      <c r="AA8" s="13"/>
      <c r="AB8" s="13"/>
      <c r="AC8" s="13"/>
      <c r="AD8" s="13"/>
      <c r="AE8" s="13"/>
      <c r="AF8" s="13"/>
      <c r="AG8" s="13"/>
      <c r="AH8" s="13"/>
      <c r="AI8" s="13"/>
      <c r="AJ8" s="33"/>
      <c r="AK8" s="13"/>
      <c r="AL8" s="13"/>
      <c r="AM8" s="13"/>
      <c r="AN8" s="13"/>
    </row>
    <row r="9" spans="1:41" s="2" customFormat="1" ht="7.5" customHeight="1" x14ac:dyDescent="0.3">
      <c r="A9" s="58"/>
      <c r="B9" s="58"/>
      <c r="C9" s="58"/>
      <c r="D9" s="59"/>
      <c r="E9" s="59"/>
      <c r="F9" s="58"/>
      <c r="G9" s="58"/>
      <c r="H9" s="58"/>
      <c r="I9" s="58"/>
      <c r="J9" s="59"/>
      <c r="K9" s="58"/>
      <c r="L9" s="58"/>
      <c r="M9" s="58"/>
      <c r="N9" s="284"/>
      <c r="O9" s="284"/>
      <c r="P9" s="60"/>
      <c r="Q9" s="284"/>
      <c r="R9" s="85"/>
      <c r="S9" s="86"/>
      <c r="T9" s="85"/>
      <c r="U9" s="46"/>
      <c r="V9" s="61"/>
      <c r="W9" s="46"/>
      <c r="X9" s="46"/>
      <c r="Y9" s="61"/>
      <c r="Z9" s="46"/>
      <c r="AA9" s="13"/>
      <c r="AB9" s="13"/>
      <c r="AC9" s="13"/>
      <c r="AD9" s="13"/>
      <c r="AE9" s="13"/>
      <c r="AF9" s="13"/>
      <c r="AG9" s="13"/>
      <c r="AH9" s="13"/>
      <c r="AI9" s="13"/>
      <c r="AJ9" s="33"/>
      <c r="AK9" s="13"/>
      <c r="AL9" s="13"/>
      <c r="AM9" s="13"/>
      <c r="AN9" s="13"/>
    </row>
    <row r="10" spans="1:41" s="2" customFormat="1" ht="12.75" customHeight="1" x14ac:dyDescent="0.3">
      <c r="A10" s="59" t="s">
        <v>263</v>
      </c>
      <c r="B10" s="59"/>
      <c r="C10" s="59"/>
      <c r="D10" s="198" t="s">
        <v>264</v>
      </c>
      <c r="E10" s="1258"/>
      <c r="F10" s="1258"/>
      <c r="G10" s="59" t="s">
        <v>327</v>
      </c>
      <c r="H10" s="59"/>
      <c r="I10" s="59"/>
      <c r="J10" s="198" t="s">
        <v>328</v>
      </c>
      <c r="K10" s="1258"/>
      <c r="L10" s="1258"/>
      <c r="M10" s="1258"/>
      <c r="N10" s="59" t="s">
        <v>367</v>
      </c>
      <c r="O10" s="59"/>
      <c r="P10" s="198" t="s">
        <v>368</v>
      </c>
      <c r="Q10" s="1258"/>
      <c r="R10" s="1258"/>
      <c r="S10" s="1258"/>
      <c r="T10" s="1258"/>
      <c r="U10" s="47"/>
      <c r="V10" s="61"/>
      <c r="W10" s="61"/>
      <c r="X10" s="47"/>
      <c r="Y10" s="61"/>
      <c r="Z10" s="61"/>
      <c r="AA10" s="13"/>
      <c r="AB10" s="13"/>
      <c r="AC10" s="13"/>
      <c r="AD10" s="13"/>
      <c r="AE10" s="13"/>
      <c r="AF10" s="13"/>
      <c r="AG10" s="13"/>
      <c r="AH10" s="13"/>
      <c r="AI10" s="13"/>
      <c r="AJ10" s="13"/>
      <c r="AK10" s="13"/>
      <c r="AL10" s="13"/>
      <c r="AM10" s="13"/>
      <c r="AN10" s="33"/>
      <c r="AO10" s="13"/>
    </row>
    <row r="11" spans="1:41" s="2" customFormat="1" ht="12.75" customHeight="1" x14ac:dyDescent="0.3">
      <c r="A11" s="59" t="s">
        <v>265</v>
      </c>
      <c r="B11" s="59"/>
      <c r="C11" s="59"/>
      <c r="D11" s="198" t="s">
        <v>266</v>
      </c>
      <c r="E11" s="1258"/>
      <c r="F11" s="1258"/>
      <c r="G11" s="59" t="s">
        <v>329</v>
      </c>
      <c r="H11" s="59"/>
      <c r="I11" s="59"/>
      <c r="J11" s="199" t="s">
        <v>330</v>
      </c>
      <c r="K11" s="1258"/>
      <c r="L11" s="1258"/>
      <c r="M11" s="1258"/>
      <c r="N11" s="59" t="s">
        <v>369</v>
      </c>
      <c r="O11" s="59"/>
      <c r="P11" s="198" t="s">
        <v>370</v>
      </c>
      <c r="Q11" s="1258"/>
      <c r="R11" s="1258"/>
      <c r="S11" s="1258"/>
      <c r="T11" s="1258"/>
      <c r="U11" s="13"/>
      <c r="V11" s="13"/>
      <c r="W11" s="13"/>
      <c r="X11" s="13"/>
      <c r="Y11" s="13"/>
      <c r="Z11" s="13"/>
      <c r="AA11" s="13"/>
      <c r="AB11" s="13"/>
      <c r="AC11" s="13"/>
      <c r="AD11" s="13"/>
      <c r="AE11" s="13"/>
      <c r="AF11" s="13"/>
      <c r="AG11" s="13"/>
      <c r="AH11" s="13"/>
      <c r="AI11" s="13"/>
      <c r="AJ11" s="13"/>
      <c r="AK11" s="13"/>
      <c r="AL11" s="13"/>
      <c r="AM11" s="13"/>
      <c r="AN11" s="33"/>
      <c r="AO11" s="13"/>
    </row>
    <row r="12" spans="1:41" s="2" customFormat="1" ht="12.75" customHeight="1" x14ac:dyDescent="0.3">
      <c r="A12" s="59" t="s">
        <v>267</v>
      </c>
      <c r="B12" s="59"/>
      <c r="C12" s="59"/>
      <c r="D12" s="198" t="s">
        <v>268</v>
      </c>
      <c r="E12" s="1258"/>
      <c r="F12" s="1258"/>
      <c r="G12" s="59" t="s">
        <v>331</v>
      </c>
      <c r="H12" s="59"/>
      <c r="I12" s="59"/>
      <c r="J12" s="199" t="s">
        <v>332</v>
      </c>
      <c r="K12" s="1258"/>
      <c r="L12" s="1258"/>
      <c r="M12" s="1258"/>
      <c r="N12" s="59" t="s">
        <v>371</v>
      </c>
      <c r="O12" s="59"/>
      <c r="P12" s="198" t="s">
        <v>372</v>
      </c>
      <c r="Q12" s="1258"/>
      <c r="R12" s="1258"/>
      <c r="S12" s="1258"/>
      <c r="T12" s="1258"/>
      <c r="U12" s="13"/>
      <c r="V12" s="13"/>
      <c r="W12" s="13"/>
      <c r="X12" s="13"/>
      <c r="Y12" s="13"/>
      <c r="Z12" s="13"/>
      <c r="AA12" s="13"/>
      <c r="AB12" s="13"/>
      <c r="AC12" s="13"/>
      <c r="AD12" s="13"/>
      <c r="AE12" s="13"/>
      <c r="AF12" s="13"/>
      <c r="AG12" s="13"/>
      <c r="AH12" s="13"/>
      <c r="AI12" s="13"/>
      <c r="AJ12" s="13"/>
      <c r="AK12" s="13"/>
      <c r="AL12" s="13"/>
      <c r="AM12" s="13"/>
      <c r="AN12" s="33"/>
      <c r="AO12" s="13"/>
    </row>
    <row r="13" spans="1:41" s="2" customFormat="1" ht="12.75" customHeight="1" x14ac:dyDescent="0.3">
      <c r="A13" s="59" t="s">
        <v>269</v>
      </c>
      <c r="B13" s="59"/>
      <c r="C13" s="59"/>
      <c r="D13" s="198" t="s">
        <v>270</v>
      </c>
      <c r="E13" s="1258"/>
      <c r="F13" s="1258"/>
      <c r="G13" s="59" t="s">
        <v>333</v>
      </c>
      <c r="H13" s="59"/>
      <c r="I13" s="59"/>
      <c r="J13" s="199" t="s">
        <v>334</v>
      </c>
      <c r="K13" s="1258"/>
      <c r="L13" s="1258"/>
      <c r="M13" s="1258"/>
      <c r="N13" s="59" t="s">
        <v>373</v>
      </c>
      <c r="O13" s="59"/>
      <c r="P13" s="198" t="s">
        <v>374</v>
      </c>
      <c r="Q13" s="1258"/>
      <c r="R13" s="1258"/>
      <c r="S13" s="1258"/>
      <c r="T13" s="1258"/>
      <c r="U13" s="13"/>
      <c r="V13" s="13"/>
      <c r="W13" s="13"/>
      <c r="X13" s="13"/>
      <c r="Y13" s="13"/>
      <c r="Z13" s="13"/>
      <c r="AA13" s="13"/>
      <c r="AB13" s="13"/>
      <c r="AC13" s="13"/>
      <c r="AD13" s="13"/>
      <c r="AE13" s="13"/>
      <c r="AF13" s="13"/>
      <c r="AG13" s="13"/>
      <c r="AH13" s="13"/>
      <c r="AI13" s="13"/>
      <c r="AJ13" s="13"/>
      <c r="AK13" s="13"/>
      <c r="AL13" s="13"/>
      <c r="AM13" s="13"/>
      <c r="AN13" s="33"/>
      <c r="AO13" s="13"/>
    </row>
    <row r="14" spans="1:41" s="2" customFormat="1" ht="12.75" customHeight="1" x14ac:dyDescent="0.3">
      <c r="A14" s="59" t="s">
        <v>271</v>
      </c>
      <c r="B14" s="59"/>
      <c r="C14" s="59"/>
      <c r="D14" s="198" t="s">
        <v>272</v>
      </c>
      <c r="E14" s="1258"/>
      <c r="F14" s="1258"/>
      <c r="G14" s="59" t="s">
        <v>335</v>
      </c>
      <c r="H14" s="59"/>
      <c r="I14" s="59"/>
      <c r="J14" s="199" t="s">
        <v>336</v>
      </c>
      <c r="K14" s="1258"/>
      <c r="L14" s="1258"/>
      <c r="M14" s="1258"/>
      <c r="N14" s="59" t="s">
        <v>375</v>
      </c>
      <c r="O14" s="59"/>
      <c r="P14" s="198" t="s">
        <v>376</v>
      </c>
      <c r="Q14" s="1258"/>
      <c r="R14" s="1258"/>
      <c r="S14" s="1258"/>
      <c r="T14" s="1258"/>
      <c r="U14" s="13"/>
      <c r="V14" s="13"/>
      <c r="W14" s="13"/>
      <c r="X14" s="13"/>
      <c r="Y14" s="13"/>
      <c r="Z14" s="13"/>
      <c r="AA14" s="13"/>
      <c r="AB14" s="13"/>
      <c r="AC14" s="13"/>
      <c r="AD14" s="13"/>
      <c r="AE14" s="13"/>
      <c r="AF14" s="13"/>
      <c r="AG14" s="13"/>
      <c r="AH14" s="13"/>
      <c r="AI14" s="13"/>
      <c r="AJ14" s="13"/>
      <c r="AK14" s="13"/>
      <c r="AL14" s="13"/>
      <c r="AM14" s="13"/>
      <c r="AN14" s="33"/>
      <c r="AO14" s="13"/>
    </row>
    <row r="15" spans="1:41" s="2" customFormat="1" ht="12.75" customHeight="1" x14ac:dyDescent="0.3">
      <c r="A15" s="59" t="s">
        <v>273</v>
      </c>
      <c r="B15" s="59"/>
      <c r="C15" s="59"/>
      <c r="D15" s="198" t="s">
        <v>274</v>
      </c>
      <c r="E15" s="1258"/>
      <c r="F15" s="1258"/>
      <c r="G15" s="59" t="s">
        <v>337</v>
      </c>
      <c r="H15" s="59"/>
      <c r="I15" s="59"/>
      <c r="J15" s="199" t="s">
        <v>338</v>
      </c>
      <c r="K15" s="1258"/>
      <c r="L15" s="1258"/>
      <c r="M15" s="1258"/>
      <c r="N15" s="59" t="s">
        <v>377</v>
      </c>
      <c r="O15" s="59"/>
      <c r="P15" s="198" t="s">
        <v>378</v>
      </c>
      <c r="Q15" s="1258"/>
      <c r="R15" s="1258"/>
      <c r="S15" s="1258"/>
      <c r="T15" s="1258"/>
      <c r="U15" s="13"/>
      <c r="V15" s="13"/>
      <c r="W15" s="13"/>
      <c r="X15" s="13"/>
      <c r="Y15" s="13"/>
      <c r="Z15" s="13"/>
      <c r="AA15" s="13"/>
      <c r="AB15" s="13"/>
      <c r="AC15" s="13"/>
      <c r="AD15" s="13"/>
      <c r="AE15" s="13"/>
      <c r="AF15" s="13"/>
      <c r="AG15" s="13"/>
      <c r="AH15" s="13"/>
      <c r="AI15" s="13"/>
      <c r="AJ15" s="13"/>
      <c r="AK15" s="13"/>
      <c r="AL15" s="13"/>
      <c r="AM15" s="13"/>
      <c r="AN15" s="33"/>
      <c r="AO15" s="13"/>
    </row>
    <row r="16" spans="1:41" s="2" customFormat="1" ht="12.75" customHeight="1" x14ac:dyDescent="0.3">
      <c r="A16" s="59" t="s">
        <v>275</v>
      </c>
      <c r="B16" s="59"/>
      <c r="C16" s="59"/>
      <c r="D16" s="198" t="s">
        <v>276</v>
      </c>
      <c r="E16" s="1258"/>
      <c r="F16" s="1258"/>
      <c r="G16" s="59" t="s">
        <v>339</v>
      </c>
      <c r="H16" s="59"/>
      <c r="I16" s="59"/>
      <c r="J16" s="199" t="s">
        <v>340</v>
      </c>
      <c r="K16" s="1258"/>
      <c r="L16" s="1258"/>
      <c r="M16" s="1258"/>
      <c r="N16" s="59" t="s">
        <v>379</v>
      </c>
      <c r="O16" s="59"/>
      <c r="P16" s="198" t="s">
        <v>380</v>
      </c>
      <c r="Q16" s="1258"/>
      <c r="R16" s="1258"/>
      <c r="S16" s="1258"/>
      <c r="T16" s="1258"/>
      <c r="U16" s="13"/>
      <c r="V16" s="13"/>
      <c r="W16" s="13"/>
      <c r="X16" s="13"/>
      <c r="Y16" s="13"/>
      <c r="Z16" s="13"/>
      <c r="AA16" s="13"/>
      <c r="AB16" s="13"/>
      <c r="AC16" s="13"/>
      <c r="AD16" s="13"/>
      <c r="AE16" s="13"/>
      <c r="AF16" s="13"/>
      <c r="AG16" s="13"/>
      <c r="AH16" s="13"/>
      <c r="AI16" s="13"/>
      <c r="AJ16" s="13"/>
      <c r="AK16" s="13"/>
      <c r="AL16" s="13"/>
      <c r="AM16" s="13"/>
      <c r="AN16" s="33"/>
      <c r="AO16" s="13"/>
    </row>
    <row r="17" spans="1:41" s="2" customFormat="1" ht="12.75" customHeight="1" x14ac:dyDescent="0.3">
      <c r="A17" s="59" t="s">
        <v>277</v>
      </c>
      <c r="B17" s="59"/>
      <c r="C17" s="59"/>
      <c r="D17" s="198" t="s">
        <v>278</v>
      </c>
      <c r="E17" s="1258"/>
      <c r="F17" s="1258"/>
      <c r="G17" s="59" t="s">
        <v>341</v>
      </c>
      <c r="H17" s="59"/>
      <c r="I17" s="59"/>
      <c r="J17" s="199" t="s">
        <v>342</v>
      </c>
      <c r="K17" s="1258"/>
      <c r="L17" s="1258"/>
      <c r="M17" s="1258"/>
      <c r="N17" s="59" t="s">
        <v>381</v>
      </c>
      <c r="O17" s="59"/>
      <c r="P17" s="198" t="s">
        <v>382</v>
      </c>
      <c r="Q17" s="1258"/>
      <c r="R17" s="1258"/>
      <c r="S17" s="1258"/>
      <c r="T17" s="1258"/>
      <c r="U17" s="13"/>
      <c r="V17" s="13"/>
      <c r="W17" s="13"/>
      <c r="X17" s="13"/>
      <c r="Y17" s="13"/>
      <c r="Z17" s="13"/>
      <c r="AA17" s="13"/>
      <c r="AB17" s="13"/>
      <c r="AC17" s="13"/>
      <c r="AD17" s="13"/>
      <c r="AE17" s="13"/>
      <c r="AF17" s="13"/>
      <c r="AG17" s="13"/>
      <c r="AH17" s="13"/>
      <c r="AI17" s="13"/>
      <c r="AJ17" s="13"/>
      <c r="AK17" s="13"/>
      <c r="AL17" s="13"/>
      <c r="AM17" s="13"/>
      <c r="AN17" s="33"/>
      <c r="AO17" s="13"/>
    </row>
    <row r="18" spans="1:41" s="2" customFormat="1" ht="12.75" customHeight="1" x14ac:dyDescent="0.3">
      <c r="A18" s="59" t="s">
        <v>279</v>
      </c>
      <c r="B18" s="59"/>
      <c r="C18" s="59"/>
      <c r="D18" s="198" t="s">
        <v>280</v>
      </c>
      <c r="E18" s="1258"/>
      <c r="F18" s="1258"/>
      <c r="G18" s="59" t="s">
        <v>343</v>
      </c>
      <c r="H18" s="59"/>
      <c r="I18" s="59"/>
      <c r="J18" s="199" t="s">
        <v>344</v>
      </c>
      <c r="K18" s="1258"/>
      <c r="L18" s="1258"/>
      <c r="M18" s="1258"/>
      <c r="N18" s="59" t="s">
        <v>383</v>
      </c>
      <c r="O18" s="59"/>
      <c r="P18" s="198" t="s">
        <v>384</v>
      </c>
      <c r="Q18" s="1258"/>
      <c r="R18" s="1258"/>
      <c r="S18" s="1258"/>
      <c r="T18" s="1258"/>
      <c r="U18" s="13"/>
      <c r="V18" s="13"/>
      <c r="W18" s="13"/>
      <c r="X18" s="13"/>
      <c r="Y18" s="13"/>
      <c r="Z18" s="13"/>
      <c r="AA18" s="13"/>
      <c r="AB18" s="13"/>
      <c r="AC18" s="13"/>
      <c r="AD18" s="13"/>
      <c r="AE18" s="13"/>
      <c r="AF18" s="13"/>
      <c r="AG18" s="13"/>
      <c r="AH18" s="13"/>
      <c r="AI18" s="13"/>
      <c r="AJ18" s="13"/>
      <c r="AK18" s="13"/>
      <c r="AL18" s="13"/>
      <c r="AM18" s="13"/>
      <c r="AN18" s="33"/>
      <c r="AO18" s="13"/>
    </row>
    <row r="19" spans="1:41" s="2" customFormat="1" ht="12.75" customHeight="1" x14ac:dyDescent="0.3">
      <c r="A19" s="59" t="s">
        <v>281</v>
      </c>
      <c r="B19" s="59"/>
      <c r="C19" s="59"/>
      <c r="D19" s="198" t="s">
        <v>282</v>
      </c>
      <c r="E19" s="1258"/>
      <c r="F19" s="1258"/>
      <c r="G19" s="59" t="s">
        <v>345</v>
      </c>
      <c r="H19" s="59"/>
      <c r="I19" s="59"/>
      <c r="J19" s="199" t="s">
        <v>346</v>
      </c>
      <c r="K19" s="1258"/>
      <c r="L19" s="1258"/>
      <c r="M19" s="1258"/>
      <c r="N19" s="59" t="s">
        <v>385</v>
      </c>
      <c r="O19" s="59"/>
      <c r="P19" s="198" t="s">
        <v>386</v>
      </c>
      <c r="Q19" s="1258"/>
      <c r="R19" s="1258"/>
      <c r="S19" s="1258"/>
      <c r="T19" s="1258"/>
      <c r="U19" s="13"/>
      <c r="V19" s="13"/>
      <c r="W19" s="13"/>
      <c r="X19" s="13"/>
      <c r="Y19" s="13"/>
      <c r="Z19" s="13"/>
      <c r="AA19" s="13"/>
      <c r="AB19" s="13"/>
      <c r="AC19" s="13"/>
      <c r="AD19" s="13"/>
      <c r="AE19" s="13"/>
      <c r="AF19" s="13"/>
      <c r="AG19" s="13"/>
      <c r="AH19" s="13"/>
      <c r="AI19" s="13"/>
      <c r="AJ19" s="13"/>
      <c r="AK19" s="13"/>
      <c r="AL19" s="13"/>
      <c r="AM19" s="13"/>
      <c r="AN19" s="33"/>
      <c r="AO19" s="13"/>
    </row>
    <row r="20" spans="1:41" s="2" customFormat="1" ht="12.75" customHeight="1" x14ac:dyDescent="0.3">
      <c r="A20" s="59" t="s">
        <v>283</v>
      </c>
      <c r="B20" s="59"/>
      <c r="C20" s="59"/>
      <c r="D20" s="198" t="s">
        <v>284</v>
      </c>
      <c r="E20" s="1258"/>
      <c r="F20" s="1258"/>
      <c r="G20" s="59" t="s">
        <v>347</v>
      </c>
      <c r="H20" s="59"/>
      <c r="I20" s="59"/>
      <c r="J20" s="199" t="s">
        <v>348</v>
      </c>
      <c r="K20" s="1258"/>
      <c r="L20" s="1258"/>
      <c r="M20" s="1258"/>
      <c r="N20" s="59" t="s">
        <v>387</v>
      </c>
      <c r="O20" s="59"/>
      <c r="P20" s="198" t="s">
        <v>388</v>
      </c>
      <c r="Q20" s="1258"/>
      <c r="R20" s="1258"/>
      <c r="S20" s="1258"/>
      <c r="T20" s="1258"/>
      <c r="U20" s="13"/>
      <c r="V20" s="13"/>
      <c r="W20" s="13"/>
      <c r="X20" s="13"/>
      <c r="Y20" s="13"/>
      <c r="Z20" s="13"/>
      <c r="AA20" s="13"/>
      <c r="AB20" s="13"/>
      <c r="AC20" s="13"/>
      <c r="AD20" s="13"/>
      <c r="AE20" s="13"/>
      <c r="AF20" s="13"/>
      <c r="AG20" s="13"/>
      <c r="AH20" s="13"/>
      <c r="AI20" s="13"/>
      <c r="AJ20" s="13"/>
      <c r="AK20" s="13"/>
      <c r="AL20" s="13"/>
      <c r="AM20" s="13"/>
      <c r="AN20" s="33"/>
      <c r="AO20" s="13"/>
    </row>
    <row r="21" spans="1:41" s="2" customFormat="1" ht="12.75" customHeight="1" x14ac:dyDescent="0.3">
      <c r="A21" s="59" t="s">
        <v>285</v>
      </c>
      <c r="B21" s="59"/>
      <c r="C21" s="59"/>
      <c r="D21" s="198" t="s">
        <v>286</v>
      </c>
      <c r="E21" s="1258"/>
      <c r="F21" s="1258"/>
      <c r="G21" s="59" t="s">
        <v>349</v>
      </c>
      <c r="H21" s="59"/>
      <c r="I21" s="59"/>
      <c r="J21" s="199" t="s">
        <v>350</v>
      </c>
      <c r="K21" s="1258"/>
      <c r="L21" s="1258"/>
      <c r="M21" s="1258"/>
      <c r="N21" s="59" t="s">
        <v>389</v>
      </c>
      <c r="O21" s="59"/>
      <c r="P21" s="198" t="s">
        <v>390</v>
      </c>
      <c r="Q21" s="1258"/>
      <c r="R21" s="1258"/>
      <c r="S21" s="1258"/>
      <c r="T21" s="1258"/>
      <c r="U21" s="13"/>
      <c r="V21" s="13"/>
      <c r="W21" s="13"/>
      <c r="X21" s="13"/>
      <c r="Y21" s="13"/>
      <c r="Z21" s="13"/>
      <c r="AA21" s="13"/>
      <c r="AB21" s="13"/>
      <c r="AC21" s="13"/>
      <c r="AD21" s="13"/>
      <c r="AE21" s="13"/>
      <c r="AF21" s="13"/>
      <c r="AG21" s="13"/>
      <c r="AH21" s="13"/>
      <c r="AI21" s="13"/>
      <c r="AJ21" s="13"/>
      <c r="AK21" s="13"/>
      <c r="AL21" s="13"/>
      <c r="AM21" s="13"/>
      <c r="AN21" s="33"/>
      <c r="AO21" s="13"/>
    </row>
    <row r="22" spans="1:41" s="2" customFormat="1" ht="12.75" customHeight="1" x14ac:dyDescent="0.3">
      <c r="A22" s="59" t="s">
        <v>287</v>
      </c>
      <c r="B22" s="59"/>
      <c r="C22" s="59"/>
      <c r="D22" s="198" t="s">
        <v>288</v>
      </c>
      <c r="E22" s="1258"/>
      <c r="F22" s="1258"/>
      <c r="G22" s="59" t="s">
        <v>351</v>
      </c>
      <c r="H22" s="59"/>
      <c r="I22" s="59"/>
      <c r="J22" s="199" t="s">
        <v>352</v>
      </c>
      <c r="K22" s="1258"/>
      <c r="L22" s="1258"/>
      <c r="M22" s="1258"/>
      <c r="N22" s="59" t="s">
        <v>391</v>
      </c>
      <c r="O22" s="59"/>
      <c r="P22" s="198" t="s">
        <v>392</v>
      </c>
      <c r="Q22" s="1258"/>
      <c r="R22" s="1258"/>
      <c r="S22" s="1258"/>
      <c r="T22" s="1258"/>
      <c r="U22" s="13"/>
      <c r="V22" s="13"/>
      <c r="W22" s="13"/>
      <c r="X22" s="13"/>
      <c r="Y22" s="13"/>
      <c r="Z22" s="13"/>
      <c r="AA22" s="13"/>
      <c r="AB22" s="13"/>
      <c r="AC22" s="13"/>
      <c r="AD22" s="13"/>
      <c r="AE22" s="13"/>
      <c r="AF22" s="13"/>
      <c r="AG22" s="13"/>
      <c r="AH22" s="13"/>
      <c r="AI22" s="13"/>
      <c r="AJ22" s="13"/>
      <c r="AK22" s="13"/>
      <c r="AL22" s="13"/>
      <c r="AM22" s="13"/>
      <c r="AN22" s="33"/>
      <c r="AO22" s="13"/>
    </row>
    <row r="23" spans="1:41" s="2" customFormat="1" ht="12.75" customHeight="1" x14ac:dyDescent="0.3">
      <c r="A23" s="59" t="s">
        <v>289</v>
      </c>
      <c r="B23" s="59"/>
      <c r="C23" s="59"/>
      <c r="D23" s="198" t="s">
        <v>290</v>
      </c>
      <c r="E23" s="1258"/>
      <c r="F23" s="1258"/>
      <c r="G23" s="59" t="s">
        <v>353</v>
      </c>
      <c r="H23" s="59"/>
      <c r="I23" s="59"/>
      <c r="J23" s="199" t="s">
        <v>354</v>
      </c>
      <c r="K23" s="1258"/>
      <c r="L23" s="1258"/>
      <c r="M23" s="1258"/>
      <c r="N23" s="59" t="s">
        <v>393</v>
      </c>
      <c r="O23" s="59"/>
      <c r="P23" s="198" t="s">
        <v>394</v>
      </c>
      <c r="Q23" s="1258"/>
      <c r="R23" s="1258"/>
      <c r="S23" s="1258"/>
      <c r="T23" s="1258"/>
      <c r="U23" s="13"/>
      <c r="V23" s="13"/>
      <c r="W23" s="13"/>
      <c r="X23" s="13"/>
      <c r="Y23" s="13"/>
      <c r="Z23" s="13"/>
      <c r="AA23" s="13"/>
      <c r="AB23" s="13"/>
      <c r="AC23" s="13"/>
      <c r="AD23" s="13"/>
      <c r="AE23" s="13"/>
      <c r="AF23" s="13"/>
      <c r="AG23" s="13"/>
      <c r="AH23" s="13"/>
      <c r="AI23" s="13"/>
      <c r="AJ23" s="13"/>
      <c r="AK23" s="13"/>
      <c r="AL23" s="13"/>
      <c r="AM23" s="13"/>
      <c r="AN23" s="33"/>
      <c r="AO23" s="13"/>
    </row>
    <row r="24" spans="1:41" s="2" customFormat="1" ht="12.75" customHeight="1" x14ac:dyDescent="0.3">
      <c r="A24" s="59" t="s">
        <v>291</v>
      </c>
      <c r="B24" s="59"/>
      <c r="C24" s="59"/>
      <c r="D24" s="198" t="s">
        <v>292</v>
      </c>
      <c r="E24" s="1258"/>
      <c r="F24" s="1258"/>
      <c r="G24" s="59" t="s">
        <v>355</v>
      </c>
      <c r="H24" s="59"/>
      <c r="I24" s="59"/>
      <c r="J24" s="199" t="s">
        <v>356</v>
      </c>
      <c r="K24" s="1258"/>
      <c r="L24" s="1258"/>
      <c r="M24" s="1258"/>
      <c r="N24" s="59" t="s">
        <v>395</v>
      </c>
      <c r="O24" s="59"/>
      <c r="P24" s="198" t="s">
        <v>396</v>
      </c>
      <c r="Q24" s="1258"/>
      <c r="R24" s="1258"/>
      <c r="S24" s="1258"/>
      <c r="T24" s="1258"/>
      <c r="U24" s="13"/>
      <c r="V24" s="13"/>
      <c r="W24" s="13"/>
      <c r="X24" s="13"/>
      <c r="Y24" s="13"/>
      <c r="Z24" s="13"/>
      <c r="AA24" s="13"/>
      <c r="AB24" s="13"/>
      <c r="AC24" s="13"/>
      <c r="AD24" s="13"/>
      <c r="AE24" s="13"/>
      <c r="AF24" s="13"/>
      <c r="AG24" s="13"/>
      <c r="AH24" s="13"/>
      <c r="AI24" s="13"/>
      <c r="AJ24" s="13"/>
      <c r="AK24" s="13"/>
      <c r="AL24" s="13"/>
      <c r="AM24" s="13"/>
      <c r="AN24" s="33"/>
      <c r="AO24" s="13"/>
    </row>
    <row r="25" spans="1:41" s="2" customFormat="1" ht="12.75" customHeight="1" x14ac:dyDescent="0.3">
      <c r="A25" s="59" t="s">
        <v>293</v>
      </c>
      <c r="B25" s="59"/>
      <c r="C25" s="59"/>
      <c r="D25" s="198" t="s">
        <v>294</v>
      </c>
      <c r="E25" s="1258"/>
      <c r="F25" s="1258"/>
      <c r="G25" s="59" t="s">
        <v>357</v>
      </c>
      <c r="H25" s="59"/>
      <c r="I25" s="59"/>
      <c r="J25" s="199" t="s">
        <v>358</v>
      </c>
      <c r="K25" s="1258"/>
      <c r="L25" s="1258"/>
      <c r="M25" s="1258"/>
      <c r="N25" s="59" t="s">
        <v>397</v>
      </c>
      <c r="O25" s="59"/>
      <c r="P25" s="198" t="s">
        <v>398</v>
      </c>
      <c r="Q25" s="1258"/>
      <c r="R25" s="1258"/>
      <c r="S25" s="1258"/>
      <c r="T25" s="1258"/>
      <c r="U25" s="13"/>
      <c r="V25" s="13"/>
      <c r="W25" s="13"/>
      <c r="X25" s="13"/>
      <c r="Y25" s="13"/>
      <c r="Z25" s="13"/>
      <c r="AA25" s="13"/>
      <c r="AB25" s="13"/>
      <c r="AC25" s="13"/>
      <c r="AD25" s="13"/>
      <c r="AE25" s="13"/>
      <c r="AF25" s="13"/>
      <c r="AG25" s="13"/>
      <c r="AH25" s="13"/>
      <c r="AI25" s="13"/>
      <c r="AJ25" s="13"/>
      <c r="AK25" s="13"/>
      <c r="AL25" s="13"/>
      <c r="AM25" s="13"/>
      <c r="AN25" s="33"/>
      <c r="AO25" s="13"/>
    </row>
    <row r="26" spans="1:41" s="2" customFormat="1" ht="12.75" customHeight="1" x14ac:dyDescent="0.3">
      <c r="A26" s="59" t="s">
        <v>295</v>
      </c>
      <c r="B26" s="59"/>
      <c r="C26" s="59"/>
      <c r="D26" s="198" t="s">
        <v>296</v>
      </c>
      <c r="E26" s="1258"/>
      <c r="F26" s="1258"/>
      <c r="G26" s="59" t="s">
        <v>359</v>
      </c>
      <c r="H26" s="59"/>
      <c r="I26" s="59"/>
      <c r="J26" s="200" t="s">
        <v>360</v>
      </c>
      <c r="K26" s="1258"/>
      <c r="L26" s="1258"/>
      <c r="M26" s="1258"/>
      <c r="N26" s="59" t="s">
        <v>399</v>
      </c>
      <c r="O26" s="59"/>
      <c r="P26" s="198" t="s">
        <v>400</v>
      </c>
      <c r="Q26" s="1258"/>
      <c r="R26" s="1258"/>
      <c r="S26" s="1258"/>
      <c r="T26" s="1258"/>
      <c r="U26" s="13"/>
      <c r="V26" s="13"/>
      <c r="W26" s="13"/>
      <c r="X26" s="13"/>
      <c r="Y26" s="13"/>
      <c r="Z26" s="13"/>
      <c r="AA26" s="13"/>
      <c r="AB26" s="13"/>
      <c r="AC26" s="13"/>
      <c r="AD26" s="13"/>
      <c r="AE26" s="13"/>
      <c r="AF26" s="13"/>
      <c r="AG26" s="13"/>
      <c r="AH26" s="13"/>
      <c r="AI26" s="13"/>
      <c r="AJ26" s="13"/>
      <c r="AK26" s="13"/>
      <c r="AL26" s="13"/>
      <c r="AM26" s="13"/>
      <c r="AN26" s="33"/>
      <c r="AO26" s="13"/>
    </row>
    <row r="27" spans="1:41" s="2" customFormat="1" ht="12.75" customHeight="1" x14ac:dyDescent="0.3">
      <c r="A27" s="59" t="s">
        <v>297</v>
      </c>
      <c r="B27" s="59"/>
      <c r="C27" s="59"/>
      <c r="D27" s="198" t="s">
        <v>298</v>
      </c>
      <c r="E27" s="1258"/>
      <c r="F27" s="1258"/>
      <c r="G27" s="59" t="s">
        <v>361</v>
      </c>
      <c r="H27" s="59"/>
      <c r="I27" s="59"/>
      <c r="J27" s="200" t="s">
        <v>362</v>
      </c>
      <c r="K27" s="1258"/>
      <c r="L27" s="1258"/>
      <c r="M27" s="1258"/>
      <c r="N27" s="59" t="s">
        <v>401</v>
      </c>
      <c r="O27" s="59"/>
      <c r="P27" s="198" t="s">
        <v>402</v>
      </c>
      <c r="Q27" s="1258"/>
      <c r="R27" s="1258"/>
      <c r="S27" s="1258"/>
      <c r="T27" s="1258"/>
      <c r="U27" s="13"/>
      <c r="V27" s="13"/>
      <c r="W27" s="13"/>
      <c r="X27" s="13"/>
      <c r="Y27" s="13"/>
      <c r="Z27" s="13"/>
      <c r="AA27" s="13"/>
      <c r="AB27" s="13"/>
      <c r="AC27" s="13"/>
      <c r="AD27" s="13"/>
      <c r="AE27" s="13"/>
      <c r="AF27" s="13"/>
      <c r="AG27" s="13"/>
      <c r="AH27" s="13"/>
      <c r="AI27" s="13"/>
      <c r="AJ27" s="13"/>
      <c r="AK27" s="13"/>
      <c r="AL27" s="13"/>
      <c r="AM27" s="13"/>
      <c r="AN27" s="33"/>
      <c r="AO27" s="13"/>
    </row>
    <row r="28" spans="1:41" s="2" customFormat="1" ht="12.75" customHeight="1" x14ac:dyDescent="0.3">
      <c r="A28" s="59" t="s">
        <v>299</v>
      </c>
      <c r="B28" s="59"/>
      <c r="C28" s="59"/>
      <c r="D28" s="198" t="s">
        <v>300</v>
      </c>
      <c r="E28" s="1258"/>
      <c r="F28" s="1258"/>
      <c r="G28" s="59" t="s">
        <v>363</v>
      </c>
      <c r="H28" s="59"/>
      <c r="I28" s="59"/>
      <c r="J28" s="200" t="s">
        <v>364</v>
      </c>
      <c r="K28" s="1258"/>
      <c r="L28" s="1258"/>
      <c r="M28" s="1258"/>
      <c r="N28" s="59" t="s">
        <v>403</v>
      </c>
      <c r="O28" s="59"/>
      <c r="P28" s="198" t="s">
        <v>404</v>
      </c>
      <c r="Q28" s="1258"/>
      <c r="R28" s="1258"/>
      <c r="S28" s="1258"/>
      <c r="T28" s="1258"/>
      <c r="U28" s="13"/>
      <c r="V28" s="13"/>
      <c r="W28" s="13"/>
      <c r="X28" s="13"/>
      <c r="Y28" s="13"/>
      <c r="Z28" s="13"/>
      <c r="AA28" s="13"/>
      <c r="AB28" s="13"/>
      <c r="AC28" s="13"/>
      <c r="AD28" s="13"/>
      <c r="AE28" s="13"/>
      <c r="AF28" s="13"/>
      <c r="AG28" s="13"/>
      <c r="AH28" s="13"/>
      <c r="AI28" s="13"/>
      <c r="AJ28" s="13"/>
      <c r="AK28" s="13"/>
      <c r="AL28" s="13"/>
      <c r="AM28" s="13"/>
      <c r="AN28" s="33"/>
      <c r="AO28" s="13"/>
    </row>
    <row r="29" spans="1:41" s="2" customFormat="1" ht="12.75" customHeight="1" x14ac:dyDescent="0.3">
      <c r="A29" s="59" t="s">
        <v>301</v>
      </c>
      <c r="B29" s="59"/>
      <c r="C29" s="59"/>
      <c r="D29" s="198" t="s">
        <v>302</v>
      </c>
      <c r="E29" s="1258"/>
      <c r="F29" s="1258"/>
      <c r="G29" s="59" t="s">
        <v>365</v>
      </c>
      <c r="H29" s="59"/>
      <c r="I29" s="59"/>
      <c r="J29" s="200" t="s">
        <v>366</v>
      </c>
      <c r="K29" s="1258"/>
      <c r="L29" s="1258"/>
      <c r="M29" s="1258"/>
      <c r="N29" s="59" t="s">
        <v>405</v>
      </c>
      <c r="O29" s="59"/>
      <c r="P29" s="198" t="s">
        <v>406</v>
      </c>
      <c r="Q29" s="1258"/>
      <c r="R29" s="1258"/>
      <c r="S29" s="1258"/>
      <c r="T29" s="1258"/>
      <c r="U29" s="13"/>
      <c r="V29" s="13"/>
      <c r="W29" s="13"/>
      <c r="X29" s="13"/>
      <c r="Y29" s="13"/>
      <c r="Z29" s="13"/>
      <c r="AA29" s="13"/>
      <c r="AB29" s="13"/>
      <c r="AC29" s="13"/>
      <c r="AD29" s="13"/>
      <c r="AE29" s="13"/>
      <c r="AF29" s="13"/>
      <c r="AG29" s="13"/>
      <c r="AH29" s="13"/>
      <c r="AI29" s="13"/>
      <c r="AJ29" s="13"/>
      <c r="AK29" s="13"/>
      <c r="AL29" s="13"/>
      <c r="AM29" s="13"/>
      <c r="AN29" s="33"/>
      <c r="AO29" s="13"/>
    </row>
    <row r="30" spans="1:41" s="2" customFormat="1" ht="12.75" customHeight="1" x14ac:dyDescent="0.3">
      <c r="A30" s="59" t="s">
        <v>303</v>
      </c>
      <c r="B30" s="59"/>
      <c r="C30" s="59"/>
      <c r="D30" s="198" t="s">
        <v>304</v>
      </c>
      <c r="E30" s="1258"/>
      <c r="F30" s="1258"/>
      <c r="G30" s="59"/>
      <c r="H30" s="59"/>
      <c r="I30" s="59"/>
      <c r="J30" s="282"/>
      <c r="K30" s="282"/>
      <c r="L30" s="282"/>
      <c r="M30" s="282"/>
      <c r="N30" s="59" t="s">
        <v>407</v>
      </c>
      <c r="O30" s="59"/>
      <c r="P30" s="198" t="s">
        <v>408</v>
      </c>
      <c r="Q30" s="1258"/>
      <c r="R30" s="1258"/>
      <c r="S30" s="1258"/>
      <c r="T30" s="1258"/>
      <c r="U30" s="13"/>
      <c r="V30" s="13"/>
      <c r="W30" s="13"/>
      <c r="X30" s="13"/>
      <c r="Y30" s="13"/>
      <c r="Z30" s="13"/>
      <c r="AA30" s="13"/>
      <c r="AB30" s="13"/>
      <c r="AC30" s="13"/>
      <c r="AD30" s="13"/>
      <c r="AE30" s="13"/>
      <c r="AF30" s="13"/>
      <c r="AG30" s="13"/>
      <c r="AH30" s="13"/>
      <c r="AI30" s="13"/>
      <c r="AJ30" s="13"/>
      <c r="AK30" s="13"/>
      <c r="AL30" s="13"/>
      <c r="AM30" s="13"/>
      <c r="AN30" s="33"/>
      <c r="AO30" s="13"/>
    </row>
    <row r="31" spans="1:41" s="2" customFormat="1" ht="12.75" customHeight="1" x14ac:dyDescent="0.3">
      <c r="A31" s="59" t="s">
        <v>305</v>
      </c>
      <c r="B31" s="59"/>
      <c r="C31" s="59"/>
      <c r="D31" s="198" t="s">
        <v>306</v>
      </c>
      <c r="E31" s="1258"/>
      <c r="F31" s="1258"/>
      <c r="G31" s="59"/>
      <c r="H31" s="59"/>
      <c r="I31" s="59"/>
      <c r="J31" s="282"/>
      <c r="K31" s="282"/>
      <c r="L31" s="282"/>
      <c r="M31" s="282"/>
      <c r="N31" s="59" t="s">
        <v>409</v>
      </c>
      <c r="O31" s="59"/>
      <c r="P31" s="198" t="s">
        <v>410</v>
      </c>
      <c r="Q31" s="1258"/>
      <c r="R31" s="1258"/>
      <c r="S31" s="1258"/>
      <c r="T31" s="1258"/>
      <c r="U31" s="13"/>
      <c r="V31" s="13"/>
      <c r="W31" s="13"/>
      <c r="X31" s="13"/>
      <c r="Y31" s="13"/>
      <c r="Z31" s="13"/>
      <c r="AA31" s="13"/>
      <c r="AB31" s="13"/>
      <c r="AC31" s="13"/>
      <c r="AD31" s="13"/>
      <c r="AE31" s="13"/>
      <c r="AF31" s="13"/>
      <c r="AG31" s="13"/>
      <c r="AH31" s="13"/>
      <c r="AI31" s="13"/>
      <c r="AJ31" s="13"/>
      <c r="AK31" s="13"/>
      <c r="AL31" s="13"/>
      <c r="AM31" s="13"/>
      <c r="AN31" s="33"/>
      <c r="AO31" s="13"/>
    </row>
    <row r="32" spans="1:41" s="2" customFormat="1" ht="12.75" customHeight="1" x14ac:dyDescent="0.3">
      <c r="A32" s="59" t="s">
        <v>307</v>
      </c>
      <c r="B32" s="59"/>
      <c r="C32" s="59"/>
      <c r="D32" s="198" t="s">
        <v>308</v>
      </c>
      <c r="E32" s="1258"/>
      <c r="F32" s="1258"/>
      <c r="G32" s="59"/>
      <c r="H32" s="59"/>
      <c r="I32" s="59"/>
      <c r="J32" s="282"/>
      <c r="K32" s="282"/>
      <c r="L32" s="282"/>
      <c r="M32" s="282"/>
      <c r="N32" s="59" t="s">
        <v>411</v>
      </c>
      <c r="O32" s="59"/>
      <c r="P32" s="198" t="s">
        <v>412</v>
      </c>
      <c r="Q32" s="1258"/>
      <c r="R32" s="1258"/>
      <c r="S32" s="1258"/>
      <c r="T32" s="1258"/>
      <c r="U32" s="13"/>
      <c r="V32" s="13"/>
      <c r="W32" s="13"/>
      <c r="X32" s="13"/>
      <c r="Y32" s="13"/>
      <c r="Z32" s="13"/>
      <c r="AA32" s="13"/>
      <c r="AB32" s="13"/>
      <c r="AC32" s="13"/>
      <c r="AD32" s="13"/>
      <c r="AE32" s="13"/>
      <c r="AF32" s="13"/>
      <c r="AG32" s="13"/>
      <c r="AH32" s="13"/>
      <c r="AI32" s="13"/>
      <c r="AJ32" s="13"/>
      <c r="AK32" s="13"/>
      <c r="AL32" s="13"/>
      <c r="AM32" s="13"/>
      <c r="AN32" s="33"/>
      <c r="AO32" s="13"/>
    </row>
    <row r="33" spans="1:41" s="2" customFormat="1" ht="12.75" customHeight="1" x14ac:dyDescent="0.3">
      <c r="A33" s="59" t="s">
        <v>309</v>
      </c>
      <c r="B33" s="59"/>
      <c r="C33" s="59"/>
      <c r="D33" s="198" t="s">
        <v>310</v>
      </c>
      <c r="E33" s="1258"/>
      <c r="F33" s="1258"/>
      <c r="G33" s="59"/>
      <c r="H33" s="59"/>
      <c r="I33" s="59"/>
      <c r="J33" s="282"/>
      <c r="K33" s="282"/>
      <c r="L33" s="282"/>
      <c r="M33" s="282"/>
      <c r="N33" s="59" t="s">
        <v>413</v>
      </c>
      <c r="O33" s="59"/>
      <c r="P33" s="198" t="s">
        <v>414</v>
      </c>
      <c r="Q33" s="1258"/>
      <c r="R33" s="1258"/>
      <c r="S33" s="1258"/>
      <c r="T33" s="1258"/>
      <c r="U33" s="13"/>
      <c r="V33" s="13"/>
      <c r="W33" s="13"/>
      <c r="X33" s="13"/>
      <c r="Y33" s="13"/>
      <c r="Z33" s="13"/>
      <c r="AA33" s="13"/>
      <c r="AB33" s="13"/>
      <c r="AC33" s="13"/>
      <c r="AD33" s="13"/>
      <c r="AE33" s="13"/>
      <c r="AF33" s="13"/>
      <c r="AG33" s="13"/>
      <c r="AH33" s="13"/>
      <c r="AI33" s="13"/>
      <c r="AJ33" s="13"/>
      <c r="AK33" s="13"/>
      <c r="AL33" s="13"/>
      <c r="AM33" s="13"/>
      <c r="AN33" s="33"/>
      <c r="AO33" s="13"/>
    </row>
    <row r="34" spans="1:41" s="2" customFormat="1" ht="12.75" customHeight="1" x14ac:dyDescent="0.3">
      <c r="A34" s="59" t="s">
        <v>311</v>
      </c>
      <c r="B34" s="59"/>
      <c r="C34" s="59"/>
      <c r="D34" s="198" t="s">
        <v>312</v>
      </c>
      <c r="E34" s="1258"/>
      <c r="F34" s="1258"/>
      <c r="G34" s="59"/>
      <c r="H34" s="59"/>
      <c r="I34" s="59"/>
      <c r="J34" s="282"/>
      <c r="K34" s="282"/>
      <c r="L34" s="282"/>
      <c r="M34" s="282"/>
      <c r="N34" s="59" t="s">
        <v>415</v>
      </c>
      <c r="O34" s="59"/>
      <c r="P34" s="198" t="s">
        <v>416</v>
      </c>
      <c r="Q34" s="1258"/>
      <c r="R34" s="1258"/>
      <c r="S34" s="1258"/>
      <c r="T34" s="1258"/>
      <c r="U34" s="13"/>
      <c r="V34" s="13"/>
      <c r="W34" s="13"/>
      <c r="X34" s="13"/>
      <c r="Y34" s="13"/>
      <c r="Z34" s="13"/>
      <c r="AA34" s="13"/>
      <c r="AB34" s="13"/>
      <c r="AC34" s="13"/>
      <c r="AD34" s="13"/>
      <c r="AE34" s="13"/>
      <c r="AF34" s="13"/>
      <c r="AG34" s="13"/>
      <c r="AH34" s="13"/>
      <c r="AI34" s="13"/>
      <c r="AJ34" s="13"/>
      <c r="AK34" s="13"/>
      <c r="AL34" s="13"/>
      <c r="AM34" s="13"/>
      <c r="AN34" s="33"/>
      <c r="AO34" s="13"/>
    </row>
    <row r="35" spans="1:41" s="2" customFormat="1" ht="12.75" customHeight="1" x14ac:dyDescent="0.3">
      <c r="A35" s="59" t="s">
        <v>313</v>
      </c>
      <c r="B35" s="59"/>
      <c r="C35" s="59"/>
      <c r="D35" s="198" t="s">
        <v>314</v>
      </c>
      <c r="E35" s="1258"/>
      <c r="F35" s="1258"/>
      <c r="G35" s="59"/>
      <c r="H35" s="59"/>
      <c r="I35" s="59"/>
      <c r="J35" s="282"/>
      <c r="K35" s="282"/>
      <c r="L35" s="282"/>
      <c r="M35" s="282"/>
      <c r="N35" s="59" t="s">
        <v>417</v>
      </c>
      <c r="O35" s="59"/>
      <c r="P35" s="198" t="s">
        <v>418</v>
      </c>
      <c r="Q35" s="1258"/>
      <c r="R35" s="1258"/>
      <c r="S35" s="1258"/>
      <c r="T35" s="1258"/>
      <c r="U35" s="13"/>
      <c r="V35" s="13"/>
      <c r="W35" s="13"/>
      <c r="X35" s="13"/>
      <c r="Y35" s="13"/>
      <c r="Z35" s="13"/>
      <c r="AA35" s="13"/>
      <c r="AB35" s="13"/>
      <c r="AC35" s="13"/>
      <c r="AD35" s="13"/>
      <c r="AE35" s="13"/>
      <c r="AF35" s="13"/>
      <c r="AG35" s="13"/>
      <c r="AH35" s="13"/>
      <c r="AI35" s="13"/>
      <c r="AJ35" s="13"/>
      <c r="AK35" s="13"/>
      <c r="AL35" s="13"/>
      <c r="AM35" s="13"/>
      <c r="AN35" s="33"/>
      <c r="AO35" s="13"/>
    </row>
    <row r="36" spans="1:41" s="2" customFormat="1" ht="12.75" customHeight="1" x14ac:dyDescent="0.3">
      <c r="A36" s="59" t="s">
        <v>315</v>
      </c>
      <c r="B36" s="59"/>
      <c r="C36" s="59"/>
      <c r="D36" s="198" t="s">
        <v>316</v>
      </c>
      <c r="E36" s="1258"/>
      <c r="F36" s="1258"/>
      <c r="G36" s="59"/>
      <c r="H36" s="59"/>
      <c r="I36" s="59"/>
      <c r="J36" s="282"/>
      <c r="K36" s="282"/>
      <c r="L36" s="282"/>
      <c r="M36" s="282"/>
      <c r="N36" s="59" t="s">
        <v>419</v>
      </c>
      <c r="O36" s="59"/>
      <c r="P36" s="198" t="s">
        <v>420</v>
      </c>
      <c r="Q36" s="1258"/>
      <c r="R36" s="1258"/>
      <c r="S36" s="1258"/>
      <c r="T36" s="1258"/>
      <c r="U36" s="13"/>
      <c r="V36" s="13"/>
      <c r="W36" s="13"/>
      <c r="X36" s="13"/>
      <c r="Y36" s="13"/>
      <c r="Z36" s="13"/>
      <c r="AA36" s="13"/>
      <c r="AB36" s="13"/>
      <c r="AC36" s="13"/>
      <c r="AD36" s="13"/>
      <c r="AE36" s="13"/>
      <c r="AF36" s="13"/>
      <c r="AG36" s="13"/>
      <c r="AH36" s="13"/>
      <c r="AI36" s="13"/>
      <c r="AJ36" s="13"/>
      <c r="AK36" s="13"/>
      <c r="AL36" s="13"/>
      <c r="AM36" s="13"/>
      <c r="AN36" s="33"/>
      <c r="AO36" s="13"/>
    </row>
    <row r="37" spans="1:41" s="2" customFormat="1" ht="12.75" customHeight="1" x14ac:dyDescent="0.3">
      <c r="A37" s="59" t="s">
        <v>317</v>
      </c>
      <c r="B37" s="59"/>
      <c r="C37" s="59"/>
      <c r="D37" s="198" t="s">
        <v>318</v>
      </c>
      <c r="E37" s="1258"/>
      <c r="F37" s="1258"/>
      <c r="G37" s="59"/>
      <c r="H37" s="59"/>
      <c r="I37" s="59"/>
      <c r="J37" s="282"/>
      <c r="K37" s="282"/>
      <c r="L37" s="282"/>
      <c r="M37" s="282"/>
      <c r="N37" s="59" t="s">
        <v>421</v>
      </c>
      <c r="O37" s="59"/>
      <c r="P37" s="198" t="s">
        <v>422</v>
      </c>
      <c r="Q37" s="1258"/>
      <c r="R37" s="1258"/>
      <c r="S37" s="1258"/>
      <c r="T37" s="1258"/>
      <c r="U37" s="13"/>
      <c r="V37" s="13"/>
      <c r="W37" s="13"/>
      <c r="X37" s="13"/>
      <c r="Y37" s="13"/>
      <c r="Z37" s="13"/>
      <c r="AA37" s="13"/>
      <c r="AB37" s="13"/>
      <c r="AC37" s="13"/>
      <c r="AD37" s="13"/>
      <c r="AE37" s="13"/>
      <c r="AF37" s="13"/>
      <c r="AG37" s="13"/>
      <c r="AH37" s="13"/>
      <c r="AI37" s="13"/>
      <c r="AJ37" s="13"/>
      <c r="AK37" s="13"/>
      <c r="AL37" s="13"/>
      <c r="AM37" s="13"/>
      <c r="AN37" s="33"/>
      <c r="AO37" s="13"/>
    </row>
    <row r="38" spans="1:41" s="2" customFormat="1" ht="12.75" customHeight="1" x14ac:dyDescent="0.3">
      <c r="A38" s="59" t="s">
        <v>319</v>
      </c>
      <c r="B38" s="59"/>
      <c r="C38" s="59"/>
      <c r="D38" s="198" t="s">
        <v>320</v>
      </c>
      <c r="E38" s="1258"/>
      <c r="F38" s="1258"/>
      <c r="G38" s="59"/>
      <c r="H38" s="59"/>
      <c r="I38" s="59"/>
      <c r="J38" s="282"/>
      <c r="K38" s="282"/>
      <c r="L38" s="282"/>
      <c r="M38" s="282"/>
      <c r="N38" s="59" t="s">
        <v>423</v>
      </c>
      <c r="O38" s="59"/>
      <c r="P38" s="198" t="s">
        <v>424</v>
      </c>
      <c r="Q38" s="1258"/>
      <c r="R38" s="1258"/>
      <c r="S38" s="1258"/>
      <c r="T38" s="1258"/>
      <c r="U38" s="13"/>
      <c r="V38" s="13"/>
      <c r="W38" s="13"/>
      <c r="X38" s="13"/>
      <c r="Y38" s="13"/>
      <c r="Z38" s="13"/>
      <c r="AA38" s="13"/>
      <c r="AB38" s="13"/>
      <c r="AC38" s="13"/>
      <c r="AD38" s="13"/>
      <c r="AE38" s="13"/>
      <c r="AF38" s="13"/>
      <c r="AG38" s="13"/>
      <c r="AH38" s="13"/>
      <c r="AI38" s="13"/>
      <c r="AJ38" s="13"/>
      <c r="AK38" s="13"/>
      <c r="AL38" s="13"/>
      <c r="AM38" s="13"/>
      <c r="AN38" s="33"/>
      <c r="AO38" s="13"/>
    </row>
    <row r="39" spans="1:41" s="2" customFormat="1" ht="12.75" customHeight="1" x14ac:dyDescent="0.3">
      <c r="A39" s="59" t="s">
        <v>321</v>
      </c>
      <c r="B39" s="59"/>
      <c r="C39" s="59"/>
      <c r="D39" s="198" t="s">
        <v>322</v>
      </c>
      <c r="E39" s="1258"/>
      <c r="F39" s="1258"/>
      <c r="G39" s="59"/>
      <c r="H39" s="59"/>
      <c r="I39" s="59"/>
      <c r="J39" s="282"/>
      <c r="K39" s="282"/>
      <c r="L39" s="282"/>
      <c r="M39" s="282"/>
      <c r="N39" s="59" t="s">
        <v>425</v>
      </c>
      <c r="O39" s="59"/>
      <c r="P39" s="198" t="s">
        <v>426</v>
      </c>
      <c r="Q39" s="1258"/>
      <c r="R39" s="1258"/>
      <c r="S39" s="1258"/>
      <c r="T39" s="1258"/>
      <c r="U39" s="13"/>
      <c r="V39" s="13"/>
      <c r="W39" s="13"/>
      <c r="X39" s="13"/>
      <c r="Y39" s="13"/>
      <c r="Z39" s="13"/>
      <c r="AA39" s="13"/>
      <c r="AB39" s="13"/>
      <c r="AC39" s="13"/>
      <c r="AD39" s="13"/>
      <c r="AE39" s="13"/>
      <c r="AF39" s="13"/>
      <c r="AG39" s="13"/>
      <c r="AH39" s="13"/>
      <c r="AI39" s="13"/>
      <c r="AJ39" s="13"/>
      <c r="AK39" s="13"/>
      <c r="AL39" s="13"/>
      <c r="AM39" s="13"/>
      <c r="AN39" s="33"/>
      <c r="AO39" s="13"/>
    </row>
    <row r="40" spans="1:41" s="2" customFormat="1" ht="12.75" customHeight="1" x14ac:dyDescent="0.3">
      <c r="A40" s="59" t="s">
        <v>323</v>
      </c>
      <c r="B40" s="59"/>
      <c r="C40" s="59"/>
      <c r="D40" s="198" t="s">
        <v>324</v>
      </c>
      <c r="E40" s="1258"/>
      <c r="F40" s="1258"/>
      <c r="G40" s="59"/>
      <c r="H40" s="59"/>
      <c r="I40" s="59"/>
      <c r="J40" s="59"/>
      <c r="K40" s="62"/>
      <c r="L40" s="62"/>
      <c r="M40" s="62"/>
      <c r="N40" s="59" t="s">
        <v>427</v>
      </c>
      <c r="O40" s="59"/>
      <c r="P40" s="198" t="s">
        <v>428</v>
      </c>
      <c r="Q40" s="1258"/>
      <c r="R40" s="1258"/>
      <c r="S40" s="1258"/>
      <c r="T40" s="1258"/>
      <c r="U40" s="13"/>
      <c r="V40" s="13"/>
      <c r="W40" s="13"/>
      <c r="X40" s="13"/>
      <c r="Y40" s="13"/>
      <c r="Z40" s="13"/>
      <c r="AA40" s="13"/>
      <c r="AB40" s="13"/>
      <c r="AC40" s="13"/>
      <c r="AD40" s="13"/>
      <c r="AE40" s="13"/>
      <c r="AF40" s="1264"/>
      <c r="AG40" s="1264"/>
      <c r="AH40" s="1264"/>
      <c r="AI40" s="1264"/>
      <c r="AJ40" s="1264"/>
      <c r="AK40" s="1264"/>
      <c r="AL40" s="1264"/>
      <c r="AM40" s="1264"/>
      <c r="AN40" s="13"/>
    </row>
    <row r="41" spans="1:41" s="2" customFormat="1" ht="12.75" customHeight="1" x14ac:dyDescent="0.3">
      <c r="A41" s="59" t="s">
        <v>325</v>
      </c>
      <c r="B41" s="59"/>
      <c r="C41" s="59"/>
      <c r="D41" s="198" t="s">
        <v>326</v>
      </c>
      <c r="E41" s="1258"/>
      <c r="F41" s="1258"/>
      <c r="G41" s="59"/>
      <c r="H41" s="59"/>
      <c r="I41" s="59"/>
      <c r="J41" s="59"/>
      <c r="K41" s="62"/>
      <c r="L41" s="62"/>
      <c r="M41" s="62"/>
      <c r="N41" s="59" t="s">
        <v>429</v>
      </c>
      <c r="O41" s="59"/>
      <c r="P41" s="198" t="s">
        <v>430</v>
      </c>
      <c r="Q41" s="1258"/>
      <c r="R41" s="1258"/>
      <c r="S41" s="1258"/>
      <c r="T41" s="1258"/>
      <c r="U41" s="281"/>
      <c r="V41" s="281"/>
      <c r="W41" s="33"/>
      <c r="X41" s="281"/>
      <c r="Y41" s="281"/>
      <c r="Z41" s="281"/>
      <c r="AA41" s="33"/>
      <c r="AB41" s="281"/>
      <c r="AC41" s="281"/>
      <c r="AD41" s="33"/>
      <c r="AE41" s="33"/>
      <c r="AF41" s="283"/>
      <c r="AG41" s="283"/>
      <c r="AH41" s="283"/>
      <c r="AI41" s="283"/>
      <c r="AJ41" s="283"/>
      <c r="AK41" s="283"/>
      <c r="AL41" s="283"/>
      <c r="AM41" s="34"/>
      <c r="AN41" s="13"/>
    </row>
    <row r="42" spans="1:41" s="2" customFormat="1" ht="12.75" customHeight="1" x14ac:dyDescent="0.3">
      <c r="A42" s="59"/>
      <c r="B42" s="59"/>
      <c r="C42" s="59"/>
      <c r="D42" s="59"/>
      <c r="E42" s="59"/>
      <c r="F42" s="59"/>
      <c r="G42" s="59"/>
      <c r="H42" s="59"/>
      <c r="I42" s="59"/>
      <c r="J42" s="59"/>
      <c r="K42" s="62"/>
      <c r="L42" s="62"/>
      <c r="M42" s="62"/>
      <c r="N42" s="59" t="s">
        <v>431</v>
      </c>
      <c r="O42" s="59"/>
      <c r="P42" s="198" t="s">
        <v>432</v>
      </c>
      <c r="Q42" s="1258"/>
      <c r="R42" s="1258"/>
      <c r="S42" s="1258"/>
      <c r="T42" s="1258"/>
      <c r="U42" s="81"/>
      <c r="V42" s="81"/>
      <c r="W42" s="1265"/>
      <c r="X42" s="1265"/>
      <c r="Y42" s="1265"/>
      <c r="Z42" s="1265"/>
      <c r="AA42" s="1261"/>
      <c r="AB42" s="1261"/>
      <c r="AC42" s="1261"/>
      <c r="AD42" s="1262"/>
      <c r="AE42" s="1262"/>
      <c r="AF42" s="35"/>
      <c r="AG42" s="35"/>
      <c r="AH42" s="35"/>
      <c r="AI42" s="35"/>
      <c r="AJ42" s="35"/>
      <c r="AK42" s="35"/>
      <c r="AL42" s="35"/>
      <c r="AM42" s="35"/>
      <c r="AN42" s="13"/>
    </row>
    <row r="43" spans="1:41" s="2" customFormat="1" ht="12.75" customHeight="1" x14ac:dyDescent="0.3">
      <c r="A43" s="59"/>
      <c r="B43" s="59"/>
      <c r="C43" s="59"/>
      <c r="D43" s="59"/>
      <c r="E43" s="59"/>
      <c r="F43" s="59"/>
      <c r="G43" s="59"/>
      <c r="H43" s="59"/>
      <c r="I43" s="59"/>
      <c r="J43" s="59"/>
      <c r="K43" s="62"/>
      <c r="L43" s="62"/>
      <c r="M43" s="62"/>
      <c r="N43" s="59"/>
      <c r="O43" s="59"/>
      <c r="P43" s="59"/>
      <c r="Q43" s="282"/>
      <c r="R43" s="18"/>
      <c r="S43" s="87"/>
      <c r="T43" s="87"/>
      <c r="U43" s="81"/>
      <c r="V43" s="81"/>
      <c r="W43" s="36"/>
      <c r="X43" s="36"/>
      <c r="Y43" s="36"/>
      <c r="Z43" s="36"/>
      <c r="AA43" s="1261"/>
      <c r="AB43" s="1261"/>
      <c r="AC43" s="1261"/>
      <c r="AD43" s="1262"/>
      <c r="AE43" s="1262"/>
      <c r="AF43" s="37"/>
      <c r="AG43" s="37"/>
      <c r="AH43" s="37"/>
      <c r="AI43" s="37"/>
      <c r="AJ43" s="37"/>
      <c r="AK43" s="37"/>
      <c r="AL43" s="37"/>
      <c r="AM43" s="37"/>
      <c r="AN43" s="13"/>
    </row>
    <row r="44" spans="1:41" s="2" customFormat="1" ht="12.75" customHeight="1" x14ac:dyDescent="0.3">
      <c r="A44" s="96"/>
      <c r="B44" s="96"/>
      <c r="C44" s="96"/>
      <c r="D44" s="1263"/>
      <c r="E44" s="1263"/>
      <c r="F44" s="1263"/>
      <c r="G44" s="1263"/>
      <c r="H44" s="1263"/>
      <c r="I44" s="1263"/>
      <c r="J44" s="1263"/>
      <c r="K44" s="62"/>
      <c r="L44" s="62"/>
      <c r="M44" s="62"/>
      <c r="N44" s="59"/>
      <c r="O44" s="59"/>
      <c r="P44" s="59"/>
      <c r="Q44" s="282"/>
      <c r="R44" s="12"/>
      <c r="S44" s="87"/>
      <c r="T44" s="87"/>
      <c r="U44" s="81"/>
      <c r="V44" s="81"/>
      <c r="W44" s="36"/>
      <c r="X44" s="36"/>
      <c r="Y44" s="36"/>
      <c r="Z44" s="36"/>
      <c r="AA44" s="1261"/>
      <c r="AB44" s="1261"/>
      <c r="AC44" s="1261"/>
      <c r="AD44" s="1262"/>
      <c r="AE44" s="1262"/>
      <c r="AF44" s="37"/>
      <c r="AG44" s="37"/>
      <c r="AH44" s="37"/>
      <c r="AI44" s="37"/>
      <c r="AJ44" s="37"/>
      <c r="AK44" s="37"/>
      <c r="AL44" s="37"/>
      <c r="AM44" s="37"/>
      <c r="AN44" s="13"/>
    </row>
    <row r="45" spans="1:41" s="2" customFormat="1" ht="12.75" customHeight="1" x14ac:dyDescent="0.3">
      <c r="A45" s="59"/>
      <c r="B45" s="59"/>
      <c r="C45" s="59"/>
      <c r="D45" s="1263"/>
      <c r="E45" s="1263"/>
      <c r="F45" s="1263"/>
      <c r="G45" s="1263"/>
      <c r="H45" s="1263"/>
      <c r="I45" s="1263"/>
      <c r="J45" s="1263"/>
      <c r="K45" s="62"/>
      <c r="L45" s="62"/>
      <c r="M45" s="62"/>
      <c r="N45" s="59"/>
      <c r="O45" s="59"/>
      <c r="P45" s="59"/>
      <c r="Q45" s="282"/>
      <c r="R45" s="12"/>
      <c r="S45" s="87"/>
      <c r="T45" s="87"/>
      <c r="U45" s="81"/>
      <c r="V45" s="81"/>
      <c r="W45" s="36"/>
      <c r="X45" s="36"/>
      <c r="Y45" s="36"/>
      <c r="Z45" s="36"/>
      <c r="AA45" s="1261"/>
      <c r="AB45" s="1261"/>
      <c r="AC45" s="1261"/>
      <c r="AD45" s="1262"/>
      <c r="AE45" s="1262"/>
      <c r="AF45" s="37"/>
      <c r="AG45" s="37"/>
      <c r="AH45" s="37"/>
      <c r="AI45" s="37"/>
      <c r="AJ45" s="37"/>
      <c r="AK45" s="37"/>
      <c r="AL45" s="37"/>
      <c r="AM45" s="37"/>
      <c r="AN45" s="13"/>
    </row>
    <row r="46" spans="1:41" s="2" customFormat="1" ht="12.75" customHeight="1" x14ac:dyDescent="0.3">
      <c r="A46" s="59"/>
      <c r="B46" s="59"/>
      <c r="C46" s="59"/>
      <c r="D46" s="1263"/>
      <c r="E46" s="1263"/>
      <c r="F46" s="1263"/>
      <c r="G46" s="1263"/>
      <c r="H46" s="1263"/>
      <c r="I46" s="1263"/>
      <c r="J46" s="1263"/>
      <c r="K46" s="62"/>
      <c r="L46" s="62"/>
      <c r="M46" s="62"/>
      <c r="N46" s="59"/>
      <c r="O46" s="59"/>
      <c r="P46" s="59"/>
      <c r="Q46" s="282"/>
      <c r="R46" s="12"/>
      <c r="S46" s="87"/>
      <c r="T46" s="87"/>
      <c r="U46" s="81"/>
      <c r="V46" s="81"/>
      <c r="W46" s="36"/>
      <c r="X46" s="36"/>
      <c r="Y46" s="36"/>
      <c r="Z46" s="36"/>
      <c r="AA46" s="1261"/>
      <c r="AB46" s="1261"/>
      <c r="AC46" s="1261"/>
      <c r="AD46" s="1262"/>
      <c r="AE46" s="1262"/>
      <c r="AF46" s="37"/>
      <c r="AG46" s="37"/>
      <c r="AH46" s="37"/>
      <c r="AI46" s="37"/>
      <c r="AJ46" s="37"/>
      <c r="AK46" s="37"/>
      <c r="AL46" s="37"/>
      <c r="AM46" s="37"/>
      <c r="AN46" s="13"/>
    </row>
    <row r="47" spans="1:41" s="2" customFormat="1" ht="12.75" customHeight="1" x14ac:dyDescent="0.3">
      <c r="A47" s="59"/>
      <c r="B47" s="59"/>
      <c r="C47" s="59"/>
      <c r="D47" s="1263"/>
      <c r="E47" s="1263"/>
      <c r="F47" s="1263"/>
      <c r="G47" s="1263"/>
      <c r="H47" s="1263"/>
      <c r="I47" s="1263"/>
      <c r="J47" s="1263"/>
      <c r="K47" s="62"/>
      <c r="L47" s="62"/>
      <c r="M47" s="62"/>
      <c r="N47" s="59"/>
      <c r="O47" s="59"/>
      <c r="P47" s="59"/>
      <c r="Q47" s="282"/>
      <c r="R47" s="12"/>
      <c r="S47" s="87"/>
      <c r="T47" s="87"/>
      <c r="U47" s="81"/>
      <c r="V47" s="81"/>
      <c r="W47" s="36"/>
      <c r="X47" s="36"/>
      <c r="Y47" s="36"/>
      <c r="Z47" s="36"/>
      <c r="AA47" s="1261"/>
      <c r="AB47" s="1261"/>
      <c r="AC47" s="1261"/>
      <c r="AD47" s="1262"/>
      <c r="AE47" s="1262"/>
      <c r="AF47" s="37"/>
      <c r="AG47" s="37"/>
      <c r="AH47" s="37"/>
      <c r="AI47" s="37"/>
      <c r="AJ47" s="37"/>
      <c r="AK47" s="37"/>
      <c r="AL47" s="37"/>
      <c r="AM47" s="37"/>
      <c r="AN47" s="13"/>
    </row>
    <row r="48" spans="1:41" s="2" customFormat="1" ht="12.75" customHeight="1" x14ac:dyDescent="0.3">
      <c r="A48" s="59"/>
      <c r="B48" s="59"/>
      <c r="C48" s="59"/>
      <c r="D48" s="1263"/>
      <c r="E48" s="1263"/>
      <c r="F48" s="1263"/>
      <c r="G48" s="1263"/>
      <c r="H48" s="1263"/>
      <c r="I48" s="1263"/>
      <c r="J48" s="1263"/>
      <c r="K48" s="62"/>
      <c r="L48" s="62"/>
      <c r="M48" s="62"/>
      <c r="N48" s="59"/>
      <c r="O48" s="59"/>
      <c r="P48" s="59"/>
      <c r="Q48" s="282"/>
      <c r="R48" s="12"/>
      <c r="S48" s="87"/>
      <c r="T48" s="87"/>
      <c r="U48" s="81"/>
      <c r="V48" s="81"/>
      <c r="W48" s="36"/>
      <c r="X48" s="36"/>
      <c r="Y48" s="36"/>
      <c r="Z48" s="36"/>
      <c r="AA48" s="1261"/>
      <c r="AB48" s="1261"/>
      <c r="AC48" s="1261"/>
      <c r="AD48" s="1262"/>
      <c r="AE48" s="1262"/>
      <c r="AF48" s="37"/>
      <c r="AG48" s="37"/>
      <c r="AH48" s="37"/>
      <c r="AI48" s="37"/>
      <c r="AJ48" s="37"/>
      <c r="AK48" s="37"/>
      <c r="AL48" s="37"/>
      <c r="AM48" s="37"/>
      <c r="AN48" s="13"/>
    </row>
    <row r="49" spans="1:40" s="2" customFormat="1" ht="12" customHeight="1" x14ac:dyDescent="0.3">
      <c r="A49" s="266"/>
      <c r="B49" s="266"/>
      <c r="C49" s="266"/>
      <c r="D49" s="64"/>
      <c r="E49" s="64"/>
      <c r="F49" s="65"/>
      <c r="G49" s="266"/>
      <c r="H49" s="266"/>
      <c r="I49" s="266"/>
      <c r="J49" s="266"/>
      <c r="K49" s="266"/>
      <c r="L49" s="266"/>
      <c r="M49" s="266"/>
      <c r="N49" s="266"/>
      <c r="O49" s="266"/>
      <c r="P49" s="266"/>
      <c r="Q49" s="63"/>
      <c r="R49" s="88"/>
      <c r="S49" s="19"/>
      <c r="T49" s="19"/>
      <c r="U49" s="38"/>
      <c r="V49" s="38"/>
      <c r="W49" s="38"/>
      <c r="X49" s="39"/>
      <c r="Y49" s="39"/>
      <c r="Z49" s="39"/>
      <c r="AA49" s="39"/>
      <c r="AB49" s="40"/>
      <c r="AC49" s="40"/>
      <c r="AD49" s="40"/>
      <c r="AE49" s="40"/>
      <c r="AF49" s="41"/>
      <c r="AG49" s="41"/>
      <c r="AH49" s="41"/>
      <c r="AI49" s="41"/>
      <c r="AJ49" s="13"/>
      <c r="AK49" s="13"/>
      <c r="AL49" s="13"/>
      <c r="AM49" s="13"/>
      <c r="AN49" s="13"/>
    </row>
    <row r="50" spans="1:40" s="2" customFormat="1" ht="10.5" customHeight="1" x14ac:dyDescent="0.3">
      <c r="A50" s="18" t="str">
        <f>'40-15 PRES - MANDATORY'!$B$63</f>
        <v>DeCAF 40-15 + DeCAF 40-16, Apr 21, 2025</v>
      </c>
      <c r="B50" s="18"/>
      <c r="C50" s="18"/>
      <c r="D50" s="28"/>
      <c r="E50" s="279"/>
      <c r="F50" s="43"/>
      <c r="G50" s="27"/>
      <c r="H50" s="27"/>
      <c r="I50" s="27"/>
      <c r="J50" s="27"/>
      <c r="K50" s="12"/>
      <c r="L50" s="12"/>
      <c r="M50" s="12"/>
      <c r="N50" s="18" t="s">
        <v>52</v>
      </c>
      <c r="O50" s="270" t="str">
        <f>IF('40-15 PRES - MANDATORY'!$I$59&gt;0,'40-15 PRES - MANDATORY'!$I$59,"")</f>
        <v/>
      </c>
      <c r="P50" s="18"/>
      <c r="Q50" s="270" t="s">
        <v>40</v>
      </c>
      <c r="R50" s="130"/>
      <c r="S50" s="274" t="s">
        <v>41</v>
      </c>
      <c r="T50" s="93"/>
      <c r="U50" s="13"/>
      <c r="V50" s="13"/>
      <c r="W50" s="13"/>
      <c r="X50" s="13"/>
      <c r="Y50" s="13"/>
      <c r="Z50" s="13"/>
      <c r="AA50" s="13"/>
      <c r="AB50" s="13"/>
      <c r="AC50" s="13"/>
      <c r="AD50" s="13"/>
      <c r="AE50" s="13"/>
      <c r="AF50" s="1267"/>
      <c r="AG50" s="1267"/>
      <c r="AH50" s="1267"/>
      <c r="AI50" s="1267"/>
      <c r="AJ50" s="13"/>
      <c r="AK50" s="13"/>
      <c r="AL50" s="13"/>
      <c r="AM50" s="13"/>
      <c r="AN50" s="13"/>
    </row>
    <row r="51" spans="1:40" s="2" customFormat="1" ht="11.25" customHeight="1" x14ac:dyDescent="0.3">
      <c r="A51" s="281"/>
      <c r="B51" s="281"/>
      <c r="C51" s="281"/>
      <c r="D51" s="89"/>
      <c r="E51" s="89"/>
      <c r="F51" s="90"/>
      <c r="G51" s="281"/>
      <c r="H51" s="281"/>
      <c r="I51" s="281"/>
      <c r="J51" s="281"/>
      <c r="K51" s="281"/>
      <c r="L51" s="281"/>
      <c r="M51" s="281"/>
      <c r="N51" s="281"/>
      <c r="O51" s="281"/>
      <c r="P51" s="281"/>
      <c r="Q51" s="281"/>
      <c r="R51" s="13"/>
      <c r="S51" s="13"/>
      <c r="T51" s="13"/>
      <c r="U51" s="13"/>
      <c r="V51" s="13"/>
      <c r="W51" s="13"/>
      <c r="X51" s="13"/>
      <c r="Y51" s="13"/>
      <c r="Z51" s="13"/>
      <c r="AA51" s="13"/>
      <c r="AB51" s="13"/>
      <c r="AC51" s="13"/>
      <c r="AD51" s="13"/>
      <c r="AE51" s="13"/>
      <c r="AF51" s="13"/>
      <c r="AG51" s="13"/>
      <c r="AH51" s="13"/>
      <c r="AI51" s="13"/>
      <c r="AJ51" s="13"/>
      <c r="AK51" s="13"/>
      <c r="AL51" s="13"/>
      <c r="AM51" s="13"/>
      <c r="AN51" s="13"/>
    </row>
  </sheetData>
  <sheetProtection algorithmName="SHA-512" hashValue="r1DmTX4eX79qGB0A1gbscsnlPw56ZzeIPLr8fYgzTl7CtqJID1D5hye+QJMI6ZOYtKkgRbcTN6xLmKJE4rctew==" saltValue="vxjI6CT5JDLs5dmeU+1tCg==" spinCount="100000" sheet="1" selectLockedCells="1"/>
  <mergeCells count="116">
    <mergeCell ref="D48:J48"/>
    <mergeCell ref="AA48:AC48"/>
    <mergeCell ref="AD48:AE48"/>
    <mergeCell ref="AF50:AI50"/>
    <mergeCell ref="D46:J46"/>
    <mergeCell ref="AA46:AC46"/>
    <mergeCell ref="AD46:AE46"/>
    <mergeCell ref="D47:J47"/>
    <mergeCell ref="AA47:AC47"/>
    <mergeCell ref="AD47:AE47"/>
    <mergeCell ref="AA43:AC43"/>
    <mergeCell ref="AD43:AE43"/>
    <mergeCell ref="D44:J44"/>
    <mergeCell ref="AA44:AC44"/>
    <mergeCell ref="AD44:AE44"/>
    <mergeCell ref="D45:J45"/>
    <mergeCell ref="AA45:AC45"/>
    <mergeCell ref="AD45:AE45"/>
    <mergeCell ref="AF40:AM40"/>
    <mergeCell ref="E41:F41"/>
    <mergeCell ref="Q41:T41"/>
    <mergeCell ref="Q42:T42"/>
    <mergeCell ref="W42:Z42"/>
    <mergeCell ref="AA42:AC42"/>
    <mergeCell ref="AD42:AE42"/>
    <mergeCell ref="E38:F38"/>
    <mergeCell ref="Q38:T38"/>
    <mergeCell ref="E39:F39"/>
    <mergeCell ref="Q39:T39"/>
    <mergeCell ref="E40:F40"/>
    <mergeCell ref="Q40:T40"/>
    <mergeCell ref="E35:F35"/>
    <mergeCell ref="Q35:T35"/>
    <mergeCell ref="E36:F36"/>
    <mergeCell ref="Q36:T36"/>
    <mergeCell ref="E37:F37"/>
    <mergeCell ref="Q37:T37"/>
    <mergeCell ref="E32:F32"/>
    <mergeCell ref="Q32:T32"/>
    <mergeCell ref="E33:F33"/>
    <mergeCell ref="Q33:T33"/>
    <mergeCell ref="E34:F34"/>
    <mergeCell ref="Q34:T34"/>
    <mergeCell ref="E29:F29"/>
    <mergeCell ref="K29:M29"/>
    <mergeCell ref="Q29:T29"/>
    <mergeCell ref="E30:F30"/>
    <mergeCell ref="Q30:T30"/>
    <mergeCell ref="E31:F31"/>
    <mergeCell ref="Q31:T31"/>
    <mergeCell ref="E27:F27"/>
    <mergeCell ref="K27:M27"/>
    <mergeCell ref="Q27:T27"/>
    <mergeCell ref="E28:F28"/>
    <mergeCell ref="K28:M28"/>
    <mergeCell ref="Q28:T28"/>
    <mergeCell ref="E25:F25"/>
    <mergeCell ref="K25:M25"/>
    <mergeCell ref="Q25:T25"/>
    <mergeCell ref="E26:F26"/>
    <mergeCell ref="K26:M26"/>
    <mergeCell ref="Q26:T26"/>
    <mergeCell ref="E23:F23"/>
    <mergeCell ref="K23:M23"/>
    <mergeCell ref="Q23:T23"/>
    <mergeCell ref="E24:F24"/>
    <mergeCell ref="K24:M24"/>
    <mergeCell ref="Q24:T24"/>
    <mergeCell ref="E21:F21"/>
    <mergeCell ref="K21:M21"/>
    <mergeCell ref="Q21:T21"/>
    <mergeCell ref="E22:F22"/>
    <mergeCell ref="K22:M22"/>
    <mergeCell ref="Q22:T22"/>
    <mergeCell ref="E19:F19"/>
    <mergeCell ref="K19:M19"/>
    <mergeCell ref="Q19:T19"/>
    <mergeCell ref="E20:F20"/>
    <mergeCell ref="K20:M20"/>
    <mergeCell ref="Q20:T20"/>
    <mergeCell ref="E17:F17"/>
    <mergeCell ref="K17:M17"/>
    <mergeCell ref="Q17:T17"/>
    <mergeCell ref="E18:F18"/>
    <mergeCell ref="K18:M18"/>
    <mergeCell ref="Q18:T18"/>
    <mergeCell ref="E15:F15"/>
    <mergeCell ref="K15:M15"/>
    <mergeCell ref="Q15:T15"/>
    <mergeCell ref="E16:F16"/>
    <mergeCell ref="K16:M16"/>
    <mergeCell ref="Q16:T16"/>
    <mergeCell ref="E13:F13"/>
    <mergeCell ref="K13:M13"/>
    <mergeCell ref="Q13:T13"/>
    <mergeCell ref="E14:F14"/>
    <mergeCell ref="K14:M14"/>
    <mergeCell ref="Q14:T14"/>
    <mergeCell ref="H4:J4"/>
    <mergeCell ref="K4:M4"/>
    <mergeCell ref="N4:O4"/>
    <mergeCell ref="Q4:S4"/>
    <mergeCell ref="E11:F11"/>
    <mergeCell ref="K11:M11"/>
    <mergeCell ref="Q11:T11"/>
    <mergeCell ref="E12:F12"/>
    <mergeCell ref="K12:M12"/>
    <mergeCell ref="Q12:T12"/>
    <mergeCell ref="A7:F7"/>
    <mergeCell ref="G7:K7"/>
    <mergeCell ref="N7:Q7"/>
    <mergeCell ref="E8:F8"/>
    <mergeCell ref="K8:M8"/>
    <mergeCell ref="E10:F10"/>
    <mergeCell ref="K10:M10"/>
    <mergeCell ref="Q10:T10"/>
  </mergeCells>
  <dataValidations count="2">
    <dataValidation allowBlank="1" showInputMessage="1" showErrorMessage="1" prompt="Enter page number." sqref="R50" xr:uid="{00000000-0002-0000-1100-000000000000}"/>
    <dataValidation allowBlank="1" showInputMessage="1" showErrorMessage="1" prompt="Enter total number of pages included in presentation." sqref="T50" xr:uid="{00000000-0002-0000-1100-000001000000}"/>
  </dataValidations>
  <hyperlinks>
    <hyperlink ref="W8" location="'DATA ENTRY SHEET'!A1" display="'DATA ENTRY SHEET'!A1" xr:uid="{8D27FAC0-704B-4031-999D-477CFB7648B2}"/>
  </hyperlinks>
  <pageMargins left="0" right="0" top="0" bottom="0" header="0" footer="0"/>
  <pageSetup scale="3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DI55"/>
  <sheetViews>
    <sheetView workbookViewId="0">
      <pane ySplit="3" topLeftCell="A4" activePane="bottomLeft" state="frozen"/>
      <selection pane="bottomLeft" activeCell="A4" sqref="A4:I4"/>
    </sheetView>
  </sheetViews>
  <sheetFormatPr defaultColWidth="9.1796875" defaultRowHeight="14.5" x14ac:dyDescent="0.35"/>
  <cols>
    <col min="1" max="21" width="1.81640625" style="260" customWidth="1"/>
    <col min="22" max="22" width="9.1796875" style="260" customWidth="1"/>
    <col min="23" max="58" width="1.81640625" style="260" customWidth="1"/>
    <col min="59" max="59" width="9.1796875" style="260" customWidth="1"/>
    <col min="60" max="95" width="1.81640625" style="260" customWidth="1"/>
    <col min="96" max="96" width="9.1796875" style="260" customWidth="1"/>
    <col min="97" max="99" width="1.81640625" style="260" customWidth="1"/>
    <col min="100" max="100" width="2.1796875" style="260" customWidth="1"/>
    <col min="101" max="112" width="1.81640625" style="260" customWidth="1"/>
    <col min="113" max="113" width="20.81640625" style="260" bestFit="1" customWidth="1"/>
    <col min="114" max="16384" width="9.1796875" style="260"/>
  </cols>
  <sheetData>
    <row r="1" spans="1:113" x14ac:dyDescent="0.35">
      <c r="A1" s="114" t="s">
        <v>7</v>
      </c>
      <c r="B1" s="829"/>
      <c r="C1" s="829"/>
      <c r="D1" s="829"/>
      <c r="E1" s="829"/>
      <c r="F1" s="829"/>
      <c r="G1" s="829"/>
      <c r="H1" s="829"/>
      <c r="I1" s="1113" t="str">
        <f>IF('40-15 PRES - MANDATORY'!$E$8&gt;0,'40-15 PRES - MANDATORY'!$E$8,"")</f>
        <v/>
      </c>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829"/>
      <c r="AH1" s="829"/>
      <c r="AI1" s="829"/>
      <c r="AJ1" s="829"/>
      <c r="AK1" s="829"/>
      <c r="AL1" s="829"/>
      <c r="AM1" s="829"/>
      <c r="AN1" s="829"/>
      <c r="AO1" s="829"/>
      <c r="AP1" s="829"/>
      <c r="AQ1" s="829"/>
      <c r="AR1" s="829"/>
      <c r="AS1" s="829"/>
      <c r="AT1" s="829"/>
      <c r="AU1" s="829"/>
      <c r="AV1" s="829"/>
      <c r="AW1" s="829"/>
      <c r="AX1" s="829"/>
      <c r="AY1" s="829"/>
      <c r="AZ1" s="829"/>
      <c r="BA1" s="829"/>
      <c r="BB1" s="829"/>
      <c r="BC1" s="829"/>
      <c r="BD1" s="829"/>
      <c r="BE1" s="829"/>
      <c r="BF1" s="829"/>
      <c r="BG1" s="829"/>
      <c r="BH1" s="829"/>
      <c r="BI1" s="829"/>
      <c r="BJ1" s="829"/>
      <c r="BK1" s="829"/>
      <c r="BL1" s="829"/>
      <c r="BM1" s="829"/>
      <c r="BN1" s="829"/>
      <c r="BO1" s="829"/>
      <c r="BP1" s="829"/>
      <c r="BQ1" s="829"/>
      <c r="BR1" s="829"/>
      <c r="BS1" s="829"/>
      <c r="BT1" s="829"/>
      <c r="BU1" s="829"/>
      <c r="BV1" s="829"/>
      <c r="BW1" s="829"/>
      <c r="BX1" s="829"/>
      <c r="BY1" s="829"/>
      <c r="BZ1" s="829"/>
      <c r="CA1" s="829"/>
      <c r="CB1" s="829"/>
      <c r="CC1" s="829"/>
      <c r="CD1" s="829"/>
      <c r="CE1" s="829"/>
      <c r="CF1" s="829"/>
      <c r="CG1" s="829"/>
      <c r="CH1" s="829"/>
      <c r="CI1" s="829"/>
      <c r="CJ1" s="829"/>
      <c r="CK1" s="829"/>
      <c r="CL1" s="829"/>
      <c r="CM1" s="1276" t="s">
        <v>549</v>
      </c>
      <c r="CN1" s="1276"/>
      <c r="CO1" s="1276"/>
      <c r="CP1" s="1276"/>
      <c r="CQ1" s="1276"/>
      <c r="CR1" s="1276"/>
      <c r="CS1" s="1275" t="str">
        <f>IF(NOT('40-15 PRES - MANDATORY'!$Y$12=""),'40-15 PRES - MANDATORY'!$Y$12,"")</f>
        <v/>
      </c>
      <c r="CT1" s="1275"/>
      <c r="CU1" s="1275"/>
      <c r="CV1" s="1275"/>
      <c r="CW1" s="1275"/>
      <c r="CX1" s="1275"/>
      <c r="CY1" s="1275"/>
      <c r="CZ1" s="1275"/>
      <c r="DA1" s="1275"/>
      <c r="DB1" s="1275"/>
      <c r="DC1" s="1275"/>
      <c r="DD1" s="1275"/>
      <c r="DE1" s="1275"/>
      <c r="DF1" s="1275"/>
      <c r="DG1" s="1275"/>
    </row>
    <row r="2" spans="1:113" ht="15" thickBot="1" x14ac:dyDescent="0.4">
      <c r="A2" s="820" t="s">
        <v>8</v>
      </c>
      <c r="B2" s="736"/>
      <c r="C2" s="736"/>
      <c r="D2" s="736"/>
      <c r="E2" s="736"/>
      <c r="F2" s="736"/>
      <c r="G2" s="736"/>
      <c r="H2" s="736"/>
      <c r="I2" s="1274" t="str">
        <f>IF('40-15 PRES - MANDATORY'!$E$10&gt;0,'40-15 PRES - MANDATORY'!$E$10,"")</f>
        <v/>
      </c>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736"/>
      <c r="AH2" s="736"/>
      <c r="AI2" s="186" t="s">
        <v>745</v>
      </c>
      <c r="AJ2" s="736"/>
      <c r="AK2" s="736"/>
      <c r="AL2" s="736"/>
      <c r="AM2" s="736"/>
      <c r="AN2" s="736"/>
      <c r="AO2" s="736"/>
      <c r="AP2" s="736"/>
      <c r="AQ2" s="736"/>
      <c r="AR2" s="736"/>
      <c r="AS2" s="736"/>
      <c r="AT2" s="187" t="s">
        <v>550</v>
      </c>
      <c r="AU2" s="819" t="str">
        <f>IF('40-15 PRES - MANDATORY'!$G$12&gt;0,'40-15 PRES - MANDATORY'!$G$12,"")</f>
        <v/>
      </c>
      <c r="AV2" s="736"/>
      <c r="AW2" s="736"/>
      <c r="AX2" s="736"/>
      <c r="AY2" s="736"/>
      <c r="AZ2" s="819"/>
      <c r="BA2" s="819"/>
      <c r="BB2" s="819"/>
      <c r="BC2" s="736"/>
      <c r="BD2" s="187"/>
      <c r="BE2" s="187"/>
      <c r="BF2" s="187"/>
      <c r="BG2" s="187"/>
      <c r="BH2" s="187"/>
      <c r="BI2" s="736"/>
      <c r="BJ2" s="187" t="s">
        <v>10</v>
      </c>
      <c r="BK2" s="1274" t="str">
        <f>IF('40-15 PRES - MANDATORY'!$M$12&gt;0,'40-15 PRES - MANDATORY'!$M$12,"")</f>
        <v/>
      </c>
      <c r="BL2" s="1274"/>
      <c r="BM2" s="1274"/>
      <c r="BN2" s="1274"/>
      <c r="BO2" s="1274"/>
      <c r="BP2" s="1274"/>
      <c r="BQ2" s="1274"/>
      <c r="BR2" s="1274"/>
      <c r="BS2" s="1274"/>
      <c r="BT2" s="1274"/>
      <c r="BU2" s="1274"/>
      <c r="BV2" s="1274"/>
      <c r="BW2" s="1274"/>
      <c r="BX2" s="1274"/>
      <c r="BY2" s="1274"/>
      <c r="BZ2" s="819"/>
      <c r="CA2" s="819"/>
      <c r="CB2" s="819"/>
      <c r="CC2" s="819"/>
      <c r="CD2" s="819"/>
      <c r="CE2" s="819"/>
      <c r="CF2" s="819"/>
      <c r="CG2" s="736"/>
      <c r="CH2" s="736"/>
      <c r="CI2" s="736"/>
      <c r="CJ2" s="736"/>
      <c r="CK2" s="736"/>
      <c r="CL2" s="736"/>
      <c r="CM2" s="736"/>
      <c r="CN2" s="736"/>
      <c r="CO2" s="736"/>
      <c r="CP2" s="736"/>
      <c r="CQ2" s="736"/>
      <c r="CR2" s="736"/>
      <c r="CS2" s="736"/>
      <c r="CT2" s="736"/>
      <c r="CU2" s="736"/>
      <c r="CV2" s="736"/>
      <c r="CW2" s="736"/>
      <c r="CX2" s="736"/>
      <c r="CY2" s="736"/>
      <c r="CZ2" s="736"/>
      <c r="DA2" s="736"/>
      <c r="DB2" s="736"/>
      <c r="DC2" s="736"/>
      <c r="DD2" s="736"/>
      <c r="DE2" s="736"/>
      <c r="DF2" s="736"/>
      <c r="DG2" s="736"/>
    </row>
    <row r="3" spans="1:113" ht="30" customHeight="1" thickBot="1" x14ac:dyDescent="0.4">
      <c r="A3" s="1268" t="s">
        <v>866</v>
      </c>
      <c r="B3" s="1268"/>
      <c r="C3" s="1268"/>
      <c r="D3" s="1268"/>
      <c r="E3" s="1268"/>
      <c r="F3" s="1268"/>
      <c r="G3" s="1268"/>
      <c r="H3" s="1268"/>
      <c r="I3" s="1268"/>
      <c r="J3" s="1268" t="s">
        <v>551</v>
      </c>
      <c r="K3" s="1268"/>
      <c r="L3" s="1268"/>
      <c r="M3" s="1268"/>
      <c r="N3" s="1268"/>
      <c r="O3" s="1268"/>
      <c r="P3" s="1268"/>
      <c r="Q3" s="1268"/>
      <c r="R3" s="1268"/>
      <c r="S3" s="1268"/>
      <c r="T3" s="1268"/>
      <c r="U3" s="1268"/>
      <c r="V3" s="1268"/>
      <c r="W3" s="1268" t="s">
        <v>63</v>
      </c>
      <c r="X3" s="1268"/>
      <c r="Y3" s="1268"/>
      <c r="Z3" s="1268"/>
      <c r="AA3" s="1268"/>
      <c r="AB3" s="1268"/>
      <c r="AC3" s="1268"/>
      <c r="AD3" s="1268"/>
      <c r="AE3" s="1268"/>
      <c r="AF3" s="1268"/>
      <c r="AG3" s="1269" t="s">
        <v>552</v>
      </c>
      <c r="AH3" s="1269"/>
      <c r="AI3" s="1269"/>
      <c r="AJ3" s="1269"/>
      <c r="AK3" s="1270"/>
      <c r="AL3" s="1268" t="s">
        <v>866</v>
      </c>
      <c r="AM3" s="1268"/>
      <c r="AN3" s="1268"/>
      <c r="AO3" s="1268"/>
      <c r="AP3" s="1268"/>
      <c r="AQ3" s="1268"/>
      <c r="AR3" s="1268"/>
      <c r="AS3" s="1268"/>
      <c r="AT3" s="1268"/>
      <c r="AU3" s="1268" t="s">
        <v>551</v>
      </c>
      <c r="AV3" s="1268"/>
      <c r="AW3" s="1268"/>
      <c r="AX3" s="1268"/>
      <c r="AY3" s="1268"/>
      <c r="AZ3" s="1268"/>
      <c r="BA3" s="1268"/>
      <c r="BB3" s="1268"/>
      <c r="BC3" s="1268"/>
      <c r="BD3" s="1268"/>
      <c r="BE3" s="1268"/>
      <c r="BF3" s="1268"/>
      <c r="BG3" s="1268"/>
      <c r="BH3" s="1268" t="s">
        <v>63</v>
      </c>
      <c r="BI3" s="1268"/>
      <c r="BJ3" s="1268"/>
      <c r="BK3" s="1268"/>
      <c r="BL3" s="1268"/>
      <c r="BM3" s="1268"/>
      <c r="BN3" s="1268"/>
      <c r="BO3" s="1268"/>
      <c r="BP3" s="1268"/>
      <c r="BQ3" s="1268"/>
      <c r="BR3" s="1269" t="s">
        <v>552</v>
      </c>
      <c r="BS3" s="1269"/>
      <c r="BT3" s="1269"/>
      <c r="BU3" s="1269"/>
      <c r="BV3" s="1270"/>
      <c r="BW3" s="1268" t="s">
        <v>866</v>
      </c>
      <c r="BX3" s="1268"/>
      <c r="BY3" s="1268"/>
      <c r="BZ3" s="1268"/>
      <c r="CA3" s="1268"/>
      <c r="CB3" s="1268"/>
      <c r="CC3" s="1268"/>
      <c r="CD3" s="1268"/>
      <c r="CE3" s="1268"/>
      <c r="CF3" s="1268" t="s">
        <v>551</v>
      </c>
      <c r="CG3" s="1268"/>
      <c r="CH3" s="1268"/>
      <c r="CI3" s="1268"/>
      <c r="CJ3" s="1268"/>
      <c r="CK3" s="1268"/>
      <c r="CL3" s="1268"/>
      <c r="CM3" s="1268"/>
      <c r="CN3" s="1268"/>
      <c r="CO3" s="1268"/>
      <c r="CP3" s="1268"/>
      <c r="CQ3" s="1268"/>
      <c r="CR3" s="1268"/>
      <c r="CS3" s="1271" t="s">
        <v>63</v>
      </c>
      <c r="CT3" s="1271"/>
      <c r="CU3" s="1271"/>
      <c r="CV3" s="1271"/>
      <c r="CW3" s="1271"/>
      <c r="CX3" s="1271"/>
      <c r="CY3" s="1271"/>
      <c r="CZ3" s="1271"/>
      <c r="DA3" s="1271"/>
      <c r="DB3" s="1271"/>
      <c r="DC3" s="1272" t="s">
        <v>552</v>
      </c>
      <c r="DD3" s="1272"/>
      <c r="DE3" s="1272"/>
      <c r="DF3" s="1272"/>
      <c r="DG3" s="1273"/>
    </row>
    <row r="4" spans="1:113" x14ac:dyDescent="0.35">
      <c r="A4" s="1284"/>
      <c r="B4" s="1285"/>
      <c r="C4" s="1285"/>
      <c r="D4" s="1285"/>
      <c r="E4" s="1285"/>
      <c r="F4" s="1285"/>
      <c r="G4" s="1285"/>
      <c r="H4" s="1285"/>
      <c r="I4" s="1286"/>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278"/>
      <c r="AH4" s="1278"/>
      <c r="AI4" s="1278"/>
      <c r="AJ4" s="1278"/>
      <c r="AK4" s="1279"/>
      <c r="AL4" s="1280"/>
      <c r="AM4" s="1281"/>
      <c r="AN4" s="1281"/>
      <c r="AO4" s="1281"/>
      <c r="AP4" s="1281"/>
      <c r="AQ4" s="1281"/>
      <c r="AR4" s="1281"/>
      <c r="AS4" s="1281"/>
      <c r="AT4" s="1281"/>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278"/>
      <c r="BS4" s="1278"/>
      <c r="BT4" s="1278"/>
      <c r="BU4" s="1278"/>
      <c r="BV4" s="1279"/>
      <c r="BW4" s="1280"/>
      <c r="BX4" s="1281"/>
      <c r="BY4" s="1281"/>
      <c r="BZ4" s="1281"/>
      <c r="CA4" s="1281"/>
      <c r="CB4" s="1281"/>
      <c r="CC4" s="1281"/>
      <c r="CD4" s="1281"/>
      <c r="CE4" s="1281"/>
      <c r="CF4" s="1277"/>
      <c r="CG4" s="1277"/>
      <c r="CH4" s="1277"/>
      <c r="CI4" s="1277"/>
      <c r="CJ4" s="1277"/>
      <c r="CK4" s="1277"/>
      <c r="CL4" s="1277"/>
      <c r="CM4" s="1277"/>
      <c r="CN4" s="1277"/>
      <c r="CO4" s="1277"/>
      <c r="CP4" s="1277"/>
      <c r="CQ4" s="1277"/>
      <c r="CR4" s="1277"/>
      <c r="CS4" s="1277"/>
      <c r="CT4" s="1277"/>
      <c r="CU4" s="1277"/>
      <c r="CV4" s="1277"/>
      <c r="CW4" s="1277"/>
      <c r="CX4" s="1277"/>
      <c r="CY4" s="1277"/>
      <c r="CZ4" s="1277"/>
      <c r="DA4" s="1277"/>
      <c r="DB4" s="1277"/>
      <c r="DC4" s="1282"/>
      <c r="DD4" s="1282"/>
      <c r="DE4" s="1282"/>
      <c r="DF4" s="1282"/>
      <c r="DG4" s="1283"/>
      <c r="DI4" s="735" t="s">
        <v>1025</v>
      </c>
    </row>
    <row r="5" spans="1:113" x14ac:dyDescent="0.35">
      <c r="A5" s="1281"/>
      <c r="B5" s="1281"/>
      <c r="C5" s="1281"/>
      <c r="D5" s="1281"/>
      <c r="E5" s="1281"/>
      <c r="F5" s="1281"/>
      <c r="G5" s="1281"/>
      <c r="H5" s="1281"/>
      <c r="I5" s="1281"/>
      <c r="J5" s="1287"/>
      <c r="K5" s="1287"/>
      <c r="L5" s="1287"/>
      <c r="M5" s="1287"/>
      <c r="N5" s="1287"/>
      <c r="O5" s="1287"/>
      <c r="P5" s="1287"/>
      <c r="Q5" s="1287"/>
      <c r="R5" s="1287"/>
      <c r="S5" s="1287"/>
      <c r="T5" s="1287"/>
      <c r="U5" s="1287"/>
      <c r="V5" s="1287"/>
      <c r="W5" s="1287"/>
      <c r="X5" s="1287"/>
      <c r="Y5" s="1287"/>
      <c r="Z5" s="1287"/>
      <c r="AA5" s="1287"/>
      <c r="AB5" s="1287"/>
      <c r="AC5" s="1287"/>
      <c r="AD5" s="1287"/>
      <c r="AE5" s="1287"/>
      <c r="AF5" s="1287"/>
      <c r="AG5" s="1288"/>
      <c r="AH5" s="1288"/>
      <c r="AI5" s="1288"/>
      <c r="AJ5" s="1288"/>
      <c r="AK5" s="1289"/>
      <c r="AL5" s="1290"/>
      <c r="AM5" s="1291"/>
      <c r="AN5" s="1291"/>
      <c r="AO5" s="1291"/>
      <c r="AP5" s="1291"/>
      <c r="AQ5" s="1291"/>
      <c r="AR5" s="1291"/>
      <c r="AS5" s="1291"/>
      <c r="AT5" s="1291"/>
      <c r="AU5" s="1287"/>
      <c r="AV5" s="1287"/>
      <c r="AW5" s="1287"/>
      <c r="AX5" s="1287"/>
      <c r="AY5" s="1287"/>
      <c r="AZ5" s="1287"/>
      <c r="BA5" s="1287"/>
      <c r="BB5" s="1287"/>
      <c r="BC5" s="1287"/>
      <c r="BD5" s="1287"/>
      <c r="BE5" s="1287"/>
      <c r="BF5" s="1287"/>
      <c r="BG5" s="1287"/>
      <c r="BH5" s="1287"/>
      <c r="BI5" s="1287"/>
      <c r="BJ5" s="1287"/>
      <c r="BK5" s="1287"/>
      <c r="BL5" s="1287"/>
      <c r="BM5" s="1287"/>
      <c r="BN5" s="1287"/>
      <c r="BO5" s="1287"/>
      <c r="BP5" s="1287"/>
      <c r="BQ5" s="1287"/>
      <c r="BR5" s="1288"/>
      <c r="BS5" s="1288"/>
      <c r="BT5" s="1288"/>
      <c r="BU5" s="1288"/>
      <c r="BV5" s="1289"/>
      <c r="BW5" s="1290"/>
      <c r="BX5" s="1291"/>
      <c r="BY5" s="1291"/>
      <c r="BZ5" s="1291"/>
      <c r="CA5" s="1291"/>
      <c r="CB5" s="1291"/>
      <c r="CC5" s="1291"/>
      <c r="CD5" s="1291"/>
      <c r="CE5" s="1291"/>
      <c r="CF5" s="1287"/>
      <c r="CG5" s="1287"/>
      <c r="CH5" s="1287"/>
      <c r="CI5" s="1287"/>
      <c r="CJ5" s="1287"/>
      <c r="CK5" s="1287"/>
      <c r="CL5" s="1287"/>
      <c r="CM5" s="1287"/>
      <c r="CN5" s="1287"/>
      <c r="CO5" s="1287"/>
      <c r="CP5" s="1287"/>
      <c r="CQ5" s="1287"/>
      <c r="CR5" s="1287"/>
      <c r="CS5" s="1287"/>
      <c r="CT5" s="1287"/>
      <c r="CU5" s="1287"/>
      <c r="CV5" s="1287"/>
      <c r="CW5" s="1287"/>
      <c r="CX5" s="1287"/>
      <c r="CY5" s="1287"/>
      <c r="CZ5" s="1287"/>
      <c r="DA5" s="1287"/>
      <c r="DB5" s="1287"/>
      <c r="DC5" s="1288"/>
      <c r="DD5" s="1288"/>
      <c r="DE5" s="1288"/>
      <c r="DF5" s="1288"/>
      <c r="DG5" s="1289"/>
    </row>
    <row r="6" spans="1:113" x14ac:dyDescent="0.35">
      <c r="A6" s="1281"/>
      <c r="B6" s="1281"/>
      <c r="C6" s="1281"/>
      <c r="D6" s="1281"/>
      <c r="E6" s="1281"/>
      <c r="F6" s="1281"/>
      <c r="G6" s="1281"/>
      <c r="H6" s="1281"/>
      <c r="I6" s="1281"/>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288"/>
      <c r="AH6" s="1288"/>
      <c r="AI6" s="1288"/>
      <c r="AJ6" s="1288"/>
      <c r="AK6" s="1289"/>
      <c r="AL6" s="1290"/>
      <c r="AM6" s="1291"/>
      <c r="AN6" s="1291"/>
      <c r="AO6" s="1291"/>
      <c r="AP6" s="1291"/>
      <c r="AQ6" s="1291"/>
      <c r="AR6" s="1291"/>
      <c r="AS6" s="1291"/>
      <c r="AT6" s="1291"/>
      <c r="AU6" s="1287"/>
      <c r="AV6" s="1287"/>
      <c r="AW6" s="1287"/>
      <c r="AX6" s="1287"/>
      <c r="AY6" s="1287"/>
      <c r="AZ6" s="1287"/>
      <c r="BA6" s="1287"/>
      <c r="BB6" s="1287"/>
      <c r="BC6" s="1287"/>
      <c r="BD6" s="1287"/>
      <c r="BE6" s="1287"/>
      <c r="BF6" s="1287"/>
      <c r="BG6" s="1287"/>
      <c r="BH6" s="1287"/>
      <c r="BI6" s="1287"/>
      <c r="BJ6" s="1287"/>
      <c r="BK6" s="1287"/>
      <c r="BL6" s="1287"/>
      <c r="BM6" s="1287"/>
      <c r="BN6" s="1287"/>
      <c r="BO6" s="1287"/>
      <c r="BP6" s="1287"/>
      <c r="BQ6" s="1287"/>
      <c r="BR6" s="1288"/>
      <c r="BS6" s="1288"/>
      <c r="BT6" s="1288"/>
      <c r="BU6" s="1288"/>
      <c r="BV6" s="1289"/>
      <c r="BW6" s="1290"/>
      <c r="BX6" s="1291"/>
      <c r="BY6" s="1291"/>
      <c r="BZ6" s="1291"/>
      <c r="CA6" s="1291"/>
      <c r="CB6" s="1291"/>
      <c r="CC6" s="1291"/>
      <c r="CD6" s="1291"/>
      <c r="CE6" s="1291"/>
      <c r="CF6" s="1287"/>
      <c r="CG6" s="1287"/>
      <c r="CH6" s="1287"/>
      <c r="CI6" s="1287"/>
      <c r="CJ6" s="1287"/>
      <c r="CK6" s="1287"/>
      <c r="CL6" s="1287"/>
      <c r="CM6" s="1287"/>
      <c r="CN6" s="1287"/>
      <c r="CO6" s="1287"/>
      <c r="CP6" s="1287"/>
      <c r="CQ6" s="1287"/>
      <c r="CR6" s="1287"/>
      <c r="CS6" s="1287"/>
      <c r="CT6" s="1287"/>
      <c r="CU6" s="1287"/>
      <c r="CV6" s="1287"/>
      <c r="CW6" s="1287"/>
      <c r="CX6" s="1287"/>
      <c r="CY6" s="1287"/>
      <c r="CZ6" s="1287"/>
      <c r="DA6" s="1287"/>
      <c r="DB6" s="1287"/>
      <c r="DC6" s="1288"/>
      <c r="DD6" s="1288"/>
      <c r="DE6" s="1288"/>
      <c r="DF6" s="1288"/>
      <c r="DG6" s="1289"/>
    </row>
    <row r="7" spans="1:113" x14ac:dyDescent="0.35">
      <c r="A7" s="1281"/>
      <c r="B7" s="1281"/>
      <c r="C7" s="1281"/>
      <c r="D7" s="1281"/>
      <c r="E7" s="1281"/>
      <c r="F7" s="1281"/>
      <c r="G7" s="1281"/>
      <c r="H7" s="1281"/>
      <c r="I7" s="1281"/>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288"/>
      <c r="AH7" s="1288"/>
      <c r="AI7" s="1288"/>
      <c r="AJ7" s="1288"/>
      <c r="AK7" s="1289"/>
      <c r="AL7" s="1290"/>
      <c r="AM7" s="1291"/>
      <c r="AN7" s="1291"/>
      <c r="AO7" s="1291"/>
      <c r="AP7" s="1291"/>
      <c r="AQ7" s="1291"/>
      <c r="AR7" s="1291"/>
      <c r="AS7" s="1291"/>
      <c r="AT7" s="1291"/>
      <c r="AU7" s="1287"/>
      <c r="AV7" s="1287"/>
      <c r="AW7" s="1287"/>
      <c r="AX7" s="1287"/>
      <c r="AY7" s="1287"/>
      <c r="AZ7" s="1287"/>
      <c r="BA7" s="1287"/>
      <c r="BB7" s="1287"/>
      <c r="BC7" s="1287"/>
      <c r="BD7" s="1287"/>
      <c r="BE7" s="1287"/>
      <c r="BF7" s="1287"/>
      <c r="BG7" s="1287"/>
      <c r="BH7" s="1287"/>
      <c r="BI7" s="1287"/>
      <c r="BJ7" s="1287"/>
      <c r="BK7" s="1287"/>
      <c r="BL7" s="1287"/>
      <c r="BM7" s="1287"/>
      <c r="BN7" s="1287"/>
      <c r="BO7" s="1287"/>
      <c r="BP7" s="1287"/>
      <c r="BQ7" s="1287"/>
      <c r="BR7" s="1288"/>
      <c r="BS7" s="1288"/>
      <c r="BT7" s="1288"/>
      <c r="BU7" s="1288"/>
      <c r="BV7" s="1289"/>
      <c r="BW7" s="1290"/>
      <c r="BX7" s="1291"/>
      <c r="BY7" s="1291"/>
      <c r="BZ7" s="1291"/>
      <c r="CA7" s="1291"/>
      <c r="CB7" s="1291"/>
      <c r="CC7" s="1291"/>
      <c r="CD7" s="1291"/>
      <c r="CE7" s="1291"/>
      <c r="CF7" s="1287"/>
      <c r="CG7" s="1287"/>
      <c r="CH7" s="1287"/>
      <c r="CI7" s="1287"/>
      <c r="CJ7" s="1287"/>
      <c r="CK7" s="1287"/>
      <c r="CL7" s="1287"/>
      <c r="CM7" s="1287"/>
      <c r="CN7" s="1287"/>
      <c r="CO7" s="1287"/>
      <c r="CP7" s="1287"/>
      <c r="CQ7" s="1287"/>
      <c r="CR7" s="1287"/>
      <c r="CS7" s="1287"/>
      <c r="CT7" s="1287"/>
      <c r="CU7" s="1287"/>
      <c r="CV7" s="1287"/>
      <c r="CW7" s="1287"/>
      <c r="CX7" s="1287"/>
      <c r="CY7" s="1287"/>
      <c r="CZ7" s="1287"/>
      <c r="DA7" s="1287"/>
      <c r="DB7" s="1287"/>
      <c r="DC7" s="1288"/>
      <c r="DD7" s="1288"/>
      <c r="DE7" s="1288"/>
      <c r="DF7" s="1288"/>
      <c r="DG7" s="1289"/>
    </row>
    <row r="8" spans="1:113" x14ac:dyDescent="0.35">
      <c r="A8" s="1281"/>
      <c r="B8" s="1281"/>
      <c r="C8" s="1281"/>
      <c r="D8" s="1281"/>
      <c r="E8" s="1281"/>
      <c r="F8" s="1281"/>
      <c r="G8" s="1281"/>
      <c r="H8" s="1281"/>
      <c r="I8" s="1281"/>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288"/>
      <c r="AH8" s="1288"/>
      <c r="AI8" s="1288"/>
      <c r="AJ8" s="1288"/>
      <c r="AK8" s="1289"/>
      <c r="AL8" s="1290"/>
      <c r="AM8" s="1291"/>
      <c r="AN8" s="1291"/>
      <c r="AO8" s="1291"/>
      <c r="AP8" s="1291"/>
      <c r="AQ8" s="1291"/>
      <c r="AR8" s="1291"/>
      <c r="AS8" s="1291"/>
      <c r="AT8" s="1291"/>
      <c r="AU8" s="1287"/>
      <c r="AV8" s="1287"/>
      <c r="AW8" s="1287"/>
      <c r="AX8" s="1287"/>
      <c r="AY8" s="1287"/>
      <c r="AZ8" s="1287"/>
      <c r="BA8" s="1287"/>
      <c r="BB8" s="1287"/>
      <c r="BC8" s="1287"/>
      <c r="BD8" s="1287"/>
      <c r="BE8" s="1287"/>
      <c r="BF8" s="1287"/>
      <c r="BG8" s="1287"/>
      <c r="BH8" s="1287"/>
      <c r="BI8" s="1287"/>
      <c r="BJ8" s="1287"/>
      <c r="BK8" s="1287"/>
      <c r="BL8" s="1287"/>
      <c r="BM8" s="1287"/>
      <c r="BN8" s="1287"/>
      <c r="BO8" s="1287"/>
      <c r="BP8" s="1287"/>
      <c r="BQ8" s="1287"/>
      <c r="BR8" s="1288"/>
      <c r="BS8" s="1288"/>
      <c r="BT8" s="1288"/>
      <c r="BU8" s="1288"/>
      <c r="BV8" s="1289"/>
      <c r="BW8" s="1290"/>
      <c r="BX8" s="1291"/>
      <c r="BY8" s="1291"/>
      <c r="BZ8" s="1291"/>
      <c r="CA8" s="1291"/>
      <c r="CB8" s="1291"/>
      <c r="CC8" s="1291"/>
      <c r="CD8" s="1291"/>
      <c r="CE8" s="1291"/>
      <c r="CF8" s="1287"/>
      <c r="CG8" s="1287"/>
      <c r="CH8" s="1287"/>
      <c r="CI8" s="1287"/>
      <c r="CJ8" s="1287"/>
      <c r="CK8" s="1287"/>
      <c r="CL8" s="1287"/>
      <c r="CM8" s="1287"/>
      <c r="CN8" s="1287"/>
      <c r="CO8" s="1287"/>
      <c r="CP8" s="1287"/>
      <c r="CQ8" s="1287"/>
      <c r="CR8" s="1287"/>
      <c r="CS8" s="1287"/>
      <c r="CT8" s="1287"/>
      <c r="CU8" s="1287"/>
      <c r="CV8" s="1287"/>
      <c r="CW8" s="1287"/>
      <c r="CX8" s="1287"/>
      <c r="CY8" s="1287"/>
      <c r="CZ8" s="1287"/>
      <c r="DA8" s="1287"/>
      <c r="DB8" s="1287"/>
      <c r="DC8" s="1288"/>
      <c r="DD8" s="1288"/>
      <c r="DE8" s="1288"/>
      <c r="DF8" s="1288"/>
      <c r="DG8" s="1289"/>
    </row>
    <row r="9" spans="1:113" x14ac:dyDescent="0.35">
      <c r="A9" s="1281"/>
      <c r="B9" s="1281"/>
      <c r="C9" s="1281"/>
      <c r="D9" s="1281"/>
      <c r="E9" s="1281"/>
      <c r="F9" s="1281"/>
      <c r="G9" s="1281"/>
      <c r="H9" s="1281"/>
      <c r="I9" s="1281"/>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288"/>
      <c r="AH9" s="1288"/>
      <c r="AI9" s="1288"/>
      <c r="AJ9" s="1288"/>
      <c r="AK9" s="1289"/>
      <c r="AL9" s="1290"/>
      <c r="AM9" s="1291"/>
      <c r="AN9" s="1291"/>
      <c r="AO9" s="1291"/>
      <c r="AP9" s="1291"/>
      <c r="AQ9" s="1291"/>
      <c r="AR9" s="1291"/>
      <c r="AS9" s="1291"/>
      <c r="AT9" s="1291"/>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288"/>
      <c r="BS9" s="1288"/>
      <c r="BT9" s="1288"/>
      <c r="BU9" s="1288"/>
      <c r="BV9" s="1289"/>
      <c r="BW9" s="1290"/>
      <c r="BX9" s="1291"/>
      <c r="BY9" s="1291"/>
      <c r="BZ9" s="1291"/>
      <c r="CA9" s="1291"/>
      <c r="CB9" s="1291"/>
      <c r="CC9" s="1291"/>
      <c r="CD9" s="1291"/>
      <c r="CE9" s="1291"/>
      <c r="CF9" s="1287"/>
      <c r="CG9" s="1287"/>
      <c r="CH9" s="1287"/>
      <c r="CI9" s="1287"/>
      <c r="CJ9" s="1287"/>
      <c r="CK9" s="1287"/>
      <c r="CL9" s="1287"/>
      <c r="CM9" s="1287"/>
      <c r="CN9" s="1287"/>
      <c r="CO9" s="1287"/>
      <c r="CP9" s="1287"/>
      <c r="CQ9" s="1287"/>
      <c r="CR9" s="1287"/>
      <c r="CS9" s="1287"/>
      <c r="CT9" s="1287"/>
      <c r="CU9" s="1287"/>
      <c r="CV9" s="1287"/>
      <c r="CW9" s="1287"/>
      <c r="CX9" s="1287"/>
      <c r="CY9" s="1287"/>
      <c r="CZ9" s="1287"/>
      <c r="DA9" s="1287"/>
      <c r="DB9" s="1287"/>
      <c r="DC9" s="1288"/>
      <c r="DD9" s="1288"/>
      <c r="DE9" s="1288"/>
      <c r="DF9" s="1288"/>
      <c r="DG9" s="1289"/>
    </row>
    <row r="10" spans="1:113" x14ac:dyDescent="0.35">
      <c r="A10" s="1281"/>
      <c r="B10" s="1281"/>
      <c r="C10" s="1281"/>
      <c r="D10" s="1281"/>
      <c r="E10" s="1281"/>
      <c r="F10" s="1281"/>
      <c r="G10" s="1281"/>
      <c r="H10" s="1281"/>
      <c r="I10" s="1281"/>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8"/>
      <c r="AH10" s="1288"/>
      <c r="AI10" s="1288"/>
      <c r="AJ10" s="1288"/>
      <c r="AK10" s="1289"/>
      <c r="AL10" s="1290"/>
      <c r="AM10" s="1291"/>
      <c r="AN10" s="1291"/>
      <c r="AO10" s="1291"/>
      <c r="AP10" s="1291"/>
      <c r="AQ10" s="1291"/>
      <c r="AR10" s="1291"/>
      <c r="AS10" s="1291"/>
      <c r="AT10" s="1291"/>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288"/>
      <c r="BS10" s="1288"/>
      <c r="BT10" s="1288"/>
      <c r="BU10" s="1288"/>
      <c r="BV10" s="1289"/>
      <c r="BW10" s="1290"/>
      <c r="BX10" s="1291"/>
      <c r="BY10" s="1291"/>
      <c r="BZ10" s="1291"/>
      <c r="CA10" s="1291"/>
      <c r="CB10" s="1291"/>
      <c r="CC10" s="1291"/>
      <c r="CD10" s="1291"/>
      <c r="CE10" s="1291"/>
      <c r="CF10" s="1287"/>
      <c r="CG10" s="1287"/>
      <c r="CH10" s="1287"/>
      <c r="CI10" s="1287"/>
      <c r="CJ10" s="1287"/>
      <c r="CK10" s="1287"/>
      <c r="CL10" s="1287"/>
      <c r="CM10" s="1287"/>
      <c r="CN10" s="1287"/>
      <c r="CO10" s="1287"/>
      <c r="CP10" s="1287"/>
      <c r="CQ10" s="1287"/>
      <c r="CR10" s="1287"/>
      <c r="CS10" s="1287"/>
      <c r="CT10" s="1287"/>
      <c r="CU10" s="1287"/>
      <c r="CV10" s="1287"/>
      <c r="CW10" s="1287"/>
      <c r="CX10" s="1287"/>
      <c r="CY10" s="1287"/>
      <c r="CZ10" s="1287"/>
      <c r="DA10" s="1287"/>
      <c r="DB10" s="1287"/>
      <c r="DC10" s="1288"/>
      <c r="DD10" s="1288"/>
      <c r="DE10" s="1288"/>
      <c r="DF10" s="1288"/>
      <c r="DG10" s="1289"/>
    </row>
    <row r="11" spans="1:113" x14ac:dyDescent="0.35">
      <c r="A11" s="1281"/>
      <c r="B11" s="1281"/>
      <c r="C11" s="1281"/>
      <c r="D11" s="1281"/>
      <c r="E11" s="1281"/>
      <c r="F11" s="1281"/>
      <c r="G11" s="1281"/>
      <c r="H11" s="1281"/>
      <c r="I11" s="1281"/>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288"/>
      <c r="AH11" s="1288"/>
      <c r="AI11" s="1288"/>
      <c r="AJ11" s="1288"/>
      <c r="AK11" s="1289"/>
      <c r="AL11" s="1290"/>
      <c r="AM11" s="1291"/>
      <c r="AN11" s="1291"/>
      <c r="AO11" s="1291"/>
      <c r="AP11" s="1291"/>
      <c r="AQ11" s="1291"/>
      <c r="AR11" s="1291"/>
      <c r="AS11" s="1291"/>
      <c r="AT11" s="1291"/>
      <c r="AU11" s="1287"/>
      <c r="AV11" s="1287"/>
      <c r="AW11" s="1287"/>
      <c r="AX11" s="1287"/>
      <c r="AY11" s="1287"/>
      <c r="AZ11" s="1287"/>
      <c r="BA11" s="1287"/>
      <c r="BB11" s="1287"/>
      <c r="BC11" s="1287"/>
      <c r="BD11" s="1287"/>
      <c r="BE11" s="1287"/>
      <c r="BF11" s="1287"/>
      <c r="BG11" s="1287"/>
      <c r="BH11" s="1287"/>
      <c r="BI11" s="1287"/>
      <c r="BJ11" s="1287"/>
      <c r="BK11" s="1287"/>
      <c r="BL11" s="1287"/>
      <c r="BM11" s="1287"/>
      <c r="BN11" s="1287"/>
      <c r="BO11" s="1287"/>
      <c r="BP11" s="1287"/>
      <c r="BQ11" s="1287"/>
      <c r="BR11" s="1288"/>
      <c r="BS11" s="1288"/>
      <c r="BT11" s="1288"/>
      <c r="BU11" s="1288"/>
      <c r="BV11" s="1289"/>
      <c r="BW11" s="1290"/>
      <c r="BX11" s="1291"/>
      <c r="BY11" s="1291"/>
      <c r="BZ11" s="1291"/>
      <c r="CA11" s="1291"/>
      <c r="CB11" s="1291"/>
      <c r="CC11" s="1291"/>
      <c r="CD11" s="1291"/>
      <c r="CE11" s="1291"/>
      <c r="CF11" s="1287"/>
      <c r="CG11" s="1287"/>
      <c r="CH11" s="1287"/>
      <c r="CI11" s="1287"/>
      <c r="CJ11" s="1287"/>
      <c r="CK11" s="1287"/>
      <c r="CL11" s="1287"/>
      <c r="CM11" s="1287"/>
      <c r="CN11" s="1287"/>
      <c r="CO11" s="1287"/>
      <c r="CP11" s="1287"/>
      <c r="CQ11" s="1287"/>
      <c r="CR11" s="1287"/>
      <c r="CS11" s="1287"/>
      <c r="CT11" s="1287"/>
      <c r="CU11" s="1287"/>
      <c r="CV11" s="1287"/>
      <c r="CW11" s="1287"/>
      <c r="CX11" s="1287"/>
      <c r="CY11" s="1287"/>
      <c r="CZ11" s="1287"/>
      <c r="DA11" s="1287"/>
      <c r="DB11" s="1287"/>
      <c r="DC11" s="1288"/>
      <c r="DD11" s="1288"/>
      <c r="DE11" s="1288"/>
      <c r="DF11" s="1288"/>
      <c r="DG11" s="1289"/>
    </row>
    <row r="12" spans="1:113" x14ac:dyDescent="0.35">
      <c r="A12" s="1281"/>
      <c r="B12" s="1281"/>
      <c r="C12" s="1281"/>
      <c r="D12" s="1281"/>
      <c r="E12" s="1281"/>
      <c r="F12" s="1281"/>
      <c r="G12" s="1281"/>
      <c r="H12" s="1281"/>
      <c r="I12" s="1281"/>
      <c r="J12" s="1287"/>
      <c r="K12" s="1287"/>
      <c r="L12" s="1287"/>
      <c r="M12" s="1287"/>
      <c r="N12" s="1287"/>
      <c r="O12" s="1287"/>
      <c r="P12" s="1287"/>
      <c r="Q12" s="1287"/>
      <c r="R12" s="1287"/>
      <c r="S12" s="1287"/>
      <c r="T12" s="1287"/>
      <c r="U12" s="1287"/>
      <c r="V12" s="1287"/>
      <c r="W12" s="1287"/>
      <c r="X12" s="1287"/>
      <c r="Y12" s="1287"/>
      <c r="Z12" s="1287"/>
      <c r="AA12" s="1287"/>
      <c r="AB12" s="1287"/>
      <c r="AC12" s="1287"/>
      <c r="AD12" s="1287"/>
      <c r="AE12" s="1287"/>
      <c r="AF12" s="1287"/>
      <c r="AG12" s="1288"/>
      <c r="AH12" s="1288"/>
      <c r="AI12" s="1288"/>
      <c r="AJ12" s="1288"/>
      <c r="AK12" s="1289"/>
      <c r="AL12" s="1290"/>
      <c r="AM12" s="1291"/>
      <c r="AN12" s="1291"/>
      <c r="AO12" s="1291"/>
      <c r="AP12" s="1291"/>
      <c r="AQ12" s="1291"/>
      <c r="AR12" s="1291"/>
      <c r="AS12" s="1291"/>
      <c r="AT12" s="1291"/>
      <c r="AU12" s="1287"/>
      <c r="AV12" s="1287"/>
      <c r="AW12" s="1287"/>
      <c r="AX12" s="1287"/>
      <c r="AY12" s="1287"/>
      <c r="AZ12" s="1287"/>
      <c r="BA12" s="1287"/>
      <c r="BB12" s="1287"/>
      <c r="BC12" s="1287"/>
      <c r="BD12" s="1287"/>
      <c r="BE12" s="1287"/>
      <c r="BF12" s="1287"/>
      <c r="BG12" s="1287"/>
      <c r="BH12" s="1287"/>
      <c r="BI12" s="1287"/>
      <c r="BJ12" s="1287"/>
      <c r="BK12" s="1287"/>
      <c r="BL12" s="1287"/>
      <c r="BM12" s="1287"/>
      <c r="BN12" s="1287"/>
      <c r="BO12" s="1287"/>
      <c r="BP12" s="1287"/>
      <c r="BQ12" s="1287"/>
      <c r="BR12" s="1288"/>
      <c r="BS12" s="1288"/>
      <c r="BT12" s="1288"/>
      <c r="BU12" s="1288"/>
      <c r="BV12" s="1289"/>
      <c r="BW12" s="1290"/>
      <c r="BX12" s="1291"/>
      <c r="BY12" s="1291"/>
      <c r="BZ12" s="1291"/>
      <c r="CA12" s="1291"/>
      <c r="CB12" s="1291"/>
      <c r="CC12" s="1291"/>
      <c r="CD12" s="1291"/>
      <c r="CE12" s="1291"/>
      <c r="CF12" s="1287"/>
      <c r="CG12" s="1287"/>
      <c r="CH12" s="1287"/>
      <c r="CI12" s="1287"/>
      <c r="CJ12" s="1287"/>
      <c r="CK12" s="1287"/>
      <c r="CL12" s="1287"/>
      <c r="CM12" s="1287"/>
      <c r="CN12" s="1287"/>
      <c r="CO12" s="1287"/>
      <c r="CP12" s="1287"/>
      <c r="CQ12" s="1287"/>
      <c r="CR12" s="1287"/>
      <c r="CS12" s="1287"/>
      <c r="CT12" s="1287"/>
      <c r="CU12" s="1287"/>
      <c r="CV12" s="1287"/>
      <c r="CW12" s="1287"/>
      <c r="CX12" s="1287"/>
      <c r="CY12" s="1287"/>
      <c r="CZ12" s="1287"/>
      <c r="DA12" s="1287"/>
      <c r="DB12" s="1287"/>
      <c r="DC12" s="1288"/>
      <c r="DD12" s="1288"/>
      <c r="DE12" s="1288"/>
      <c r="DF12" s="1288"/>
      <c r="DG12" s="1289"/>
    </row>
    <row r="13" spans="1:113" x14ac:dyDescent="0.35">
      <c r="A13" s="1281"/>
      <c r="B13" s="1281"/>
      <c r="C13" s="1281"/>
      <c r="D13" s="1281"/>
      <c r="E13" s="1281"/>
      <c r="F13" s="1281"/>
      <c r="G13" s="1281"/>
      <c r="H13" s="1281"/>
      <c r="I13" s="1281"/>
      <c r="J13" s="1287"/>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288"/>
      <c r="AH13" s="1288"/>
      <c r="AI13" s="1288"/>
      <c r="AJ13" s="1288"/>
      <c r="AK13" s="1289"/>
      <c r="AL13" s="1290"/>
      <c r="AM13" s="1291"/>
      <c r="AN13" s="1291"/>
      <c r="AO13" s="1291"/>
      <c r="AP13" s="1291"/>
      <c r="AQ13" s="1291"/>
      <c r="AR13" s="1291"/>
      <c r="AS13" s="1291"/>
      <c r="AT13" s="1291"/>
      <c r="AU13" s="1287"/>
      <c r="AV13" s="1287"/>
      <c r="AW13" s="1287"/>
      <c r="AX13" s="1287"/>
      <c r="AY13" s="1287"/>
      <c r="AZ13" s="1287"/>
      <c r="BA13" s="1287"/>
      <c r="BB13" s="1287"/>
      <c r="BC13" s="1287"/>
      <c r="BD13" s="1287"/>
      <c r="BE13" s="1287"/>
      <c r="BF13" s="1287"/>
      <c r="BG13" s="1287"/>
      <c r="BH13" s="1287"/>
      <c r="BI13" s="1287"/>
      <c r="BJ13" s="1287"/>
      <c r="BK13" s="1287"/>
      <c r="BL13" s="1287"/>
      <c r="BM13" s="1287"/>
      <c r="BN13" s="1287"/>
      <c r="BO13" s="1287"/>
      <c r="BP13" s="1287"/>
      <c r="BQ13" s="1287"/>
      <c r="BR13" s="1288"/>
      <c r="BS13" s="1288"/>
      <c r="BT13" s="1288"/>
      <c r="BU13" s="1288"/>
      <c r="BV13" s="1289"/>
      <c r="BW13" s="1290"/>
      <c r="BX13" s="1291"/>
      <c r="BY13" s="1291"/>
      <c r="BZ13" s="1291"/>
      <c r="CA13" s="1291"/>
      <c r="CB13" s="1291"/>
      <c r="CC13" s="1291"/>
      <c r="CD13" s="1291"/>
      <c r="CE13" s="1291"/>
      <c r="CF13" s="1287"/>
      <c r="CG13" s="1287"/>
      <c r="CH13" s="1287"/>
      <c r="CI13" s="1287"/>
      <c r="CJ13" s="1287"/>
      <c r="CK13" s="1287"/>
      <c r="CL13" s="1287"/>
      <c r="CM13" s="1287"/>
      <c r="CN13" s="1287"/>
      <c r="CO13" s="1287"/>
      <c r="CP13" s="1287"/>
      <c r="CQ13" s="1287"/>
      <c r="CR13" s="1287"/>
      <c r="CS13" s="1287"/>
      <c r="CT13" s="1287"/>
      <c r="CU13" s="1287"/>
      <c r="CV13" s="1287"/>
      <c r="CW13" s="1287"/>
      <c r="CX13" s="1287"/>
      <c r="CY13" s="1287"/>
      <c r="CZ13" s="1287"/>
      <c r="DA13" s="1287"/>
      <c r="DB13" s="1287"/>
      <c r="DC13" s="1288"/>
      <c r="DD13" s="1288"/>
      <c r="DE13" s="1288"/>
      <c r="DF13" s="1288"/>
      <c r="DG13" s="1289"/>
    </row>
    <row r="14" spans="1:113" x14ac:dyDescent="0.35">
      <c r="A14" s="1281"/>
      <c r="B14" s="1281"/>
      <c r="C14" s="1281"/>
      <c r="D14" s="1281"/>
      <c r="E14" s="1281"/>
      <c r="F14" s="1281"/>
      <c r="G14" s="1281"/>
      <c r="H14" s="1281"/>
      <c r="I14" s="1281"/>
      <c r="J14" s="1287"/>
      <c r="K14" s="1287"/>
      <c r="L14" s="1287"/>
      <c r="M14" s="1287"/>
      <c r="N14" s="1287"/>
      <c r="O14" s="1287"/>
      <c r="P14" s="1287"/>
      <c r="Q14" s="1287"/>
      <c r="R14" s="1287"/>
      <c r="S14" s="1287"/>
      <c r="T14" s="1287"/>
      <c r="U14" s="1287"/>
      <c r="V14" s="1287"/>
      <c r="W14" s="1287"/>
      <c r="X14" s="1287"/>
      <c r="Y14" s="1287"/>
      <c r="Z14" s="1287"/>
      <c r="AA14" s="1287"/>
      <c r="AB14" s="1287"/>
      <c r="AC14" s="1287"/>
      <c r="AD14" s="1287"/>
      <c r="AE14" s="1287"/>
      <c r="AF14" s="1287"/>
      <c r="AG14" s="1288"/>
      <c r="AH14" s="1288"/>
      <c r="AI14" s="1288"/>
      <c r="AJ14" s="1288"/>
      <c r="AK14" s="1289"/>
      <c r="AL14" s="1290"/>
      <c r="AM14" s="1291"/>
      <c r="AN14" s="1291"/>
      <c r="AO14" s="1291"/>
      <c r="AP14" s="1291"/>
      <c r="AQ14" s="1291"/>
      <c r="AR14" s="1291"/>
      <c r="AS14" s="1291"/>
      <c r="AT14" s="1291"/>
      <c r="AU14" s="1287"/>
      <c r="AV14" s="1287"/>
      <c r="AW14" s="1287"/>
      <c r="AX14" s="1287"/>
      <c r="AY14" s="1287"/>
      <c r="AZ14" s="1287"/>
      <c r="BA14" s="1287"/>
      <c r="BB14" s="1287"/>
      <c r="BC14" s="1287"/>
      <c r="BD14" s="1287"/>
      <c r="BE14" s="1287"/>
      <c r="BF14" s="1287"/>
      <c r="BG14" s="1287"/>
      <c r="BH14" s="1287"/>
      <c r="BI14" s="1287"/>
      <c r="BJ14" s="1287"/>
      <c r="BK14" s="1287"/>
      <c r="BL14" s="1287"/>
      <c r="BM14" s="1287"/>
      <c r="BN14" s="1287"/>
      <c r="BO14" s="1287"/>
      <c r="BP14" s="1287"/>
      <c r="BQ14" s="1287"/>
      <c r="BR14" s="1288"/>
      <c r="BS14" s="1288"/>
      <c r="BT14" s="1288"/>
      <c r="BU14" s="1288"/>
      <c r="BV14" s="1289"/>
      <c r="BW14" s="1290"/>
      <c r="BX14" s="1291"/>
      <c r="BY14" s="1291"/>
      <c r="BZ14" s="1291"/>
      <c r="CA14" s="1291"/>
      <c r="CB14" s="1291"/>
      <c r="CC14" s="1291"/>
      <c r="CD14" s="1291"/>
      <c r="CE14" s="1291"/>
      <c r="CF14" s="1287"/>
      <c r="CG14" s="1287"/>
      <c r="CH14" s="1287"/>
      <c r="CI14" s="1287"/>
      <c r="CJ14" s="1287"/>
      <c r="CK14" s="1287"/>
      <c r="CL14" s="1287"/>
      <c r="CM14" s="1287"/>
      <c r="CN14" s="1287"/>
      <c r="CO14" s="1287"/>
      <c r="CP14" s="1287"/>
      <c r="CQ14" s="1287"/>
      <c r="CR14" s="1287"/>
      <c r="CS14" s="1287"/>
      <c r="CT14" s="1287"/>
      <c r="CU14" s="1287"/>
      <c r="CV14" s="1287"/>
      <c r="CW14" s="1287"/>
      <c r="CX14" s="1287"/>
      <c r="CY14" s="1287"/>
      <c r="CZ14" s="1287"/>
      <c r="DA14" s="1287"/>
      <c r="DB14" s="1287"/>
      <c r="DC14" s="1288"/>
      <c r="DD14" s="1288"/>
      <c r="DE14" s="1288"/>
      <c r="DF14" s="1288"/>
      <c r="DG14" s="1289"/>
    </row>
    <row r="15" spans="1:113" x14ac:dyDescent="0.35">
      <c r="A15" s="1291"/>
      <c r="B15" s="1291"/>
      <c r="C15" s="1291"/>
      <c r="D15" s="1291"/>
      <c r="E15" s="1291"/>
      <c r="F15" s="1291"/>
      <c r="G15" s="1291"/>
      <c r="H15" s="1291"/>
      <c r="I15" s="1291"/>
      <c r="J15" s="1287"/>
      <c r="K15" s="1287"/>
      <c r="L15" s="1287"/>
      <c r="M15" s="1287"/>
      <c r="N15" s="1287"/>
      <c r="O15" s="1287"/>
      <c r="P15" s="1287"/>
      <c r="Q15" s="1287"/>
      <c r="R15" s="1287"/>
      <c r="S15" s="1287"/>
      <c r="T15" s="1287"/>
      <c r="U15" s="1287"/>
      <c r="V15" s="1287"/>
      <c r="W15" s="1287"/>
      <c r="X15" s="1287"/>
      <c r="Y15" s="1287"/>
      <c r="Z15" s="1287"/>
      <c r="AA15" s="1287"/>
      <c r="AB15" s="1287"/>
      <c r="AC15" s="1287"/>
      <c r="AD15" s="1287"/>
      <c r="AE15" s="1287"/>
      <c r="AF15" s="1287"/>
      <c r="AG15" s="1288"/>
      <c r="AH15" s="1288"/>
      <c r="AI15" s="1288"/>
      <c r="AJ15" s="1288"/>
      <c r="AK15" s="1289"/>
      <c r="AL15" s="1290"/>
      <c r="AM15" s="1291"/>
      <c r="AN15" s="1291"/>
      <c r="AO15" s="1291"/>
      <c r="AP15" s="1291"/>
      <c r="AQ15" s="1291"/>
      <c r="AR15" s="1291"/>
      <c r="AS15" s="1291"/>
      <c r="AT15" s="1291"/>
      <c r="AU15" s="1287"/>
      <c r="AV15" s="1287"/>
      <c r="AW15" s="1287"/>
      <c r="AX15" s="1287"/>
      <c r="AY15" s="1287"/>
      <c r="AZ15" s="1287"/>
      <c r="BA15" s="1287"/>
      <c r="BB15" s="1287"/>
      <c r="BC15" s="1287"/>
      <c r="BD15" s="1287"/>
      <c r="BE15" s="1287"/>
      <c r="BF15" s="1287"/>
      <c r="BG15" s="1287"/>
      <c r="BH15" s="1287"/>
      <c r="BI15" s="1287"/>
      <c r="BJ15" s="1287"/>
      <c r="BK15" s="1287"/>
      <c r="BL15" s="1287"/>
      <c r="BM15" s="1287"/>
      <c r="BN15" s="1287"/>
      <c r="BO15" s="1287"/>
      <c r="BP15" s="1287"/>
      <c r="BQ15" s="1287"/>
      <c r="BR15" s="1288"/>
      <c r="BS15" s="1288"/>
      <c r="BT15" s="1288"/>
      <c r="BU15" s="1288"/>
      <c r="BV15" s="1289"/>
      <c r="BW15" s="1290"/>
      <c r="BX15" s="1291"/>
      <c r="BY15" s="1291"/>
      <c r="BZ15" s="1291"/>
      <c r="CA15" s="1291"/>
      <c r="CB15" s="1291"/>
      <c r="CC15" s="1291"/>
      <c r="CD15" s="1291"/>
      <c r="CE15" s="1291"/>
      <c r="CF15" s="1287"/>
      <c r="CG15" s="1287"/>
      <c r="CH15" s="1287"/>
      <c r="CI15" s="1287"/>
      <c r="CJ15" s="1287"/>
      <c r="CK15" s="1287"/>
      <c r="CL15" s="1287"/>
      <c r="CM15" s="1287"/>
      <c r="CN15" s="1287"/>
      <c r="CO15" s="1287"/>
      <c r="CP15" s="1287"/>
      <c r="CQ15" s="1287"/>
      <c r="CR15" s="1287"/>
      <c r="CS15" s="1287"/>
      <c r="CT15" s="1287"/>
      <c r="CU15" s="1287"/>
      <c r="CV15" s="1287"/>
      <c r="CW15" s="1287"/>
      <c r="CX15" s="1287"/>
      <c r="CY15" s="1287"/>
      <c r="CZ15" s="1287"/>
      <c r="DA15" s="1287"/>
      <c r="DB15" s="1287"/>
      <c r="DC15" s="1288"/>
      <c r="DD15" s="1288"/>
      <c r="DE15" s="1288"/>
      <c r="DF15" s="1288"/>
      <c r="DG15" s="1289"/>
    </row>
    <row r="16" spans="1:113" x14ac:dyDescent="0.35">
      <c r="A16" s="1291"/>
      <c r="B16" s="1291"/>
      <c r="C16" s="1291"/>
      <c r="D16" s="1291"/>
      <c r="E16" s="1291"/>
      <c r="F16" s="1291"/>
      <c r="G16" s="1291"/>
      <c r="H16" s="1291"/>
      <c r="I16" s="1291"/>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288"/>
      <c r="AH16" s="1288"/>
      <c r="AI16" s="1288"/>
      <c r="AJ16" s="1288"/>
      <c r="AK16" s="1289"/>
      <c r="AL16" s="1290"/>
      <c r="AM16" s="1291"/>
      <c r="AN16" s="1291"/>
      <c r="AO16" s="1291"/>
      <c r="AP16" s="1291"/>
      <c r="AQ16" s="1291"/>
      <c r="AR16" s="1291"/>
      <c r="AS16" s="1291"/>
      <c r="AT16" s="1291"/>
      <c r="AU16" s="1287"/>
      <c r="AV16" s="1287"/>
      <c r="AW16" s="1287"/>
      <c r="AX16" s="1287"/>
      <c r="AY16" s="1287"/>
      <c r="AZ16" s="1287"/>
      <c r="BA16" s="1287"/>
      <c r="BB16" s="1287"/>
      <c r="BC16" s="1287"/>
      <c r="BD16" s="1287"/>
      <c r="BE16" s="1287"/>
      <c r="BF16" s="1287"/>
      <c r="BG16" s="1287"/>
      <c r="BH16" s="1287"/>
      <c r="BI16" s="1287"/>
      <c r="BJ16" s="1287"/>
      <c r="BK16" s="1287"/>
      <c r="BL16" s="1287"/>
      <c r="BM16" s="1287"/>
      <c r="BN16" s="1287"/>
      <c r="BO16" s="1287"/>
      <c r="BP16" s="1287"/>
      <c r="BQ16" s="1287"/>
      <c r="BR16" s="1288"/>
      <c r="BS16" s="1288"/>
      <c r="BT16" s="1288"/>
      <c r="BU16" s="1288"/>
      <c r="BV16" s="1289"/>
      <c r="BW16" s="1290"/>
      <c r="BX16" s="1291"/>
      <c r="BY16" s="1291"/>
      <c r="BZ16" s="1291"/>
      <c r="CA16" s="1291"/>
      <c r="CB16" s="1291"/>
      <c r="CC16" s="1291"/>
      <c r="CD16" s="1291"/>
      <c r="CE16" s="1291"/>
      <c r="CF16" s="1287"/>
      <c r="CG16" s="1287"/>
      <c r="CH16" s="1287"/>
      <c r="CI16" s="1287"/>
      <c r="CJ16" s="1287"/>
      <c r="CK16" s="1287"/>
      <c r="CL16" s="1287"/>
      <c r="CM16" s="1287"/>
      <c r="CN16" s="1287"/>
      <c r="CO16" s="1287"/>
      <c r="CP16" s="1287"/>
      <c r="CQ16" s="1287"/>
      <c r="CR16" s="1287"/>
      <c r="CS16" s="1287"/>
      <c r="CT16" s="1287"/>
      <c r="CU16" s="1287"/>
      <c r="CV16" s="1287"/>
      <c r="CW16" s="1287"/>
      <c r="CX16" s="1287"/>
      <c r="CY16" s="1287"/>
      <c r="CZ16" s="1287"/>
      <c r="DA16" s="1287"/>
      <c r="DB16" s="1287"/>
      <c r="DC16" s="1288"/>
      <c r="DD16" s="1288"/>
      <c r="DE16" s="1288"/>
      <c r="DF16" s="1288"/>
      <c r="DG16" s="1289"/>
    </row>
    <row r="17" spans="1:111" x14ac:dyDescent="0.35">
      <c r="A17" s="1291"/>
      <c r="B17" s="1291"/>
      <c r="C17" s="1291"/>
      <c r="D17" s="1291"/>
      <c r="E17" s="1291"/>
      <c r="F17" s="1291"/>
      <c r="G17" s="1291"/>
      <c r="H17" s="1291"/>
      <c r="I17" s="1291"/>
      <c r="J17" s="1287"/>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288"/>
      <c r="AH17" s="1288"/>
      <c r="AI17" s="1288"/>
      <c r="AJ17" s="1288"/>
      <c r="AK17" s="1289"/>
      <c r="AL17" s="1290"/>
      <c r="AM17" s="1291"/>
      <c r="AN17" s="1291"/>
      <c r="AO17" s="1291"/>
      <c r="AP17" s="1291"/>
      <c r="AQ17" s="1291"/>
      <c r="AR17" s="1291"/>
      <c r="AS17" s="1291"/>
      <c r="AT17" s="1291"/>
      <c r="AU17" s="1287"/>
      <c r="AV17" s="1287"/>
      <c r="AW17" s="1287"/>
      <c r="AX17" s="1287"/>
      <c r="AY17" s="1287"/>
      <c r="AZ17" s="1287"/>
      <c r="BA17" s="1287"/>
      <c r="BB17" s="1287"/>
      <c r="BC17" s="1287"/>
      <c r="BD17" s="1287"/>
      <c r="BE17" s="1287"/>
      <c r="BF17" s="1287"/>
      <c r="BG17" s="1287"/>
      <c r="BH17" s="1287"/>
      <c r="BI17" s="1287"/>
      <c r="BJ17" s="1287"/>
      <c r="BK17" s="1287"/>
      <c r="BL17" s="1287"/>
      <c r="BM17" s="1287"/>
      <c r="BN17" s="1287"/>
      <c r="BO17" s="1287"/>
      <c r="BP17" s="1287"/>
      <c r="BQ17" s="1287"/>
      <c r="BR17" s="1288"/>
      <c r="BS17" s="1288"/>
      <c r="BT17" s="1288"/>
      <c r="BU17" s="1288"/>
      <c r="BV17" s="1289"/>
      <c r="BW17" s="1290"/>
      <c r="BX17" s="1291"/>
      <c r="BY17" s="1291"/>
      <c r="BZ17" s="1291"/>
      <c r="CA17" s="1291"/>
      <c r="CB17" s="1291"/>
      <c r="CC17" s="1291"/>
      <c r="CD17" s="1291"/>
      <c r="CE17" s="1291"/>
      <c r="CF17" s="1287"/>
      <c r="CG17" s="1287"/>
      <c r="CH17" s="1287"/>
      <c r="CI17" s="1287"/>
      <c r="CJ17" s="1287"/>
      <c r="CK17" s="1287"/>
      <c r="CL17" s="1287"/>
      <c r="CM17" s="1287"/>
      <c r="CN17" s="1287"/>
      <c r="CO17" s="1287"/>
      <c r="CP17" s="1287"/>
      <c r="CQ17" s="1287"/>
      <c r="CR17" s="1287"/>
      <c r="CS17" s="1287"/>
      <c r="CT17" s="1287"/>
      <c r="CU17" s="1287"/>
      <c r="CV17" s="1287"/>
      <c r="CW17" s="1287"/>
      <c r="CX17" s="1287"/>
      <c r="CY17" s="1287"/>
      <c r="CZ17" s="1287"/>
      <c r="DA17" s="1287"/>
      <c r="DB17" s="1287"/>
      <c r="DC17" s="1288"/>
      <c r="DD17" s="1288"/>
      <c r="DE17" s="1288"/>
      <c r="DF17" s="1288"/>
      <c r="DG17" s="1289"/>
    </row>
    <row r="18" spans="1:111" x14ac:dyDescent="0.35">
      <c r="A18" s="1291"/>
      <c r="B18" s="1291"/>
      <c r="C18" s="1291"/>
      <c r="D18" s="1291"/>
      <c r="E18" s="1291"/>
      <c r="F18" s="1291"/>
      <c r="G18" s="1291"/>
      <c r="H18" s="1291"/>
      <c r="I18" s="1291"/>
      <c r="J18" s="1287"/>
      <c r="K18" s="1287"/>
      <c r="L18" s="1287"/>
      <c r="M18" s="1287"/>
      <c r="N18" s="1287"/>
      <c r="O18" s="1287"/>
      <c r="P18" s="1287"/>
      <c r="Q18" s="1287"/>
      <c r="R18" s="1287"/>
      <c r="S18" s="1287"/>
      <c r="T18" s="1287"/>
      <c r="U18" s="1287"/>
      <c r="V18" s="1287"/>
      <c r="W18" s="1287"/>
      <c r="X18" s="1287"/>
      <c r="Y18" s="1287"/>
      <c r="Z18" s="1287"/>
      <c r="AA18" s="1287"/>
      <c r="AB18" s="1287"/>
      <c r="AC18" s="1287"/>
      <c r="AD18" s="1287"/>
      <c r="AE18" s="1287"/>
      <c r="AF18" s="1287"/>
      <c r="AG18" s="1288"/>
      <c r="AH18" s="1288"/>
      <c r="AI18" s="1288"/>
      <c r="AJ18" s="1288"/>
      <c r="AK18" s="1289"/>
      <c r="AL18" s="1290"/>
      <c r="AM18" s="1291"/>
      <c r="AN18" s="1291"/>
      <c r="AO18" s="1291"/>
      <c r="AP18" s="1291"/>
      <c r="AQ18" s="1291"/>
      <c r="AR18" s="1291"/>
      <c r="AS18" s="1291"/>
      <c r="AT18" s="1291"/>
      <c r="AU18" s="1287"/>
      <c r="AV18" s="1287"/>
      <c r="AW18" s="1287"/>
      <c r="AX18" s="1287"/>
      <c r="AY18" s="1287"/>
      <c r="AZ18" s="1287"/>
      <c r="BA18" s="1287"/>
      <c r="BB18" s="1287"/>
      <c r="BC18" s="1287"/>
      <c r="BD18" s="1287"/>
      <c r="BE18" s="1287"/>
      <c r="BF18" s="1287"/>
      <c r="BG18" s="1287"/>
      <c r="BH18" s="1287"/>
      <c r="BI18" s="1287"/>
      <c r="BJ18" s="1287"/>
      <c r="BK18" s="1287"/>
      <c r="BL18" s="1287"/>
      <c r="BM18" s="1287"/>
      <c r="BN18" s="1287"/>
      <c r="BO18" s="1287"/>
      <c r="BP18" s="1287"/>
      <c r="BQ18" s="1287"/>
      <c r="BR18" s="1288"/>
      <c r="BS18" s="1288"/>
      <c r="BT18" s="1288"/>
      <c r="BU18" s="1288"/>
      <c r="BV18" s="1289"/>
      <c r="BW18" s="1290"/>
      <c r="BX18" s="1291"/>
      <c r="BY18" s="1291"/>
      <c r="BZ18" s="1291"/>
      <c r="CA18" s="1291"/>
      <c r="CB18" s="1291"/>
      <c r="CC18" s="1291"/>
      <c r="CD18" s="1291"/>
      <c r="CE18" s="1291"/>
      <c r="CF18" s="1287"/>
      <c r="CG18" s="1287"/>
      <c r="CH18" s="1287"/>
      <c r="CI18" s="1287"/>
      <c r="CJ18" s="1287"/>
      <c r="CK18" s="1287"/>
      <c r="CL18" s="1287"/>
      <c r="CM18" s="1287"/>
      <c r="CN18" s="1287"/>
      <c r="CO18" s="1287"/>
      <c r="CP18" s="1287"/>
      <c r="CQ18" s="1287"/>
      <c r="CR18" s="1287"/>
      <c r="CS18" s="1287"/>
      <c r="CT18" s="1287"/>
      <c r="CU18" s="1287"/>
      <c r="CV18" s="1287"/>
      <c r="CW18" s="1287"/>
      <c r="CX18" s="1287"/>
      <c r="CY18" s="1287"/>
      <c r="CZ18" s="1287"/>
      <c r="DA18" s="1287"/>
      <c r="DB18" s="1287"/>
      <c r="DC18" s="1288"/>
      <c r="DD18" s="1288"/>
      <c r="DE18" s="1288"/>
      <c r="DF18" s="1288"/>
      <c r="DG18" s="1289"/>
    </row>
    <row r="19" spans="1:111" x14ac:dyDescent="0.35">
      <c r="A19" s="1291"/>
      <c r="B19" s="1291"/>
      <c r="C19" s="1291"/>
      <c r="D19" s="1291"/>
      <c r="E19" s="1291"/>
      <c r="F19" s="1291"/>
      <c r="G19" s="1291"/>
      <c r="H19" s="1291"/>
      <c r="I19" s="1291"/>
      <c r="J19" s="1287"/>
      <c r="K19" s="1287"/>
      <c r="L19" s="1287"/>
      <c r="M19" s="1287"/>
      <c r="N19" s="1287"/>
      <c r="O19" s="1287"/>
      <c r="P19" s="1287"/>
      <c r="Q19" s="1287"/>
      <c r="R19" s="1287"/>
      <c r="S19" s="1287"/>
      <c r="T19" s="1287"/>
      <c r="U19" s="1287"/>
      <c r="V19" s="1287"/>
      <c r="W19" s="1287"/>
      <c r="X19" s="1287"/>
      <c r="Y19" s="1287"/>
      <c r="Z19" s="1287"/>
      <c r="AA19" s="1287"/>
      <c r="AB19" s="1287"/>
      <c r="AC19" s="1287"/>
      <c r="AD19" s="1287"/>
      <c r="AE19" s="1287"/>
      <c r="AF19" s="1287"/>
      <c r="AG19" s="1288"/>
      <c r="AH19" s="1288"/>
      <c r="AI19" s="1288"/>
      <c r="AJ19" s="1288"/>
      <c r="AK19" s="1289"/>
      <c r="AL19" s="1290"/>
      <c r="AM19" s="1291"/>
      <c r="AN19" s="1291"/>
      <c r="AO19" s="1291"/>
      <c r="AP19" s="1291"/>
      <c r="AQ19" s="1291"/>
      <c r="AR19" s="1291"/>
      <c r="AS19" s="1291"/>
      <c r="AT19" s="1291"/>
      <c r="AU19" s="1287"/>
      <c r="AV19" s="1287"/>
      <c r="AW19" s="1287"/>
      <c r="AX19" s="1287"/>
      <c r="AY19" s="1287"/>
      <c r="AZ19" s="1287"/>
      <c r="BA19" s="1287"/>
      <c r="BB19" s="1287"/>
      <c r="BC19" s="1287"/>
      <c r="BD19" s="1287"/>
      <c r="BE19" s="1287"/>
      <c r="BF19" s="1287"/>
      <c r="BG19" s="1287"/>
      <c r="BH19" s="1287"/>
      <c r="BI19" s="1287"/>
      <c r="BJ19" s="1287"/>
      <c r="BK19" s="1287"/>
      <c r="BL19" s="1287"/>
      <c r="BM19" s="1287"/>
      <c r="BN19" s="1287"/>
      <c r="BO19" s="1287"/>
      <c r="BP19" s="1287"/>
      <c r="BQ19" s="1287"/>
      <c r="BR19" s="1288"/>
      <c r="BS19" s="1288"/>
      <c r="BT19" s="1288"/>
      <c r="BU19" s="1288"/>
      <c r="BV19" s="1289"/>
      <c r="BW19" s="1290"/>
      <c r="BX19" s="1291"/>
      <c r="BY19" s="1291"/>
      <c r="BZ19" s="1291"/>
      <c r="CA19" s="1291"/>
      <c r="CB19" s="1291"/>
      <c r="CC19" s="1291"/>
      <c r="CD19" s="1291"/>
      <c r="CE19" s="1291"/>
      <c r="CF19" s="1287"/>
      <c r="CG19" s="1287"/>
      <c r="CH19" s="1287"/>
      <c r="CI19" s="1287"/>
      <c r="CJ19" s="1287"/>
      <c r="CK19" s="1287"/>
      <c r="CL19" s="1287"/>
      <c r="CM19" s="1287"/>
      <c r="CN19" s="1287"/>
      <c r="CO19" s="1287"/>
      <c r="CP19" s="1287"/>
      <c r="CQ19" s="1287"/>
      <c r="CR19" s="1287"/>
      <c r="CS19" s="1287"/>
      <c r="CT19" s="1287"/>
      <c r="CU19" s="1287"/>
      <c r="CV19" s="1287"/>
      <c r="CW19" s="1287"/>
      <c r="CX19" s="1287"/>
      <c r="CY19" s="1287"/>
      <c r="CZ19" s="1287"/>
      <c r="DA19" s="1287"/>
      <c r="DB19" s="1287"/>
      <c r="DC19" s="1288"/>
      <c r="DD19" s="1288"/>
      <c r="DE19" s="1288"/>
      <c r="DF19" s="1288"/>
      <c r="DG19" s="1289"/>
    </row>
    <row r="20" spans="1:111" x14ac:dyDescent="0.35">
      <c r="A20" s="1291"/>
      <c r="B20" s="1291"/>
      <c r="C20" s="1291"/>
      <c r="D20" s="1291"/>
      <c r="E20" s="1291"/>
      <c r="F20" s="1291"/>
      <c r="G20" s="1291"/>
      <c r="H20" s="1291"/>
      <c r="I20" s="1291"/>
      <c r="J20" s="1287"/>
      <c r="K20" s="1287"/>
      <c r="L20" s="1287"/>
      <c r="M20" s="1287"/>
      <c r="N20" s="1287"/>
      <c r="O20" s="1287"/>
      <c r="P20" s="1287"/>
      <c r="Q20" s="1287"/>
      <c r="R20" s="1287"/>
      <c r="S20" s="1287"/>
      <c r="T20" s="1287"/>
      <c r="U20" s="1287"/>
      <c r="V20" s="1287"/>
      <c r="W20" s="1287"/>
      <c r="X20" s="1287"/>
      <c r="Y20" s="1287"/>
      <c r="Z20" s="1287"/>
      <c r="AA20" s="1287"/>
      <c r="AB20" s="1287"/>
      <c r="AC20" s="1287"/>
      <c r="AD20" s="1287"/>
      <c r="AE20" s="1287"/>
      <c r="AF20" s="1287"/>
      <c r="AG20" s="1288"/>
      <c r="AH20" s="1288"/>
      <c r="AI20" s="1288"/>
      <c r="AJ20" s="1288"/>
      <c r="AK20" s="1289"/>
      <c r="AL20" s="1290"/>
      <c r="AM20" s="1291"/>
      <c r="AN20" s="1291"/>
      <c r="AO20" s="1291"/>
      <c r="AP20" s="1291"/>
      <c r="AQ20" s="1291"/>
      <c r="AR20" s="1291"/>
      <c r="AS20" s="1291"/>
      <c r="AT20" s="1291"/>
      <c r="AU20" s="1287"/>
      <c r="AV20" s="1287"/>
      <c r="AW20" s="1287"/>
      <c r="AX20" s="1287"/>
      <c r="AY20" s="1287"/>
      <c r="AZ20" s="1287"/>
      <c r="BA20" s="1287"/>
      <c r="BB20" s="1287"/>
      <c r="BC20" s="1287"/>
      <c r="BD20" s="1287"/>
      <c r="BE20" s="1287"/>
      <c r="BF20" s="1287"/>
      <c r="BG20" s="1287"/>
      <c r="BH20" s="1287"/>
      <c r="BI20" s="1287"/>
      <c r="BJ20" s="1287"/>
      <c r="BK20" s="1287"/>
      <c r="BL20" s="1287"/>
      <c r="BM20" s="1287"/>
      <c r="BN20" s="1287"/>
      <c r="BO20" s="1287"/>
      <c r="BP20" s="1287"/>
      <c r="BQ20" s="1287"/>
      <c r="BR20" s="1288"/>
      <c r="BS20" s="1288"/>
      <c r="BT20" s="1288"/>
      <c r="BU20" s="1288"/>
      <c r="BV20" s="1289"/>
      <c r="BW20" s="1290"/>
      <c r="BX20" s="1291"/>
      <c r="BY20" s="1291"/>
      <c r="BZ20" s="1291"/>
      <c r="CA20" s="1291"/>
      <c r="CB20" s="1291"/>
      <c r="CC20" s="1291"/>
      <c r="CD20" s="1291"/>
      <c r="CE20" s="1291"/>
      <c r="CF20" s="1287"/>
      <c r="CG20" s="1287"/>
      <c r="CH20" s="1287"/>
      <c r="CI20" s="1287"/>
      <c r="CJ20" s="1287"/>
      <c r="CK20" s="1287"/>
      <c r="CL20" s="1287"/>
      <c r="CM20" s="1287"/>
      <c r="CN20" s="1287"/>
      <c r="CO20" s="1287"/>
      <c r="CP20" s="1287"/>
      <c r="CQ20" s="1287"/>
      <c r="CR20" s="1287"/>
      <c r="CS20" s="1287"/>
      <c r="CT20" s="1287"/>
      <c r="CU20" s="1287"/>
      <c r="CV20" s="1287"/>
      <c r="CW20" s="1287"/>
      <c r="CX20" s="1287"/>
      <c r="CY20" s="1287"/>
      <c r="CZ20" s="1287"/>
      <c r="DA20" s="1287"/>
      <c r="DB20" s="1287"/>
      <c r="DC20" s="1288"/>
      <c r="DD20" s="1288"/>
      <c r="DE20" s="1288"/>
      <c r="DF20" s="1288"/>
      <c r="DG20" s="1289"/>
    </row>
    <row r="21" spans="1:111" x14ac:dyDescent="0.35">
      <c r="A21" s="1291"/>
      <c r="B21" s="1291"/>
      <c r="C21" s="1291"/>
      <c r="D21" s="1291"/>
      <c r="E21" s="1291"/>
      <c r="F21" s="1291"/>
      <c r="G21" s="1291"/>
      <c r="H21" s="1291"/>
      <c r="I21" s="1291"/>
      <c r="J21" s="1287"/>
      <c r="K21" s="1287"/>
      <c r="L21" s="1287"/>
      <c r="M21" s="1287"/>
      <c r="N21" s="1287"/>
      <c r="O21" s="1287"/>
      <c r="P21" s="1287"/>
      <c r="Q21" s="1287"/>
      <c r="R21" s="1287"/>
      <c r="S21" s="1287"/>
      <c r="T21" s="1287"/>
      <c r="U21" s="1287"/>
      <c r="V21" s="1287"/>
      <c r="W21" s="1287"/>
      <c r="X21" s="1287"/>
      <c r="Y21" s="1287"/>
      <c r="Z21" s="1287"/>
      <c r="AA21" s="1287"/>
      <c r="AB21" s="1287"/>
      <c r="AC21" s="1287"/>
      <c r="AD21" s="1287"/>
      <c r="AE21" s="1287"/>
      <c r="AF21" s="1287"/>
      <c r="AG21" s="1288"/>
      <c r="AH21" s="1288"/>
      <c r="AI21" s="1288"/>
      <c r="AJ21" s="1288"/>
      <c r="AK21" s="1289"/>
      <c r="AL21" s="1290"/>
      <c r="AM21" s="1291"/>
      <c r="AN21" s="1291"/>
      <c r="AO21" s="1291"/>
      <c r="AP21" s="1291"/>
      <c r="AQ21" s="1291"/>
      <c r="AR21" s="1291"/>
      <c r="AS21" s="1291"/>
      <c r="AT21" s="1291"/>
      <c r="AU21" s="1287"/>
      <c r="AV21" s="1287"/>
      <c r="AW21" s="1287"/>
      <c r="AX21" s="1287"/>
      <c r="AY21" s="1287"/>
      <c r="AZ21" s="1287"/>
      <c r="BA21" s="1287"/>
      <c r="BB21" s="1287"/>
      <c r="BC21" s="1287"/>
      <c r="BD21" s="1287"/>
      <c r="BE21" s="1287"/>
      <c r="BF21" s="1287"/>
      <c r="BG21" s="1287"/>
      <c r="BH21" s="1287"/>
      <c r="BI21" s="1287"/>
      <c r="BJ21" s="1287"/>
      <c r="BK21" s="1287"/>
      <c r="BL21" s="1287"/>
      <c r="BM21" s="1287"/>
      <c r="BN21" s="1287"/>
      <c r="BO21" s="1287"/>
      <c r="BP21" s="1287"/>
      <c r="BQ21" s="1287"/>
      <c r="BR21" s="1288"/>
      <c r="BS21" s="1288"/>
      <c r="BT21" s="1288"/>
      <c r="BU21" s="1288"/>
      <c r="BV21" s="1289"/>
      <c r="BW21" s="1290"/>
      <c r="BX21" s="1291"/>
      <c r="BY21" s="1291"/>
      <c r="BZ21" s="1291"/>
      <c r="CA21" s="1291"/>
      <c r="CB21" s="1291"/>
      <c r="CC21" s="1291"/>
      <c r="CD21" s="1291"/>
      <c r="CE21" s="1291"/>
      <c r="CF21" s="1287"/>
      <c r="CG21" s="1287"/>
      <c r="CH21" s="1287"/>
      <c r="CI21" s="1287"/>
      <c r="CJ21" s="1287"/>
      <c r="CK21" s="1287"/>
      <c r="CL21" s="1287"/>
      <c r="CM21" s="1287"/>
      <c r="CN21" s="1287"/>
      <c r="CO21" s="1287"/>
      <c r="CP21" s="1287"/>
      <c r="CQ21" s="1287"/>
      <c r="CR21" s="1287"/>
      <c r="CS21" s="1287"/>
      <c r="CT21" s="1287"/>
      <c r="CU21" s="1287"/>
      <c r="CV21" s="1287"/>
      <c r="CW21" s="1287"/>
      <c r="CX21" s="1287"/>
      <c r="CY21" s="1287"/>
      <c r="CZ21" s="1287"/>
      <c r="DA21" s="1287"/>
      <c r="DB21" s="1287"/>
      <c r="DC21" s="1288"/>
      <c r="DD21" s="1288"/>
      <c r="DE21" s="1288"/>
      <c r="DF21" s="1288"/>
      <c r="DG21" s="1289"/>
    </row>
    <row r="22" spans="1:111" x14ac:dyDescent="0.35">
      <c r="A22" s="1291"/>
      <c r="B22" s="1291"/>
      <c r="C22" s="1291"/>
      <c r="D22" s="1291"/>
      <c r="E22" s="1291"/>
      <c r="F22" s="1291"/>
      <c r="G22" s="1291"/>
      <c r="H22" s="1291"/>
      <c r="I22" s="1291"/>
      <c r="J22" s="1287"/>
      <c r="K22" s="1287"/>
      <c r="L22" s="1287"/>
      <c r="M22" s="1287"/>
      <c r="N22" s="1287"/>
      <c r="O22" s="1287"/>
      <c r="P22" s="1287"/>
      <c r="Q22" s="1287"/>
      <c r="R22" s="1287"/>
      <c r="S22" s="1287"/>
      <c r="T22" s="1287"/>
      <c r="U22" s="1287"/>
      <c r="V22" s="1287"/>
      <c r="W22" s="1287"/>
      <c r="X22" s="1287"/>
      <c r="Y22" s="1287"/>
      <c r="Z22" s="1287"/>
      <c r="AA22" s="1287"/>
      <c r="AB22" s="1287"/>
      <c r="AC22" s="1287"/>
      <c r="AD22" s="1287"/>
      <c r="AE22" s="1287"/>
      <c r="AF22" s="1287"/>
      <c r="AG22" s="1288"/>
      <c r="AH22" s="1288"/>
      <c r="AI22" s="1288"/>
      <c r="AJ22" s="1288"/>
      <c r="AK22" s="1289"/>
      <c r="AL22" s="1290"/>
      <c r="AM22" s="1291"/>
      <c r="AN22" s="1291"/>
      <c r="AO22" s="1291"/>
      <c r="AP22" s="1291"/>
      <c r="AQ22" s="1291"/>
      <c r="AR22" s="1291"/>
      <c r="AS22" s="1291"/>
      <c r="AT22" s="1291"/>
      <c r="AU22" s="1287"/>
      <c r="AV22" s="1287"/>
      <c r="AW22" s="1287"/>
      <c r="AX22" s="1287"/>
      <c r="AY22" s="1287"/>
      <c r="AZ22" s="1287"/>
      <c r="BA22" s="1287"/>
      <c r="BB22" s="1287"/>
      <c r="BC22" s="1287"/>
      <c r="BD22" s="1287"/>
      <c r="BE22" s="1287"/>
      <c r="BF22" s="1287"/>
      <c r="BG22" s="1287"/>
      <c r="BH22" s="1287"/>
      <c r="BI22" s="1287"/>
      <c r="BJ22" s="1287"/>
      <c r="BK22" s="1287"/>
      <c r="BL22" s="1287"/>
      <c r="BM22" s="1287"/>
      <c r="BN22" s="1287"/>
      <c r="BO22" s="1287"/>
      <c r="BP22" s="1287"/>
      <c r="BQ22" s="1287"/>
      <c r="BR22" s="1288"/>
      <c r="BS22" s="1288"/>
      <c r="BT22" s="1288"/>
      <c r="BU22" s="1288"/>
      <c r="BV22" s="1289"/>
      <c r="BW22" s="1290"/>
      <c r="BX22" s="1291"/>
      <c r="BY22" s="1291"/>
      <c r="BZ22" s="1291"/>
      <c r="CA22" s="1291"/>
      <c r="CB22" s="1291"/>
      <c r="CC22" s="1291"/>
      <c r="CD22" s="1291"/>
      <c r="CE22" s="1291"/>
      <c r="CF22" s="1287"/>
      <c r="CG22" s="1287"/>
      <c r="CH22" s="1287"/>
      <c r="CI22" s="1287"/>
      <c r="CJ22" s="1287"/>
      <c r="CK22" s="1287"/>
      <c r="CL22" s="1287"/>
      <c r="CM22" s="1287"/>
      <c r="CN22" s="1287"/>
      <c r="CO22" s="1287"/>
      <c r="CP22" s="1287"/>
      <c r="CQ22" s="1287"/>
      <c r="CR22" s="1287"/>
      <c r="CS22" s="1287"/>
      <c r="CT22" s="1287"/>
      <c r="CU22" s="1287"/>
      <c r="CV22" s="1287"/>
      <c r="CW22" s="1287"/>
      <c r="CX22" s="1287"/>
      <c r="CY22" s="1287"/>
      <c r="CZ22" s="1287"/>
      <c r="DA22" s="1287"/>
      <c r="DB22" s="1287"/>
      <c r="DC22" s="1288"/>
      <c r="DD22" s="1288"/>
      <c r="DE22" s="1288"/>
      <c r="DF22" s="1288"/>
      <c r="DG22" s="1289"/>
    </row>
    <row r="23" spans="1:111" x14ac:dyDescent="0.35">
      <c r="A23" s="1291"/>
      <c r="B23" s="1291"/>
      <c r="C23" s="1291"/>
      <c r="D23" s="1291"/>
      <c r="E23" s="1291"/>
      <c r="F23" s="1291"/>
      <c r="G23" s="1291"/>
      <c r="H23" s="1291"/>
      <c r="I23" s="1291"/>
      <c r="J23" s="1287"/>
      <c r="K23" s="1287"/>
      <c r="L23" s="1287"/>
      <c r="M23" s="1287"/>
      <c r="N23" s="1287"/>
      <c r="O23" s="1287"/>
      <c r="P23" s="1287"/>
      <c r="Q23" s="1287"/>
      <c r="R23" s="1287"/>
      <c r="S23" s="1287"/>
      <c r="T23" s="1287"/>
      <c r="U23" s="1287"/>
      <c r="V23" s="1287"/>
      <c r="W23" s="1287"/>
      <c r="X23" s="1287"/>
      <c r="Y23" s="1287"/>
      <c r="Z23" s="1287"/>
      <c r="AA23" s="1287"/>
      <c r="AB23" s="1287"/>
      <c r="AC23" s="1287"/>
      <c r="AD23" s="1287"/>
      <c r="AE23" s="1287"/>
      <c r="AF23" s="1287"/>
      <c r="AG23" s="1288"/>
      <c r="AH23" s="1288"/>
      <c r="AI23" s="1288"/>
      <c r="AJ23" s="1288"/>
      <c r="AK23" s="1289"/>
      <c r="AL23" s="1290"/>
      <c r="AM23" s="1291"/>
      <c r="AN23" s="1291"/>
      <c r="AO23" s="1291"/>
      <c r="AP23" s="1291"/>
      <c r="AQ23" s="1291"/>
      <c r="AR23" s="1291"/>
      <c r="AS23" s="1291"/>
      <c r="AT23" s="1291"/>
      <c r="AU23" s="1287"/>
      <c r="AV23" s="1287"/>
      <c r="AW23" s="1287"/>
      <c r="AX23" s="1287"/>
      <c r="AY23" s="1287"/>
      <c r="AZ23" s="1287"/>
      <c r="BA23" s="1287"/>
      <c r="BB23" s="1287"/>
      <c r="BC23" s="1287"/>
      <c r="BD23" s="1287"/>
      <c r="BE23" s="1287"/>
      <c r="BF23" s="1287"/>
      <c r="BG23" s="1287"/>
      <c r="BH23" s="1287"/>
      <c r="BI23" s="1287"/>
      <c r="BJ23" s="1287"/>
      <c r="BK23" s="1287"/>
      <c r="BL23" s="1287"/>
      <c r="BM23" s="1287"/>
      <c r="BN23" s="1287"/>
      <c r="BO23" s="1287"/>
      <c r="BP23" s="1287"/>
      <c r="BQ23" s="1287"/>
      <c r="BR23" s="1288"/>
      <c r="BS23" s="1288"/>
      <c r="BT23" s="1288"/>
      <c r="BU23" s="1288"/>
      <c r="BV23" s="1289"/>
      <c r="BW23" s="1290"/>
      <c r="BX23" s="1291"/>
      <c r="BY23" s="1291"/>
      <c r="BZ23" s="1291"/>
      <c r="CA23" s="1291"/>
      <c r="CB23" s="1291"/>
      <c r="CC23" s="1291"/>
      <c r="CD23" s="1291"/>
      <c r="CE23" s="1291"/>
      <c r="CF23" s="1287"/>
      <c r="CG23" s="1287"/>
      <c r="CH23" s="1287"/>
      <c r="CI23" s="1287"/>
      <c r="CJ23" s="1287"/>
      <c r="CK23" s="1287"/>
      <c r="CL23" s="1287"/>
      <c r="CM23" s="1287"/>
      <c r="CN23" s="1287"/>
      <c r="CO23" s="1287"/>
      <c r="CP23" s="1287"/>
      <c r="CQ23" s="1287"/>
      <c r="CR23" s="1287"/>
      <c r="CS23" s="1287"/>
      <c r="CT23" s="1287"/>
      <c r="CU23" s="1287"/>
      <c r="CV23" s="1287"/>
      <c r="CW23" s="1287"/>
      <c r="CX23" s="1287"/>
      <c r="CY23" s="1287"/>
      <c r="CZ23" s="1287"/>
      <c r="DA23" s="1287"/>
      <c r="DB23" s="1287"/>
      <c r="DC23" s="1288"/>
      <c r="DD23" s="1288"/>
      <c r="DE23" s="1288"/>
      <c r="DF23" s="1288"/>
      <c r="DG23" s="1289"/>
    </row>
    <row r="24" spans="1:111" x14ac:dyDescent="0.35">
      <c r="A24" s="1291"/>
      <c r="B24" s="1291"/>
      <c r="C24" s="1291"/>
      <c r="D24" s="1291"/>
      <c r="E24" s="1291"/>
      <c r="F24" s="1291"/>
      <c r="G24" s="1291"/>
      <c r="H24" s="1291"/>
      <c r="I24" s="1291"/>
      <c r="J24" s="1287"/>
      <c r="K24" s="1287"/>
      <c r="L24" s="1287"/>
      <c r="M24" s="1287"/>
      <c r="N24" s="1287"/>
      <c r="O24" s="1287"/>
      <c r="P24" s="1287"/>
      <c r="Q24" s="1287"/>
      <c r="R24" s="1287"/>
      <c r="S24" s="1287"/>
      <c r="T24" s="1287"/>
      <c r="U24" s="1287"/>
      <c r="V24" s="1287"/>
      <c r="W24" s="1287"/>
      <c r="X24" s="1287"/>
      <c r="Y24" s="1287"/>
      <c r="Z24" s="1287"/>
      <c r="AA24" s="1287"/>
      <c r="AB24" s="1287"/>
      <c r="AC24" s="1287"/>
      <c r="AD24" s="1287"/>
      <c r="AE24" s="1287"/>
      <c r="AF24" s="1287"/>
      <c r="AG24" s="1288"/>
      <c r="AH24" s="1288"/>
      <c r="AI24" s="1288"/>
      <c r="AJ24" s="1288"/>
      <c r="AK24" s="1289"/>
      <c r="AL24" s="1290"/>
      <c r="AM24" s="1291"/>
      <c r="AN24" s="1291"/>
      <c r="AO24" s="1291"/>
      <c r="AP24" s="1291"/>
      <c r="AQ24" s="1291"/>
      <c r="AR24" s="1291"/>
      <c r="AS24" s="1291"/>
      <c r="AT24" s="1291"/>
      <c r="AU24" s="1287"/>
      <c r="AV24" s="1287"/>
      <c r="AW24" s="1287"/>
      <c r="AX24" s="1287"/>
      <c r="AY24" s="1287"/>
      <c r="AZ24" s="1287"/>
      <c r="BA24" s="1287"/>
      <c r="BB24" s="1287"/>
      <c r="BC24" s="1287"/>
      <c r="BD24" s="1287"/>
      <c r="BE24" s="1287"/>
      <c r="BF24" s="1287"/>
      <c r="BG24" s="1287"/>
      <c r="BH24" s="1287"/>
      <c r="BI24" s="1287"/>
      <c r="BJ24" s="1287"/>
      <c r="BK24" s="1287"/>
      <c r="BL24" s="1287"/>
      <c r="BM24" s="1287"/>
      <c r="BN24" s="1287"/>
      <c r="BO24" s="1287"/>
      <c r="BP24" s="1287"/>
      <c r="BQ24" s="1287"/>
      <c r="BR24" s="1288"/>
      <c r="BS24" s="1288"/>
      <c r="BT24" s="1288"/>
      <c r="BU24" s="1288"/>
      <c r="BV24" s="1289"/>
      <c r="BW24" s="1290"/>
      <c r="BX24" s="1291"/>
      <c r="BY24" s="1291"/>
      <c r="BZ24" s="1291"/>
      <c r="CA24" s="1291"/>
      <c r="CB24" s="1291"/>
      <c r="CC24" s="1291"/>
      <c r="CD24" s="1291"/>
      <c r="CE24" s="1291"/>
      <c r="CF24" s="1287"/>
      <c r="CG24" s="1287"/>
      <c r="CH24" s="1287"/>
      <c r="CI24" s="1287"/>
      <c r="CJ24" s="1287"/>
      <c r="CK24" s="1287"/>
      <c r="CL24" s="1287"/>
      <c r="CM24" s="1287"/>
      <c r="CN24" s="1287"/>
      <c r="CO24" s="1287"/>
      <c r="CP24" s="1287"/>
      <c r="CQ24" s="1287"/>
      <c r="CR24" s="1287"/>
      <c r="CS24" s="1287"/>
      <c r="CT24" s="1287"/>
      <c r="CU24" s="1287"/>
      <c r="CV24" s="1287"/>
      <c r="CW24" s="1287"/>
      <c r="CX24" s="1287"/>
      <c r="CY24" s="1287"/>
      <c r="CZ24" s="1287"/>
      <c r="DA24" s="1287"/>
      <c r="DB24" s="1287"/>
      <c r="DC24" s="1288"/>
      <c r="DD24" s="1288"/>
      <c r="DE24" s="1288"/>
      <c r="DF24" s="1288"/>
      <c r="DG24" s="1289"/>
    </row>
    <row r="25" spans="1:111" x14ac:dyDescent="0.35">
      <c r="A25" s="1291"/>
      <c r="B25" s="1291"/>
      <c r="C25" s="1291"/>
      <c r="D25" s="1291"/>
      <c r="E25" s="1291"/>
      <c r="F25" s="1291"/>
      <c r="G25" s="1291"/>
      <c r="H25" s="1291"/>
      <c r="I25" s="1291"/>
      <c r="J25" s="1287"/>
      <c r="K25" s="1287"/>
      <c r="L25" s="1287"/>
      <c r="M25" s="1287"/>
      <c r="N25" s="1287"/>
      <c r="O25" s="1287"/>
      <c r="P25" s="1287"/>
      <c r="Q25" s="1287"/>
      <c r="R25" s="1287"/>
      <c r="S25" s="1287"/>
      <c r="T25" s="1287"/>
      <c r="U25" s="1287"/>
      <c r="V25" s="1287"/>
      <c r="W25" s="1287"/>
      <c r="X25" s="1287"/>
      <c r="Y25" s="1287"/>
      <c r="Z25" s="1287"/>
      <c r="AA25" s="1287"/>
      <c r="AB25" s="1287"/>
      <c r="AC25" s="1287"/>
      <c r="AD25" s="1287"/>
      <c r="AE25" s="1287"/>
      <c r="AF25" s="1287"/>
      <c r="AG25" s="1288"/>
      <c r="AH25" s="1288"/>
      <c r="AI25" s="1288"/>
      <c r="AJ25" s="1288"/>
      <c r="AK25" s="1289"/>
      <c r="AL25" s="1290"/>
      <c r="AM25" s="1291"/>
      <c r="AN25" s="1291"/>
      <c r="AO25" s="1291"/>
      <c r="AP25" s="1291"/>
      <c r="AQ25" s="1291"/>
      <c r="AR25" s="1291"/>
      <c r="AS25" s="1291"/>
      <c r="AT25" s="1291"/>
      <c r="AU25" s="1287"/>
      <c r="AV25" s="1287"/>
      <c r="AW25" s="1287"/>
      <c r="AX25" s="1287"/>
      <c r="AY25" s="1287"/>
      <c r="AZ25" s="1287"/>
      <c r="BA25" s="1287"/>
      <c r="BB25" s="1287"/>
      <c r="BC25" s="1287"/>
      <c r="BD25" s="1287"/>
      <c r="BE25" s="1287"/>
      <c r="BF25" s="1287"/>
      <c r="BG25" s="1287"/>
      <c r="BH25" s="1287"/>
      <c r="BI25" s="1287"/>
      <c r="BJ25" s="1287"/>
      <c r="BK25" s="1287"/>
      <c r="BL25" s="1287"/>
      <c r="BM25" s="1287"/>
      <c r="BN25" s="1287"/>
      <c r="BO25" s="1287"/>
      <c r="BP25" s="1287"/>
      <c r="BQ25" s="1287"/>
      <c r="BR25" s="1288"/>
      <c r="BS25" s="1288"/>
      <c r="BT25" s="1288"/>
      <c r="BU25" s="1288"/>
      <c r="BV25" s="1289"/>
      <c r="BW25" s="1290"/>
      <c r="BX25" s="1291"/>
      <c r="BY25" s="1291"/>
      <c r="BZ25" s="1291"/>
      <c r="CA25" s="1291"/>
      <c r="CB25" s="1291"/>
      <c r="CC25" s="1291"/>
      <c r="CD25" s="1291"/>
      <c r="CE25" s="1291"/>
      <c r="CF25" s="1287"/>
      <c r="CG25" s="1287"/>
      <c r="CH25" s="1287"/>
      <c r="CI25" s="1287"/>
      <c r="CJ25" s="1287"/>
      <c r="CK25" s="1287"/>
      <c r="CL25" s="1287"/>
      <c r="CM25" s="1287"/>
      <c r="CN25" s="1287"/>
      <c r="CO25" s="1287"/>
      <c r="CP25" s="1287"/>
      <c r="CQ25" s="1287"/>
      <c r="CR25" s="1287"/>
      <c r="CS25" s="1287"/>
      <c r="CT25" s="1287"/>
      <c r="CU25" s="1287"/>
      <c r="CV25" s="1287"/>
      <c r="CW25" s="1287"/>
      <c r="CX25" s="1287"/>
      <c r="CY25" s="1287"/>
      <c r="CZ25" s="1287"/>
      <c r="DA25" s="1287"/>
      <c r="DB25" s="1287"/>
      <c r="DC25" s="1288"/>
      <c r="DD25" s="1288"/>
      <c r="DE25" s="1288"/>
      <c r="DF25" s="1288"/>
      <c r="DG25" s="1289"/>
    </row>
    <row r="26" spans="1:111" x14ac:dyDescent="0.35">
      <c r="A26" s="1291"/>
      <c r="B26" s="1291"/>
      <c r="C26" s="1291"/>
      <c r="D26" s="1291"/>
      <c r="E26" s="1291"/>
      <c r="F26" s="1291"/>
      <c r="G26" s="1291"/>
      <c r="H26" s="1291"/>
      <c r="I26" s="1291"/>
      <c r="J26" s="1287"/>
      <c r="K26" s="1287"/>
      <c r="L26" s="1287"/>
      <c r="M26" s="1287"/>
      <c r="N26" s="1287"/>
      <c r="O26" s="1287"/>
      <c r="P26" s="1287"/>
      <c r="Q26" s="1287"/>
      <c r="R26" s="1287"/>
      <c r="S26" s="1287"/>
      <c r="T26" s="1287"/>
      <c r="U26" s="1287"/>
      <c r="V26" s="1287"/>
      <c r="W26" s="1287"/>
      <c r="X26" s="1287"/>
      <c r="Y26" s="1287"/>
      <c r="Z26" s="1287"/>
      <c r="AA26" s="1287"/>
      <c r="AB26" s="1287"/>
      <c r="AC26" s="1287"/>
      <c r="AD26" s="1287"/>
      <c r="AE26" s="1287"/>
      <c r="AF26" s="1287"/>
      <c r="AG26" s="1288"/>
      <c r="AH26" s="1288"/>
      <c r="AI26" s="1288"/>
      <c r="AJ26" s="1288"/>
      <c r="AK26" s="1289"/>
      <c r="AL26" s="1290"/>
      <c r="AM26" s="1291"/>
      <c r="AN26" s="1291"/>
      <c r="AO26" s="1291"/>
      <c r="AP26" s="1291"/>
      <c r="AQ26" s="1291"/>
      <c r="AR26" s="1291"/>
      <c r="AS26" s="1291"/>
      <c r="AT26" s="1291"/>
      <c r="AU26" s="1287"/>
      <c r="AV26" s="1287"/>
      <c r="AW26" s="1287"/>
      <c r="AX26" s="1287"/>
      <c r="AY26" s="1287"/>
      <c r="AZ26" s="1287"/>
      <c r="BA26" s="1287"/>
      <c r="BB26" s="1287"/>
      <c r="BC26" s="1287"/>
      <c r="BD26" s="1287"/>
      <c r="BE26" s="1287"/>
      <c r="BF26" s="1287"/>
      <c r="BG26" s="1287"/>
      <c r="BH26" s="1287"/>
      <c r="BI26" s="1287"/>
      <c r="BJ26" s="1287"/>
      <c r="BK26" s="1287"/>
      <c r="BL26" s="1287"/>
      <c r="BM26" s="1287"/>
      <c r="BN26" s="1287"/>
      <c r="BO26" s="1287"/>
      <c r="BP26" s="1287"/>
      <c r="BQ26" s="1287"/>
      <c r="BR26" s="1288"/>
      <c r="BS26" s="1288"/>
      <c r="BT26" s="1288"/>
      <c r="BU26" s="1288"/>
      <c r="BV26" s="1289"/>
      <c r="BW26" s="1290"/>
      <c r="BX26" s="1291"/>
      <c r="BY26" s="1291"/>
      <c r="BZ26" s="1291"/>
      <c r="CA26" s="1291"/>
      <c r="CB26" s="1291"/>
      <c r="CC26" s="1291"/>
      <c r="CD26" s="1291"/>
      <c r="CE26" s="1291"/>
      <c r="CF26" s="1287"/>
      <c r="CG26" s="1287"/>
      <c r="CH26" s="1287"/>
      <c r="CI26" s="1287"/>
      <c r="CJ26" s="1287"/>
      <c r="CK26" s="1287"/>
      <c r="CL26" s="1287"/>
      <c r="CM26" s="1287"/>
      <c r="CN26" s="1287"/>
      <c r="CO26" s="1287"/>
      <c r="CP26" s="1287"/>
      <c r="CQ26" s="1287"/>
      <c r="CR26" s="1287"/>
      <c r="CS26" s="1287"/>
      <c r="CT26" s="1287"/>
      <c r="CU26" s="1287"/>
      <c r="CV26" s="1287"/>
      <c r="CW26" s="1287"/>
      <c r="CX26" s="1287"/>
      <c r="CY26" s="1287"/>
      <c r="CZ26" s="1287"/>
      <c r="DA26" s="1287"/>
      <c r="DB26" s="1287"/>
      <c r="DC26" s="1288"/>
      <c r="DD26" s="1288"/>
      <c r="DE26" s="1288"/>
      <c r="DF26" s="1288"/>
      <c r="DG26" s="1289"/>
    </row>
    <row r="27" spans="1:111" x14ac:dyDescent="0.35">
      <c r="A27" s="1291"/>
      <c r="B27" s="1291"/>
      <c r="C27" s="1291"/>
      <c r="D27" s="1291"/>
      <c r="E27" s="1291"/>
      <c r="F27" s="1291"/>
      <c r="G27" s="1291"/>
      <c r="H27" s="1291"/>
      <c r="I27" s="1291"/>
      <c r="J27" s="1287"/>
      <c r="K27" s="1287"/>
      <c r="L27" s="1287"/>
      <c r="M27" s="1287"/>
      <c r="N27" s="1287"/>
      <c r="O27" s="1287"/>
      <c r="P27" s="1287"/>
      <c r="Q27" s="1287"/>
      <c r="R27" s="1287"/>
      <c r="S27" s="1287"/>
      <c r="T27" s="1287"/>
      <c r="U27" s="1287"/>
      <c r="V27" s="1287"/>
      <c r="W27" s="1287"/>
      <c r="X27" s="1287"/>
      <c r="Y27" s="1287"/>
      <c r="Z27" s="1287"/>
      <c r="AA27" s="1287"/>
      <c r="AB27" s="1287"/>
      <c r="AC27" s="1287"/>
      <c r="AD27" s="1287"/>
      <c r="AE27" s="1287"/>
      <c r="AF27" s="1287"/>
      <c r="AG27" s="1288"/>
      <c r="AH27" s="1288"/>
      <c r="AI27" s="1288"/>
      <c r="AJ27" s="1288"/>
      <c r="AK27" s="1289"/>
      <c r="AL27" s="1290"/>
      <c r="AM27" s="1291"/>
      <c r="AN27" s="1291"/>
      <c r="AO27" s="1291"/>
      <c r="AP27" s="1291"/>
      <c r="AQ27" s="1291"/>
      <c r="AR27" s="1291"/>
      <c r="AS27" s="1291"/>
      <c r="AT27" s="1291"/>
      <c r="AU27" s="1287"/>
      <c r="AV27" s="1287"/>
      <c r="AW27" s="1287"/>
      <c r="AX27" s="1287"/>
      <c r="AY27" s="1287"/>
      <c r="AZ27" s="1287"/>
      <c r="BA27" s="1287"/>
      <c r="BB27" s="1287"/>
      <c r="BC27" s="1287"/>
      <c r="BD27" s="1287"/>
      <c r="BE27" s="1287"/>
      <c r="BF27" s="1287"/>
      <c r="BG27" s="1287"/>
      <c r="BH27" s="1287"/>
      <c r="BI27" s="1287"/>
      <c r="BJ27" s="1287"/>
      <c r="BK27" s="1287"/>
      <c r="BL27" s="1287"/>
      <c r="BM27" s="1287"/>
      <c r="BN27" s="1287"/>
      <c r="BO27" s="1287"/>
      <c r="BP27" s="1287"/>
      <c r="BQ27" s="1287"/>
      <c r="BR27" s="1288"/>
      <c r="BS27" s="1288"/>
      <c r="BT27" s="1288"/>
      <c r="BU27" s="1288"/>
      <c r="BV27" s="1289"/>
      <c r="BW27" s="1290"/>
      <c r="BX27" s="1291"/>
      <c r="BY27" s="1291"/>
      <c r="BZ27" s="1291"/>
      <c r="CA27" s="1291"/>
      <c r="CB27" s="1291"/>
      <c r="CC27" s="1291"/>
      <c r="CD27" s="1291"/>
      <c r="CE27" s="1291"/>
      <c r="CF27" s="1287"/>
      <c r="CG27" s="1287"/>
      <c r="CH27" s="1287"/>
      <c r="CI27" s="1287"/>
      <c r="CJ27" s="1287"/>
      <c r="CK27" s="1287"/>
      <c r="CL27" s="1287"/>
      <c r="CM27" s="1287"/>
      <c r="CN27" s="1287"/>
      <c r="CO27" s="1287"/>
      <c r="CP27" s="1287"/>
      <c r="CQ27" s="1287"/>
      <c r="CR27" s="1287"/>
      <c r="CS27" s="1287"/>
      <c r="CT27" s="1287"/>
      <c r="CU27" s="1287"/>
      <c r="CV27" s="1287"/>
      <c r="CW27" s="1287"/>
      <c r="CX27" s="1287"/>
      <c r="CY27" s="1287"/>
      <c r="CZ27" s="1287"/>
      <c r="DA27" s="1287"/>
      <c r="DB27" s="1287"/>
      <c r="DC27" s="1288"/>
      <c r="DD27" s="1288"/>
      <c r="DE27" s="1288"/>
      <c r="DF27" s="1288"/>
      <c r="DG27" s="1289"/>
    </row>
    <row r="28" spans="1:111" x14ac:dyDescent="0.35">
      <c r="A28" s="1291"/>
      <c r="B28" s="1291"/>
      <c r="C28" s="1291"/>
      <c r="D28" s="1291"/>
      <c r="E28" s="1291"/>
      <c r="F28" s="1291"/>
      <c r="G28" s="1291"/>
      <c r="H28" s="1291"/>
      <c r="I28" s="1291"/>
      <c r="J28" s="1287"/>
      <c r="K28" s="1287"/>
      <c r="L28" s="1287"/>
      <c r="M28" s="1287"/>
      <c r="N28" s="1287"/>
      <c r="O28" s="1287"/>
      <c r="P28" s="1287"/>
      <c r="Q28" s="1287"/>
      <c r="R28" s="1287"/>
      <c r="S28" s="1287"/>
      <c r="T28" s="1287"/>
      <c r="U28" s="1287"/>
      <c r="V28" s="1287"/>
      <c r="W28" s="1287"/>
      <c r="X28" s="1287"/>
      <c r="Y28" s="1287"/>
      <c r="Z28" s="1287"/>
      <c r="AA28" s="1287"/>
      <c r="AB28" s="1287"/>
      <c r="AC28" s="1287"/>
      <c r="AD28" s="1287"/>
      <c r="AE28" s="1287"/>
      <c r="AF28" s="1287"/>
      <c r="AG28" s="1288"/>
      <c r="AH28" s="1288"/>
      <c r="AI28" s="1288"/>
      <c r="AJ28" s="1288"/>
      <c r="AK28" s="1289"/>
      <c r="AL28" s="1290"/>
      <c r="AM28" s="1291"/>
      <c r="AN28" s="1291"/>
      <c r="AO28" s="1291"/>
      <c r="AP28" s="1291"/>
      <c r="AQ28" s="1291"/>
      <c r="AR28" s="1291"/>
      <c r="AS28" s="1291"/>
      <c r="AT28" s="1291"/>
      <c r="AU28" s="1287"/>
      <c r="AV28" s="1287"/>
      <c r="AW28" s="1287"/>
      <c r="AX28" s="1287"/>
      <c r="AY28" s="1287"/>
      <c r="AZ28" s="1287"/>
      <c r="BA28" s="1287"/>
      <c r="BB28" s="1287"/>
      <c r="BC28" s="1287"/>
      <c r="BD28" s="1287"/>
      <c r="BE28" s="1287"/>
      <c r="BF28" s="1287"/>
      <c r="BG28" s="1287"/>
      <c r="BH28" s="1287"/>
      <c r="BI28" s="1287"/>
      <c r="BJ28" s="1287"/>
      <c r="BK28" s="1287"/>
      <c r="BL28" s="1287"/>
      <c r="BM28" s="1287"/>
      <c r="BN28" s="1287"/>
      <c r="BO28" s="1287"/>
      <c r="BP28" s="1287"/>
      <c r="BQ28" s="1287"/>
      <c r="BR28" s="1288"/>
      <c r="BS28" s="1288"/>
      <c r="BT28" s="1288"/>
      <c r="BU28" s="1288"/>
      <c r="BV28" s="1289"/>
      <c r="BW28" s="1290"/>
      <c r="BX28" s="1291"/>
      <c r="BY28" s="1291"/>
      <c r="BZ28" s="1291"/>
      <c r="CA28" s="1291"/>
      <c r="CB28" s="1291"/>
      <c r="CC28" s="1291"/>
      <c r="CD28" s="1291"/>
      <c r="CE28" s="1291"/>
      <c r="CF28" s="1287"/>
      <c r="CG28" s="1287"/>
      <c r="CH28" s="1287"/>
      <c r="CI28" s="1287"/>
      <c r="CJ28" s="1287"/>
      <c r="CK28" s="1287"/>
      <c r="CL28" s="1287"/>
      <c r="CM28" s="1287"/>
      <c r="CN28" s="1287"/>
      <c r="CO28" s="1287"/>
      <c r="CP28" s="1287"/>
      <c r="CQ28" s="1287"/>
      <c r="CR28" s="1287"/>
      <c r="CS28" s="1287"/>
      <c r="CT28" s="1287"/>
      <c r="CU28" s="1287"/>
      <c r="CV28" s="1287"/>
      <c r="CW28" s="1287"/>
      <c r="CX28" s="1287"/>
      <c r="CY28" s="1287"/>
      <c r="CZ28" s="1287"/>
      <c r="DA28" s="1287"/>
      <c r="DB28" s="1287"/>
      <c r="DC28" s="1288"/>
      <c r="DD28" s="1288"/>
      <c r="DE28" s="1288"/>
      <c r="DF28" s="1288"/>
      <c r="DG28" s="1289"/>
    </row>
    <row r="29" spans="1:111" x14ac:dyDescent="0.35">
      <c r="A29" s="1291"/>
      <c r="B29" s="1291"/>
      <c r="C29" s="1291"/>
      <c r="D29" s="1291"/>
      <c r="E29" s="1291"/>
      <c r="F29" s="1291"/>
      <c r="G29" s="1291"/>
      <c r="H29" s="1291"/>
      <c r="I29" s="1291"/>
      <c r="J29" s="1287"/>
      <c r="K29" s="1287"/>
      <c r="L29" s="1287"/>
      <c r="M29" s="1287"/>
      <c r="N29" s="1287"/>
      <c r="O29" s="1287"/>
      <c r="P29" s="1287"/>
      <c r="Q29" s="1287"/>
      <c r="R29" s="1287"/>
      <c r="S29" s="1287"/>
      <c r="T29" s="1287"/>
      <c r="U29" s="1287"/>
      <c r="V29" s="1287"/>
      <c r="W29" s="1287"/>
      <c r="X29" s="1287"/>
      <c r="Y29" s="1287"/>
      <c r="Z29" s="1287"/>
      <c r="AA29" s="1287"/>
      <c r="AB29" s="1287"/>
      <c r="AC29" s="1287"/>
      <c r="AD29" s="1287"/>
      <c r="AE29" s="1287"/>
      <c r="AF29" s="1287"/>
      <c r="AG29" s="1288"/>
      <c r="AH29" s="1288"/>
      <c r="AI29" s="1288"/>
      <c r="AJ29" s="1288"/>
      <c r="AK29" s="1289"/>
      <c r="AL29" s="1290"/>
      <c r="AM29" s="1291"/>
      <c r="AN29" s="1291"/>
      <c r="AO29" s="1291"/>
      <c r="AP29" s="1291"/>
      <c r="AQ29" s="1291"/>
      <c r="AR29" s="1291"/>
      <c r="AS29" s="1291"/>
      <c r="AT29" s="1291"/>
      <c r="AU29" s="1287"/>
      <c r="AV29" s="1287"/>
      <c r="AW29" s="1287"/>
      <c r="AX29" s="1287"/>
      <c r="AY29" s="1287"/>
      <c r="AZ29" s="1287"/>
      <c r="BA29" s="1287"/>
      <c r="BB29" s="1287"/>
      <c r="BC29" s="1287"/>
      <c r="BD29" s="1287"/>
      <c r="BE29" s="1287"/>
      <c r="BF29" s="1287"/>
      <c r="BG29" s="1287"/>
      <c r="BH29" s="1287"/>
      <c r="BI29" s="1287"/>
      <c r="BJ29" s="1287"/>
      <c r="BK29" s="1287"/>
      <c r="BL29" s="1287"/>
      <c r="BM29" s="1287"/>
      <c r="BN29" s="1287"/>
      <c r="BO29" s="1287"/>
      <c r="BP29" s="1287"/>
      <c r="BQ29" s="1287"/>
      <c r="BR29" s="1288"/>
      <c r="BS29" s="1288"/>
      <c r="BT29" s="1288"/>
      <c r="BU29" s="1288"/>
      <c r="BV29" s="1289"/>
      <c r="BW29" s="1290"/>
      <c r="BX29" s="1291"/>
      <c r="BY29" s="1291"/>
      <c r="BZ29" s="1291"/>
      <c r="CA29" s="1291"/>
      <c r="CB29" s="1291"/>
      <c r="CC29" s="1291"/>
      <c r="CD29" s="1291"/>
      <c r="CE29" s="1291"/>
      <c r="CF29" s="1287"/>
      <c r="CG29" s="1287"/>
      <c r="CH29" s="1287"/>
      <c r="CI29" s="1287"/>
      <c r="CJ29" s="1287"/>
      <c r="CK29" s="1287"/>
      <c r="CL29" s="1287"/>
      <c r="CM29" s="1287"/>
      <c r="CN29" s="1287"/>
      <c r="CO29" s="1287"/>
      <c r="CP29" s="1287"/>
      <c r="CQ29" s="1287"/>
      <c r="CR29" s="1287"/>
      <c r="CS29" s="1287"/>
      <c r="CT29" s="1287"/>
      <c r="CU29" s="1287"/>
      <c r="CV29" s="1287"/>
      <c r="CW29" s="1287"/>
      <c r="CX29" s="1287"/>
      <c r="CY29" s="1287"/>
      <c r="CZ29" s="1287"/>
      <c r="DA29" s="1287"/>
      <c r="DB29" s="1287"/>
      <c r="DC29" s="1288"/>
      <c r="DD29" s="1288"/>
      <c r="DE29" s="1288"/>
      <c r="DF29" s="1288"/>
      <c r="DG29" s="1289"/>
    </row>
    <row r="30" spans="1:111" x14ac:dyDescent="0.35">
      <c r="A30" s="1291"/>
      <c r="B30" s="1291"/>
      <c r="C30" s="1291"/>
      <c r="D30" s="1291"/>
      <c r="E30" s="1291"/>
      <c r="F30" s="1291"/>
      <c r="G30" s="1291"/>
      <c r="H30" s="1291"/>
      <c r="I30" s="1291"/>
      <c r="J30" s="1287"/>
      <c r="K30" s="1287"/>
      <c r="L30" s="1287"/>
      <c r="M30" s="1287"/>
      <c r="N30" s="1287"/>
      <c r="O30" s="1287"/>
      <c r="P30" s="1287"/>
      <c r="Q30" s="1287"/>
      <c r="R30" s="1287"/>
      <c r="S30" s="1287"/>
      <c r="T30" s="1287"/>
      <c r="U30" s="1287"/>
      <c r="V30" s="1287"/>
      <c r="W30" s="1287"/>
      <c r="X30" s="1287"/>
      <c r="Y30" s="1287"/>
      <c r="Z30" s="1287"/>
      <c r="AA30" s="1287"/>
      <c r="AB30" s="1287"/>
      <c r="AC30" s="1287"/>
      <c r="AD30" s="1287"/>
      <c r="AE30" s="1287"/>
      <c r="AF30" s="1287"/>
      <c r="AG30" s="1288"/>
      <c r="AH30" s="1288"/>
      <c r="AI30" s="1288"/>
      <c r="AJ30" s="1288"/>
      <c r="AK30" s="1289"/>
      <c r="AL30" s="1290"/>
      <c r="AM30" s="1291"/>
      <c r="AN30" s="1291"/>
      <c r="AO30" s="1291"/>
      <c r="AP30" s="1291"/>
      <c r="AQ30" s="1291"/>
      <c r="AR30" s="1291"/>
      <c r="AS30" s="1291"/>
      <c r="AT30" s="1291"/>
      <c r="AU30" s="1287"/>
      <c r="AV30" s="1287"/>
      <c r="AW30" s="1287"/>
      <c r="AX30" s="1287"/>
      <c r="AY30" s="1287"/>
      <c r="AZ30" s="1287"/>
      <c r="BA30" s="1287"/>
      <c r="BB30" s="1287"/>
      <c r="BC30" s="1287"/>
      <c r="BD30" s="1287"/>
      <c r="BE30" s="1287"/>
      <c r="BF30" s="1287"/>
      <c r="BG30" s="1287"/>
      <c r="BH30" s="1287"/>
      <c r="BI30" s="1287"/>
      <c r="BJ30" s="1287"/>
      <c r="BK30" s="1287"/>
      <c r="BL30" s="1287"/>
      <c r="BM30" s="1287"/>
      <c r="BN30" s="1287"/>
      <c r="BO30" s="1287"/>
      <c r="BP30" s="1287"/>
      <c r="BQ30" s="1287"/>
      <c r="BR30" s="1288"/>
      <c r="BS30" s="1288"/>
      <c r="BT30" s="1288"/>
      <c r="BU30" s="1288"/>
      <c r="BV30" s="1289"/>
      <c r="BW30" s="1290"/>
      <c r="BX30" s="1291"/>
      <c r="BY30" s="1291"/>
      <c r="BZ30" s="1291"/>
      <c r="CA30" s="1291"/>
      <c r="CB30" s="1291"/>
      <c r="CC30" s="1291"/>
      <c r="CD30" s="1291"/>
      <c r="CE30" s="1291"/>
      <c r="CF30" s="1287"/>
      <c r="CG30" s="1287"/>
      <c r="CH30" s="1287"/>
      <c r="CI30" s="1287"/>
      <c r="CJ30" s="1287"/>
      <c r="CK30" s="1287"/>
      <c r="CL30" s="1287"/>
      <c r="CM30" s="1287"/>
      <c r="CN30" s="1287"/>
      <c r="CO30" s="1287"/>
      <c r="CP30" s="1287"/>
      <c r="CQ30" s="1287"/>
      <c r="CR30" s="1287"/>
      <c r="CS30" s="1287"/>
      <c r="CT30" s="1287"/>
      <c r="CU30" s="1287"/>
      <c r="CV30" s="1287"/>
      <c r="CW30" s="1287"/>
      <c r="CX30" s="1287"/>
      <c r="CY30" s="1287"/>
      <c r="CZ30" s="1287"/>
      <c r="DA30" s="1287"/>
      <c r="DB30" s="1287"/>
      <c r="DC30" s="1288"/>
      <c r="DD30" s="1288"/>
      <c r="DE30" s="1288"/>
      <c r="DF30" s="1288"/>
      <c r="DG30" s="1289"/>
    </row>
    <row r="31" spans="1:111" x14ac:dyDescent="0.35">
      <c r="A31" s="1291"/>
      <c r="B31" s="1291"/>
      <c r="C31" s="1291"/>
      <c r="D31" s="1291"/>
      <c r="E31" s="1291"/>
      <c r="F31" s="1291"/>
      <c r="G31" s="1291"/>
      <c r="H31" s="1291"/>
      <c r="I31" s="1291"/>
      <c r="J31" s="1287"/>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288"/>
      <c r="AH31" s="1288"/>
      <c r="AI31" s="1288"/>
      <c r="AJ31" s="1288"/>
      <c r="AK31" s="1289"/>
      <c r="AL31" s="1290"/>
      <c r="AM31" s="1291"/>
      <c r="AN31" s="1291"/>
      <c r="AO31" s="1291"/>
      <c r="AP31" s="1291"/>
      <c r="AQ31" s="1291"/>
      <c r="AR31" s="1291"/>
      <c r="AS31" s="1291"/>
      <c r="AT31" s="1291"/>
      <c r="AU31" s="1287"/>
      <c r="AV31" s="1287"/>
      <c r="AW31" s="1287"/>
      <c r="AX31" s="1287"/>
      <c r="AY31" s="1287"/>
      <c r="AZ31" s="1287"/>
      <c r="BA31" s="1287"/>
      <c r="BB31" s="1287"/>
      <c r="BC31" s="1287"/>
      <c r="BD31" s="1287"/>
      <c r="BE31" s="1287"/>
      <c r="BF31" s="1287"/>
      <c r="BG31" s="1287"/>
      <c r="BH31" s="1287"/>
      <c r="BI31" s="1287"/>
      <c r="BJ31" s="1287"/>
      <c r="BK31" s="1287"/>
      <c r="BL31" s="1287"/>
      <c r="BM31" s="1287"/>
      <c r="BN31" s="1287"/>
      <c r="BO31" s="1287"/>
      <c r="BP31" s="1287"/>
      <c r="BQ31" s="1287"/>
      <c r="BR31" s="1288"/>
      <c r="BS31" s="1288"/>
      <c r="BT31" s="1288"/>
      <c r="BU31" s="1288"/>
      <c r="BV31" s="1289"/>
      <c r="BW31" s="1290"/>
      <c r="BX31" s="1291"/>
      <c r="BY31" s="1291"/>
      <c r="BZ31" s="1291"/>
      <c r="CA31" s="1291"/>
      <c r="CB31" s="1291"/>
      <c r="CC31" s="1291"/>
      <c r="CD31" s="1291"/>
      <c r="CE31" s="1291"/>
      <c r="CF31" s="1287"/>
      <c r="CG31" s="1287"/>
      <c r="CH31" s="1287"/>
      <c r="CI31" s="1287"/>
      <c r="CJ31" s="1287"/>
      <c r="CK31" s="1287"/>
      <c r="CL31" s="1287"/>
      <c r="CM31" s="1287"/>
      <c r="CN31" s="1287"/>
      <c r="CO31" s="1287"/>
      <c r="CP31" s="1287"/>
      <c r="CQ31" s="1287"/>
      <c r="CR31" s="1287"/>
      <c r="CS31" s="1287"/>
      <c r="CT31" s="1287"/>
      <c r="CU31" s="1287"/>
      <c r="CV31" s="1287"/>
      <c r="CW31" s="1287"/>
      <c r="CX31" s="1287"/>
      <c r="CY31" s="1287"/>
      <c r="CZ31" s="1287"/>
      <c r="DA31" s="1287"/>
      <c r="DB31" s="1287"/>
      <c r="DC31" s="1288"/>
      <c r="DD31" s="1288"/>
      <c r="DE31" s="1288"/>
      <c r="DF31" s="1288"/>
      <c r="DG31" s="1289"/>
    </row>
    <row r="32" spans="1:111" x14ac:dyDescent="0.35">
      <c r="A32" s="1291"/>
      <c r="B32" s="1291"/>
      <c r="C32" s="1291"/>
      <c r="D32" s="1291"/>
      <c r="E32" s="1291"/>
      <c r="F32" s="1291"/>
      <c r="G32" s="1291"/>
      <c r="H32" s="1291"/>
      <c r="I32" s="1291"/>
      <c r="J32" s="1287"/>
      <c r="K32" s="1287"/>
      <c r="L32" s="1287"/>
      <c r="M32" s="1287"/>
      <c r="N32" s="1287"/>
      <c r="O32" s="1287"/>
      <c r="P32" s="1287"/>
      <c r="Q32" s="1287"/>
      <c r="R32" s="1287"/>
      <c r="S32" s="1287"/>
      <c r="T32" s="1287"/>
      <c r="U32" s="1287"/>
      <c r="V32" s="1287"/>
      <c r="W32" s="1287"/>
      <c r="X32" s="1287"/>
      <c r="Y32" s="1287"/>
      <c r="Z32" s="1287"/>
      <c r="AA32" s="1287"/>
      <c r="AB32" s="1287"/>
      <c r="AC32" s="1287"/>
      <c r="AD32" s="1287"/>
      <c r="AE32" s="1287"/>
      <c r="AF32" s="1287"/>
      <c r="AG32" s="1288"/>
      <c r="AH32" s="1288"/>
      <c r="AI32" s="1288"/>
      <c r="AJ32" s="1288"/>
      <c r="AK32" s="1289"/>
      <c r="AL32" s="1290"/>
      <c r="AM32" s="1291"/>
      <c r="AN32" s="1291"/>
      <c r="AO32" s="1291"/>
      <c r="AP32" s="1291"/>
      <c r="AQ32" s="1291"/>
      <c r="AR32" s="1291"/>
      <c r="AS32" s="1291"/>
      <c r="AT32" s="1291"/>
      <c r="AU32" s="1287"/>
      <c r="AV32" s="1287"/>
      <c r="AW32" s="1287"/>
      <c r="AX32" s="1287"/>
      <c r="AY32" s="1287"/>
      <c r="AZ32" s="1287"/>
      <c r="BA32" s="1287"/>
      <c r="BB32" s="1287"/>
      <c r="BC32" s="1287"/>
      <c r="BD32" s="1287"/>
      <c r="BE32" s="1287"/>
      <c r="BF32" s="1287"/>
      <c r="BG32" s="1287"/>
      <c r="BH32" s="1287"/>
      <c r="BI32" s="1287"/>
      <c r="BJ32" s="1287"/>
      <c r="BK32" s="1287"/>
      <c r="BL32" s="1287"/>
      <c r="BM32" s="1287"/>
      <c r="BN32" s="1287"/>
      <c r="BO32" s="1287"/>
      <c r="BP32" s="1287"/>
      <c r="BQ32" s="1287"/>
      <c r="BR32" s="1288"/>
      <c r="BS32" s="1288"/>
      <c r="BT32" s="1288"/>
      <c r="BU32" s="1288"/>
      <c r="BV32" s="1289"/>
      <c r="BW32" s="1290"/>
      <c r="BX32" s="1291"/>
      <c r="BY32" s="1291"/>
      <c r="BZ32" s="1291"/>
      <c r="CA32" s="1291"/>
      <c r="CB32" s="1291"/>
      <c r="CC32" s="1291"/>
      <c r="CD32" s="1291"/>
      <c r="CE32" s="1291"/>
      <c r="CF32" s="1287"/>
      <c r="CG32" s="1287"/>
      <c r="CH32" s="1287"/>
      <c r="CI32" s="1287"/>
      <c r="CJ32" s="1287"/>
      <c r="CK32" s="1287"/>
      <c r="CL32" s="1287"/>
      <c r="CM32" s="1287"/>
      <c r="CN32" s="1287"/>
      <c r="CO32" s="1287"/>
      <c r="CP32" s="1287"/>
      <c r="CQ32" s="1287"/>
      <c r="CR32" s="1287"/>
      <c r="CS32" s="1287"/>
      <c r="CT32" s="1287"/>
      <c r="CU32" s="1287"/>
      <c r="CV32" s="1287"/>
      <c r="CW32" s="1287"/>
      <c r="CX32" s="1287"/>
      <c r="CY32" s="1287"/>
      <c r="CZ32" s="1287"/>
      <c r="DA32" s="1287"/>
      <c r="DB32" s="1287"/>
      <c r="DC32" s="1288"/>
      <c r="DD32" s="1288"/>
      <c r="DE32" s="1288"/>
      <c r="DF32" s="1288"/>
      <c r="DG32" s="1289"/>
    </row>
    <row r="33" spans="1:111" x14ac:dyDescent="0.35">
      <c r="A33" s="1291"/>
      <c r="B33" s="1291"/>
      <c r="C33" s="1291"/>
      <c r="D33" s="1291"/>
      <c r="E33" s="1291"/>
      <c r="F33" s="1291"/>
      <c r="G33" s="1291"/>
      <c r="H33" s="1291"/>
      <c r="I33" s="1291"/>
      <c r="J33" s="1287"/>
      <c r="K33" s="1287"/>
      <c r="L33" s="1287"/>
      <c r="M33" s="1287"/>
      <c r="N33" s="1287"/>
      <c r="O33" s="1287"/>
      <c r="P33" s="1287"/>
      <c r="Q33" s="1287"/>
      <c r="R33" s="1287"/>
      <c r="S33" s="1287"/>
      <c r="T33" s="1287"/>
      <c r="U33" s="1287"/>
      <c r="V33" s="1287"/>
      <c r="W33" s="1287"/>
      <c r="X33" s="1287"/>
      <c r="Y33" s="1287"/>
      <c r="Z33" s="1287"/>
      <c r="AA33" s="1287"/>
      <c r="AB33" s="1287"/>
      <c r="AC33" s="1287"/>
      <c r="AD33" s="1287"/>
      <c r="AE33" s="1287"/>
      <c r="AF33" s="1287"/>
      <c r="AG33" s="1288"/>
      <c r="AH33" s="1288"/>
      <c r="AI33" s="1288"/>
      <c r="AJ33" s="1288"/>
      <c r="AK33" s="1289"/>
      <c r="AL33" s="1290"/>
      <c r="AM33" s="1291"/>
      <c r="AN33" s="1291"/>
      <c r="AO33" s="1291"/>
      <c r="AP33" s="1291"/>
      <c r="AQ33" s="1291"/>
      <c r="AR33" s="1291"/>
      <c r="AS33" s="1291"/>
      <c r="AT33" s="1291"/>
      <c r="AU33" s="1287"/>
      <c r="AV33" s="1287"/>
      <c r="AW33" s="1287"/>
      <c r="AX33" s="1287"/>
      <c r="AY33" s="1287"/>
      <c r="AZ33" s="1287"/>
      <c r="BA33" s="1287"/>
      <c r="BB33" s="1287"/>
      <c r="BC33" s="1287"/>
      <c r="BD33" s="1287"/>
      <c r="BE33" s="1287"/>
      <c r="BF33" s="1287"/>
      <c r="BG33" s="1287"/>
      <c r="BH33" s="1287"/>
      <c r="BI33" s="1287"/>
      <c r="BJ33" s="1287"/>
      <c r="BK33" s="1287"/>
      <c r="BL33" s="1287"/>
      <c r="BM33" s="1287"/>
      <c r="BN33" s="1287"/>
      <c r="BO33" s="1287"/>
      <c r="BP33" s="1287"/>
      <c r="BQ33" s="1287"/>
      <c r="BR33" s="1288"/>
      <c r="BS33" s="1288"/>
      <c r="BT33" s="1288"/>
      <c r="BU33" s="1288"/>
      <c r="BV33" s="1289"/>
      <c r="BW33" s="1290"/>
      <c r="BX33" s="1291"/>
      <c r="BY33" s="1291"/>
      <c r="BZ33" s="1291"/>
      <c r="CA33" s="1291"/>
      <c r="CB33" s="1291"/>
      <c r="CC33" s="1291"/>
      <c r="CD33" s="1291"/>
      <c r="CE33" s="1291"/>
      <c r="CF33" s="1287"/>
      <c r="CG33" s="1287"/>
      <c r="CH33" s="1287"/>
      <c r="CI33" s="1287"/>
      <c r="CJ33" s="1287"/>
      <c r="CK33" s="1287"/>
      <c r="CL33" s="1287"/>
      <c r="CM33" s="1287"/>
      <c r="CN33" s="1287"/>
      <c r="CO33" s="1287"/>
      <c r="CP33" s="1287"/>
      <c r="CQ33" s="1287"/>
      <c r="CR33" s="1287"/>
      <c r="CS33" s="1287"/>
      <c r="CT33" s="1287"/>
      <c r="CU33" s="1287"/>
      <c r="CV33" s="1287"/>
      <c r="CW33" s="1287"/>
      <c r="CX33" s="1287"/>
      <c r="CY33" s="1287"/>
      <c r="CZ33" s="1287"/>
      <c r="DA33" s="1287"/>
      <c r="DB33" s="1287"/>
      <c r="DC33" s="1288"/>
      <c r="DD33" s="1288"/>
      <c r="DE33" s="1288"/>
      <c r="DF33" s="1288"/>
      <c r="DG33" s="1289"/>
    </row>
    <row r="34" spans="1:111" x14ac:dyDescent="0.35">
      <c r="A34" s="1291"/>
      <c r="B34" s="1291"/>
      <c r="C34" s="1291"/>
      <c r="D34" s="1291"/>
      <c r="E34" s="1291"/>
      <c r="F34" s="1291"/>
      <c r="G34" s="1291"/>
      <c r="H34" s="1291"/>
      <c r="I34" s="1291"/>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288"/>
      <c r="AH34" s="1288"/>
      <c r="AI34" s="1288"/>
      <c r="AJ34" s="1288"/>
      <c r="AK34" s="1289"/>
      <c r="AL34" s="1290"/>
      <c r="AM34" s="1291"/>
      <c r="AN34" s="1291"/>
      <c r="AO34" s="1291"/>
      <c r="AP34" s="1291"/>
      <c r="AQ34" s="1291"/>
      <c r="AR34" s="1291"/>
      <c r="AS34" s="1291"/>
      <c r="AT34" s="1291"/>
      <c r="AU34" s="1287"/>
      <c r="AV34" s="1287"/>
      <c r="AW34" s="1287"/>
      <c r="AX34" s="1287"/>
      <c r="AY34" s="1287"/>
      <c r="AZ34" s="1287"/>
      <c r="BA34" s="1287"/>
      <c r="BB34" s="1287"/>
      <c r="BC34" s="1287"/>
      <c r="BD34" s="1287"/>
      <c r="BE34" s="1287"/>
      <c r="BF34" s="1287"/>
      <c r="BG34" s="1287"/>
      <c r="BH34" s="1287"/>
      <c r="BI34" s="1287"/>
      <c r="BJ34" s="1287"/>
      <c r="BK34" s="1287"/>
      <c r="BL34" s="1287"/>
      <c r="BM34" s="1287"/>
      <c r="BN34" s="1287"/>
      <c r="BO34" s="1287"/>
      <c r="BP34" s="1287"/>
      <c r="BQ34" s="1287"/>
      <c r="BR34" s="1288"/>
      <c r="BS34" s="1288"/>
      <c r="BT34" s="1288"/>
      <c r="BU34" s="1288"/>
      <c r="BV34" s="1289"/>
      <c r="BW34" s="1290"/>
      <c r="BX34" s="1291"/>
      <c r="BY34" s="1291"/>
      <c r="BZ34" s="1291"/>
      <c r="CA34" s="1291"/>
      <c r="CB34" s="1291"/>
      <c r="CC34" s="1291"/>
      <c r="CD34" s="1291"/>
      <c r="CE34" s="1291"/>
      <c r="CF34" s="1287"/>
      <c r="CG34" s="1287"/>
      <c r="CH34" s="1287"/>
      <c r="CI34" s="1287"/>
      <c r="CJ34" s="1287"/>
      <c r="CK34" s="1287"/>
      <c r="CL34" s="1287"/>
      <c r="CM34" s="1287"/>
      <c r="CN34" s="1287"/>
      <c r="CO34" s="1287"/>
      <c r="CP34" s="1287"/>
      <c r="CQ34" s="1287"/>
      <c r="CR34" s="1287"/>
      <c r="CS34" s="1287"/>
      <c r="CT34" s="1287"/>
      <c r="CU34" s="1287"/>
      <c r="CV34" s="1287"/>
      <c r="CW34" s="1287"/>
      <c r="CX34" s="1287"/>
      <c r="CY34" s="1287"/>
      <c r="CZ34" s="1287"/>
      <c r="DA34" s="1287"/>
      <c r="DB34" s="1287"/>
      <c r="DC34" s="1288"/>
      <c r="DD34" s="1288"/>
      <c r="DE34" s="1288"/>
      <c r="DF34" s="1288"/>
      <c r="DG34" s="1289"/>
    </row>
    <row r="35" spans="1:111" x14ac:dyDescent="0.35">
      <c r="A35" s="1291"/>
      <c r="B35" s="1291"/>
      <c r="C35" s="1291"/>
      <c r="D35" s="1291"/>
      <c r="E35" s="1291"/>
      <c r="F35" s="1291"/>
      <c r="G35" s="1291"/>
      <c r="H35" s="1291"/>
      <c r="I35" s="1291"/>
      <c r="J35" s="1287"/>
      <c r="K35" s="1287"/>
      <c r="L35" s="1287"/>
      <c r="M35" s="1287"/>
      <c r="N35" s="1287"/>
      <c r="O35" s="1287"/>
      <c r="P35" s="1287"/>
      <c r="Q35" s="1287"/>
      <c r="R35" s="1287"/>
      <c r="S35" s="1287"/>
      <c r="T35" s="1287"/>
      <c r="U35" s="1287"/>
      <c r="V35" s="1287"/>
      <c r="W35" s="1287"/>
      <c r="X35" s="1287"/>
      <c r="Y35" s="1287"/>
      <c r="Z35" s="1287"/>
      <c r="AA35" s="1287"/>
      <c r="AB35" s="1287"/>
      <c r="AC35" s="1287"/>
      <c r="AD35" s="1287"/>
      <c r="AE35" s="1287"/>
      <c r="AF35" s="1287"/>
      <c r="AG35" s="1288"/>
      <c r="AH35" s="1288"/>
      <c r="AI35" s="1288"/>
      <c r="AJ35" s="1288"/>
      <c r="AK35" s="1289"/>
      <c r="AL35" s="1290"/>
      <c r="AM35" s="1291"/>
      <c r="AN35" s="1291"/>
      <c r="AO35" s="1291"/>
      <c r="AP35" s="1291"/>
      <c r="AQ35" s="1291"/>
      <c r="AR35" s="1291"/>
      <c r="AS35" s="1291"/>
      <c r="AT35" s="1291"/>
      <c r="AU35" s="1287"/>
      <c r="AV35" s="1287"/>
      <c r="AW35" s="1287"/>
      <c r="AX35" s="1287"/>
      <c r="AY35" s="1287"/>
      <c r="AZ35" s="1287"/>
      <c r="BA35" s="1287"/>
      <c r="BB35" s="1287"/>
      <c r="BC35" s="1287"/>
      <c r="BD35" s="1287"/>
      <c r="BE35" s="1287"/>
      <c r="BF35" s="1287"/>
      <c r="BG35" s="1287"/>
      <c r="BH35" s="1287"/>
      <c r="BI35" s="1287"/>
      <c r="BJ35" s="1287"/>
      <c r="BK35" s="1287"/>
      <c r="BL35" s="1287"/>
      <c r="BM35" s="1287"/>
      <c r="BN35" s="1287"/>
      <c r="BO35" s="1287"/>
      <c r="BP35" s="1287"/>
      <c r="BQ35" s="1287"/>
      <c r="BR35" s="1288"/>
      <c r="BS35" s="1288"/>
      <c r="BT35" s="1288"/>
      <c r="BU35" s="1288"/>
      <c r="BV35" s="1289"/>
      <c r="BW35" s="1290"/>
      <c r="BX35" s="1291"/>
      <c r="BY35" s="1291"/>
      <c r="BZ35" s="1291"/>
      <c r="CA35" s="1291"/>
      <c r="CB35" s="1291"/>
      <c r="CC35" s="1291"/>
      <c r="CD35" s="1291"/>
      <c r="CE35" s="1291"/>
      <c r="CF35" s="1287"/>
      <c r="CG35" s="1287"/>
      <c r="CH35" s="1287"/>
      <c r="CI35" s="1287"/>
      <c r="CJ35" s="1287"/>
      <c r="CK35" s="1287"/>
      <c r="CL35" s="1287"/>
      <c r="CM35" s="1287"/>
      <c r="CN35" s="1287"/>
      <c r="CO35" s="1287"/>
      <c r="CP35" s="1287"/>
      <c r="CQ35" s="1287"/>
      <c r="CR35" s="1287"/>
      <c r="CS35" s="1287"/>
      <c r="CT35" s="1287"/>
      <c r="CU35" s="1287"/>
      <c r="CV35" s="1287"/>
      <c r="CW35" s="1287"/>
      <c r="CX35" s="1287"/>
      <c r="CY35" s="1287"/>
      <c r="CZ35" s="1287"/>
      <c r="DA35" s="1287"/>
      <c r="DB35" s="1287"/>
      <c r="DC35" s="1288"/>
      <c r="DD35" s="1288"/>
      <c r="DE35" s="1288"/>
      <c r="DF35" s="1288"/>
      <c r="DG35" s="1289"/>
    </row>
    <row r="36" spans="1:111" x14ac:dyDescent="0.35">
      <c r="A36" s="1291"/>
      <c r="B36" s="1291"/>
      <c r="C36" s="1291"/>
      <c r="D36" s="1291"/>
      <c r="E36" s="1291"/>
      <c r="F36" s="1291"/>
      <c r="G36" s="1291"/>
      <c r="H36" s="1291"/>
      <c r="I36" s="1291"/>
      <c r="J36" s="1287"/>
      <c r="K36" s="1287"/>
      <c r="L36" s="1287"/>
      <c r="M36" s="1287"/>
      <c r="N36" s="1287"/>
      <c r="O36" s="1287"/>
      <c r="P36" s="1287"/>
      <c r="Q36" s="1287"/>
      <c r="R36" s="1287"/>
      <c r="S36" s="1287"/>
      <c r="T36" s="1287"/>
      <c r="U36" s="1287"/>
      <c r="V36" s="1287"/>
      <c r="W36" s="1287"/>
      <c r="X36" s="1287"/>
      <c r="Y36" s="1287"/>
      <c r="Z36" s="1287"/>
      <c r="AA36" s="1287"/>
      <c r="AB36" s="1287"/>
      <c r="AC36" s="1287"/>
      <c r="AD36" s="1287"/>
      <c r="AE36" s="1287"/>
      <c r="AF36" s="1287"/>
      <c r="AG36" s="1288"/>
      <c r="AH36" s="1288"/>
      <c r="AI36" s="1288"/>
      <c r="AJ36" s="1288"/>
      <c r="AK36" s="1289"/>
      <c r="AL36" s="1290"/>
      <c r="AM36" s="1291"/>
      <c r="AN36" s="1291"/>
      <c r="AO36" s="1291"/>
      <c r="AP36" s="1291"/>
      <c r="AQ36" s="1291"/>
      <c r="AR36" s="1291"/>
      <c r="AS36" s="1291"/>
      <c r="AT36" s="1291"/>
      <c r="AU36" s="1287"/>
      <c r="AV36" s="1287"/>
      <c r="AW36" s="1287"/>
      <c r="AX36" s="1287"/>
      <c r="AY36" s="1287"/>
      <c r="AZ36" s="1287"/>
      <c r="BA36" s="1287"/>
      <c r="BB36" s="1287"/>
      <c r="BC36" s="1287"/>
      <c r="BD36" s="1287"/>
      <c r="BE36" s="1287"/>
      <c r="BF36" s="1287"/>
      <c r="BG36" s="1287"/>
      <c r="BH36" s="1287"/>
      <c r="BI36" s="1287"/>
      <c r="BJ36" s="1287"/>
      <c r="BK36" s="1287"/>
      <c r="BL36" s="1287"/>
      <c r="BM36" s="1287"/>
      <c r="BN36" s="1287"/>
      <c r="BO36" s="1287"/>
      <c r="BP36" s="1287"/>
      <c r="BQ36" s="1287"/>
      <c r="BR36" s="1288"/>
      <c r="BS36" s="1288"/>
      <c r="BT36" s="1288"/>
      <c r="BU36" s="1288"/>
      <c r="BV36" s="1289"/>
      <c r="BW36" s="1290"/>
      <c r="BX36" s="1291"/>
      <c r="BY36" s="1291"/>
      <c r="BZ36" s="1291"/>
      <c r="CA36" s="1291"/>
      <c r="CB36" s="1291"/>
      <c r="CC36" s="1291"/>
      <c r="CD36" s="1291"/>
      <c r="CE36" s="1291"/>
      <c r="CF36" s="1287"/>
      <c r="CG36" s="1287"/>
      <c r="CH36" s="1287"/>
      <c r="CI36" s="1287"/>
      <c r="CJ36" s="1287"/>
      <c r="CK36" s="1287"/>
      <c r="CL36" s="1287"/>
      <c r="CM36" s="1287"/>
      <c r="CN36" s="1287"/>
      <c r="CO36" s="1287"/>
      <c r="CP36" s="1287"/>
      <c r="CQ36" s="1287"/>
      <c r="CR36" s="1287"/>
      <c r="CS36" s="1287"/>
      <c r="CT36" s="1287"/>
      <c r="CU36" s="1287"/>
      <c r="CV36" s="1287"/>
      <c r="CW36" s="1287"/>
      <c r="CX36" s="1287"/>
      <c r="CY36" s="1287"/>
      <c r="CZ36" s="1287"/>
      <c r="DA36" s="1287"/>
      <c r="DB36" s="1287"/>
      <c r="DC36" s="1288"/>
      <c r="DD36" s="1288"/>
      <c r="DE36" s="1288"/>
      <c r="DF36" s="1288"/>
      <c r="DG36" s="1289"/>
    </row>
    <row r="37" spans="1:111" x14ac:dyDescent="0.35">
      <c r="A37" s="1291"/>
      <c r="B37" s="1291"/>
      <c r="C37" s="1291"/>
      <c r="D37" s="1291"/>
      <c r="E37" s="1291"/>
      <c r="F37" s="1291"/>
      <c r="G37" s="1291"/>
      <c r="H37" s="1291"/>
      <c r="I37" s="1291"/>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287"/>
      <c r="AG37" s="1288"/>
      <c r="AH37" s="1288"/>
      <c r="AI37" s="1288"/>
      <c r="AJ37" s="1288"/>
      <c r="AK37" s="1289"/>
      <c r="AL37" s="1290"/>
      <c r="AM37" s="1291"/>
      <c r="AN37" s="1291"/>
      <c r="AO37" s="1291"/>
      <c r="AP37" s="1291"/>
      <c r="AQ37" s="1291"/>
      <c r="AR37" s="1291"/>
      <c r="AS37" s="1291"/>
      <c r="AT37" s="1291"/>
      <c r="AU37" s="1287"/>
      <c r="AV37" s="1287"/>
      <c r="AW37" s="1287"/>
      <c r="AX37" s="1287"/>
      <c r="AY37" s="1287"/>
      <c r="AZ37" s="1287"/>
      <c r="BA37" s="1287"/>
      <c r="BB37" s="1287"/>
      <c r="BC37" s="1287"/>
      <c r="BD37" s="1287"/>
      <c r="BE37" s="1287"/>
      <c r="BF37" s="1287"/>
      <c r="BG37" s="1287"/>
      <c r="BH37" s="1287"/>
      <c r="BI37" s="1287"/>
      <c r="BJ37" s="1287"/>
      <c r="BK37" s="1287"/>
      <c r="BL37" s="1287"/>
      <c r="BM37" s="1287"/>
      <c r="BN37" s="1287"/>
      <c r="BO37" s="1287"/>
      <c r="BP37" s="1287"/>
      <c r="BQ37" s="1287"/>
      <c r="BR37" s="1288"/>
      <c r="BS37" s="1288"/>
      <c r="BT37" s="1288"/>
      <c r="BU37" s="1288"/>
      <c r="BV37" s="1289"/>
      <c r="BW37" s="1290"/>
      <c r="BX37" s="1291"/>
      <c r="BY37" s="1291"/>
      <c r="BZ37" s="1291"/>
      <c r="CA37" s="1291"/>
      <c r="CB37" s="1291"/>
      <c r="CC37" s="1291"/>
      <c r="CD37" s="1291"/>
      <c r="CE37" s="1291"/>
      <c r="CF37" s="1287"/>
      <c r="CG37" s="1287"/>
      <c r="CH37" s="1287"/>
      <c r="CI37" s="1287"/>
      <c r="CJ37" s="1287"/>
      <c r="CK37" s="1287"/>
      <c r="CL37" s="1287"/>
      <c r="CM37" s="1287"/>
      <c r="CN37" s="1287"/>
      <c r="CO37" s="1287"/>
      <c r="CP37" s="1287"/>
      <c r="CQ37" s="1287"/>
      <c r="CR37" s="1287"/>
      <c r="CS37" s="1287"/>
      <c r="CT37" s="1287"/>
      <c r="CU37" s="1287"/>
      <c r="CV37" s="1287"/>
      <c r="CW37" s="1287"/>
      <c r="CX37" s="1287"/>
      <c r="CY37" s="1287"/>
      <c r="CZ37" s="1287"/>
      <c r="DA37" s="1287"/>
      <c r="DB37" s="1287"/>
      <c r="DC37" s="1288"/>
      <c r="DD37" s="1288"/>
      <c r="DE37" s="1288"/>
      <c r="DF37" s="1288"/>
      <c r="DG37" s="1289"/>
    </row>
    <row r="38" spans="1:111" x14ac:dyDescent="0.35">
      <c r="A38" s="1291"/>
      <c r="B38" s="1291"/>
      <c r="C38" s="1291"/>
      <c r="D38" s="1291"/>
      <c r="E38" s="1291"/>
      <c r="F38" s="1291"/>
      <c r="G38" s="1291"/>
      <c r="H38" s="1291"/>
      <c r="I38" s="1291"/>
      <c r="J38" s="1287"/>
      <c r="K38" s="1287"/>
      <c r="L38" s="1287"/>
      <c r="M38" s="1287"/>
      <c r="N38" s="1287"/>
      <c r="O38" s="1287"/>
      <c r="P38" s="1287"/>
      <c r="Q38" s="1287"/>
      <c r="R38" s="1287"/>
      <c r="S38" s="1287"/>
      <c r="T38" s="1287"/>
      <c r="U38" s="1287"/>
      <c r="V38" s="1287"/>
      <c r="W38" s="1287"/>
      <c r="X38" s="1287"/>
      <c r="Y38" s="1287"/>
      <c r="Z38" s="1287"/>
      <c r="AA38" s="1287"/>
      <c r="AB38" s="1287"/>
      <c r="AC38" s="1287"/>
      <c r="AD38" s="1287"/>
      <c r="AE38" s="1287"/>
      <c r="AF38" s="1287"/>
      <c r="AG38" s="1288"/>
      <c r="AH38" s="1288"/>
      <c r="AI38" s="1288"/>
      <c r="AJ38" s="1288"/>
      <c r="AK38" s="1289"/>
      <c r="AL38" s="1290"/>
      <c r="AM38" s="1291"/>
      <c r="AN38" s="1291"/>
      <c r="AO38" s="1291"/>
      <c r="AP38" s="1291"/>
      <c r="AQ38" s="1291"/>
      <c r="AR38" s="1291"/>
      <c r="AS38" s="1291"/>
      <c r="AT38" s="1291"/>
      <c r="AU38" s="1287"/>
      <c r="AV38" s="1287"/>
      <c r="AW38" s="1287"/>
      <c r="AX38" s="1287"/>
      <c r="AY38" s="1287"/>
      <c r="AZ38" s="1287"/>
      <c r="BA38" s="1287"/>
      <c r="BB38" s="1287"/>
      <c r="BC38" s="1287"/>
      <c r="BD38" s="1287"/>
      <c r="BE38" s="1287"/>
      <c r="BF38" s="1287"/>
      <c r="BG38" s="1287"/>
      <c r="BH38" s="1287"/>
      <c r="BI38" s="1287"/>
      <c r="BJ38" s="1287"/>
      <c r="BK38" s="1287"/>
      <c r="BL38" s="1287"/>
      <c r="BM38" s="1287"/>
      <c r="BN38" s="1287"/>
      <c r="BO38" s="1287"/>
      <c r="BP38" s="1287"/>
      <c r="BQ38" s="1287"/>
      <c r="BR38" s="1288"/>
      <c r="BS38" s="1288"/>
      <c r="BT38" s="1288"/>
      <c r="BU38" s="1288"/>
      <c r="BV38" s="1289"/>
      <c r="BW38" s="1290"/>
      <c r="BX38" s="1291"/>
      <c r="BY38" s="1291"/>
      <c r="BZ38" s="1291"/>
      <c r="CA38" s="1291"/>
      <c r="CB38" s="1291"/>
      <c r="CC38" s="1291"/>
      <c r="CD38" s="1291"/>
      <c r="CE38" s="1291"/>
      <c r="CF38" s="1287"/>
      <c r="CG38" s="1287"/>
      <c r="CH38" s="1287"/>
      <c r="CI38" s="1287"/>
      <c r="CJ38" s="1287"/>
      <c r="CK38" s="1287"/>
      <c r="CL38" s="1287"/>
      <c r="CM38" s="1287"/>
      <c r="CN38" s="1287"/>
      <c r="CO38" s="1287"/>
      <c r="CP38" s="1287"/>
      <c r="CQ38" s="1287"/>
      <c r="CR38" s="1287"/>
      <c r="CS38" s="1287"/>
      <c r="CT38" s="1287"/>
      <c r="CU38" s="1287"/>
      <c r="CV38" s="1287"/>
      <c r="CW38" s="1287"/>
      <c r="CX38" s="1287"/>
      <c r="CY38" s="1287"/>
      <c r="CZ38" s="1287"/>
      <c r="DA38" s="1287"/>
      <c r="DB38" s="1287"/>
      <c r="DC38" s="1288"/>
      <c r="DD38" s="1288"/>
      <c r="DE38" s="1288"/>
      <c r="DF38" s="1288"/>
      <c r="DG38" s="1289"/>
    </row>
    <row r="39" spans="1:111" x14ac:dyDescent="0.35">
      <c r="A39" s="1291"/>
      <c r="B39" s="1291"/>
      <c r="C39" s="1291"/>
      <c r="D39" s="1291"/>
      <c r="E39" s="1291"/>
      <c r="F39" s="1291"/>
      <c r="G39" s="1291"/>
      <c r="H39" s="1291"/>
      <c r="I39" s="1291"/>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288"/>
      <c r="AH39" s="1288"/>
      <c r="AI39" s="1288"/>
      <c r="AJ39" s="1288"/>
      <c r="AK39" s="1289"/>
      <c r="AL39" s="1290"/>
      <c r="AM39" s="1291"/>
      <c r="AN39" s="1291"/>
      <c r="AO39" s="1291"/>
      <c r="AP39" s="1291"/>
      <c r="AQ39" s="1291"/>
      <c r="AR39" s="1291"/>
      <c r="AS39" s="1291"/>
      <c r="AT39" s="1291"/>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288"/>
      <c r="BS39" s="1288"/>
      <c r="BT39" s="1288"/>
      <c r="BU39" s="1288"/>
      <c r="BV39" s="1289"/>
      <c r="BW39" s="1290"/>
      <c r="BX39" s="1291"/>
      <c r="BY39" s="1291"/>
      <c r="BZ39" s="1291"/>
      <c r="CA39" s="1291"/>
      <c r="CB39" s="1291"/>
      <c r="CC39" s="1291"/>
      <c r="CD39" s="1291"/>
      <c r="CE39" s="1291"/>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288"/>
      <c r="DD39" s="1288"/>
      <c r="DE39" s="1288"/>
      <c r="DF39" s="1288"/>
      <c r="DG39" s="1289"/>
    </row>
    <row r="40" spans="1:111" x14ac:dyDescent="0.35">
      <c r="A40" s="1291"/>
      <c r="B40" s="1291"/>
      <c r="C40" s="1291"/>
      <c r="D40" s="1291"/>
      <c r="E40" s="1291"/>
      <c r="F40" s="1291"/>
      <c r="G40" s="1291"/>
      <c r="H40" s="1291"/>
      <c r="I40" s="1291"/>
      <c r="J40" s="1287"/>
      <c r="K40" s="1287"/>
      <c r="L40" s="1287"/>
      <c r="M40" s="1287"/>
      <c r="N40" s="1287"/>
      <c r="O40" s="1287"/>
      <c r="P40" s="1287"/>
      <c r="Q40" s="1287"/>
      <c r="R40" s="1287"/>
      <c r="S40" s="1287"/>
      <c r="T40" s="1287"/>
      <c r="U40" s="1287"/>
      <c r="V40" s="1287"/>
      <c r="W40" s="1287"/>
      <c r="X40" s="1287"/>
      <c r="Y40" s="1287"/>
      <c r="Z40" s="1287"/>
      <c r="AA40" s="1287"/>
      <c r="AB40" s="1287"/>
      <c r="AC40" s="1287"/>
      <c r="AD40" s="1287"/>
      <c r="AE40" s="1287"/>
      <c r="AF40" s="1287"/>
      <c r="AG40" s="1288"/>
      <c r="AH40" s="1288"/>
      <c r="AI40" s="1288"/>
      <c r="AJ40" s="1288"/>
      <c r="AK40" s="1289"/>
      <c r="AL40" s="1290"/>
      <c r="AM40" s="1291"/>
      <c r="AN40" s="1291"/>
      <c r="AO40" s="1291"/>
      <c r="AP40" s="1291"/>
      <c r="AQ40" s="1291"/>
      <c r="AR40" s="1291"/>
      <c r="AS40" s="1291"/>
      <c r="AT40" s="1291"/>
      <c r="AU40" s="1287"/>
      <c r="AV40" s="1287"/>
      <c r="AW40" s="1287"/>
      <c r="AX40" s="1287"/>
      <c r="AY40" s="1287"/>
      <c r="AZ40" s="1287"/>
      <c r="BA40" s="1287"/>
      <c r="BB40" s="1287"/>
      <c r="BC40" s="1287"/>
      <c r="BD40" s="1287"/>
      <c r="BE40" s="1287"/>
      <c r="BF40" s="1287"/>
      <c r="BG40" s="1287"/>
      <c r="BH40" s="1287"/>
      <c r="BI40" s="1287"/>
      <c r="BJ40" s="1287"/>
      <c r="BK40" s="1287"/>
      <c r="BL40" s="1287"/>
      <c r="BM40" s="1287"/>
      <c r="BN40" s="1287"/>
      <c r="BO40" s="1287"/>
      <c r="BP40" s="1287"/>
      <c r="BQ40" s="1287"/>
      <c r="BR40" s="1288"/>
      <c r="BS40" s="1288"/>
      <c r="BT40" s="1288"/>
      <c r="BU40" s="1288"/>
      <c r="BV40" s="1289"/>
      <c r="BW40" s="1290"/>
      <c r="BX40" s="1291"/>
      <c r="BY40" s="1291"/>
      <c r="BZ40" s="1291"/>
      <c r="CA40" s="1291"/>
      <c r="CB40" s="1291"/>
      <c r="CC40" s="1291"/>
      <c r="CD40" s="1291"/>
      <c r="CE40" s="1291"/>
      <c r="CF40" s="1287"/>
      <c r="CG40" s="1287"/>
      <c r="CH40" s="1287"/>
      <c r="CI40" s="1287"/>
      <c r="CJ40" s="1287"/>
      <c r="CK40" s="1287"/>
      <c r="CL40" s="1287"/>
      <c r="CM40" s="1287"/>
      <c r="CN40" s="1287"/>
      <c r="CO40" s="1287"/>
      <c r="CP40" s="1287"/>
      <c r="CQ40" s="1287"/>
      <c r="CR40" s="1287"/>
      <c r="CS40" s="1287"/>
      <c r="CT40" s="1287"/>
      <c r="CU40" s="1287"/>
      <c r="CV40" s="1287"/>
      <c r="CW40" s="1287"/>
      <c r="CX40" s="1287"/>
      <c r="CY40" s="1287"/>
      <c r="CZ40" s="1287"/>
      <c r="DA40" s="1287"/>
      <c r="DB40" s="1287"/>
      <c r="DC40" s="1288"/>
      <c r="DD40" s="1288"/>
      <c r="DE40" s="1288"/>
      <c r="DF40" s="1288"/>
      <c r="DG40" s="1289"/>
    </row>
    <row r="41" spans="1:111" x14ac:dyDescent="0.35">
      <c r="A41" s="1291"/>
      <c r="B41" s="1291"/>
      <c r="C41" s="1291"/>
      <c r="D41" s="1291"/>
      <c r="E41" s="1291"/>
      <c r="F41" s="1291"/>
      <c r="G41" s="1291"/>
      <c r="H41" s="1291"/>
      <c r="I41" s="1291"/>
      <c r="J41" s="1287"/>
      <c r="K41" s="1287"/>
      <c r="L41" s="1287"/>
      <c r="M41" s="1287"/>
      <c r="N41" s="1287"/>
      <c r="O41" s="1287"/>
      <c r="P41" s="1287"/>
      <c r="Q41" s="1287"/>
      <c r="R41" s="1287"/>
      <c r="S41" s="1287"/>
      <c r="T41" s="1287"/>
      <c r="U41" s="1287"/>
      <c r="V41" s="1287"/>
      <c r="W41" s="1287"/>
      <c r="X41" s="1287"/>
      <c r="Y41" s="1287"/>
      <c r="Z41" s="1287"/>
      <c r="AA41" s="1287"/>
      <c r="AB41" s="1287"/>
      <c r="AC41" s="1287"/>
      <c r="AD41" s="1287"/>
      <c r="AE41" s="1287"/>
      <c r="AF41" s="1287"/>
      <c r="AG41" s="1288"/>
      <c r="AH41" s="1288"/>
      <c r="AI41" s="1288"/>
      <c r="AJ41" s="1288"/>
      <c r="AK41" s="1289"/>
      <c r="AL41" s="1290"/>
      <c r="AM41" s="1291"/>
      <c r="AN41" s="1291"/>
      <c r="AO41" s="1291"/>
      <c r="AP41" s="1291"/>
      <c r="AQ41" s="1291"/>
      <c r="AR41" s="1291"/>
      <c r="AS41" s="1291"/>
      <c r="AT41" s="1291"/>
      <c r="AU41" s="1287"/>
      <c r="AV41" s="1287"/>
      <c r="AW41" s="1287"/>
      <c r="AX41" s="1287"/>
      <c r="AY41" s="1287"/>
      <c r="AZ41" s="1287"/>
      <c r="BA41" s="1287"/>
      <c r="BB41" s="1287"/>
      <c r="BC41" s="1287"/>
      <c r="BD41" s="1287"/>
      <c r="BE41" s="1287"/>
      <c r="BF41" s="1287"/>
      <c r="BG41" s="1287"/>
      <c r="BH41" s="1287"/>
      <c r="BI41" s="1287"/>
      <c r="BJ41" s="1287"/>
      <c r="BK41" s="1287"/>
      <c r="BL41" s="1287"/>
      <c r="BM41" s="1287"/>
      <c r="BN41" s="1287"/>
      <c r="BO41" s="1287"/>
      <c r="BP41" s="1287"/>
      <c r="BQ41" s="1287"/>
      <c r="BR41" s="1288"/>
      <c r="BS41" s="1288"/>
      <c r="BT41" s="1288"/>
      <c r="BU41" s="1288"/>
      <c r="BV41" s="1289"/>
      <c r="BW41" s="1290"/>
      <c r="BX41" s="1291"/>
      <c r="BY41" s="1291"/>
      <c r="BZ41" s="1291"/>
      <c r="CA41" s="1291"/>
      <c r="CB41" s="1291"/>
      <c r="CC41" s="1291"/>
      <c r="CD41" s="1291"/>
      <c r="CE41" s="1291"/>
      <c r="CF41" s="1287"/>
      <c r="CG41" s="1287"/>
      <c r="CH41" s="1287"/>
      <c r="CI41" s="1287"/>
      <c r="CJ41" s="1287"/>
      <c r="CK41" s="1287"/>
      <c r="CL41" s="1287"/>
      <c r="CM41" s="1287"/>
      <c r="CN41" s="1287"/>
      <c r="CO41" s="1287"/>
      <c r="CP41" s="1287"/>
      <c r="CQ41" s="1287"/>
      <c r="CR41" s="1287"/>
      <c r="CS41" s="1287"/>
      <c r="CT41" s="1287"/>
      <c r="CU41" s="1287"/>
      <c r="CV41" s="1287"/>
      <c r="CW41" s="1287"/>
      <c r="CX41" s="1287"/>
      <c r="CY41" s="1287"/>
      <c r="CZ41" s="1287"/>
      <c r="DA41" s="1287"/>
      <c r="DB41" s="1287"/>
      <c r="DC41" s="1288"/>
      <c r="DD41" s="1288"/>
      <c r="DE41" s="1288"/>
      <c r="DF41" s="1288"/>
      <c r="DG41" s="1289"/>
    </row>
    <row r="42" spans="1:111" x14ac:dyDescent="0.35">
      <c r="A42" s="1291"/>
      <c r="B42" s="1291"/>
      <c r="C42" s="1291"/>
      <c r="D42" s="1291"/>
      <c r="E42" s="1291"/>
      <c r="F42" s="1291"/>
      <c r="G42" s="1291"/>
      <c r="H42" s="1291"/>
      <c r="I42" s="1291"/>
      <c r="J42" s="1287"/>
      <c r="K42" s="1287"/>
      <c r="L42" s="1287"/>
      <c r="M42" s="1287"/>
      <c r="N42" s="1287"/>
      <c r="O42" s="1287"/>
      <c r="P42" s="1287"/>
      <c r="Q42" s="1287"/>
      <c r="R42" s="1287"/>
      <c r="S42" s="1287"/>
      <c r="T42" s="1287"/>
      <c r="U42" s="1287"/>
      <c r="V42" s="1287"/>
      <c r="W42" s="1287"/>
      <c r="X42" s="1287"/>
      <c r="Y42" s="1287"/>
      <c r="Z42" s="1287"/>
      <c r="AA42" s="1287"/>
      <c r="AB42" s="1287"/>
      <c r="AC42" s="1287"/>
      <c r="AD42" s="1287"/>
      <c r="AE42" s="1287"/>
      <c r="AF42" s="1287"/>
      <c r="AG42" s="1288"/>
      <c r="AH42" s="1288"/>
      <c r="AI42" s="1288"/>
      <c r="AJ42" s="1288"/>
      <c r="AK42" s="1289"/>
      <c r="AL42" s="1290"/>
      <c r="AM42" s="1291"/>
      <c r="AN42" s="1291"/>
      <c r="AO42" s="1291"/>
      <c r="AP42" s="1291"/>
      <c r="AQ42" s="1291"/>
      <c r="AR42" s="1291"/>
      <c r="AS42" s="1291"/>
      <c r="AT42" s="1291"/>
      <c r="AU42" s="1287"/>
      <c r="AV42" s="1287"/>
      <c r="AW42" s="1287"/>
      <c r="AX42" s="1287"/>
      <c r="AY42" s="1287"/>
      <c r="AZ42" s="1287"/>
      <c r="BA42" s="1287"/>
      <c r="BB42" s="1287"/>
      <c r="BC42" s="1287"/>
      <c r="BD42" s="1287"/>
      <c r="BE42" s="1287"/>
      <c r="BF42" s="1287"/>
      <c r="BG42" s="1287"/>
      <c r="BH42" s="1287"/>
      <c r="BI42" s="1287"/>
      <c r="BJ42" s="1287"/>
      <c r="BK42" s="1287"/>
      <c r="BL42" s="1287"/>
      <c r="BM42" s="1287"/>
      <c r="BN42" s="1287"/>
      <c r="BO42" s="1287"/>
      <c r="BP42" s="1287"/>
      <c r="BQ42" s="1287"/>
      <c r="BR42" s="1288"/>
      <c r="BS42" s="1288"/>
      <c r="BT42" s="1288"/>
      <c r="BU42" s="1288"/>
      <c r="BV42" s="1289"/>
      <c r="BW42" s="1290"/>
      <c r="BX42" s="1291"/>
      <c r="BY42" s="1291"/>
      <c r="BZ42" s="1291"/>
      <c r="CA42" s="1291"/>
      <c r="CB42" s="1291"/>
      <c r="CC42" s="1291"/>
      <c r="CD42" s="1291"/>
      <c r="CE42" s="1291"/>
      <c r="CF42" s="1287"/>
      <c r="CG42" s="1287"/>
      <c r="CH42" s="1287"/>
      <c r="CI42" s="1287"/>
      <c r="CJ42" s="1287"/>
      <c r="CK42" s="1287"/>
      <c r="CL42" s="1287"/>
      <c r="CM42" s="1287"/>
      <c r="CN42" s="1287"/>
      <c r="CO42" s="1287"/>
      <c r="CP42" s="1287"/>
      <c r="CQ42" s="1287"/>
      <c r="CR42" s="1287"/>
      <c r="CS42" s="1287"/>
      <c r="CT42" s="1287"/>
      <c r="CU42" s="1287"/>
      <c r="CV42" s="1287"/>
      <c r="CW42" s="1287"/>
      <c r="CX42" s="1287"/>
      <c r="CY42" s="1287"/>
      <c r="CZ42" s="1287"/>
      <c r="DA42" s="1287"/>
      <c r="DB42" s="1287"/>
      <c r="DC42" s="1288"/>
      <c r="DD42" s="1288"/>
      <c r="DE42" s="1288"/>
      <c r="DF42" s="1288"/>
      <c r="DG42" s="1289"/>
    </row>
    <row r="43" spans="1:111" x14ac:dyDescent="0.35">
      <c r="A43" s="1291"/>
      <c r="B43" s="1291"/>
      <c r="C43" s="1291"/>
      <c r="D43" s="1291"/>
      <c r="E43" s="1291"/>
      <c r="F43" s="1291"/>
      <c r="G43" s="1291"/>
      <c r="H43" s="1291"/>
      <c r="I43" s="1291"/>
      <c r="J43" s="1287"/>
      <c r="K43" s="1287"/>
      <c r="L43" s="1287"/>
      <c r="M43" s="1287"/>
      <c r="N43" s="1287"/>
      <c r="O43" s="1287"/>
      <c r="P43" s="1287"/>
      <c r="Q43" s="1287"/>
      <c r="R43" s="1287"/>
      <c r="S43" s="1287"/>
      <c r="T43" s="1287"/>
      <c r="U43" s="1287"/>
      <c r="V43" s="1287"/>
      <c r="W43" s="1287"/>
      <c r="X43" s="1287"/>
      <c r="Y43" s="1287"/>
      <c r="Z43" s="1287"/>
      <c r="AA43" s="1287"/>
      <c r="AB43" s="1287"/>
      <c r="AC43" s="1287"/>
      <c r="AD43" s="1287"/>
      <c r="AE43" s="1287"/>
      <c r="AF43" s="1287"/>
      <c r="AG43" s="1288"/>
      <c r="AH43" s="1288"/>
      <c r="AI43" s="1288"/>
      <c r="AJ43" s="1288"/>
      <c r="AK43" s="1289"/>
      <c r="AL43" s="1290"/>
      <c r="AM43" s="1291"/>
      <c r="AN43" s="1291"/>
      <c r="AO43" s="1291"/>
      <c r="AP43" s="1291"/>
      <c r="AQ43" s="1291"/>
      <c r="AR43" s="1291"/>
      <c r="AS43" s="1291"/>
      <c r="AT43" s="1291"/>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8"/>
      <c r="BS43" s="1288"/>
      <c r="BT43" s="1288"/>
      <c r="BU43" s="1288"/>
      <c r="BV43" s="1289"/>
      <c r="BW43" s="1290"/>
      <c r="BX43" s="1291"/>
      <c r="BY43" s="1291"/>
      <c r="BZ43" s="1291"/>
      <c r="CA43" s="1291"/>
      <c r="CB43" s="1291"/>
      <c r="CC43" s="1291"/>
      <c r="CD43" s="1291"/>
      <c r="CE43" s="1291"/>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c r="DD43" s="1288"/>
      <c r="DE43" s="1288"/>
      <c r="DF43" s="1288"/>
      <c r="DG43" s="1289"/>
    </row>
    <row r="44" spans="1:111" x14ac:dyDescent="0.35">
      <c r="A44" s="1291"/>
      <c r="B44" s="1291"/>
      <c r="C44" s="1291"/>
      <c r="D44" s="1291"/>
      <c r="E44" s="1291"/>
      <c r="F44" s="1291"/>
      <c r="G44" s="1291"/>
      <c r="H44" s="1291"/>
      <c r="I44" s="1291"/>
      <c r="J44" s="1287"/>
      <c r="K44" s="1287"/>
      <c r="L44" s="1287"/>
      <c r="M44" s="1287"/>
      <c r="N44" s="1287"/>
      <c r="O44" s="1287"/>
      <c r="P44" s="1287"/>
      <c r="Q44" s="1287"/>
      <c r="R44" s="1287"/>
      <c r="S44" s="1287"/>
      <c r="T44" s="1287"/>
      <c r="U44" s="1287"/>
      <c r="V44" s="1287"/>
      <c r="W44" s="1287"/>
      <c r="X44" s="1287"/>
      <c r="Y44" s="1287"/>
      <c r="Z44" s="1287"/>
      <c r="AA44" s="1287"/>
      <c r="AB44" s="1287"/>
      <c r="AC44" s="1287"/>
      <c r="AD44" s="1287"/>
      <c r="AE44" s="1287"/>
      <c r="AF44" s="1287"/>
      <c r="AG44" s="1288"/>
      <c r="AH44" s="1288"/>
      <c r="AI44" s="1288"/>
      <c r="AJ44" s="1288"/>
      <c r="AK44" s="1289"/>
      <c r="AL44" s="1290"/>
      <c r="AM44" s="1291"/>
      <c r="AN44" s="1291"/>
      <c r="AO44" s="1291"/>
      <c r="AP44" s="1291"/>
      <c r="AQ44" s="1291"/>
      <c r="AR44" s="1291"/>
      <c r="AS44" s="1291"/>
      <c r="AT44" s="1291"/>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8"/>
      <c r="BS44" s="1288"/>
      <c r="BT44" s="1288"/>
      <c r="BU44" s="1288"/>
      <c r="BV44" s="1289"/>
      <c r="BW44" s="1290"/>
      <c r="BX44" s="1291"/>
      <c r="BY44" s="1291"/>
      <c r="BZ44" s="1291"/>
      <c r="CA44" s="1291"/>
      <c r="CB44" s="1291"/>
      <c r="CC44" s="1291"/>
      <c r="CD44" s="1291"/>
      <c r="CE44" s="1291"/>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c r="DD44" s="1288"/>
      <c r="DE44" s="1288"/>
      <c r="DF44" s="1288"/>
      <c r="DG44" s="1289"/>
    </row>
    <row r="45" spans="1:111" x14ac:dyDescent="0.35">
      <c r="A45" s="1291"/>
      <c r="B45" s="1291"/>
      <c r="C45" s="1291"/>
      <c r="D45" s="1291"/>
      <c r="E45" s="1291"/>
      <c r="F45" s="1291"/>
      <c r="G45" s="1291"/>
      <c r="H45" s="1291"/>
      <c r="I45" s="1291"/>
      <c r="J45" s="1287"/>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288"/>
      <c r="AH45" s="1288"/>
      <c r="AI45" s="1288"/>
      <c r="AJ45" s="1288"/>
      <c r="AK45" s="1289"/>
      <c r="AL45" s="1290"/>
      <c r="AM45" s="1291"/>
      <c r="AN45" s="1291"/>
      <c r="AO45" s="1291"/>
      <c r="AP45" s="1291"/>
      <c r="AQ45" s="1291"/>
      <c r="AR45" s="1291"/>
      <c r="AS45" s="1291"/>
      <c r="AT45" s="1291"/>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8"/>
      <c r="BS45" s="1288"/>
      <c r="BT45" s="1288"/>
      <c r="BU45" s="1288"/>
      <c r="BV45" s="1289"/>
      <c r="BW45" s="1290"/>
      <c r="BX45" s="1291"/>
      <c r="BY45" s="1291"/>
      <c r="BZ45" s="1291"/>
      <c r="CA45" s="1291"/>
      <c r="CB45" s="1291"/>
      <c r="CC45" s="1291"/>
      <c r="CD45" s="1291"/>
      <c r="CE45" s="1291"/>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c r="DD45" s="1288"/>
      <c r="DE45" s="1288"/>
      <c r="DF45" s="1288"/>
      <c r="DG45" s="1289"/>
    </row>
    <row r="46" spans="1:111" x14ac:dyDescent="0.35">
      <c r="A46" s="1291"/>
      <c r="B46" s="1291"/>
      <c r="C46" s="1291"/>
      <c r="D46" s="1291"/>
      <c r="E46" s="1291"/>
      <c r="F46" s="1291"/>
      <c r="G46" s="1291"/>
      <c r="H46" s="1291"/>
      <c r="I46" s="1291"/>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288"/>
      <c r="AH46" s="1288"/>
      <c r="AI46" s="1288"/>
      <c r="AJ46" s="1288"/>
      <c r="AK46" s="1289"/>
      <c r="AL46" s="1290"/>
      <c r="AM46" s="1291"/>
      <c r="AN46" s="1291"/>
      <c r="AO46" s="1291"/>
      <c r="AP46" s="1291"/>
      <c r="AQ46" s="1291"/>
      <c r="AR46" s="1291"/>
      <c r="AS46" s="1291"/>
      <c r="AT46" s="1291"/>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8"/>
      <c r="BS46" s="1288"/>
      <c r="BT46" s="1288"/>
      <c r="BU46" s="1288"/>
      <c r="BV46" s="1289"/>
      <c r="BW46" s="1290"/>
      <c r="BX46" s="1291"/>
      <c r="BY46" s="1291"/>
      <c r="BZ46" s="1291"/>
      <c r="CA46" s="1291"/>
      <c r="CB46" s="1291"/>
      <c r="CC46" s="1291"/>
      <c r="CD46" s="1291"/>
      <c r="CE46" s="1291"/>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c r="DD46" s="1288"/>
      <c r="DE46" s="1288"/>
      <c r="DF46" s="1288"/>
      <c r="DG46" s="1289"/>
    </row>
    <row r="47" spans="1:111" x14ac:dyDescent="0.35">
      <c r="A47" s="1291"/>
      <c r="B47" s="1291"/>
      <c r="C47" s="1291"/>
      <c r="D47" s="1291"/>
      <c r="E47" s="1291"/>
      <c r="F47" s="1291"/>
      <c r="G47" s="1291"/>
      <c r="H47" s="1291"/>
      <c r="I47" s="1291"/>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288"/>
      <c r="AH47" s="1288"/>
      <c r="AI47" s="1288"/>
      <c r="AJ47" s="1288"/>
      <c r="AK47" s="1289"/>
      <c r="AL47" s="1290"/>
      <c r="AM47" s="1291"/>
      <c r="AN47" s="1291"/>
      <c r="AO47" s="1291"/>
      <c r="AP47" s="1291"/>
      <c r="AQ47" s="1291"/>
      <c r="AR47" s="1291"/>
      <c r="AS47" s="1291"/>
      <c r="AT47" s="1291"/>
      <c r="AU47" s="1287"/>
      <c r="AV47" s="1287"/>
      <c r="AW47" s="1287"/>
      <c r="AX47" s="1287"/>
      <c r="AY47" s="1287"/>
      <c r="AZ47" s="1287"/>
      <c r="BA47" s="1287"/>
      <c r="BB47" s="1287"/>
      <c r="BC47" s="1287"/>
      <c r="BD47" s="1287"/>
      <c r="BE47" s="1287"/>
      <c r="BF47" s="1287"/>
      <c r="BG47" s="1287"/>
      <c r="BH47" s="1287"/>
      <c r="BI47" s="1287"/>
      <c r="BJ47" s="1287"/>
      <c r="BK47" s="1287"/>
      <c r="BL47" s="1287"/>
      <c r="BM47" s="1287"/>
      <c r="BN47" s="1287"/>
      <c r="BO47" s="1287"/>
      <c r="BP47" s="1287"/>
      <c r="BQ47" s="1287"/>
      <c r="BR47" s="1288"/>
      <c r="BS47" s="1288"/>
      <c r="BT47" s="1288"/>
      <c r="BU47" s="1288"/>
      <c r="BV47" s="1289"/>
      <c r="BW47" s="1290"/>
      <c r="BX47" s="1291"/>
      <c r="BY47" s="1291"/>
      <c r="BZ47" s="1291"/>
      <c r="CA47" s="1291"/>
      <c r="CB47" s="1291"/>
      <c r="CC47" s="1291"/>
      <c r="CD47" s="1291"/>
      <c r="CE47" s="1291"/>
      <c r="CF47" s="1287"/>
      <c r="CG47" s="1287"/>
      <c r="CH47" s="1287"/>
      <c r="CI47" s="1287"/>
      <c r="CJ47" s="1287"/>
      <c r="CK47" s="1287"/>
      <c r="CL47" s="1287"/>
      <c r="CM47" s="1287"/>
      <c r="CN47" s="1287"/>
      <c r="CO47" s="1287"/>
      <c r="CP47" s="1287"/>
      <c r="CQ47" s="1287"/>
      <c r="CR47" s="1287"/>
      <c r="CS47" s="1287"/>
      <c r="CT47" s="1287"/>
      <c r="CU47" s="1287"/>
      <c r="CV47" s="1287"/>
      <c r="CW47" s="1287"/>
      <c r="CX47" s="1287"/>
      <c r="CY47" s="1287"/>
      <c r="CZ47" s="1287"/>
      <c r="DA47" s="1287"/>
      <c r="DB47" s="1287"/>
      <c r="DC47" s="1288"/>
      <c r="DD47" s="1288"/>
      <c r="DE47" s="1288"/>
      <c r="DF47" s="1288"/>
      <c r="DG47" s="1289"/>
    </row>
    <row r="48" spans="1:111" x14ac:dyDescent="0.35">
      <c r="A48" s="1291"/>
      <c r="B48" s="1291"/>
      <c r="C48" s="1291"/>
      <c r="D48" s="1291"/>
      <c r="E48" s="1291"/>
      <c r="F48" s="1291"/>
      <c r="G48" s="1291"/>
      <c r="H48" s="1291"/>
      <c r="I48" s="1291"/>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288"/>
      <c r="AH48" s="1288"/>
      <c r="AI48" s="1288"/>
      <c r="AJ48" s="1288"/>
      <c r="AK48" s="1289"/>
      <c r="AL48" s="1290"/>
      <c r="AM48" s="1291"/>
      <c r="AN48" s="1291"/>
      <c r="AO48" s="1291"/>
      <c r="AP48" s="1291"/>
      <c r="AQ48" s="1291"/>
      <c r="AR48" s="1291"/>
      <c r="AS48" s="1291"/>
      <c r="AT48" s="1291"/>
      <c r="AU48" s="1287"/>
      <c r="AV48" s="1287"/>
      <c r="AW48" s="1287"/>
      <c r="AX48" s="1287"/>
      <c r="AY48" s="1287"/>
      <c r="AZ48" s="1287"/>
      <c r="BA48" s="1287"/>
      <c r="BB48" s="1287"/>
      <c r="BC48" s="1287"/>
      <c r="BD48" s="1287"/>
      <c r="BE48" s="1287"/>
      <c r="BF48" s="1287"/>
      <c r="BG48" s="1287"/>
      <c r="BH48" s="1287"/>
      <c r="BI48" s="1287"/>
      <c r="BJ48" s="1287"/>
      <c r="BK48" s="1287"/>
      <c r="BL48" s="1287"/>
      <c r="BM48" s="1287"/>
      <c r="BN48" s="1287"/>
      <c r="BO48" s="1287"/>
      <c r="BP48" s="1287"/>
      <c r="BQ48" s="1287"/>
      <c r="BR48" s="1288"/>
      <c r="BS48" s="1288"/>
      <c r="BT48" s="1288"/>
      <c r="BU48" s="1288"/>
      <c r="BV48" s="1289"/>
      <c r="BW48" s="1290"/>
      <c r="BX48" s="1291"/>
      <c r="BY48" s="1291"/>
      <c r="BZ48" s="1291"/>
      <c r="CA48" s="1291"/>
      <c r="CB48" s="1291"/>
      <c r="CC48" s="1291"/>
      <c r="CD48" s="1291"/>
      <c r="CE48" s="1291"/>
      <c r="CF48" s="1287"/>
      <c r="CG48" s="1287"/>
      <c r="CH48" s="1287"/>
      <c r="CI48" s="1287"/>
      <c r="CJ48" s="1287"/>
      <c r="CK48" s="1287"/>
      <c r="CL48" s="1287"/>
      <c r="CM48" s="1287"/>
      <c r="CN48" s="1287"/>
      <c r="CO48" s="1287"/>
      <c r="CP48" s="1287"/>
      <c r="CQ48" s="1287"/>
      <c r="CR48" s="1287"/>
      <c r="CS48" s="1287"/>
      <c r="CT48" s="1287"/>
      <c r="CU48" s="1287"/>
      <c r="CV48" s="1287"/>
      <c r="CW48" s="1287"/>
      <c r="CX48" s="1287"/>
      <c r="CY48" s="1287"/>
      <c r="CZ48" s="1287"/>
      <c r="DA48" s="1287"/>
      <c r="DB48" s="1287"/>
      <c r="DC48" s="1288"/>
      <c r="DD48" s="1288"/>
      <c r="DE48" s="1288"/>
      <c r="DF48" s="1288"/>
      <c r="DG48" s="1289"/>
    </row>
    <row r="49" spans="1:111" x14ac:dyDescent="0.35">
      <c r="A49" s="1291"/>
      <c r="B49" s="1291"/>
      <c r="C49" s="1291"/>
      <c r="D49" s="1291"/>
      <c r="E49" s="1291"/>
      <c r="F49" s="1291"/>
      <c r="G49" s="1291"/>
      <c r="H49" s="1291"/>
      <c r="I49" s="1291"/>
      <c r="J49" s="1287"/>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288"/>
      <c r="AH49" s="1288"/>
      <c r="AI49" s="1288"/>
      <c r="AJ49" s="1288"/>
      <c r="AK49" s="1289"/>
      <c r="AL49" s="1290"/>
      <c r="AM49" s="1291"/>
      <c r="AN49" s="1291"/>
      <c r="AO49" s="1291"/>
      <c r="AP49" s="1291"/>
      <c r="AQ49" s="1291"/>
      <c r="AR49" s="1291"/>
      <c r="AS49" s="1291"/>
      <c r="AT49" s="1291"/>
      <c r="AU49" s="1287"/>
      <c r="AV49" s="1287"/>
      <c r="AW49" s="1287"/>
      <c r="AX49" s="1287"/>
      <c r="AY49" s="1287"/>
      <c r="AZ49" s="1287"/>
      <c r="BA49" s="1287"/>
      <c r="BB49" s="1287"/>
      <c r="BC49" s="1287"/>
      <c r="BD49" s="1287"/>
      <c r="BE49" s="1287"/>
      <c r="BF49" s="1287"/>
      <c r="BG49" s="1287"/>
      <c r="BH49" s="1287"/>
      <c r="BI49" s="1287"/>
      <c r="BJ49" s="1287"/>
      <c r="BK49" s="1287"/>
      <c r="BL49" s="1287"/>
      <c r="BM49" s="1287"/>
      <c r="BN49" s="1287"/>
      <c r="BO49" s="1287"/>
      <c r="BP49" s="1287"/>
      <c r="BQ49" s="1287"/>
      <c r="BR49" s="1288"/>
      <c r="BS49" s="1288"/>
      <c r="BT49" s="1288"/>
      <c r="BU49" s="1288"/>
      <c r="BV49" s="1289"/>
      <c r="BW49" s="1290"/>
      <c r="BX49" s="1291"/>
      <c r="BY49" s="1291"/>
      <c r="BZ49" s="1291"/>
      <c r="CA49" s="1291"/>
      <c r="CB49" s="1291"/>
      <c r="CC49" s="1291"/>
      <c r="CD49" s="1291"/>
      <c r="CE49" s="1291"/>
      <c r="CF49" s="1287"/>
      <c r="CG49" s="1287"/>
      <c r="CH49" s="1287"/>
      <c r="CI49" s="1287"/>
      <c r="CJ49" s="1287"/>
      <c r="CK49" s="1287"/>
      <c r="CL49" s="1287"/>
      <c r="CM49" s="1287"/>
      <c r="CN49" s="1287"/>
      <c r="CO49" s="1287"/>
      <c r="CP49" s="1287"/>
      <c r="CQ49" s="1287"/>
      <c r="CR49" s="1287"/>
      <c r="CS49" s="1287"/>
      <c r="CT49" s="1287"/>
      <c r="CU49" s="1287"/>
      <c r="CV49" s="1287"/>
      <c r="CW49" s="1287"/>
      <c r="CX49" s="1287"/>
      <c r="CY49" s="1287"/>
      <c r="CZ49" s="1287"/>
      <c r="DA49" s="1287"/>
      <c r="DB49" s="1287"/>
      <c r="DC49" s="1288"/>
      <c r="DD49" s="1288"/>
      <c r="DE49" s="1288"/>
      <c r="DF49" s="1288"/>
      <c r="DG49" s="1289"/>
    </row>
    <row r="50" spans="1:111" x14ac:dyDescent="0.35">
      <c r="A50" s="1291"/>
      <c r="B50" s="1291"/>
      <c r="C50" s="1291"/>
      <c r="D50" s="1291"/>
      <c r="E50" s="1291"/>
      <c r="F50" s="1291"/>
      <c r="G50" s="1291"/>
      <c r="H50" s="1291"/>
      <c r="I50" s="1291"/>
      <c r="J50" s="1287"/>
      <c r="K50" s="1287"/>
      <c r="L50" s="1287"/>
      <c r="M50" s="1287"/>
      <c r="N50" s="1287"/>
      <c r="O50" s="1287"/>
      <c r="P50" s="1287"/>
      <c r="Q50" s="1287"/>
      <c r="R50" s="1287"/>
      <c r="S50" s="1287"/>
      <c r="T50" s="1287"/>
      <c r="U50" s="1287"/>
      <c r="V50" s="1287"/>
      <c r="W50" s="1287"/>
      <c r="X50" s="1287"/>
      <c r="Y50" s="1287"/>
      <c r="Z50" s="1287"/>
      <c r="AA50" s="1287"/>
      <c r="AB50" s="1287"/>
      <c r="AC50" s="1287"/>
      <c r="AD50" s="1287"/>
      <c r="AE50" s="1287"/>
      <c r="AF50" s="1287"/>
      <c r="AG50" s="1288"/>
      <c r="AH50" s="1288"/>
      <c r="AI50" s="1288"/>
      <c r="AJ50" s="1288"/>
      <c r="AK50" s="1289"/>
      <c r="AL50" s="1290"/>
      <c r="AM50" s="1291"/>
      <c r="AN50" s="1291"/>
      <c r="AO50" s="1291"/>
      <c r="AP50" s="1291"/>
      <c r="AQ50" s="1291"/>
      <c r="AR50" s="1291"/>
      <c r="AS50" s="1291"/>
      <c r="AT50" s="1291"/>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7"/>
      <c r="BP50" s="1287"/>
      <c r="BQ50" s="1287"/>
      <c r="BR50" s="1288"/>
      <c r="BS50" s="1288"/>
      <c r="BT50" s="1288"/>
      <c r="BU50" s="1288"/>
      <c r="BV50" s="1289"/>
      <c r="BW50" s="1290"/>
      <c r="BX50" s="1291"/>
      <c r="BY50" s="1291"/>
      <c r="BZ50" s="1291"/>
      <c r="CA50" s="1291"/>
      <c r="CB50" s="1291"/>
      <c r="CC50" s="1291"/>
      <c r="CD50" s="1291"/>
      <c r="CE50" s="1291"/>
      <c r="CF50" s="1287"/>
      <c r="CG50" s="1287"/>
      <c r="CH50" s="1287"/>
      <c r="CI50" s="1287"/>
      <c r="CJ50" s="1287"/>
      <c r="CK50" s="1287"/>
      <c r="CL50" s="1287"/>
      <c r="CM50" s="1287"/>
      <c r="CN50" s="1287"/>
      <c r="CO50" s="1287"/>
      <c r="CP50" s="1287"/>
      <c r="CQ50" s="1287"/>
      <c r="CR50" s="1287"/>
      <c r="CS50" s="1287"/>
      <c r="CT50" s="1287"/>
      <c r="CU50" s="1287"/>
      <c r="CV50" s="1287"/>
      <c r="CW50" s="1287"/>
      <c r="CX50" s="1287"/>
      <c r="CY50" s="1287"/>
      <c r="CZ50" s="1287"/>
      <c r="DA50" s="1287"/>
      <c r="DB50" s="1287"/>
      <c r="DC50" s="1288"/>
      <c r="DD50" s="1288"/>
      <c r="DE50" s="1288"/>
      <c r="DF50" s="1288"/>
      <c r="DG50" s="1289"/>
    </row>
    <row r="51" spans="1:111" ht="7.5" customHeight="1" thickBot="1" x14ac:dyDescent="0.4">
      <c r="A51" s="215"/>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row>
    <row r="52" spans="1:111" ht="5.25" customHeight="1" x14ac:dyDescent="0.35">
      <c r="A52" s="261"/>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row>
    <row r="53" spans="1:111" s="191" customFormat="1" ht="13" x14ac:dyDescent="0.3">
      <c r="A53" s="189" t="str">
        <f>'40-15 PRES - MANDATORY'!$B$63</f>
        <v>DeCAF 40-15 + DeCAF 40-16, Apr 21, 2025</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285"/>
      <c r="BB53" s="285" t="s">
        <v>52</v>
      </c>
      <c r="BC53" s="285"/>
      <c r="BD53" s="285"/>
      <c r="BE53" s="285"/>
      <c r="BH53" s="1159" t="str">
        <f>IF('40-15 PRES - MANDATORY'!$I$59&gt;0,'40-15 PRES - MANDATORY'!$I$59,"")</f>
        <v/>
      </c>
      <c r="BI53" s="1159"/>
      <c r="BJ53" s="1159"/>
      <c r="BK53" s="1159"/>
      <c r="BL53" s="1159"/>
      <c r="BM53" s="1159"/>
      <c r="BN53" s="1159"/>
      <c r="BO53" s="1159"/>
      <c r="BP53" s="1159"/>
      <c r="BQ53" s="1159"/>
      <c r="BR53" s="285"/>
      <c r="BS53" s="190"/>
      <c r="BT53" s="190"/>
      <c r="BU53" s="190"/>
      <c r="BV53" s="190"/>
      <c r="CD53" s="262"/>
      <c r="CJ53" s="289"/>
      <c r="CU53" s="1292" t="s">
        <v>40</v>
      </c>
      <c r="CV53" s="1292"/>
      <c r="CW53" s="1292"/>
      <c r="CX53" s="1292"/>
      <c r="CY53" s="1292"/>
      <c r="CZ53" s="1293"/>
      <c r="DA53" s="1294"/>
      <c r="DB53" s="1292" t="s">
        <v>41</v>
      </c>
      <c r="DC53" s="1292"/>
      <c r="DD53" s="1292"/>
      <c r="DE53" s="1293"/>
      <c r="DF53" s="1294"/>
    </row>
    <row r="55" spans="1:111" x14ac:dyDescent="0.35">
      <c r="BQ55" s="261"/>
    </row>
  </sheetData>
  <sheetProtection algorithmName="SHA-512" hashValue="jSzIZE3jIygjQ1RuSFNlIXLgkJD94ETPo+m5VlZ3iLS0A0rBALvbDGRkI3gBCSO4qBvLCX3Ojt64eKn81DzEaA==" saltValue="5HMBrc5SU84EzNlQfpByLQ==" spinCount="100000" sheet="1" selectLockedCells="1"/>
  <mergeCells count="586">
    <mergeCell ref="BH53:BQ53"/>
    <mergeCell ref="CU53:CY53"/>
    <mergeCell ref="CZ53:DA53"/>
    <mergeCell ref="DB53:DD53"/>
    <mergeCell ref="DE53:DF53"/>
    <mergeCell ref="BH50:BQ50"/>
    <mergeCell ref="BR50:BV50"/>
    <mergeCell ref="BW50:CE50"/>
    <mergeCell ref="CF50:CR50"/>
    <mergeCell ref="CS50:DB50"/>
    <mergeCell ref="DC50:DG50"/>
    <mergeCell ref="A50:I50"/>
    <mergeCell ref="J50:V50"/>
    <mergeCell ref="W50:AF50"/>
    <mergeCell ref="AG50:AK50"/>
    <mergeCell ref="AL50:AT50"/>
    <mergeCell ref="AU50:BG50"/>
    <mergeCell ref="BH49:BQ49"/>
    <mergeCell ref="BR49:BV49"/>
    <mergeCell ref="BW49:CE49"/>
    <mergeCell ref="CF49:CR49"/>
    <mergeCell ref="CS49:DB49"/>
    <mergeCell ref="DC49:DG49"/>
    <mergeCell ref="A49:I49"/>
    <mergeCell ref="J49:V49"/>
    <mergeCell ref="W49:AF49"/>
    <mergeCell ref="AG49:AK49"/>
    <mergeCell ref="AL49:AT49"/>
    <mergeCell ref="AU49:BG49"/>
    <mergeCell ref="BH48:BQ48"/>
    <mergeCell ref="BR48:BV48"/>
    <mergeCell ref="BW48:CE48"/>
    <mergeCell ref="CF48:CR48"/>
    <mergeCell ref="CS48:DB48"/>
    <mergeCell ref="DC48:DG48"/>
    <mergeCell ref="A48:I48"/>
    <mergeCell ref="J48:V48"/>
    <mergeCell ref="W48:AF48"/>
    <mergeCell ref="AG48:AK48"/>
    <mergeCell ref="AL48:AT48"/>
    <mergeCell ref="AU48:BG48"/>
    <mergeCell ref="BH47:BQ47"/>
    <mergeCell ref="BR47:BV47"/>
    <mergeCell ref="BW47:CE47"/>
    <mergeCell ref="CF47:CR47"/>
    <mergeCell ref="CS47:DB47"/>
    <mergeCell ref="DC47:DG47"/>
    <mergeCell ref="A47:I47"/>
    <mergeCell ref="J47:V47"/>
    <mergeCell ref="W47:AF47"/>
    <mergeCell ref="AG47:AK47"/>
    <mergeCell ref="AL47:AT47"/>
    <mergeCell ref="AU47:BG47"/>
    <mergeCell ref="BH46:BQ46"/>
    <mergeCell ref="BR46:BV46"/>
    <mergeCell ref="BW46:CE46"/>
    <mergeCell ref="CF46:CR46"/>
    <mergeCell ref="CS46:DB46"/>
    <mergeCell ref="DC46:DG46"/>
    <mergeCell ref="A46:I46"/>
    <mergeCell ref="J46:V46"/>
    <mergeCell ref="W46:AF46"/>
    <mergeCell ref="AG46:AK46"/>
    <mergeCell ref="AL46:AT46"/>
    <mergeCell ref="AU46:BG46"/>
    <mergeCell ref="BH45:BQ45"/>
    <mergeCell ref="BR45:BV45"/>
    <mergeCell ref="BW45:CE45"/>
    <mergeCell ref="CF45:CR45"/>
    <mergeCell ref="CS45:DB45"/>
    <mergeCell ref="DC45:DG45"/>
    <mergeCell ref="A45:I45"/>
    <mergeCell ref="J45:V45"/>
    <mergeCell ref="W45:AF45"/>
    <mergeCell ref="AG45:AK45"/>
    <mergeCell ref="AL45:AT45"/>
    <mergeCell ref="AU45:BG45"/>
    <mergeCell ref="BH44:BQ44"/>
    <mergeCell ref="BR44:BV44"/>
    <mergeCell ref="BW44:CE44"/>
    <mergeCell ref="CF44:CR44"/>
    <mergeCell ref="CS44:DB44"/>
    <mergeCell ref="DC44:DG44"/>
    <mergeCell ref="A44:I44"/>
    <mergeCell ref="J44:V44"/>
    <mergeCell ref="W44:AF44"/>
    <mergeCell ref="AG44:AK44"/>
    <mergeCell ref="AL44:AT44"/>
    <mergeCell ref="AU44:BG44"/>
    <mergeCell ref="BH43:BQ43"/>
    <mergeCell ref="BR43:BV43"/>
    <mergeCell ref="BW43:CE43"/>
    <mergeCell ref="CF43:CR43"/>
    <mergeCell ref="CS43:DB43"/>
    <mergeCell ref="DC43:DG43"/>
    <mergeCell ref="A43:I43"/>
    <mergeCell ref="J43:V43"/>
    <mergeCell ref="W43:AF43"/>
    <mergeCell ref="AG43:AK43"/>
    <mergeCell ref="AL43:AT43"/>
    <mergeCell ref="AU43:BG43"/>
    <mergeCell ref="BH42:BQ42"/>
    <mergeCell ref="BR42:BV42"/>
    <mergeCell ref="BW42:CE42"/>
    <mergeCell ref="CF42:CR42"/>
    <mergeCell ref="CS42:DB42"/>
    <mergeCell ref="DC42:DG42"/>
    <mergeCell ref="A42:I42"/>
    <mergeCell ref="J42:V42"/>
    <mergeCell ref="W42:AF42"/>
    <mergeCell ref="AG42:AK42"/>
    <mergeCell ref="AL42:AT42"/>
    <mergeCell ref="AU42:BG42"/>
    <mergeCell ref="BH41:BQ41"/>
    <mergeCell ref="BR41:BV41"/>
    <mergeCell ref="BW41:CE41"/>
    <mergeCell ref="CF41:CR41"/>
    <mergeCell ref="CS41:DB41"/>
    <mergeCell ref="DC41:DG41"/>
    <mergeCell ref="A41:I41"/>
    <mergeCell ref="J41:V41"/>
    <mergeCell ref="W41:AF41"/>
    <mergeCell ref="AG41:AK41"/>
    <mergeCell ref="AL41:AT41"/>
    <mergeCell ref="AU41:BG41"/>
    <mergeCell ref="BH40:BQ40"/>
    <mergeCell ref="BR40:BV40"/>
    <mergeCell ref="BW40:CE40"/>
    <mergeCell ref="CF40:CR40"/>
    <mergeCell ref="CS40:DB40"/>
    <mergeCell ref="DC40:DG40"/>
    <mergeCell ref="A40:I40"/>
    <mergeCell ref="J40:V40"/>
    <mergeCell ref="W40:AF40"/>
    <mergeCell ref="AG40:AK40"/>
    <mergeCell ref="AL40:AT40"/>
    <mergeCell ref="AU40:BG40"/>
    <mergeCell ref="BH39:BQ39"/>
    <mergeCell ref="BR39:BV39"/>
    <mergeCell ref="BW39:CE39"/>
    <mergeCell ref="CF39:CR39"/>
    <mergeCell ref="CS39:DB39"/>
    <mergeCell ref="DC39:DG39"/>
    <mergeCell ref="A39:I39"/>
    <mergeCell ref="J39:V39"/>
    <mergeCell ref="W39:AF39"/>
    <mergeCell ref="AG39:AK39"/>
    <mergeCell ref="AL39:AT39"/>
    <mergeCell ref="AU39:BG39"/>
    <mergeCell ref="BH38:BQ38"/>
    <mergeCell ref="BR38:BV38"/>
    <mergeCell ref="BW38:CE38"/>
    <mergeCell ref="CF38:CR38"/>
    <mergeCell ref="CS38:DB38"/>
    <mergeCell ref="DC38:DG38"/>
    <mergeCell ref="A38:I38"/>
    <mergeCell ref="J38:V38"/>
    <mergeCell ref="W38:AF38"/>
    <mergeCell ref="AG38:AK38"/>
    <mergeCell ref="AL38:AT38"/>
    <mergeCell ref="AU38:BG38"/>
    <mergeCell ref="BH37:BQ37"/>
    <mergeCell ref="BR37:BV37"/>
    <mergeCell ref="BW37:CE37"/>
    <mergeCell ref="CF37:CR37"/>
    <mergeCell ref="CS37:DB37"/>
    <mergeCell ref="DC37:DG37"/>
    <mergeCell ref="A37:I37"/>
    <mergeCell ref="J37:V37"/>
    <mergeCell ref="W37:AF37"/>
    <mergeCell ref="AG37:AK37"/>
    <mergeCell ref="AL37:AT37"/>
    <mergeCell ref="AU37:BG37"/>
    <mergeCell ref="BH36:BQ36"/>
    <mergeCell ref="BR36:BV36"/>
    <mergeCell ref="BW36:CE36"/>
    <mergeCell ref="CF36:CR36"/>
    <mergeCell ref="CS36:DB36"/>
    <mergeCell ref="DC36:DG36"/>
    <mergeCell ref="A36:I36"/>
    <mergeCell ref="J36:V36"/>
    <mergeCell ref="W36:AF36"/>
    <mergeCell ref="AG36:AK36"/>
    <mergeCell ref="AL36:AT36"/>
    <mergeCell ref="AU36:BG36"/>
    <mergeCell ref="BH35:BQ35"/>
    <mergeCell ref="BR35:BV35"/>
    <mergeCell ref="BW35:CE35"/>
    <mergeCell ref="CF35:CR35"/>
    <mergeCell ref="CS35:DB35"/>
    <mergeCell ref="DC35:DG35"/>
    <mergeCell ref="A35:I35"/>
    <mergeCell ref="J35:V35"/>
    <mergeCell ref="W35:AF35"/>
    <mergeCell ref="AG35:AK35"/>
    <mergeCell ref="AL35:AT35"/>
    <mergeCell ref="AU35:BG35"/>
    <mergeCell ref="BH34:BQ34"/>
    <mergeCell ref="BR34:BV34"/>
    <mergeCell ref="BW34:CE34"/>
    <mergeCell ref="CF34:CR34"/>
    <mergeCell ref="CS34:DB34"/>
    <mergeCell ref="DC34:DG34"/>
    <mergeCell ref="A34:I34"/>
    <mergeCell ref="J34:V34"/>
    <mergeCell ref="W34:AF34"/>
    <mergeCell ref="AG34:AK34"/>
    <mergeCell ref="AL34:AT34"/>
    <mergeCell ref="AU34:BG34"/>
    <mergeCell ref="BH33:BQ33"/>
    <mergeCell ref="BR33:BV33"/>
    <mergeCell ref="BW33:CE33"/>
    <mergeCell ref="CF33:CR33"/>
    <mergeCell ref="CS33:DB33"/>
    <mergeCell ref="DC33:DG33"/>
    <mergeCell ref="A33:I33"/>
    <mergeCell ref="J33:V33"/>
    <mergeCell ref="W33:AF33"/>
    <mergeCell ref="AG33:AK33"/>
    <mergeCell ref="AL33:AT33"/>
    <mergeCell ref="AU33:BG33"/>
    <mergeCell ref="BH32:BQ32"/>
    <mergeCell ref="BR32:BV32"/>
    <mergeCell ref="BW32:CE32"/>
    <mergeCell ref="CF32:CR32"/>
    <mergeCell ref="CS32:DB32"/>
    <mergeCell ref="DC32:DG32"/>
    <mergeCell ref="A32:I32"/>
    <mergeCell ref="J32:V32"/>
    <mergeCell ref="W32:AF32"/>
    <mergeCell ref="AG32:AK32"/>
    <mergeCell ref="AL32:AT32"/>
    <mergeCell ref="AU32:BG32"/>
    <mergeCell ref="BH31:BQ31"/>
    <mergeCell ref="BR31:BV31"/>
    <mergeCell ref="BW31:CE31"/>
    <mergeCell ref="CF31:CR31"/>
    <mergeCell ref="CS31:DB31"/>
    <mergeCell ref="DC31:DG31"/>
    <mergeCell ref="A31:I31"/>
    <mergeCell ref="J31:V31"/>
    <mergeCell ref="W31:AF31"/>
    <mergeCell ref="AG31:AK31"/>
    <mergeCell ref="AL31:AT31"/>
    <mergeCell ref="AU31:BG31"/>
    <mergeCell ref="BH30:BQ30"/>
    <mergeCell ref="BR30:BV30"/>
    <mergeCell ref="BW30:CE30"/>
    <mergeCell ref="CF30:CR30"/>
    <mergeCell ref="CS30:DB30"/>
    <mergeCell ref="DC30:DG30"/>
    <mergeCell ref="A30:I30"/>
    <mergeCell ref="J30:V30"/>
    <mergeCell ref="W30:AF30"/>
    <mergeCell ref="AG30:AK30"/>
    <mergeCell ref="AL30:AT30"/>
    <mergeCell ref="AU30:BG30"/>
    <mergeCell ref="BH29:BQ29"/>
    <mergeCell ref="BR29:BV29"/>
    <mergeCell ref="BW29:CE29"/>
    <mergeCell ref="CF29:CR29"/>
    <mergeCell ref="CS29:DB29"/>
    <mergeCell ref="DC29:DG29"/>
    <mergeCell ref="A29:I29"/>
    <mergeCell ref="J29:V29"/>
    <mergeCell ref="W29:AF29"/>
    <mergeCell ref="AG29:AK29"/>
    <mergeCell ref="AL29:AT29"/>
    <mergeCell ref="AU29:BG29"/>
    <mergeCell ref="BH28:BQ28"/>
    <mergeCell ref="BR28:BV28"/>
    <mergeCell ref="BW28:CE28"/>
    <mergeCell ref="CF28:CR28"/>
    <mergeCell ref="CS28:DB28"/>
    <mergeCell ref="DC28:DG28"/>
    <mergeCell ref="A28:I28"/>
    <mergeCell ref="J28:V28"/>
    <mergeCell ref="W28:AF28"/>
    <mergeCell ref="AG28:AK28"/>
    <mergeCell ref="AL28:AT28"/>
    <mergeCell ref="AU28:BG28"/>
    <mergeCell ref="BH27:BQ27"/>
    <mergeCell ref="BR27:BV27"/>
    <mergeCell ref="BW27:CE27"/>
    <mergeCell ref="CF27:CR27"/>
    <mergeCell ref="CS27:DB27"/>
    <mergeCell ref="DC27:DG27"/>
    <mergeCell ref="A27:I27"/>
    <mergeCell ref="J27:V27"/>
    <mergeCell ref="W27:AF27"/>
    <mergeCell ref="AG27:AK27"/>
    <mergeCell ref="AL27:AT27"/>
    <mergeCell ref="AU27:BG27"/>
    <mergeCell ref="BH26:BQ26"/>
    <mergeCell ref="BR26:BV26"/>
    <mergeCell ref="BW26:CE26"/>
    <mergeCell ref="CF26:CR26"/>
    <mergeCell ref="CS26:DB26"/>
    <mergeCell ref="DC26:DG26"/>
    <mergeCell ref="A26:I26"/>
    <mergeCell ref="J26:V26"/>
    <mergeCell ref="W26:AF26"/>
    <mergeCell ref="AG26:AK26"/>
    <mergeCell ref="AL26:AT26"/>
    <mergeCell ref="AU26:BG26"/>
    <mergeCell ref="BH25:BQ25"/>
    <mergeCell ref="BR25:BV25"/>
    <mergeCell ref="BW25:CE25"/>
    <mergeCell ref="CF25:CR25"/>
    <mergeCell ref="CS25:DB25"/>
    <mergeCell ref="DC25:DG25"/>
    <mergeCell ref="A25:I25"/>
    <mergeCell ref="J25:V25"/>
    <mergeCell ref="W25:AF25"/>
    <mergeCell ref="AG25:AK25"/>
    <mergeCell ref="AL25:AT25"/>
    <mergeCell ref="AU25:BG25"/>
    <mergeCell ref="BH24:BQ24"/>
    <mergeCell ref="BR24:BV24"/>
    <mergeCell ref="BW24:CE24"/>
    <mergeCell ref="CF24:CR24"/>
    <mergeCell ref="CS24:DB24"/>
    <mergeCell ref="DC24:DG24"/>
    <mergeCell ref="A24:I24"/>
    <mergeCell ref="J24:V24"/>
    <mergeCell ref="W24:AF24"/>
    <mergeCell ref="AG24:AK24"/>
    <mergeCell ref="AL24:AT24"/>
    <mergeCell ref="AU24:BG24"/>
    <mergeCell ref="BH23:BQ23"/>
    <mergeCell ref="BR23:BV23"/>
    <mergeCell ref="BW23:CE23"/>
    <mergeCell ref="CF23:CR23"/>
    <mergeCell ref="CS23:DB23"/>
    <mergeCell ref="DC23:DG23"/>
    <mergeCell ref="A23:I23"/>
    <mergeCell ref="J23:V23"/>
    <mergeCell ref="W23:AF23"/>
    <mergeCell ref="AG23:AK23"/>
    <mergeCell ref="AL23:AT23"/>
    <mergeCell ref="AU23:BG23"/>
    <mergeCell ref="BH22:BQ22"/>
    <mergeCell ref="BR22:BV22"/>
    <mergeCell ref="BW22:CE22"/>
    <mergeCell ref="CF22:CR22"/>
    <mergeCell ref="CS22:DB22"/>
    <mergeCell ref="DC22:DG22"/>
    <mergeCell ref="A22:I22"/>
    <mergeCell ref="J22:V22"/>
    <mergeCell ref="W22:AF22"/>
    <mergeCell ref="AG22:AK22"/>
    <mergeCell ref="AL22:AT22"/>
    <mergeCell ref="AU22:BG22"/>
    <mergeCell ref="BH21:BQ21"/>
    <mergeCell ref="BR21:BV21"/>
    <mergeCell ref="BW21:CE21"/>
    <mergeCell ref="CF21:CR21"/>
    <mergeCell ref="CS21:DB21"/>
    <mergeCell ref="DC21:DG21"/>
    <mergeCell ref="A21:I21"/>
    <mergeCell ref="J21:V21"/>
    <mergeCell ref="W21:AF21"/>
    <mergeCell ref="AG21:AK21"/>
    <mergeCell ref="AL21:AT21"/>
    <mergeCell ref="AU21:BG21"/>
    <mergeCell ref="BH20:BQ20"/>
    <mergeCell ref="BR20:BV20"/>
    <mergeCell ref="BW20:CE20"/>
    <mergeCell ref="CF20:CR20"/>
    <mergeCell ref="CS20:DB20"/>
    <mergeCell ref="DC20:DG20"/>
    <mergeCell ref="A20:I20"/>
    <mergeCell ref="J20:V20"/>
    <mergeCell ref="W20:AF20"/>
    <mergeCell ref="AG20:AK20"/>
    <mergeCell ref="AL20:AT20"/>
    <mergeCell ref="AU20:BG20"/>
    <mergeCell ref="BH19:BQ19"/>
    <mergeCell ref="BR19:BV19"/>
    <mergeCell ref="BW19:CE19"/>
    <mergeCell ref="CF19:CR19"/>
    <mergeCell ref="CS19:DB19"/>
    <mergeCell ref="DC19:DG19"/>
    <mergeCell ref="A19:I19"/>
    <mergeCell ref="J19:V19"/>
    <mergeCell ref="W19:AF19"/>
    <mergeCell ref="AG19:AK19"/>
    <mergeCell ref="AL19:AT19"/>
    <mergeCell ref="AU19:BG19"/>
    <mergeCell ref="BH18:BQ18"/>
    <mergeCell ref="BR18:BV18"/>
    <mergeCell ref="BW18:CE18"/>
    <mergeCell ref="CF18:CR18"/>
    <mergeCell ref="CS18:DB18"/>
    <mergeCell ref="DC18:DG18"/>
    <mergeCell ref="A18:I18"/>
    <mergeCell ref="J18:V18"/>
    <mergeCell ref="W18:AF18"/>
    <mergeCell ref="AG18:AK18"/>
    <mergeCell ref="AL18:AT18"/>
    <mergeCell ref="AU18:BG18"/>
    <mergeCell ref="BH17:BQ17"/>
    <mergeCell ref="BR17:BV17"/>
    <mergeCell ref="BW17:CE17"/>
    <mergeCell ref="CF17:CR17"/>
    <mergeCell ref="CS17:DB17"/>
    <mergeCell ref="DC17:DG17"/>
    <mergeCell ref="A17:I17"/>
    <mergeCell ref="J17:V17"/>
    <mergeCell ref="W17:AF17"/>
    <mergeCell ref="AG17:AK17"/>
    <mergeCell ref="AL17:AT17"/>
    <mergeCell ref="AU17:BG17"/>
    <mergeCell ref="BH16:BQ16"/>
    <mergeCell ref="BR16:BV16"/>
    <mergeCell ref="BW16:CE16"/>
    <mergeCell ref="CF16:CR16"/>
    <mergeCell ref="CS16:DB16"/>
    <mergeCell ref="DC16:DG16"/>
    <mergeCell ref="A16:I16"/>
    <mergeCell ref="J16:V16"/>
    <mergeCell ref="W16:AF16"/>
    <mergeCell ref="AG16:AK16"/>
    <mergeCell ref="AL16:AT16"/>
    <mergeCell ref="AU16:BG16"/>
    <mergeCell ref="BH15:BQ15"/>
    <mergeCell ref="BR15:BV15"/>
    <mergeCell ref="BW15:CE15"/>
    <mergeCell ref="CF15:CR15"/>
    <mergeCell ref="CS15:DB15"/>
    <mergeCell ref="DC15:DG15"/>
    <mergeCell ref="A15:I15"/>
    <mergeCell ref="J15:V15"/>
    <mergeCell ref="W15:AF15"/>
    <mergeCell ref="AG15:AK15"/>
    <mergeCell ref="AL15:AT15"/>
    <mergeCell ref="AU15:BG15"/>
    <mergeCell ref="BH14:BQ14"/>
    <mergeCell ref="BR14:BV14"/>
    <mergeCell ref="BW14:CE14"/>
    <mergeCell ref="CF14:CR14"/>
    <mergeCell ref="CS14:DB14"/>
    <mergeCell ref="DC14:DG14"/>
    <mergeCell ref="A14:I14"/>
    <mergeCell ref="J14:V14"/>
    <mergeCell ref="W14:AF14"/>
    <mergeCell ref="AG14:AK14"/>
    <mergeCell ref="AL14:AT14"/>
    <mergeCell ref="AU14:BG14"/>
    <mergeCell ref="BH13:BQ13"/>
    <mergeCell ref="BR13:BV13"/>
    <mergeCell ref="BW13:CE13"/>
    <mergeCell ref="CF13:CR13"/>
    <mergeCell ref="CS13:DB13"/>
    <mergeCell ref="DC13:DG13"/>
    <mergeCell ref="A13:I13"/>
    <mergeCell ref="J13:V13"/>
    <mergeCell ref="W13:AF13"/>
    <mergeCell ref="AG13:AK13"/>
    <mergeCell ref="AL13:AT13"/>
    <mergeCell ref="AU13:BG13"/>
    <mergeCell ref="BH12:BQ12"/>
    <mergeCell ref="BR12:BV12"/>
    <mergeCell ref="BW12:CE12"/>
    <mergeCell ref="CF12:CR12"/>
    <mergeCell ref="CS12:DB12"/>
    <mergeCell ref="DC12:DG12"/>
    <mergeCell ref="A12:I12"/>
    <mergeCell ref="J12:V12"/>
    <mergeCell ref="W12:AF12"/>
    <mergeCell ref="AG12:AK12"/>
    <mergeCell ref="AL12:AT12"/>
    <mergeCell ref="AU12:BG12"/>
    <mergeCell ref="BH11:BQ11"/>
    <mergeCell ref="BR11:BV11"/>
    <mergeCell ref="BW11:CE11"/>
    <mergeCell ref="CF11:CR11"/>
    <mergeCell ref="CS11:DB11"/>
    <mergeCell ref="DC11:DG11"/>
    <mergeCell ref="A11:I11"/>
    <mergeCell ref="J11:V11"/>
    <mergeCell ref="W11:AF11"/>
    <mergeCell ref="AG11:AK11"/>
    <mergeCell ref="AL11:AT11"/>
    <mergeCell ref="AU11:BG11"/>
    <mergeCell ref="BH10:BQ10"/>
    <mergeCell ref="BR10:BV10"/>
    <mergeCell ref="BW10:CE10"/>
    <mergeCell ref="CF10:CR10"/>
    <mergeCell ref="CS10:DB10"/>
    <mergeCell ref="DC10:DG10"/>
    <mergeCell ref="A10:I10"/>
    <mergeCell ref="J10:V10"/>
    <mergeCell ref="W10:AF10"/>
    <mergeCell ref="AG10:AK10"/>
    <mergeCell ref="AL10:AT10"/>
    <mergeCell ref="AU10:BG10"/>
    <mergeCell ref="BH9:BQ9"/>
    <mergeCell ref="BR9:BV9"/>
    <mergeCell ref="BW9:CE9"/>
    <mergeCell ref="CF9:CR9"/>
    <mergeCell ref="CS9:DB9"/>
    <mergeCell ref="DC9:DG9"/>
    <mergeCell ref="A9:I9"/>
    <mergeCell ref="J9:V9"/>
    <mergeCell ref="W9:AF9"/>
    <mergeCell ref="AG9:AK9"/>
    <mergeCell ref="AL9:AT9"/>
    <mergeCell ref="AU9:BG9"/>
    <mergeCell ref="BH8:BQ8"/>
    <mergeCell ref="BR8:BV8"/>
    <mergeCell ref="BW8:CE8"/>
    <mergeCell ref="CF8:CR8"/>
    <mergeCell ref="CS8:DB8"/>
    <mergeCell ref="DC8:DG8"/>
    <mergeCell ref="A8:I8"/>
    <mergeCell ref="J8:V8"/>
    <mergeCell ref="W8:AF8"/>
    <mergeCell ref="AG8:AK8"/>
    <mergeCell ref="AL8:AT8"/>
    <mergeCell ref="AU8:BG8"/>
    <mergeCell ref="BH7:BQ7"/>
    <mergeCell ref="BR7:BV7"/>
    <mergeCell ref="BW7:CE7"/>
    <mergeCell ref="CF7:CR7"/>
    <mergeCell ref="CS7:DB7"/>
    <mergeCell ref="DC7:DG7"/>
    <mergeCell ref="A7:I7"/>
    <mergeCell ref="J7:V7"/>
    <mergeCell ref="W7:AF7"/>
    <mergeCell ref="AG7:AK7"/>
    <mergeCell ref="AL7:AT7"/>
    <mergeCell ref="AU7:BG7"/>
    <mergeCell ref="BH6:BQ6"/>
    <mergeCell ref="BR6:BV6"/>
    <mergeCell ref="BW6:CE6"/>
    <mergeCell ref="CF6:CR6"/>
    <mergeCell ref="CS6:DB6"/>
    <mergeCell ref="DC6:DG6"/>
    <mergeCell ref="A6:I6"/>
    <mergeCell ref="J6:V6"/>
    <mergeCell ref="W6:AF6"/>
    <mergeCell ref="AG6:AK6"/>
    <mergeCell ref="AL6:AT6"/>
    <mergeCell ref="AU6:BG6"/>
    <mergeCell ref="BH5:BQ5"/>
    <mergeCell ref="BR5:BV5"/>
    <mergeCell ref="BW5:CE5"/>
    <mergeCell ref="CF5:CR5"/>
    <mergeCell ref="CS5:DB5"/>
    <mergeCell ref="DC5:DG5"/>
    <mergeCell ref="A5:I5"/>
    <mergeCell ref="J5:V5"/>
    <mergeCell ref="W5:AF5"/>
    <mergeCell ref="AG5:AK5"/>
    <mergeCell ref="AL5:AT5"/>
    <mergeCell ref="AU5:BG5"/>
    <mergeCell ref="BH4:BQ4"/>
    <mergeCell ref="BR4:BV4"/>
    <mergeCell ref="BW4:CE4"/>
    <mergeCell ref="CF4:CR4"/>
    <mergeCell ref="CS4:DB4"/>
    <mergeCell ref="DC4:DG4"/>
    <mergeCell ref="A4:I4"/>
    <mergeCell ref="J4:V4"/>
    <mergeCell ref="W4:AF4"/>
    <mergeCell ref="AG4:AK4"/>
    <mergeCell ref="AL4:AT4"/>
    <mergeCell ref="AU4:BG4"/>
    <mergeCell ref="BH3:BQ3"/>
    <mergeCell ref="BR3:BV3"/>
    <mergeCell ref="BW3:CE3"/>
    <mergeCell ref="CF3:CR3"/>
    <mergeCell ref="CS3:DB3"/>
    <mergeCell ref="DC3:DG3"/>
    <mergeCell ref="I1:AF1"/>
    <mergeCell ref="I2:AF2"/>
    <mergeCell ref="BK2:BY2"/>
    <mergeCell ref="A3:I3"/>
    <mergeCell ref="J3:V3"/>
    <mergeCell ref="W3:AF3"/>
    <mergeCell ref="AG3:AK3"/>
    <mergeCell ref="AL3:AT3"/>
    <mergeCell ref="AU3:BG3"/>
    <mergeCell ref="CS1:DG1"/>
    <mergeCell ref="CM1:CR1"/>
  </mergeCells>
  <conditionalFormatting sqref="A4">
    <cfRule type="expression" dxfId="184" priority="16">
      <formula>AND(OR(NOT($O$52= ""), NOT($T$52= ""), NOT($Z$52= ""), NOT($AH$52= "")),$N$30="")</formula>
    </cfRule>
    <cfRule type="expression" dxfId="183" priority="17">
      <formula>AND(NOT($F$52= ""),NOT($K$52=""),$N$30="")</formula>
    </cfRule>
    <cfRule type="expression" dxfId="182" priority="18">
      <formula>AND($N$30="",$S$2="NEW ITEM")</formula>
    </cfRule>
  </conditionalFormatting>
  <conditionalFormatting sqref="A4">
    <cfRule type="expression" dxfId="181" priority="13">
      <formula>AND(OR(NOT($O$52= ""), NOT($T$52= ""), NOT($Z$52= ""), NOT($AH$52= "")),$N$30="")</formula>
    </cfRule>
    <cfRule type="expression" dxfId="180" priority="14">
      <formula>AND(NOT($F$52= ""),NOT($K$52=""),$N$30="")</formula>
    </cfRule>
    <cfRule type="expression" dxfId="179" priority="15">
      <formula>AND($N$30="",$S$2="NEW ITEM")</formula>
    </cfRule>
  </conditionalFormatting>
  <conditionalFormatting sqref="A5:A50 AL4:AL50 BW4:BW50">
    <cfRule type="expression" dxfId="178" priority="10">
      <formula>AND(OR(NOT($O$52= ""), NOT($T$52= ""), NOT($Z$52= ""), NOT($AH$52= "")),$N$30="")</formula>
    </cfRule>
    <cfRule type="expression" dxfId="177" priority="11">
      <formula>AND(NOT($F$52= ""),NOT($K$52=""),$N$30="")</formula>
    </cfRule>
    <cfRule type="expression" dxfId="176" priority="12">
      <formula>AND($N$30="",$S$2="NEW ITEM")</formula>
    </cfRule>
  </conditionalFormatting>
  <conditionalFormatting sqref="A5:A50 AL4:AL50 BW4:BW50">
    <cfRule type="expression" dxfId="175" priority="7">
      <formula>AND(OR(NOT($O$52= ""), NOT($T$52= ""), NOT($Z$52= ""), NOT($AH$52= "")),$N$30="")</formula>
    </cfRule>
    <cfRule type="expression" dxfId="174" priority="8">
      <formula>AND(NOT($F$52= ""),NOT($K$52=""),$N$30="")</formula>
    </cfRule>
    <cfRule type="expression" dxfId="173" priority="9">
      <formula>AND($N$30="",$S$2="NEW ITEM")</formula>
    </cfRule>
  </conditionalFormatting>
  <conditionalFormatting sqref="A5:A14">
    <cfRule type="expression" dxfId="172" priority="4">
      <formula>AND(OR(NOT($O$52= ""), NOT($T$52= ""), NOT($Z$52= ""), NOT($AH$52= "")),$N$30="")</formula>
    </cfRule>
    <cfRule type="expression" dxfId="171" priority="5">
      <formula>AND(NOT($F$52= ""),NOT($K$52=""),$N$30="")</formula>
    </cfRule>
    <cfRule type="expression" dxfId="170" priority="6">
      <formula>AND($N$30="",$S$2="NEW ITEM")</formula>
    </cfRule>
  </conditionalFormatting>
  <conditionalFormatting sqref="A5:A14">
    <cfRule type="expression" dxfId="169" priority="1">
      <formula>AND(OR(NOT($O$52= ""), NOT($T$52= ""), NOT($Z$52= ""), NOT($AH$52= "")),$N$30="")</formula>
    </cfRule>
    <cfRule type="expression" dxfId="168" priority="2">
      <formula>AND(NOT($F$52= ""),NOT($K$52=""),$N$30="")</formula>
    </cfRule>
    <cfRule type="expression" dxfId="167" priority="3">
      <formula>AND($N$30="",$S$2="NEW ITEM")</formula>
    </cfRule>
  </conditionalFormatting>
  <dataValidations count="4">
    <dataValidation allowBlank="1" showInputMessage="1" showErrorMessage="1" promptTitle="LOCAL PRICE" prompt="Enter price associated with DoDAAC." sqref="AG4:AK50 BR4:BV50 DC4:DG50" xr:uid="{00000000-0002-0000-1200-000000000000}"/>
    <dataValidation type="textLength" operator="equal" allowBlank="1" showInputMessage="1" showErrorMessage="1" error="Enter 13 digit unit EAN." promptTitle="EAN-13 - Unit" prompt="Enter full 13 digit item EAN, including check digit._x000a_(Do not use spaces or dashes)" sqref="A4:E50 AL4:AP50 BW4:CA50" xr:uid="{00000000-0002-0000-1200-000001000000}">
      <formula1>13</formula1>
    </dataValidation>
    <dataValidation type="textLength" operator="equal" allowBlank="1" showInputMessage="1" showErrorMessage="1" error="Enter 13 digit contract number." promptTitle="CONTRACT" prompt="Enter 13 digit contract number associated with DoDAAC." sqref="W4:AF50 BH4:BQ50 CS4:DB50" xr:uid="{00000000-0002-0000-1200-000002000000}">
      <formula1>13</formula1>
    </dataValidation>
    <dataValidation type="list" allowBlank="1" showInputMessage="1" showErrorMessage="1" error="Select store or region from dropdown menu." promptTitle="Store/DoDAAC" prompt="Select store or region from dropdown menu." sqref="J4:V52 AU4:BG52 CF4:CR52" xr:uid="{00000000-0002-0000-1200-000003000000}">
      <formula1>COMMISSARY_DoDAACs</formula1>
    </dataValidation>
  </dataValidations>
  <hyperlinks>
    <hyperlink ref="DI4" location="'DATA ENTRY SHEET'!A1" display="'DATA ENTRY SHEET'!A1" xr:uid="{056F85BD-FA2B-4B5C-933A-90D9DB370438}"/>
  </hyperlinks>
  <printOptions horizontalCentered="1" verticalCentered="1"/>
  <pageMargins left="0" right="0" top="0" bottom="0" header="0" footer="0"/>
  <pageSetup scale="5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DI55"/>
  <sheetViews>
    <sheetView workbookViewId="0">
      <pane ySplit="3" topLeftCell="A4" activePane="bottomLeft" state="frozen"/>
      <selection pane="bottomLeft" activeCell="A4" sqref="A4:I4"/>
    </sheetView>
  </sheetViews>
  <sheetFormatPr defaultColWidth="9.1796875" defaultRowHeight="14.5" x14ac:dyDescent="0.35"/>
  <cols>
    <col min="1" max="21" width="1.81640625" style="260" customWidth="1"/>
    <col min="22" max="22" width="9.1796875" style="260" customWidth="1"/>
    <col min="23" max="58" width="1.81640625" style="260" customWidth="1"/>
    <col min="59" max="59" width="9.1796875" style="260" customWidth="1"/>
    <col min="60" max="95" width="1.81640625" style="260" customWidth="1"/>
    <col min="96" max="96" width="9.1796875" style="260" customWidth="1"/>
    <col min="97" max="99" width="1.81640625" style="260" customWidth="1"/>
    <col min="100" max="100" width="2.1796875" style="260" customWidth="1"/>
    <col min="101" max="112" width="1.81640625" style="260" customWidth="1"/>
    <col min="113" max="113" width="20.81640625" style="260" bestFit="1" customWidth="1"/>
    <col min="114" max="16384" width="9.1796875" style="260"/>
  </cols>
  <sheetData>
    <row r="1" spans="1:113" x14ac:dyDescent="0.35">
      <c r="A1" s="114" t="s">
        <v>7</v>
      </c>
      <c r="B1" s="428"/>
      <c r="C1" s="428"/>
      <c r="D1" s="428"/>
      <c r="E1" s="428"/>
      <c r="F1" s="428"/>
      <c r="G1" s="428"/>
      <c r="H1" s="428"/>
      <c r="I1" s="702"/>
      <c r="J1" s="702"/>
      <c r="K1" s="1113" t="str">
        <f>IF('40-15 PRES - MANDATORY'!$E$8&gt;0,'40-15 PRES - MANDATORY'!$E$8,"")</f>
        <v/>
      </c>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28"/>
      <c r="BT1" s="428"/>
      <c r="BU1" s="428"/>
      <c r="BV1" s="428"/>
      <c r="BW1" s="428"/>
      <c r="BX1" s="428"/>
      <c r="BY1" s="428"/>
      <c r="BZ1" s="428"/>
      <c r="CA1" s="428"/>
      <c r="CB1" s="428"/>
      <c r="CC1" s="428"/>
      <c r="CD1" s="428"/>
      <c r="CE1" s="428"/>
      <c r="CF1" s="428"/>
      <c r="CG1" s="428"/>
      <c r="CH1" s="428"/>
      <c r="CI1" s="428"/>
      <c r="CJ1" s="428"/>
      <c r="CK1" s="428"/>
      <c r="CL1" s="428"/>
      <c r="CM1" s="1276" t="s">
        <v>549</v>
      </c>
      <c r="CN1" s="1276"/>
      <c r="CO1" s="1276"/>
      <c r="CP1" s="1276"/>
      <c r="CQ1" s="1276"/>
      <c r="CR1" s="1276"/>
      <c r="CS1" s="1275" t="str">
        <f>IF(NOT('40-15 PRES - MANDATORY'!$Y$12=""),'40-15 PRES - MANDATORY'!$Y$12,"")</f>
        <v/>
      </c>
      <c r="CT1" s="1275"/>
      <c r="CU1" s="1275"/>
      <c r="CV1" s="1275"/>
      <c r="CW1" s="1275"/>
      <c r="CX1" s="1275"/>
      <c r="CY1" s="1275"/>
      <c r="CZ1" s="1275"/>
      <c r="DA1" s="1275"/>
      <c r="DB1" s="1275"/>
      <c r="DC1" s="1275"/>
      <c r="DD1" s="1275"/>
      <c r="DE1" s="1275"/>
      <c r="DF1" s="1275"/>
      <c r="DG1" s="1275"/>
    </row>
    <row r="2" spans="1:113" ht="15" thickBot="1" x14ac:dyDescent="0.4">
      <c r="A2" s="1299" t="s">
        <v>8</v>
      </c>
      <c r="B2" s="1299"/>
      <c r="C2" s="1299"/>
      <c r="D2" s="1299"/>
      <c r="E2" s="1299"/>
      <c r="F2" s="1299"/>
      <c r="G2" s="1299"/>
      <c r="H2" s="1299"/>
      <c r="I2" s="1299"/>
      <c r="J2" s="1299"/>
      <c r="K2" s="1274" t="str">
        <f>IF('40-15 PRES - MANDATORY'!$E$10&gt;0,'40-15 PRES - MANDATORY'!$E$10,"")</f>
        <v/>
      </c>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86" t="s">
        <v>9</v>
      </c>
      <c r="AJ2" s="736"/>
      <c r="AK2" s="736"/>
      <c r="AL2" s="736"/>
      <c r="AM2" s="736"/>
      <c r="AN2" s="736"/>
      <c r="AO2" s="736"/>
      <c r="AP2" s="736"/>
      <c r="AQ2" s="736"/>
      <c r="AR2" s="736"/>
      <c r="AS2" s="736"/>
      <c r="AT2" s="187"/>
      <c r="AU2" s="709" t="s">
        <v>746</v>
      </c>
      <c r="AV2" s="736"/>
      <c r="AW2" s="418"/>
      <c r="AX2" s="736" t="str">
        <f>IF('40-15 PRES - MANDATORY'!$G$12&gt;0,'40-15 PRES - MANDATORY'!$G$12,"")</f>
        <v/>
      </c>
      <c r="AY2" s="736"/>
      <c r="AZ2" s="709"/>
      <c r="BA2" s="709"/>
      <c r="BB2" s="709"/>
      <c r="BC2" s="736"/>
      <c r="BD2" s="187"/>
      <c r="BE2" s="187"/>
      <c r="BF2" s="187"/>
      <c r="BG2" s="187"/>
      <c r="BH2" s="201"/>
      <c r="BI2" s="736"/>
      <c r="BJ2" s="187" t="s">
        <v>10</v>
      </c>
      <c r="BK2" s="1298" t="str">
        <f>IF('40-15 PRES - MANDATORY'!$M$12&gt;0,'40-15 PRES - MANDATORY'!$M$12,"")</f>
        <v/>
      </c>
      <c r="BL2" s="1298"/>
      <c r="BM2" s="1298"/>
      <c r="BN2" s="1298"/>
      <c r="BO2" s="1298"/>
      <c r="BP2" s="1298"/>
      <c r="BQ2" s="1298"/>
      <c r="BR2" s="1298"/>
      <c r="BS2" s="1298"/>
      <c r="BT2" s="1298"/>
      <c r="BU2" s="1298"/>
      <c r="BV2" s="1298"/>
      <c r="BW2" s="1298"/>
      <c r="BX2" s="1298"/>
      <c r="BY2" s="1298"/>
      <c r="BZ2" s="709"/>
      <c r="CA2" s="709"/>
      <c r="CB2" s="709"/>
      <c r="CC2" s="709"/>
      <c r="CD2" s="709"/>
      <c r="CE2" s="709"/>
      <c r="CF2" s="709"/>
      <c r="CG2" s="736"/>
      <c r="CH2" s="736"/>
      <c r="CI2" s="736"/>
      <c r="CJ2" s="736"/>
      <c r="CK2" s="736"/>
      <c r="CL2" s="736"/>
      <c r="CM2" s="736"/>
      <c r="CN2" s="736"/>
      <c r="CO2" s="736"/>
      <c r="CP2" s="736"/>
      <c r="CQ2" s="736"/>
      <c r="CR2" s="736"/>
      <c r="CS2" s="736"/>
      <c r="CT2" s="736"/>
      <c r="CU2" s="736"/>
      <c r="CV2" s="736"/>
      <c r="CW2" s="736"/>
      <c r="CX2" s="736"/>
      <c r="CY2" s="736"/>
      <c r="CZ2" s="736"/>
      <c r="DA2" s="736"/>
      <c r="DB2" s="736"/>
      <c r="DC2" s="736"/>
      <c r="DD2" s="736"/>
      <c r="DE2" s="736"/>
      <c r="DF2" s="736"/>
      <c r="DG2" s="736"/>
    </row>
    <row r="3" spans="1:113" ht="30" customHeight="1" thickBot="1" x14ac:dyDescent="0.4">
      <c r="A3" s="1297" t="s">
        <v>866</v>
      </c>
      <c r="B3" s="1297"/>
      <c r="C3" s="1297"/>
      <c r="D3" s="1297"/>
      <c r="E3" s="1297"/>
      <c r="F3" s="1297"/>
      <c r="G3" s="1297"/>
      <c r="H3" s="1297"/>
      <c r="I3" s="1297"/>
      <c r="J3" s="1297" t="s">
        <v>551</v>
      </c>
      <c r="K3" s="1297"/>
      <c r="L3" s="1297"/>
      <c r="M3" s="1297"/>
      <c r="N3" s="1297"/>
      <c r="O3" s="1297"/>
      <c r="P3" s="1297"/>
      <c r="Q3" s="1297"/>
      <c r="R3" s="1297"/>
      <c r="S3" s="1297"/>
      <c r="T3" s="1297"/>
      <c r="U3" s="1297"/>
      <c r="V3" s="1297"/>
      <c r="W3" s="1297" t="s">
        <v>63</v>
      </c>
      <c r="X3" s="1297"/>
      <c r="Y3" s="1297"/>
      <c r="Z3" s="1297"/>
      <c r="AA3" s="1297"/>
      <c r="AB3" s="1297"/>
      <c r="AC3" s="1297"/>
      <c r="AD3" s="1297"/>
      <c r="AE3" s="1297"/>
      <c r="AF3" s="1297"/>
      <c r="AG3" s="1295" t="s">
        <v>552</v>
      </c>
      <c r="AH3" s="1295"/>
      <c r="AI3" s="1295"/>
      <c r="AJ3" s="1295"/>
      <c r="AK3" s="1296"/>
      <c r="AL3" s="1297" t="s">
        <v>866</v>
      </c>
      <c r="AM3" s="1297"/>
      <c r="AN3" s="1297"/>
      <c r="AO3" s="1297"/>
      <c r="AP3" s="1297"/>
      <c r="AQ3" s="1297"/>
      <c r="AR3" s="1297"/>
      <c r="AS3" s="1297"/>
      <c r="AT3" s="1297"/>
      <c r="AU3" s="1297" t="s">
        <v>551</v>
      </c>
      <c r="AV3" s="1297"/>
      <c r="AW3" s="1297"/>
      <c r="AX3" s="1297"/>
      <c r="AY3" s="1297"/>
      <c r="AZ3" s="1297"/>
      <c r="BA3" s="1297"/>
      <c r="BB3" s="1297"/>
      <c r="BC3" s="1297"/>
      <c r="BD3" s="1297"/>
      <c r="BE3" s="1297"/>
      <c r="BF3" s="1297"/>
      <c r="BG3" s="1297"/>
      <c r="BH3" s="1297" t="s">
        <v>63</v>
      </c>
      <c r="BI3" s="1297"/>
      <c r="BJ3" s="1297"/>
      <c r="BK3" s="1297"/>
      <c r="BL3" s="1297"/>
      <c r="BM3" s="1297"/>
      <c r="BN3" s="1297"/>
      <c r="BO3" s="1297"/>
      <c r="BP3" s="1297"/>
      <c r="BQ3" s="1297"/>
      <c r="BR3" s="1295" t="s">
        <v>552</v>
      </c>
      <c r="BS3" s="1295"/>
      <c r="BT3" s="1295"/>
      <c r="BU3" s="1295"/>
      <c r="BV3" s="1296"/>
      <c r="BW3" s="1297" t="s">
        <v>866</v>
      </c>
      <c r="BX3" s="1297"/>
      <c r="BY3" s="1297"/>
      <c r="BZ3" s="1297"/>
      <c r="CA3" s="1297"/>
      <c r="CB3" s="1297"/>
      <c r="CC3" s="1297"/>
      <c r="CD3" s="1297"/>
      <c r="CE3" s="1297"/>
      <c r="CF3" s="1297" t="s">
        <v>551</v>
      </c>
      <c r="CG3" s="1297"/>
      <c r="CH3" s="1297"/>
      <c r="CI3" s="1297"/>
      <c r="CJ3" s="1297"/>
      <c r="CK3" s="1297"/>
      <c r="CL3" s="1297"/>
      <c r="CM3" s="1297"/>
      <c r="CN3" s="1297"/>
      <c r="CO3" s="1297"/>
      <c r="CP3" s="1297"/>
      <c r="CQ3" s="1297"/>
      <c r="CR3" s="1297"/>
      <c r="CS3" s="1297" t="s">
        <v>63</v>
      </c>
      <c r="CT3" s="1297"/>
      <c r="CU3" s="1297"/>
      <c r="CV3" s="1297"/>
      <c r="CW3" s="1297"/>
      <c r="CX3" s="1297"/>
      <c r="CY3" s="1297"/>
      <c r="CZ3" s="1297"/>
      <c r="DA3" s="1297"/>
      <c r="DB3" s="1297"/>
      <c r="DC3" s="1295" t="s">
        <v>552</v>
      </c>
      <c r="DD3" s="1295"/>
      <c r="DE3" s="1295"/>
      <c r="DF3" s="1295"/>
      <c r="DG3" s="1296"/>
      <c r="DI3" s="735" t="s">
        <v>1025</v>
      </c>
    </row>
    <row r="4" spans="1:113" x14ac:dyDescent="0.35">
      <c r="A4" s="1281"/>
      <c r="B4" s="1281"/>
      <c r="C4" s="1281"/>
      <c r="D4" s="1281"/>
      <c r="E4" s="1281"/>
      <c r="F4" s="1281"/>
      <c r="G4" s="1281"/>
      <c r="H4" s="1281"/>
      <c r="I4" s="1281"/>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282"/>
      <c r="AH4" s="1282"/>
      <c r="AI4" s="1282"/>
      <c r="AJ4" s="1282"/>
      <c r="AK4" s="1283"/>
      <c r="AL4" s="1281"/>
      <c r="AM4" s="1281"/>
      <c r="AN4" s="1281"/>
      <c r="AO4" s="1281"/>
      <c r="AP4" s="1281"/>
      <c r="AQ4" s="1281"/>
      <c r="AR4" s="1281"/>
      <c r="AS4" s="1281"/>
      <c r="AT4" s="1281"/>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282"/>
      <c r="BS4" s="1282"/>
      <c r="BT4" s="1282"/>
      <c r="BU4" s="1282"/>
      <c r="BV4" s="1283"/>
      <c r="BW4" s="1281"/>
      <c r="BX4" s="1281"/>
      <c r="BY4" s="1281"/>
      <c r="BZ4" s="1281"/>
      <c r="CA4" s="1281"/>
      <c r="CB4" s="1281"/>
      <c r="CC4" s="1281"/>
      <c r="CD4" s="1281"/>
      <c r="CE4" s="1281"/>
      <c r="CF4" s="1277"/>
      <c r="CG4" s="1277"/>
      <c r="CH4" s="1277"/>
      <c r="CI4" s="1277"/>
      <c r="CJ4" s="1277"/>
      <c r="CK4" s="1277"/>
      <c r="CL4" s="1277"/>
      <c r="CM4" s="1277"/>
      <c r="CN4" s="1277"/>
      <c r="CO4" s="1277"/>
      <c r="CP4" s="1277"/>
      <c r="CQ4" s="1277"/>
      <c r="CR4" s="1277"/>
      <c r="CS4" s="1277"/>
      <c r="CT4" s="1277"/>
      <c r="CU4" s="1277"/>
      <c r="CV4" s="1277"/>
      <c r="CW4" s="1277"/>
      <c r="CX4" s="1277"/>
      <c r="CY4" s="1277"/>
      <c r="CZ4" s="1277"/>
      <c r="DA4" s="1277"/>
      <c r="DB4" s="1277"/>
      <c r="DC4" s="1282"/>
      <c r="DD4" s="1282"/>
      <c r="DE4" s="1282"/>
      <c r="DF4" s="1282"/>
      <c r="DG4" s="1283"/>
    </row>
    <row r="5" spans="1:113" x14ac:dyDescent="0.35">
      <c r="A5" s="1281"/>
      <c r="B5" s="1281"/>
      <c r="C5" s="1281"/>
      <c r="D5" s="1281"/>
      <c r="E5" s="1281"/>
      <c r="F5" s="1281"/>
      <c r="G5" s="1281"/>
      <c r="H5" s="1281"/>
      <c r="I5" s="1281"/>
      <c r="J5" s="1287"/>
      <c r="K5" s="1287"/>
      <c r="L5" s="1287"/>
      <c r="M5" s="1287"/>
      <c r="N5" s="1287"/>
      <c r="O5" s="1287"/>
      <c r="P5" s="1287"/>
      <c r="Q5" s="1287"/>
      <c r="R5" s="1287"/>
      <c r="S5" s="1287"/>
      <c r="T5" s="1287"/>
      <c r="U5" s="1287"/>
      <c r="V5" s="1287"/>
      <c r="W5" s="1287"/>
      <c r="X5" s="1287"/>
      <c r="Y5" s="1287"/>
      <c r="Z5" s="1287"/>
      <c r="AA5" s="1287"/>
      <c r="AB5" s="1287"/>
      <c r="AC5" s="1287"/>
      <c r="AD5" s="1287"/>
      <c r="AE5" s="1287"/>
      <c r="AF5" s="1287"/>
      <c r="AG5" s="1288"/>
      <c r="AH5" s="1288"/>
      <c r="AI5" s="1288"/>
      <c r="AJ5" s="1288"/>
      <c r="AK5" s="1289"/>
      <c r="AL5" s="1281"/>
      <c r="AM5" s="1281"/>
      <c r="AN5" s="1281"/>
      <c r="AO5" s="1281"/>
      <c r="AP5" s="1281"/>
      <c r="AQ5" s="1281"/>
      <c r="AR5" s="1281"/>
      <c r="AS5" s="1281"/>
      <c r="AT5" s="1281"/>
      <c r="AU5" s="1287"/>
      <c r="AV5" s="1287"/>
      <c r="AW5" s="1287"/>
      <c r="AX5" s="1287"/>
      <c r="AY5" s="1287"/>
      <c r="AZ5" s="1287"/>
      <c r="BA5" s="1287"/>
      <c r="BB5" s="1287"/>
      <c r="BC5" s="1287"/>
      <c r="BD5" s="1287"/>
      <c r="BE5" s="1287"/>
      <c r="BF5" s="1287"/>
      <c r="BG5" s="1287"/>
      <c r="BH5" s="1287"/>
      <c r="BI5" s="1287"/>
      <c r="BJ5" s="1287"/>
      <c r="BK5" s="1287"/>
      <c r="BL5" s="1287"/>
      <c r="BM5" s="1287"/>
      <c r="BN5" s="1287"/>
      <c r="BO5" s="1287"/>
      <c r="BP5" s="1287"/>
      <c r="BQ5" s="1287"/>
      <c r="BR5" s="1288"/>
      <c r="BS5" s="1288"/>
      <c r="BT5" s="1288"/>
      <c r="BU5" s="1288"/>
      <c r="BV5" s="1289"/>
      <c r="BW5" s="1281"/>
      <c r="BX5" s="1281"/>
      <c r="BY5" s="1281"/>
      <c r="BZ5" s="1281"/>
      <c r="CA5" s="1281"/>
      <c r="CB5" s="1281"/>
      <c r="CC5" s="1281"/>
      <c r="CD5" s="1281"/>
      <c r="CE5" s="1281"/>
      <c r="CF5" s="1287"/>
      <c r="CG5" s="1287"/>
      <c r="CH5" s="1287"/>
      <c r="CI5" s="1287"/>
      <c r="CJ5" s="1287"/>
      <c r="CK5" s="1287"/>
      <c r="CL5" s="1287"/>
      <c r="CM5" s="1287"/>
      <c r="CN5" s="1287"/>
      <c r="CO5" s="1287"/>
      <c r="CP5" s="1287"/>
      <c r="CQ5" s="1287"/>
      <c r="CR5" s="1287"/>
      <c r="CS5" s="1287"/>
      <c r="CT5" s="1287"/>
      <c r="CU5" s="1287"/>
      <c r="CV5" s="1287"/>
      <c r="CW5" s="1287"/>
      <c r="CX5" s="1287"/>
      <c r="CY5" s="1287"/>
      <c r="CZ5" s="1287"/>
      <c r="DA5" s="1287"/>
      <c r="DB5" s="1287"/>
      <c r="DC5" s="1288"/>
      <c r="DD5" s="1288"/>
      <c r="DE5" s="1288"/>
      <c r="DF5" s="1288"/>
      <c r="DG5" s="1289"/>
    </row>
    <row r="6" spans="1:113" x14ac:dyDescent="0.35">
      <c r="A6" s="1281"/>
      <c r="B6" s="1281"/>
      <c r="C6" s="1281"/>
      <c r="D6" s="1281"/>
      <c r="E6" s="1281"/>
      <c r="F6" s="1281"/>
      <c r="G6" s="1281"/>
      <c r="H6" s="1281"/>
      <c r="I6" s="1281"/>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288"/>
      <c r="AH6" s="1288"/>
      <c r="AI6" s="1288"/>
      <c r="AJ6" s="1288"/>
      <c r="AK6" s="1289"/>
      <c r="AL6" s="1281"/>
      <c r="AM6" s="1281"/>
      <c r="AN6" s="1281"/>
      <c r="AO6" s="1281"/>
      <c r="AP6" s="1281"/>
      <c r="AQ6" s="1281"/>
      <c r="AR6" s="1281"/>
      <c r="AS6" s="1281"/>
      <c r="AT6" s="1281"/>
      <c r="AU6" s="1287"/>
      <c r="AV6" s="1287"/>
      <c r="AW6" s="1287"/>
      <c r="AX6" s="1287"/>
      <c r="AY6" s="1287"/>
      <c r="AZ6" s="1287"/>
      <c r="BA6" s="1287"/>
      <c r="BB6" s="1287"/>
      <c r="BC6" s="1287"/>
      <c r="BD6" s="1287"/>
      <c r="BE6" s="1287"/>
      <c r="BF6" s="1287"/>
      <c r="BG6" s="1287"/>
      <c r="BH6" s="1287"/>
      <c r="BI6" s="1287"/>
      <c r="BJ6" s="1287"/>
      <c r="BK6" s="1287"/>
      <c r="BL6" s="1287"/>
      <c r="BM6" s="1287"/>
      <c r="BN6" s="1287"/>
      <c r="BO6" s="1287"/>
      <c r="BP6" s="1287"/>
      <c r="BQ6" s="1287"/>
      <c r="BR6" s="1288"/>
      <c r="BS6" s="1288"/>
      <c r="BT6" s="1288"/>
      <c r="BU6" s="1288"/>
      <c r="BV6" s="1289"/>
      <c r="BW6" s="1281"/>
      <c r="BX6" s="1281"/>
      <c r="BY6" s="1281"/>
      <c r="BZ6" s="1281"/>
      <c r="CA6" s="1281"/>
      <c r="CB6" s="1281"/>
      <c r="CC6" s="1281"/>
      <c r="CD6" s="1281"/>
      <c r="CE6" s="1281"/>
      <c r="CF6" s="1287"/>
      <c r="CG6" s="1287"/>
      <c r="CH6" s="1287"/>
      <c r="CI6" s="1287"/>
      <c r="CJ6" s="1287"/>
      <c r="CK6" s="1287"/>
      <c r="CL6" s="1287"/>
      <c r="CM6" s="1287"/>
      <c r="CN6" s="1287"/>
      <c r="CO6" s="1287"/>
      <c r="CP6" s="1287"/>
      <c r="CQ6" s="1287"/>
      <c r="CR6" s="1287"/>
      <c r="CS6" s="1287"/>
      <c r="CT6" s="1287"/>
      <c r="CU6" s="1287"/>
      <c r="CV6" s="1287"/>
      <c r="CW6" s="1287"/>
      <c r="CX6" s="1287"/>
      <c r="CY6" s="1287"/>
      <c r="CZ6" s="1287"/>
      <c r="DA6" s="1287"/>
      <c r="DB6" s="1287"/>
      <c r="DC6" s="1288"/>
      <c r="DD6" s="1288"/>
      <c r="DE6" s="1288"/>
      <c r="DF6" s="1288"/>
      <c r="DG6" s="1289"/>
    </row>
    <row r="7" spans="1:113" x14ac:dyDescent="0.35">
      <c r="A7" s="1281"/>
      <c r="B7" s="1281"/>
      <c r="C7" s="1281"/>
      <c r="D7" s="1281"/>
      <c r="E7" s="1281"/>
      <c r="F7" s="1281"/>
      <c r="G7" s="1281"/>
      <c r="H7" s="1281"/>
      <c r="I7" s="1281"/>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288"/>
      <c r="AH7" s="1288"/>
      <c r="AI7" s="1288"/>
      <c r="AJ7" s="1288"/>
      <c r="AK7" s="1289"/>
      <c r="AL7" s="1281"/>
      <c r="AM7" s="1281"/>
      <c r="AN7" s="1281"/>
      <c r="AO7" s="1281"/>
      <c r="AP7" s="1281"/>
      <c r="AQ7" s="1281"/>
      <c r="AR7" s="1281"/>
      <c r="AS7" s="1281"/>
      <c r="AT7" s="1281"/>
      <c r="AU7" s="1287"/>
      <c r="AV7" s="1287"/>
      <c r="AW7" s="1287"/>
      <c r="AX7" s="1287"/>
      <c r="AY7" s="1287"/>
      <c r="AZ7" s="1287"/>
      <c r="BA7" s="1287"/>
      <c r="BB7" s="1287"/>
      <c r="BC7" s="1287"/>
      <c r="BD7" s="1287"/>
      <c r="BE7" s="1287"/>
      <c r="BF7" s="1287"/>
      <c r="BG7" s="1287"/>
      <c r="BH7" s="1287"/>
      <c r="BI7" s="1287"/>
      <c r="BJ7" s="1287"/>
      <c r="BK7" s="1287"/>
      <c r="BL7" s="1287"/>
      <c r="BM7" s="1287"/>
      <c r="BN7" s="1287"/>
      <c r="BO7" s="1287"/>
      <c r="BP7" s="1287"/>
      <c r="BQ7" s="1287"/>
      <c r="BR7" s="1288"/>
      <c r="BS7" s="1288"/>
      <c r="BT7" s="1288"/>
      <c r="BU7" s="1288"/>
      <c r="BV7" s="1289"/>
      <c r="BW7" s="1281"/>
      <c r="BX7" s="1281"/>
      <c r="BY7" s="1281"/>
      <c r="BZ7" s="1281"/>
      <c r="CA7" s="1281"/>
      <c r="CB7" s="1281"/>
      <c r="CC7" s="1281"/>
      <c r="CD7" s="1281"/>
      <c r="CE7" s="1281"/>
      <c r="CF7" s="1287"/>
      <c r="CG7" s="1287"/>
      <c r="CH7" s="1287"/>
      <c r="CI7" s="1287"/>
      <c r="CJ7" s="1287"/>
      <c r="CK7" s="1287"/>
      <c r="CL7" s="1287"/>
      <c r="CM7" s="1287"/>
      <c r="CN7" s="1287"/>
      <c r="CO7" s="1287"/>
      <c r="CP7" s="1287"/>
      <c r="CQ7" s="1287"/>
      <c r="CR7" s="1287"/>
      <c r="CS7" s="1287"/>
      <c r="CT7" s="1287"/>
      <c r="CU7" s="1287"/>
      <c r="CV7" s="1287"/>
      <c r="CW7" s="1287"/>
      <c r="CX7" s="1287"/>
      <c r="CY7" s="1287"/>
      <c r="CZ7" s="1287"/>
      <c r="DA7" s="1287"/>
      <c r="DB7" s="1287"/>
      <c r="DC7" s="1288"/>
      <c r="DD7" s="1288"/>
      <c r="DE7" s="1288"/>
      <c r="DF7" s="1288"/>
      <c r="DG7" s="1289"/>
    </row>
    <row r="8" spans="1:113" x14ac:dyDescent="0.35">
      <c r="A8" s="1281"/>
      <c r="B8" s="1281"/>
      <c r="C8" s="1281"/>
      <c r="D8" s="1281"/>
      <c r="E8" s="1281"/>
      <c r="F8" s="1281"/>
      <c r="G8" s="1281"/>
      <c r="H8" s="1281"/>
      <c r="I8" s="1281"/>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288"/>
      <c r="AH8" s="1288"/>
      <c r="AI8" s="1288"/>
      <c r="AJ8" s="1288"/>
      <c r="AK8" s="1289"/>
      <c r="AL8" s="1281"/>
      <c r="AM8" s="1281"/>
      <c r="AN8" s="1281"/>
      <c r="AO8" s="1281"/>
      <c r="AP8" s="1281"/>
      <c r="AQ8" s="1281"/>
      <c r="AR8" s="1281"/>
      <c r="AS8" s="1281"/>
      <c r="AT8" s="1281"/>
      <c r="AU8" s="1287"/>
      <c r="AV8" s="1287"/>
      <c r="AW8" s="1287"/>
      <c r="AX8" s="1287"/>
      <c r="AY8" s="1287"/>
      <c r="AZ8" s="1287"/>
      <c r="BA8" s="1287"/>
      <c r="BB8" s="1287"/>
      <c r="BC8" s="1287"/>
      <c r="BD8" s="1287"/>
      <c r="BE8" s="1287"/>
      <c r="BF8" s="1287"/>
      <c r="BG8" s="1287"/>
      <c r="BH8" s="1287"/>
      <c r="BI8" s="1287"/>
      <c r="BJ8" s="1287"/>
      <c r="BK8" s="1287"/>
      <c r="BL8" s="1287"/>
      <c r="BM8" s="1287"/>
      <c r="BN8" s="1287"/>
      <c r="BO8" s="1287"/>
      <c r="BP8" s="1287"/>
      <c r="BQ8" s="1287"/>
      <c r="BR8" s="1288"/>
      <c r="BS8" s="1288"/>
      <c r="BT8" s="1288"/>
      <c r="BU8" s="1288"/>
      <c r="BV8" s="1289"/>
      <c r="BW8" s="1281"/>
      <c r="BX8" s="1281"/>
      <c r="BY8" s="1281"/>
      <c r="BZ8" s="1281"/>
      <c r="CA8" s="1281"/>
      <c r="CB8" s="1281"/>
      <c r="CC8" s="1281"/>
      <c r="CD8" s="1281"/>
      <c r="CE8" s="1281"/>
      <c r="CF8" s="1287"/>
      <c r="CG8" s="1287"/>
      <c r="CH8" s="1287"/>
      <c r="CI8" s="1287"/>
      <c r="CJ8" s="1287"/>
      <c r="CK8" s="1287"/>
      <c r="CL8" s="1287"/>
      <c r="CM8" s="1287"/>
      <c r="CN8" s="1287"/>
      <c r="CO8" s="1287"/>
      <c r="CP8" s="1287"/>
      <c r="CQ8" s="1287"/>
      <c r="CR8" s="1287"/>
      <c r="CS8" s="1287"/>
      <c r="CT8" s="1287"/>
      <c r="CU8" s="1287"/>
      <c r="CV8" s="1287"/>
      <c r="CW8" s="1287"/>
      <c r="CX8" s="1287"/>
      <c r="CY8" s="1287"/>
      <c r="CZ8" s="1287"/>
      <c r="DA8" s="1287"/>
      <c r="DB8" s="1287"/>
      <c r="DC8" s="1288"/>
      <c r="DD8" s="1288"/>
      <c r="DE8" s="1288"/>
      <c r="DF8" s="1288"/>
      <c r="DG8" s="1289"/>
    </row>
    <row r="9" spans="1:113" x14ac:dyDescent="0.35">
      <c r="A9" s="1281"/>
      <c r="B9" s="1281"/>
      <c r="C9" s="1281"/>
      <c r="D9" s="1281"/>
      <c r="E9" s="1281"/>
      <c r="F9" s="1281"/>
      <c r="G9" s="1281"/>
      <c r="H9" s="1281"/>
      <c r="I9" s="1281"/>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288"/>
      <c r="AH9" s="1288"/>
      <c r="AI9" s="1288"/>
      <c r="AJ9" s="1288"/>
      <c r="AK9" s="1289"/>
      <c r="AL9" s="1281"/>
      <c r="AM9" s="1281"/>
      <c r="AN9" s="1281"/>
      <c r="AO9" s="1281"/>
      <c r="AP9" s="1281"/>
      <c r="AQ9" s="1281"/>
      <c r="AR9" s="1281"/>
      <c r="AS9" s="1281"/>
      <c r="AT9" s="1281"/>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288"/>
      <c r="BS9" s="1288"/>
      <c r="BT9" s="1288"/>
      <c r="BU9" s="1288"/>
      <c r="BV9" s="1289"/>
      <c r="BW9" s="1281"/>
      <c r="BX9" s="1281"/>
      <c r="BY9" s="1281"/>
      <c r="BZ9" s="1281"/>
      <c r="CA9" s="1281"/>
      <c r="CB9" s="1281"/>
      <c r="CC9" s="1281"/>
      <c r="CD9" s="1281"/>
      <c r="CE9" s="1281"/>
      <c r="CF9" s="1287"/>
      <c r="CG9" s="1287"/>
      <c r="CH9" s="1287"/>
      <c r="CI9" s="1287"/>
      <c r="CJ9" s="1287"/>
      <c r="CK9" s="1287"/>
      <c r="CL9" s="1287"/>
      <c r="CM9" s="1287"/>
      <c r="CN9" s="1287"/>
      <c r="CO9" s="1287"/>
      <c r="CP9" s="1287"/>
      <c r="CQ9" s="1287"/>
      <c r="CR9" s="1287"/>
      <c r="CS9" s="1287"/>
      <c r="CT9" s="1287"/>
      <c r="CU9" s="1287"/>
      <c r="CV9" s="1287"/>
      <c r="CW9" s="1287"/>
      <c r="CX9" s="1287"/>
      <c r="CY9" s="1287"/>
      <c r="CZ9" s="1287"/>
      <c r="DA9" s="1287"/>
      <c r="DB9" s="1287"/>
      <c r="DC9" s="1288"/>
      <c r="DD9" s="1288"/>
      <c r="DE9" s="1288"/>
      <c r="DF9" s="1288"/>
      <c r="DG9" s="1289"/>
    </row>
    <row r="10" spans="1:113" x14ac:dyDescent="0.35">
      <c r="A10" s="1281"/>
      <c r="B10" s="1281"/>
      <c r="C10" s="1281"/>
      <c r="D10" s="1281"/>
      <c r="E10" s="1281"/>
      <c r="F10" s="1281"/>
      <c r="G10" s="1281"/>
      <c r="H10" s="1281"/>
      <c r="I10" s="1281"/>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8"/>
      <c r="AH10" s="1288"/>
      <c r="AI10" s="1288"/>
      <c r="AJ10" s="1288"/>
      <c r="AK10" s="1289"/>
      <c r="AL10" s="1281"/>
      <c r="AM10" s="1281"/>
      <c r="AN10" s="1281"/>
      <c r="AO10" s="1281"/>
      <c r="AP10" s="1281"/>
      <c r="AQ10" s="1281"/>
      <c r="AR10" s="1281"/>
      <c r="AS10" s="1281"/>
      <c r="AT10" s="1281"/>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288"/>
      <c r="BS10" s="1288"/>
      <c r="BT10" s="1288"/>
      <c r="BU10" s="1288"/>
      <c r="BV10" s="1289"/>
      <c r="BW10" s="1281"/>
      <c r="BX10" s="1281"/>
      <c r="BY10" s="1281"/>
      <c r="BZ10" s="1281"/>
      <c r="CA10" s="1281"/>
      <c r="CB10" s="1281"/>
      <c r="CC10" s="1281"/>
      <c r="CD10" s="1281"/>
      <c r="CE10" s="1281"/>
      <c r="CF10" s="1287"/>
      <c r="CG10" s="1287"/>
      <c r="CH10" s="1287"/>
      <c r="CI10" s="1287"/>
      <c r="CJ10" s="1287"/>
      <c r="CK10" s="1287"/>
      <c r="CL10" s="1287"/>
      <c r="CM10" s="1287"/>
      <c r="CN10" s="1287"/>
      <c r="CO10" s="1287"/>
      <c r="CP10" s="1287"/>
      <c r="CQ10" s="1287"/>
      <c r="CR10" s="1287"/>
      <c r="CS10" s="1287"/>
      <c r="CT10" s="1287"/>
      <c r="CU10" s="1287"/>
      <c r="CV10" s="1287"/>
      <c r="CW10" s="1287"/>
      <c r="CX10" s="1287"/>
      <c r="CY10" s="1287"/>
      <c r="CZ10" s="1287"/>
      <c r="DA10" s="1287"/>
      <c r="DB10" s="1287"/>
      <c r="DC10" s="1288"/>
      <c r="DD10" s="1288"/>
      <c r="DE10" s="1288"/>
      <c r="DF10" s="1288"/>
      <c r="DG10" s="1289"/>
    </row>
    <row r="11" spans="1:113" x14ac:dyDescent="0.35">
      <c r="A11" s="1281"/>
      <c r="B11" s="1281"/>
      <c r="C11" s="1281"/>
      <c r="D11" s="1281"/>
      <c r="E11" s="1281"/>
      <c r="F11" s="1281"/>
      <c r="G11" s="1281"/>
      <c r="H11" s="1281"/>
      <c r="I11" s="1281"/>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288"/>
      <c r="AH11" s="1288"/>
      <c r="AI11" s="1288"/>
      <c r="AJ11" s="1288"/>
      <c r="AK11" s="1289"/>
      <c r="AL11" s="1281"/>
      <c r="AM11" s="1281"/>
      <c r="AN11" s="1281"/>
      <c r="AO11" s="1281"/>
      <c r="AP11" s="1281"/>
      <c r="AQ11" s="1281"/>
      <c r="AR11" s="1281"/>
      <c r="AS11" s="1281"/>
      <c r="AT11" s="1281"/>
      <c r="AU11" s="1287"/>
      <c r="AV11" s="1287"/>
      <c r="AW11" s="1287"/>
      <c r="AX11" s="1287"/>
      <c r="AY11" s="1287"/>
      <c r="AZ11" s="1287"/>
      <c r="BA11" s="1287"/>
      <c r="BB11" s="1287"/>
      <c r="BC11" s="1287"/>
      <c r="BD11" s="1287"/>
      <c r="BE11" s="1287"/>
      <c r="BF11" s="1287"/>
      <c r="BG11" s="1287"/>
      <c r="BH11" s="1287"/>
      <c r="BI11" s="1287"/>
      <c r="BJ11" s="1287"/>
      <c r="BK11" s="1287"/>
      <c r="BL11" s="1287"/>
      <c r="BM11" s="1287"/>
      <c r="BN11" s="1287"/>
      <c r="BO11" s="1287"/>
      <c r="BP11" s="1287"/>
      <c r="BQ11" s="1287"/>
      <c r="BR11" s="1288"/>
      <c r="BS11" s="1288"/>
      <c r="BT11" s="1288"/>
      <c r="BU11" s="1288"/>
      <c r="BV11" s="1289"/>
      <c r="BW11" s="1281"/>
      <c r="BX11" s="1281"/>
      <c r="BY11" s="1281"/>
      <c r="BZ11" s="1281"/>
      <c r="CA11" s="1281"/>
      <c r="CB11" s="1281"/>
      <c r="CC11" s="1281"/>
      <c r="CD11" s="1281"/>
      <c r="CE11" s="1281"/>
      <c r="CF11" s="1287"/>
      <c r="CG11" s="1287"/>
      <c r="CH11" s="1287"/>
      <c r="CI11" s="1287"/>
      <c r="CJ11" s="1287"/>
      <c r="CK11" s="1287"/>
      <c r="CL11" s="1287"/>
      <c r="CM11" s="1287"/>
      <c r="CN11" s="1287"/>
      <c r="CO11" s="1287"/>
      <c r="CP11" s="1287"/>
      <c r="CQ11" s="1287"/>
      <c r="CR11" s="1287"/>
      <c r="CS11" s="1287"/>
      <c r="CT11" s="1287"/>
      <c r="CU11" s="1287"/>
      <c r="CV11" s="1287"/>
      <c r="CW11" s="1287"/>
      <c r="CX11" s="1287"/>
      <c r="CY11" s="1287"/>
      <c r="CZ11" s="1287"/>
      <c r="DA11" s="1287"/>
      <c r="DB11" s="1287"/>
      <c r="DC11" s="1288"/>
      <c r="DD11" s="1288"/>
      <c r="DE11" s="1288"/>
      <c r="DF11" s="1288"/>
      <c r="DG11" s="1289"/>
    </row>
    <row r="12" spans="1:113" x14ac:dyDescent="0.35">
      <c r="A12" s="1281"/>
      <c r="B12" s="1281"/>
      <c r="C12" s="1281"/>
      <c r="D12" s="1281"/>
      <c r="E12" s="1281"/>
      <c r="F12" s="1281"/>
      <c r="G12" s="1281"/>
      <c r="H12" s="1281"/>
      <c r="I12" s="1281"/>
      <c r="J12" s="1287"/>
      <c r="K12" s="1287"/>
      <c r="L12" s="1287"/>
      <c r="M12" s="1287"/>
      <c r="N12" s="1287"/>
      <c r="O12" s="1287"/>
      <c r="P12" s="1287"/>
      <c r="Q12" s="1287"/>
      <c r="R12" s="1287"/>
      <c r="S12" s="1287"/>
      <c r="T12" s="1287"/>
      <c r="U12" s="1287"/>
      <c r="V12" s="1287"/>
      <c r="W12" s="1287"/>
      <c r="X12" s="1287"/>
      <c r="Y12" s="1287"/>
      <c r="Z12" s="1287"/>
      <c r="AA12" s="1287"/>
      <c r="AB12" s="1287"/>
      <c r="AC12" s="1287"/>
      <c r="AD12" s="1287"/>
      <c r="AE12" s="1287"/>
      <c r="AF12" s="1287"/>
      <c r="AG12" s="1288"/>
      <c r="AH12" s="1288"/>
      <c r="AI12" s="1288"/>
      <c r="AJ12" s="1288"/>
      <c r="AK12" s="1289"/>
      <c r="AL12" s="1281"/>
      <c r="AM12" s="1281"/>
      <c r="AN12" s="1281"/>
      <c r="AO12" s="1281"/>
      <c r="AP12" s="1281"/>
      <c r="AQ12" s="1281"/>
      <c r="AR12" s="1281"/>
      <c r="AS12" s="1281"/>
      <c r="AT12" s="1281"/>
      <c r="AU12" s="1287"/>
      <c r="AV12" s="1287"/>
      <c r="AW12" s="1287"/>
      <c r="AX12" s="1287"/>
      <c r="AY12" s="1287"/>
      <c r="AZ12" s="1287"/>
      <c r="BA12" s="1287"/>
      <c r="BB12" s="1287"/>
      <c r="BC12" s="1287"/>
      <c r="BD12" s="1287"/>
      <c r="BE12" s="1287"/>
      <c r="BF12" s="1287"/>
      <c r="BG12" s="1287"/>
      <c r="BH12" s="1287"/>
      <c r="BI12" s="1287"/>
      <c r="BJ12" s="1287"/>
      <c r="BK12" s="1287"/>
      <c r="BL12" s="1287"/>
      <c r="BM12" s="1287"/>
      <c r="BN12" s="1287"/>
      <c r="BO12" s="1287"/>
      <c r="BP12" s="1287"/>
      <c r="BQ12" s="1287"/>
      <c r="BR12" s="1288"/>
      <c r="BS12" s="1288"/>
      <c r="BT12" s="1288"/>
      <c r="BU12" s="1288"/>
      <c r="BV12" s="1289"/>
      <c r="BW12" s="1281"/>
      <c r="BX12" s="1281"/>
      <c r="BY12" s="1281"/>
      <c r="BZ12" s="1281"/>
      <c r="CA12" s="1281"/>
      <c r="CB12" s="1281"/>
      <c r="CC12" s="1281"/>
      <c r="CD12" s="1281"/>
      <c r="CE12" s="1281"/>
      <c r="CF12" s="1287"/>
      <c r="CG12" s="1287"/>
      <c r="CH12" s="1287"/>
      <c r="CI12" s="1287"/>
      <c r="CJ12" s="1287"/>
      <c r="CK12" s="1287"/>
      <c r="CL12" s="1287"/>
      <c r="CM12" s="1287"/>
      <c r="CN12" s="1287"/>
      <c r="CO12" s="1287"/>
      <c r="CP12" s="1287"/>
      <c r="CQ12" s="1287"/>
      <c r="CR12" s="1287"/>
      <c r="CS12" s="1287"/>
      <c r="CT12" s="1287"/>
      <c r="CU12" s="1287"/>
      <c r="CV12" s="1287"/>
      <c r="CW12" s="1287"/>
      <c r="CX12" s="1287"/>
      <c r="CY12" s="1287"/>
      <c r="CZ12" s="1287"/>
      <c r="DA12" s="1287"/>
      <c r="DB12" s="1287"/>
      <c r="DC12" s="1288"/>
      <c r="DD12" s="1288"/>
      <c r="DE12" s="1288"/>
      <c r="DF12" s="1288"/>
      <c r="DG12" s="1289"/>
    </row>
    <row r="13" spans="1:113" x14ac:dyDescent="0.35">
      <c r="A13" s="1281"/>
      <c r="B13" s="1281"/>
      <c r="C13" s="1281"/>
      <c r="D13" s="1281"/>
      <c r="E13" s="1281"/>
      <c r="F13" s="1281"/>
      <c r="G13" s="1281"/>
      <c r="H13" s="1281"/>
      <c r="I13" s="1281"/>
      <c r="J13" s="1287"/>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288"/>
      <c r="AH13" s="1288"/>
      <c r="AI13" s="1288"/>
      <c r="AJ13" s="1288"/>
      <c r="AK13" s="1289"/>
      <c r="AL13" s="1281"/>
      <c r="AM13" s="1281"/>
      <c r="AN13" s="1281"/>
      <c r="AO13" s="1281"/>
      <c r="AP13" s="1281"/>
      <c r="AQ13" s="1281"/>
      <c r="AR13" s="1281"/>
      <c r="AS13" s="1281"/>
      <c r="AT13" s="1281"/>
      <c r="AU13" s="1287"/>
      <c r="AV13" s="1287"/>
      <c r="AW13" s="1287"/>
      <c r="AX13" s="1287"/>
      <c r="AY13" s="1287"/>
      <c r="AZ13" s="1287"/>
      <c r="BA13" s="1287"/>
      <c r="BB13" s="1287"/>
      <c r="BC13" s="1287"/>
      <c r="BD13" s="1287"/>
      <c r="BE13" s="1287"/>
      <c r="BF13" s="1287"/>
      <c r="BG13" s="1287"/>
      <c r="BH13" s="1287"/>
      <c r="BI13" s="1287"/>
      <c r="BJ13" s="1287"/>
      <c r="BK13" s="1287"/>
      <c r="BL13" s="1287"/>
      <c r="BM13" s="1287"/>
      <c r="BN13" s="1287"/>
      <c r="BO13" s="1287"/>
      <c r="BP13" s="1287"/>
      <c r="BQ13" s="1287"/>
      <c r="BR13" s="1288"/>
      <c r="BS13" s="1288"/>
      <c r="BT13" s="1288"/>
      <c r="BU13" s="1288"/>
      <c r="BV13" s="1289"/>
      <c r="BW13" s="1281"/>
      <c r="BX13" s="1281"/>
      <c r="BY13" s="1281"/>
      <c r="BZ13" s="1281"/>
      <c r="CA13" s="1281"/>
      <c r="CB13" s="1281"/>
      <c r="CC13" s="1281"/>
      <c r="CD13" s="1281"/>
      <c r="CE13" s="1281"/>
      <c r="CF13" s="1287"/>
      <c r="CG13" s="1287"/>
      <c r="CH13" s="1287"/>
      <c r="CI13" s="1287"/>
      <c r="CJ13" s="1287"/>
      <c r="CK13" s="1287"/>
      <c r="CL13" s="1287"/>
      <c r="CM13" s="1287"/>
      <c r="CN13" s="1287"/>
      <c r="CO13" s="1287"/>
      <c r="CP13" s="1287"/>
      <c r="CQ13" s="1287"/>
      <c r="CR13" s="1287"/>
      <c r="CS13" s="1287"/>
      <c r="CT13" s="1287"/>
      <c r="CU13" s="1287"/>
      <c r="CV13" s="1287"/>
      <c r="CW13" s="1287"/>
      <c r="CX13" s="1287"/>
      <c r="CY13" s="1287"/>
      <c r="CZ13" s="1287"/>
      <c r="DA13" s="1287"/>
      <c r="DB13" s="1287"/>
      <c r="DC13" s="1288"/>
      <c r="DD13" s="1288"/>
      <c r="DE13" s="1288"/>
      <c r="DF13" s="1288"/>
      <c r="DG13" s="1289"/>
    </row>
    <row r="14" spans="1:113" x14ac:dyDescent="0.35">
      <c r="A14" s="1281"/>
      <c r="B14" s="1281"/>
      <c r="C14" s="1281"/>
      <c r="D14" s="1281"/>
      <c r="E14" s="1281"/>
      <c r="F14" s="1281"/>
      <c r="G14" s="1281"/>
      <c r="H14" s="1281"/>
      <c r="I14" s="1281"/>
      <c r="J14" s="1287"/>
      <c r="K14" s="1287"/>
      <c r="L14" s="1287"/>
      <c r="M14" s="1287"/>
      <c r="N14" s="1287"/>
      <c r="O14" s="1287"/>
      <c r="P14" s="1287"/>
      <c r="Q14" s="1287"/>
      <c r="R14" s="1287"/>
      <c r="S14" s="1287"/>
      <c r="T14" s="1287"/>
      <c r="U14" s="1287"/>
      <c r="V14" s="1287"/>
      <c r="W14" s="1287"/>
      <c r="X14" s="1287"/>
      <c r="Y14" s="1287"/>
      <c r="Z14" s="1287"/>
      <c r="AA14" s="1287"/>
      <c r="AB14" s="1287"/>
      <c r="AC14" s="1287"/>
      <c r="AD14" s="1287"/>
      <c r="AE14" s="1287"/>
      <c r="AF14" s="1287"/>
      <c r="AG14" s="1288"/>
      <c r="AH14" s="1288"/>
      <c r="AI14" s="1288"/>
      <c r="AJ14" s="1288"/>
      <c r="AK14" s="1289"/>
      <c r="AL14" s="1281"/>
      <c r="AM14" s="1281"/>
      <c r="AN14" s="1281"/>
      <c r="AO14" s="1281"/>
      <c r="AP14" s="1281"/>
      <c r="AQ14" s="1281"/>
      <c r="AR14" s="1281"/>
      <c r="AS14" s="1281"/>
      <c r="AT14" s="1281"/>
      <c r="AU14" s="1287"/>
      <c r="AV14" s="1287"/>
      <c r="AW14" s="1287"/>
      <c r="AX14" s="1287"/>
      <c r="AY14" s="1287"/>
      <c r="AZ14" s="1287"/>
      <c r="BA14" s="1287"/>
      <c r="BB14" s="1287"/>
      <c r="BC14" s="1287"/>
      <c r="BD14" s="1287"/>
      <c r="BE14" s="1287"/>
      <c r="BF14" s="1287"/>
      <c r="BG14" s="1287"/>
      <c r="BH14" s="1287"/>
      <c r="BI14" s="1287"/>
      <c r="BJ14" s="1287"/>
      <c r="BK14" s="1287"/>
      <c r="BL14" s="1287"/>
      <c r="BM14" s="1287"/>
      <c r="BN14" s="1287"/>
      <c r="BO14" s="1287"/>
      <c r="BP14" s="1287"/>
      <c r="BQ14" s="1287"/>
      <c r="BR14" s="1288"/>
      <c r="BS14" s="1288"/>
      <c r="BT14" s="1288"/>
      <c r="BU14" s="1288"/>
      <c r="BV14" s="1289"/>
      <c r="BW14" s="1281"/>
      <c r="BX14" s="1281"/>
      <c r="BY14" s="1281"/>
      <c r="BZ14" s="1281"/>
      <c r="CA14" s="1281"/>
      <c r="CB14" s="1281"/>
      <c r="CC14" s="1281"/>
      <c r="CD14" s="1281"/>
      <c r="CE14" s="1281"/>
      <c r="CF14" s="1287"/>
      <c r="CG14" s="1287"/>
      <c r="CH14" s="1287"/>
      <c r="CI14" s="1287"/>
      <c r="CJ14" s="1287"/>
      <c r="CK14" s="1287"/>
      <c r="CL14" s="1287"/>
      <c r="CM14" s="1287"/>
      <c r="CN14" s="1287"/>
      <c r="CO14" s="1287"/>
      <c r="CP14" s="1287"/>
      <c r="CQ14" s="1287"/>
      <c r="CR14" s="1287"/>
      <c r="CS14" s="1287"/>
      <c r="CT14" s="1287"/>
      <c r="CU14" s="1287"/>
      <c r="CV14" s="1287"/>
      <c r="CW14" s="1287"/>
      <c r="CX14" s="1287"/>
      <c r="CY14" s="1287"/>
      <c r="CZ14" s="1287"/>
      <c r="DA14" s="1287"/>
      <c r="DB14" s="1287"/>
      <c r="DC14" s="1288"/>
      <c r="DD14" s="1288"/>
      <c r="DE14" s="1288"/>
      <c r="DF14" s="1288"/>
      <c r="DG14" s="1289"/>
    </row>
    <row r="15" spans="1:113" x14ac:dyDescent="0.35">
      <c r="A15" s="1281"/>
      <c r="B15" s="1281"/>
      <c r="C15" s="1281"/>
      <c r="D15" s="1281"/>
      <c r="E15" s="1281"/>
      <c r="F15" s="1281"/>
      <c r="G15" s="1281"/>
      <c r="H15" s="1281"/>
      <c r="I15" s="1281"/>
      <c r="J15" s="1287"/>
      <c r="K15" s="1287"/>
      <c r="L15" s="1287"/>
      <c r="M15" s="1287"/>
      <c r="N15" s="1287"/>
      <c r="O15" s="1287"/>
      <c r="P15" s="1287"/>
      <c r="Q15" s="1287"/>
      <c r="R15" s="1287"/>
      <c r="S15" s="1287"/>
      <c r="T15" s="1287"/>
      <c r="U15" s="1287"/>
      <c r="V15" s="1287"/>
      <c r="W15" s="1287"/>
      <c r="X15" s="1287"/>
      <c r="Y15" s="1287"/>
      <c r="Z15" s="1287"/>
      <c r="AA15" s="1287"/>
      <c r="AB15" s="1287"/>
      <c r="AC15" s="1287"/>
      <c r="AD15" s="1287"/>
      <c r="AE15" s="1287"/>
      <c r="AF15" s="1287"/>
      <c r="AG15" s="1288"/>
      <c r="AH15" s="1288"/>
      <c r="AI15" s="1288"/>
      <c r="AJ15" s="1288"/>
      <c r="AK15" s="1289"/>
      <c r="AL15" s="1281"/>
      <c r="AM15" s="1281"/>
      <c r="AN15" s="1281"/>
      <c r="AO15" s="1281"/>
      <c r="AP15" s="1281"/>
      <c r="AQ15" s="1281"/>
      <c r="AR15" s="1281"/>
      <c r="AS15" s="1281"/>
      <c r="AT15" s="1281"/>
      <c r="AU15" s="1287"/>
      <c r="AV15" s="1287"/>
      <c r="AW15" s="1287"/>
      <c r="AX15" s="1287"/>
      <c r="AY15" s="1287"/>
      <c r="AZ15" s="1287"/>
      <c r="BA15" s="1287"/>
      <c r="BB15" s="1287"/>
      <c r="BC15" s="1287"/>
      <c r="BD15" s="1287"/>
      <c r="BE15" s="1287"/>
      <c r="BF15" s="1287"/>
      <c r="BG15" s="1287"/>
      <c r="BH15" s="1287"/>
      <c r="BI15" s="1287"/>
      <c r="BJ15" s="1287"/>
      <c r="BK15" s="1287"/>
      <c r="BL15" s="1287"/>
      <c r="BM15" s="1287"/>
      <c r="BN15" s="1287"/>
      <c r="BO15" s="1287"/>
      <c r="BP15" s="1287"/>
      <c r="BQ15" s="1287"/>
      <c r="BR15" s="1288"/>
      <c r="BS15" s="1288"/>
      <c r="BT15" s="1288"/>
      <c r="BU15" s="1288"/>
      <c r="BV15" s="1289"/>
      <c r="BW15" s="1281"/>
      <c r="BX15" s="1281"/>
      <c r="BY15" s="1281"/>
      <c r="BZ15" s="1281"/>
      <c r="CA15" s="1281"/>
      <c r="CB15" s="1281"/>
      <c r="CC15" s="1281"/>
      <c r="CD15" s="1281"/>
      <c r="CE15" s="1281"/>
      <c r="CF15" s="1287"/>
      <c r="CG15" s="1287"/>
      <c r="CH15" s="1287"/>
      <c r="CI15" s="1287"/>
      <c r="CJ15" s="1287"/>
      <c r="CK15" s="1287"/>
      <c r="CL15" s="1287"/>
      <c r="CM15" s="1287"/>
      <c r="CN15" s="1287"/>
      <c r="CO15" s="1287"/>
      <c r="CP15" s="1287"/>
      <c r="CQ15" s="1287"/>
      <c r="CR15" s="1287"/>
      <c r="CS15" s="1287"/>
      <c r="CT15" s="1287"/>
      <c r="CU15" s="1287"/>
      <c r="CV15" s="1287"/>
      <c r="CW15" s="1287"/>
      <c r="CX15" s="1287"/>
      <c r="CY15" s="1287"/>
      <c r="CZ15" s="1287"/>
      <c r="DA15" s="1287"/>
      <c r="DB15" s="1287"/>
      <c r="DC15" s="1288"/>
      <c r="DD15" s="1288"/>
      <c r="DE15" s="1288"/>
      <c r="DF15" s="1288"/>
      <c r="DG15" s="1289"/>
    </row>
    <row r="16" spans="1:113" x14ac:dyDescent="0.35">
      <c r="A16" s="1281"/>
      <c r="B16" s="1281"/>
      <c r="C16" s="1281"/>
      <c r="D16" s="1281"/>
      <c r="E16" s="1281"/>
      <c r="F16" s="1281"/>
      <c r="G16" s="1281"/>
      <c r="H16" s="1281"/>
      <c r="I16" s="1281"/>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288"/>
      <c r="AH16" s="1288"/>
      <c r="AI16" s="1288"/>
      <c r="AJ16" s="1288"/>
      <c r="AK16" s="1289"/>
      <c r="AL16" s="1281"/>
      <c r="AM16" s="1281"/>
      <c r="AN16" s="1281"/>
      <c r="AO16" s="1281"/>
      <c r="AP16" s="1281"/>
      <c r="AQ16" s="1281"/>
      <c r="AR16" s="1281"/>
      <c r="AS16" s="1281"/>
      <c r="AT16" s="1281"/>
      <c r="AU16" s="1287"/>
      <c r="AV16" s="1287"/>
      <c r="AW16" s="1287"/>
      <c r="AX16" s="1287"/>
      <c r="AY16" s="1287"/>
      <c r="AZ16" s="1287"/>
      <c r="BA16" s="1287"/>
      <c r="BB16" s="1287"/>
      <c r="BC16" s="1287"/>
      <c r="BD16" s="1287"/>
      <c r="BE16" s="1287"/>
      <c r="BF16" s="1287"/>
      <c r="BG16" s="1287"/>
      <c r="BH16" s="1287"/>
      <c r="BI16" s="1287"/>
      <c r="BJ16" s="1287"/>
      <c r="BK16" s="1287"/>
      <c r="BL16" s="1287"/>
      <c r="BM16" s="1287"/>
      <c r="BN16" s="1287"/>
      <c r="BO16" s="1287"/>
      <c r="BP16" s="1287"/>
      <c r="BQ16" s="1287"/>
      <c r="BR16" s="1288"/>
      <c r="BS16" s="1288"/>
      <c r="BT16" s="1288"/>
      <c r="BU16" s="1288"/>
      <c r="BV16" s="1289"/>
      <c r="BW16" s="1281"/>
      <c r="BX16" s="1281"/>
      <c r="BY16" s="1281"/>
      <c r="BZ16" s="1281"/>
      <c r="CA16" s="1281"/>
      <c r="CB16" s="1281"/>
      <c r="CC16" s="1281"/>
      <c r="CD16" s="1281"/>
      <c r="CE16" s="1281"/>
      <c r="CF16" s="1287"/>
      <c r="CG16" s="1287"/>
      <c r="CH16" s="1287"/>
      <c r="CI16" s="1287"/>
      <c r="CJ16" s="1287"/>
      <c r="CK16" s="1287"/>
      <c r="CL16" s="1287"/>
      <c r="CM16" s="1287"/>
      <c r="CN16" s="1287"/>
      <c r="CO16" s="1287"/>
      <c r="CP16" s="1287"/>
      <c r="CQ16" s="1287"/>
      <c r="CR16" s="1287"/>
      <c r="CS16" s="1287"/>
      <c r="CT16" s="1287"/>
      <c r="CU16" s="1287"/>
      <c r="CV16" s="1287"/>
      <c r="CW16" s="1287"/>
      <c r="CX16" s="1287"/>
      <c r="CY16" s="1287"/>
      <c r="CZ16" s="1287"/>
      <c r="DA16" s="1287"/>
      <c r="DB16" s="1287"/>
      <c r="DC16" s="1288"/>
      <c r="DD16" s="1288"/>
      <c r="DE16" s="1288"/>
      <c r="DF16" s="1288"/>
      <c r="DG16" s="1289"/>
    </row>
    <row r="17" spans="1:111" x14ac:dyDescent="0.35">
      <c r="A17" s="1281"/>
      <c r="B17" s="1281"/>
      <c r="C17" s="1281"/>
      <c r="D17" s="1281"/>
      <c r="E17" s="1281"/>
      <c r="F17" s="1281"/>
      <c r="G17" s="1281"/>
      <c r="H17" s="1281"/>
      <c r="I17" s="1281"/>
      <c r="J17" s="1287"/>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288"/>
      <c r="AH17" s="1288"/>
      <c r="AI17" s="1288"/>
      <c r="AJ17" s="1288"/>
      <c r="AK17" s="1289"/>
      <c r="AL17" s="1281"/>
      <c r="AM17" s="1281"/>
      <c r="AN17" s="1281"/>
      <c r="AO17" s="1281"/>
      <c r="AP17" s="1281"/>
      <c r="AQ17" s="1281"/>
      <c r="AR17" s="1281"/>
      <c r="AS17" s="1281"/>
      <c r="AT17" s="1281"/>
      <c r="AU17" s="1287"/>
      <c r="AV17" s="1287"/>
      <c r="AW17" s="1287"/>
      <c r="AX17" s="1287"/>
      <c r="AY17" s="1287"/>
      <c r="AZ17" s="1287"/>
      <c r="BA17" s="1287"/>
      <c r="BB17" s="1287"/>
      <c r="BC17" s="1287"/>
      <c r="BD17" s="1287"/>
      <c r="BE17" s="1287"/>
      <c r="BF17" s="1287"/>
      <c r="BG17" s="1287"/>
      <c r="BH17" s="1287"/>
      <c r="BI17" s="1287"/>
      <c r="BJ17" s="1287"/>
      <c r="BK17" s="1287"/>
      <c r="BL17" s="1287"/>
      <c r="BM17" s="1287"/>
      <c r="BN17" s="1287"/>
      <c r="BO17" s="1287"/>
      <c r="BP17" s="1287"/>
      <c r="BQ17" s="1287"/>
      <c r="BR17" s="1288"/>
      <c r="BS17" s="1288"/>
      <c r="BT17" s="1288"/>
      <c r="BU17" s="1288"/>
      <c r="BV17" s="1289"/>
      <c r="BW17" s="1281"/>
      <c r="BX17" s="1281"/>
      <c r="BY17" s="1281"/>
      <c r="BZ17" s="1281"/>
      <c r="CA17" s="1281"/>
      <c r="CB17" s="1281"/>
      <c r="CC17" s="1281"/>
      <c r="CD17" s="1281"/>
      <c r="CE17" s="1281"/>
      <c r="CF17" s="1287"/>
      <c r="CG17" s="1287"/>
      <c r="CH17" s="1287"/>
      <c r="CI17" s="1287"/>
      <c r="CJ17" s="1287"/>
      <c r="CK17" s="1287"/>
      <c r="CL17" s="1287"/>
      <c r="CM17" s="1287"/>
      <c r="CN17" s="1287"/>
      <c r="CO17" s="1287"/>
      <c r="CP17" s="1287"/>
      <c r="CQ17" s="1287"/>
      <c r="CR17" s="1287"/>
      <c r="CS17" s="1287"/>
      <c r="CT17" s="1287"/>
      <c r="CU17" s="1287"/>
      <c r="CV17" s="1287"/>
      <c r="CW17" s="1287"/>
      <c r="CX17" s="1287"/>
      <c r="CY17" s="1287"/>
      <c r="CZ17" s="1287"/>
      <c r="DA17" s="1287"/>
      <c r="DB17" s="1287"/>
      <c r="DC17" s="1288"/>
      <c r="DD17" s="1288"/>
      <c r="DE17" s="1288"/>
      <c r="DF17" s="1288"/>
      <c r="DG17" s="1289"/>
    </row>
    <row r="18" spans="1:111" x14ac:dyDescent="0.35">
      <c r="A18" s="1281"/>
      <c r="B18" s="1281"/>
      <c r="C18" s="1281"/>
      <c r="D18" s="1281"/>
      <c r="E18" s="1281"/>
      <c r="F18" s="1281"/>
      <c r="G18" s="1281"/>
      <c r="H18" s="1281"/>
      <c r="I18" s="1281"/>
      <c r="J18" s="1287"/>
      <c r="K18" s="1287"/>
      <c r="L18" s="1287"/>
      <c r="M18" s="1287"/>
      <c r="N18" s="1287"/>
      <c r="O18" s="1287"/>
      <c r="P18" s="1287"/>
      <c r="Q18" s="1287"/>
      <c r="R18" s="1287"/>
      <c r="S18" s="1287"/>
      <c r="T18" s="1287"/>
      <c r="U18" s="1287"/>
      <c r="V18" s="1287"/>
      <c r="W18" s="1287"/>
      <c r="X18" s="1287"/>
      <c r="Y18" s="1287"/>
      <c r="Z18" s="1287"/>
      <c r="AA18" s="1287"/>
      <c r="AB18" s="1287"/>
      <c r="AC18" s="1287"/>
      <c r="AD18" s="1287"/>
      <c r="AE18" s="1287"/>
      <c r="AF18" s="1287"/>
      <c r="AG18" s="1288"/>
      <c r="AH18" s="1288"/>
      <c r="AI18" s="1288"/>
      <c r="AJ18" s="1288"/>
      <c r="AK18" s="1289"/>
      <c r="AL18" s="1281"/>
      <c r="AM18" s="1281"/>
      <c r="AN18" s="1281"/>
      <c r="AO18" s="1281"/>
      <c r="AP18" s="1281"/>
      <c r="AQ18" s="1281"/>
      <c r="AR18" s="1281"/>
      <c r="AS18" s="1281"/>
      <c r="AT18" s="1281"/>
      <c r="AU18" s="1287"/>
      <c r="AV18" s="1287"/>
      <c r="AW18" s="1287"/>
      <c r="AX18" s="1287"/>
      <c r="AY18" s="1287"/>
      <c r="AZ18" s="1287"/>
      <c r="BA18" s="1287"/>
      <c r="BB18" s="1287"/>
      <c r="BC18" s="1287"/>
      <c r="BD18" s="1287"/>
      <c r="BE18" s="1287"/>
      <c r="BF18" s="1287"/>
      <c r="BG18" s="1287"/>
      <c r="BH18" s="1287"/>
      <c r="BI18" s="1287"/>
      <c r="BJ18" s="1287"/>
      <c r="BK18" s="1287"/>
      <c r="BL18" s="1287"/>
      <c r="BM18" s="1287"/>
      <c r="BN18" s="1287"/>
      <c r="BO18" s="1287"/>
      <c r="BP18" s="1287"/>
      <c r="BQ18" s="1287"/>
      <c r="BR18" s="1288"/>
      <c r="BS18" s="1288"/>
      <c r="BT18" s="1288"/>
      <c r="BU18" s="1288"/>
      <c r="BV18" s="1289"/>
      <c r="BW18" s="1281"/>
      <c r="BX18" s="1281"/>
      <c r="BY18" s="1281"/>
      <c r="BZ18" s="1281"/>
      <c r="CA18" s="1281"/>
      <c r="CB18" s="1281"/>
      <c r="CC18" s="1281"/>
      <c r="CD18" s="1281"/>
      <c r="CE18" s="1281"/>
      <c r="CF18" s="1287"/>
      <c r="CG18" s="1287"/>
      <c r="CH18" s="1287"/>
      <c r="CI18" s="1287"/>
      <c r="CJ18" s="1287"/>
      <c r="CK18" s="1287"/>
      <c r="CL18" s="1287"/>
      <c r="CM18" s="1287"/>
      <c r="CN18" s="1287"/>
      <c r="CO18" s="1287"/>
      <c r="CP18" s="1287"/>
      <c r="CQ18" s="1287"/>
      <c r="CR18" s="1287"/>
      <c r="CS18" s="1287"/>
      <c r="CT18" s="1287"/>
      <c r="CU18" s="1287"/>
      <c r="CV18" s="1287"/>
      <c r="CW18" s="1287"/>
      <c r="CX18" s="1287"/>
      <c r="CY18" s="1287"/>
      <c r="CZ18" s="1287"/>
      <c r="DA18" s="1287"/>
      <c r="DB18" s="1287"/>
      <c r="DC18" s="1288"/>
      <c r="DD18" s="1288"/>
      <c r="DE18" s="1288"/>
      <c r="DF18" s="1288"/>
      <c r="DG18" s="1289"/>
    </row>
    <row r="19" spans="1:111" x14ac:dyDescent="0.35">
      <c r="A19" s="1281"/>
      <c r="B19" s="1281"/>
      <c r="C19" s="1281"/>
      <c r="D19" s="1281"/>
      <c r="E19" s="1281"/>
      <c r="F19" s="1281"/>
      <c r="G19" s="1281"/>
      <c r="H19" s="1281"/>
      <c r="I19" s="1281"/>
      <c r="J19" s="1287"/>
      <c r="K19" s="1287"/>
      <c r="L19" s="1287"/>
      <c r="M19" s="1287"/>
      <c r="N19" s="1287"/>
      <c r="O19" s="1287"/>
      <c r="P19" s="1287"/>
      <c r="Q19" s="1287"/>
      <c r="R19" s="1287"/>
      <c r="S19" s="1287"/>
      <c r="T19" s="1287"/>
      <c r="U19" s="1287"/>
      <c r="V19" s="1287"/>
      <c r="W19" s="1287"/>
      <c r="X19" s="1287"/>
      <c r="Y19" s="1287"/>
      <c r="Z19" s="1287"/>
      <c r="AA19" s="1287"/>
      <c r="AB19" s="1287"/>
      <c r="AC19" s="1287"/>
      <c r="AD19" s="1287"/>
      <c r="AE19" s="1287"/>
      <c r="AF19" s="1287"/>
      <c r="AG19" s="1288"/>
      <c r="AH19" s="1288"/>
      <c r="AI19" s="1288"/>
      <c r="AJ19" s="1288"/>
      <c r="AK19" s="1289"/>
      <c r="AL19" s="1281"/>
      <c r="AM19" s="1281"/>
      <c r="AN19" s="1281"/>
      <c r="AO19" s="1281"/>
      <c r="AP19" s="1281"/>
      <c r="AQ19" s="1281"/>
      <c r="AR19" s="1281"/>
      <c r="AS19" s="1281"/>
      <c r="AT19" s="1281"/>
      <c r="AU19" s="1287"/>
      <c r="AV19" s="1287"/>
      <c r="AW19" s="1287"/>
      <c r="AX19" s="1287"/>
      <c r="AY19" s="1287"/>
      <c r="AZ19" s="1287"/>
      <c r="BA19" s="1287"/>
      <c r="BB19" s="1287"/>
      <c r="BC19" s="1287"/>
      <c r="BD19" s="1287"/>
      <c r="BE19" s="1287"/>
      <c r="BF19" s="1287"/>
      <c r="BG19" s="1287"/>
      <c r="BH19" s="1287"/>
      <c r="BI19" s="1287"/>
      <c r="BJ19" s="1287"/>
      <c r="BK19" s="1287"/>
      <c r="BL19" s="1287"/>
      <c r="BM19" s="1287"/>
      <c r="BN19" s="1287"/>
      <c r="BO19" s="1287"/>
      <c r="BP19" s="1287"/>
      <c r="BQ19" s="1287"/>
      <c r="BR19" s="1288"/>
      <c r="BS19" s="1288"/>
      <c r="BT19" s="1288"/>
      <c r="BU19" s="1288"/>
      <c r="BV19" s="1289"/>
      <c r="BW19" s="1281"/>
      <c r="BX19" s="1281"/>
      <c r="BY19" s="1281"/>
      <c r="BZ19" s="1281"/>
      <c r="CA19" s="1281"/>
      <c r="CB19" s="1281"/>
      <c r="CC19" s="1281"/>
      <c r="CD19" s="1281"/>
      <c r="CE19" s="1281"/>
      <c r="CF19" s="1287"/>
      <c r="CG19" s="1287"/>
      <c r="CH19" s="1287"/>
      <c r="CI19" s="1287"/>
      <c r="CJ19" s="1287"/>
      <c r="CK19" s="1287"/>
      <c r="CL19" s="1287"/>
      <c r="CM19" s="1287"/>
      <c r="CN19" s="1287"/>
      <c r="CO19" s="1287"/>
      <c r="CP19" s="1287"/>
      <c r="CQ19" s="1287"/>
      <c r="CR19" s="1287"/>
      <c r="CS19" s="1287"/>
      <c r="CT19" s="1287"/>
      <c r="CU19" s="1287"/>
      <c r="CV19" s="1287"/>
      <c r="CW19" s="1287"/>
      <c r="CX19" s="1287"/>
      <c r="CY19" s="1287"/>
      <c r="CZ19" s="1287"/>
      <c r="DA19" s="1287"/>
      <c r="DB19" s="1287"/>
      <c r="DC19" s="1288"/>
      <c r="DD19" s="1288"/>
      <c r="DE19" s="1288"/>
      <c r="DF19" s="1288"/>
      <c r="DG19" s="1289"/>
    </row>
    <row r="20" spans="1:111" x14ac:dyDescent="0.35">
      <c r="A20" s="1281"/>
      <c r="B20" s="1281"/>
      <c r="C20" s="1281"/>
      <c r="D20" s="1281"/>
      <c r="E20" s="1281"/>
      <c r="F20" s="1281"/>
      <c r="G20" s="1281"/>
      <c r="H20" s="1281"/>
      <c r="I20" s="1281"/>
      <c r="J20" s="1287"/>
      <c r="K20" s="1287"/>
      <c r="L20" s="1287"/>
      <c r="M20" s="1287"/>
      <c r="N20" s="1287"/>
      <c r="O20" s="1287"/>
      <c r="P20" s="1287"/>
      <c r="Q20" s="1287"/>
      <c r="R20" s="1287"/>
      <c r="S20" s="1287"/>
      <c r="T20" s="1287"/>
      <c r="U20" s="1287"/>
      <c r="V20" s="1287"/>
      <c r="W20" s="1287"/>
      <c r="X20" s="1287"/>
      <c r="Y20" s="1287"/>
      <c r="Z20" s="1287"/>
      <c r="AA20" s="1287"/>
      <c r="AB20" s="1287"/>
      <c r="AC20" s="1287"/>
      <c r="AD20" s="1287"/>
      <c r="AE20" s="1287"/>
      <c r="AF20" s="1287"/>
      <c r="AG20" s="1288"/>
      <c r="AH20" s="1288"/>
      <c r="AI20" s="1288"/>
      <c r="AJ20" s="1288"/>
      <c r="AK20" s="1289"/>
      <c r="AL20" s="1281"/>
      <c r="AM20" s="1281"/>
      <c r="AN20" s="1281"/>
      <c r="AO20" s="1281"/>
      <c r="AP20" s="1281"/>
      <c r="AQ20" s="1281"/>
      <c r="AR20" s="1281"/>
      <c r="AS20" s="1281"/>
      <c r="AT20" s="1281"/>
      <c r="AU20" s="1287"/>
      <c r="AV20" s="1287"/>
      <c r="AW20" s="1287"/>
      <c r="AX20" s="1287"/>
      <c r="AY20" s="1287"/>
      <c r="AZ20" s="1287"/>
      <c r="BA20" s="1287"/>
      <c r="BB20" s="1287"/>
      <c r="BC20" s="1287"/>
      <c r="BD20" s="1287"/>
      <c r="BE20" s="1287"/>
      <c r="BF20" s="1287"/>
      <c r="BG20" s="1287"/>
      <c r="BH20" s="1287"/>
      <c r="BI20" s="1287"/>
      <c r="BJ20" s="1287"/>
      <c r="BK20" s="1287"/>
      <c r="BL20" s="1287"/>
      <c r="BM20" s="1287"/>
      <c r="BN20" s="1287"/>
      <c r="BO20" s="1287"/>
      <c r="BP20" s="1287"/>
      <c r="BQ20" s="1287"/>
      <c r="BR20" s="1288"/>
      <c r="BS20" s="1288"/>
      <c r="BT20" s="1288"/>
      <c r="BU20" s="1288"/>
      <c r="BV20" s="1289"/>
      <c r="BW20" s="1281"/>
      <c r="BX20" s="1281"/>
      <c r="BY20" s="1281"/>
      <c r="BZ20" s="1281"/>
      <c r="CA20" s="1281"/>
      <c r="CB20" s="1281"/>
      <c r="CC20" s="1281"/>
      <c r="CD20" s="1281"/>
      <c r="CE20" s="1281"/>
      <c r="CF20" s="1287"/>
      <c r="CG20" s="1287"/>
      <c r="CH20" s="1287"/>
      <c r="CI20" s="1287"/>
      <c r="CJ20" s="1287"/>
      <c r="CK20" s="1287"/>
      <c r="CL20" s="1287"/>
      <c r="CM20" s="1287"/>
      <c r="CN20" s="1287"/>
      <c r="CO20" s="1287"/>
      <c r="CP20" s="1287"/>
      <c r="CQ20" s="1287"/>
      <c r="CR20" s="1287"/>
      <c r="CS20" s="1287"/>
      <c r="CT20" s="1287"/>
      <c r="CU20" s="1287"/>
      <c r="CV20" s="1287"/>
      <c r="CW20" s="1287"/>
      <c r="CX20" s="1287"/>
      <c r="CY20" s="1287"/>
      <c r="CZ20" s="1287"/>
      <c r="DA20" s="1287"/>
      <c r="DB20" s="1287"/>
      <c r="DC20" s="1288"/>
      <c r="DD20" s="1288"/>
      <c r="DE20" s="1288"/>
      <c r="DF20" s="1288"/>
      <c r="DG20" s="1289"/>
    </row>
    <row r="21" spans="1:111" x14ac:dyDescent="0.35">
      <c r="A21" s="1281"/>
      <c r="B21" s="1281"/>
      <c r="C21" s="1281"/>
      <c r="D21" s="1281"/>
      <c r="E21" s="1281"/>
      <c r="F21" s="1281"/>
      <c r="G21" s="1281"/>
      <c r="H21" s="1281"/>
      <c r="I21" s="1281"/>
      <c r="J21" s="1287"/>
      <c r="K21" s="1287"/>
      <c r="L21" s="1287"/>
      <c r="M21" s="1287"/>
      <c r="N21" s="1287"/>
      <c r="O21" s="1287"/>
      <c r="P21" s="1287"/>
      <c r="Q21" s="1287"/>
      <c r="R21" s="1287"/>
      <c r="S21" s="1287"/>
      <c r="T21" s="1287"/>
      <c r="U21" s="1287"/>
      <c r="V21" s="1287"/>
      <c r="W21" s="1287"/>
      <c r="X21" s="1287"/>
      <c r="Y21" s="1287"/>
      <c r="Z21" s="1287"/>
      <c r="AA21" s="1287"/>
      <c r="AB21" s="1287"/>
      <c r="AC21" s="1287"/>
      <c r="AD21" s="1287"/>
      <c r="AE21" s="1287"/>
      <c r="AF21" s="1287"/>
      <c r="AG21" s="1288"/>
      <c r="AH21" s="1288"/>
      <c r="AI21" s="1288"/>
      <c r="AJ21" s="1288"/>
      <c r="AK21" s="1289"/>
      <c r="AL21" s="1281"/>
      <c r="AM21" s="1281"/>
      <c r="AN21" s="1281"/>
      <c r="AO21" s="1281"/>
      <c r="AP21" s="1281"/>
      <c r="AQ21" s="1281"/>
      <c r="AR21" s="1281"/>
      <c r="AS21" s="1281"/>
      <c r="AT21" s="1281"/>
      <c r="AU21" s="1287"/>
      <c r="AV21" s="1287"/>
      <c r="AW21" s="1287"/>
      <c r="AX21" s="1287"/>
      <c r="AY21" s="1287"/>
      <c r="AZ21" s="1287"/>
      <c r="BA21" s="1287"/>
      <c r="BB21" s="1287"/>
      <c r="BC21" s="1287"/>
      <c r="BD21" s="1287"/>
      <c r="BE21" s="1287"/>
      <c r="BF21" s="1287"/>
      <c r="BG21" s="1287"/>
      <c r="BH21" s="1287"/>
      <c r="BI21" s="1287"/>
      <c r="BJ21" s="1287"/>
      <c r="BK21" s="1287"/>
      <c r="BL21" s="1287"/>
      <c r="BM21" s="1287"/>
      <c r="BN21" s="1287"/>
      <c r="BO21" s="1287"/>
      <c r="BP21" s="1287"/>
      <c r="BQ21" s="1287"/>
      <c r="BR21" s="1288"/>
      <c r="BS21" s="1288"/>
      <c r="BT21" s="1288"/>
      <c r="BU21" s="1288"/>
      <c r="BV21" s="1289"/>
      <c r="BW21" s="1281"/>
      <c r="BX21" s="1281"/>
      <c r="BY21" s="1281"/>
      <c r="BZ21" s="1281"/>
      <c r="CA21" s="1281"/>
      <c r="CB21" s="1281"/>
      <c r="CC21" s="1281"/>
      <c r="CD21" s="1281"/>
      <c r="CE21" s="1281"/>
      <c r="CF21" s="1287"/>
      <c r="CG21" s="1287"/>
      <c r="CH21" s="1287"/>
      <c r="CI21" s="1287"/>
      <c r="CJ21" s="1287"/>
      <c r="CK21" s="1287"/>
      <c r="CL21" s="1287"/>
      <c r="CM21" s="1287"/>
      <c r="CN21" s="1287"/>
      <c r="CO21" s="1287"/>
      <c r="CP21" s="1287"/>
      <c r="CQ21" s="1287"/>
      <c r="CR21" s="1287"/>
      <c r="CS21" s="1287"/>
      <c r="CT21" s="1287"/>
      <c r="CU21" s="1287"/>
      <c r="CV21" s="1287"/>
      <c r="CW21" s="1287"/>
      <c r="CX21" s="1287"/>
      <c r="CY21" s="1287"/>
      <c r="CZ21" s="1287"/>
      <c r="DA21" s="1287"/>
      <c r="DB21" s="1287"/>
      <c r="DC21" s="1288"/>
      <c r="DD21" s="1288"/>
      <c r="DE21" s="1288"/>
      <c r="DF21" s="1288"/>
      <c r="DG21" s="1289"/>
    </row>
    <row r="22" spans="1:111" x14ac:dyDescent="0.35">
      <c r="A22" s="1281"/>
      <c r="B22" s="1281"/>
      <c r="C22" s="1281"/>
      <c r="D22" s="1281"/>
      <c r="E22" s="1281"/>
      <c r="F22" s="1281"/>
      <c r="G22" s="1281"/>
      <c r="H22" s="1281"/>
      <c r="I22" s="1281"/>
      <c r="J22" s="1287"/>
      <c r="K22" s="1287"/>
      <c r="L22" s="1287"/>
      <c r="M22" s="1287"/>
      <c r="N22" s="1287"/>
      <c r="O22" s="1287"/>
      <c r="P22" s="1287"/>
      <c r="Q22" s="1287"/>
      <c r="R22" s="1287"/>
      <c r="S22" s="1287"/>
      <c r="T22" s="1287"/>
      <c r="U22" s="1287"/>
      <c r="V22" s="1287"/>
      <c r="W22" s="1287"/>
      <c r="X22" s="1287"/>
      <c r="Y22" s="1287"/>
      <c r="Z22" s="1287"/>
      <c r="AA22" s="1287"/>
      <c r="AB22" s="1287"/>
      <c r="AC22" s="1287"/>
      <c r="AD22" s="1287"/>
      <c r="AE22" s="1287"/>
      <c r="AF22" s="1287"/>
      <c r="AG22" s="1288"/>
      <c r="AH22" s="1288"/>
      <c r="AI22" s="1288"/>
      <c r="AJ22" s="1288"/>
      <c r="AK22" s="1289"/>
      <c r="AL22" s="1281"/>
      <c r="AM22" s="1281"/>
      <c r="AN22" s="1281"/>
      <c r="AO22" s="1281"/>
      <c r="AP22" s="1281"/>
      <c r="AQ22" s="1281"/>
      <c r="AR22" s="1281"/>
      <c r="AS22" s="1281"/>
      <c r="AT22" s="1281"/>
      <c r="AU22" s="1287"/>
      <c r="AV22" s="1287"/>
      <c r="AW22" s="1287"/>
      <c r="AX22" s="1287"/>
      <c r="AY22" s="1287"/>
      <c r="AZ22" s="1287"/>
      <c r="BA22" s="1287"/>
      <c r="BB22" s="1287"/>
      <c r="BC22" s="1287"/>
      <c r="BD22" s="1287"/>
      <c r="BE22" s="1287"/>
      <c r="BF22" s="1287"/>
      <c r="BG22" s="1287"/>
      <c r="BH22" s="1287"/>
      <c r="BI22" s="1287"/>
      <c r="BJ22" s="1287"/>
      <c r="BK22" s="1287"/>
      <c r="BL22" s="1287"/>
      <c r="BM22" s="1287"/>
      <c r="BN22" s="1287"/>
      <c r="BO22" s="1287"/>
      <c r="BP22" s="1287"/>
      <c r="BQ22" s="1287"/>
      <c r="BR22" s="1288"/>
      <c r="BS22" s="1288"/>
      <c r="BT22" s="1288"/>
      <c r="BU22" s="1288"/>
      <c r="BV22" s="1289"/>
      <c r="BW22" s="1281"/>
      <c r="BX22" s="1281"/>
      <c r="BY22" s="1281"/>
      <c r="BZ22" s="1281"/>
      <c r="CA22" s="1281"/>
      <c r="CB22" s="1281"/>
      <c r="CC22" s="1281"/>
      <c r="CD22" s="1281"/>
      <c r="CE22" s="1281"/>
      <c r="CF22" s="1287"/>
      <c r="CG22" s="1287"/>
      <c r="CH22" s="1287"/>
      <c r="CI22" s="1287"/>
      <c r="CJ22" s="1287"/>
      <c r="CK22" s="1287"/>
      <c r="CL22" s="1287"/>
      <c r="CM22" s="1287"/>
      <c r="CN22" s="1287"/>
      <c r="CO22" s="1287"/>
      <c r="CP22" s="1287"/>
      <c r="CQ22" s="1287"/>
      <c r="CR22" s="1287"/>
      <c r="CS22" s="1287"/>
      <c r="CT22" s="1287"/>
      <c r="CU22" s="1287"/>
      <c r="CV22" s="1287"/>
      <c r="CW22" s="1287"/>
      <c r="CX22" s="1287"/>
      <c r="CY22" s="1287"/>
      <c r="CZ22" s="1287"/>
      <c r="DA22" s="1287"/>
      <c r="DB22" s="1287"/>
      <c r="DC22" s="1288"/>
      <c r="DD22" s="1288"/>
      <c r="DE22" s="1288"/>
      <c r="DF22" s="1288"/>
      <c r="DG22" s="1289"/>
    </row>
    <row r="23" spans="1:111" x14ac:dyDescent="0.35">
      <c r="A23" s="1281"/>
      <c r="B23" s="1281"/>
      <c r="C23" s="1281"/>
      <c r="D23" s="1281"/>
      <c r="E23" s="1281"/>
      <c r="F23" s="1281"/>
      <c r="G23" s="1281"/>
      <c r="H23" s="1281"/>
      <c r="I23" s="1281"/>
      <c r="J23" s="1287"/>
      <c r="K23" s="1287"/>
      <c r="L23" s="1287"/>
      <c r="M23" s="1287"/>
      <c r="N23" s="1287"/>
      <c r="O23" s="1287"/>
      <c r="P23" s="1287"/>
      <c r="Q23" s="1287"/>
      <c r="R23" s="1287"/>
      <c r="S23" s="1287"/>
      <c r="T23" s="1287"/>
      <c r="U23" s="1287"/>
      <c r="V23" s="1287"/>
      <c r="W23" s="1287"/>
      <c r="X23" s="1287"/>
      <c r="Y23" s="1287"/>
      <c r="Z23" s="1287"/>
      <c r="AA23" s="1287"/>
      <c r="AB23" s="1287"/>
      <c r="AC23" s="1287"/>
      <c r="AD23" s="1287"/>
      <c r="AE23" s="1287"/>
      <c r="AF23" s="1287"/>
      <c r="AG23" s="1288"/>
      <c r="AH23" s="1288"/>
      <c r="AI23" s="1288"/>
      <c r="AJ23" s="1288"/>
      <c r="AK23" s="1289"/>
      <c r="AL23" s="1281"/>
      <c r="AM23" s="1281"/>
      <c r="AN23" s="1281"/>
      <c r="AO23" s="1281"/>
      <c r="AP23" s="1281"/>
      <c r="AQ23" s="1281"/>
      <c r="AR23" s="1281"/>
      <c r="AS23" s="1281"/>
      <c r="AT23" s="1281"/>
      <c r="AU23" s="1287"/>
      <c r="AV23" s="1287"/>
      <c r="AW23" s="1287"/>
      <c r="AX23" s="1287"/>
      <c r="AY23" s="1287"/>
      <c r="AZ23" s="1287"/>
      <c r="BA23" s="1287"/>
      <c r="BB23" s="1287"/>
      <c r="BC23" s="1287"/>
      <c r="BD23" s="1287"/>
      <c r="BE23" s="1287"/>
      <c r="BF23" s="1287"/>
      <c r="BG23" s="1287"/>
      <c r="BH23" s="1287"/>
      <c r="BI23" s="1287"/>
      <c r="BJ23" s="1287"/>
      <c r="BK23" s="1287"/>
      <c r="BL23" s="1287"/>
      <c r="BM23" s="1287"/>
      <c r="BN23" s="1287"/>
      <c r="BO23" s="1287"/>
      <c r="BP23" s="1287"/>
      <c r="BQ23" s="1287"/>
      <c r="BR23" s="1288"/>
      <c r="BS23" s="1288"/>
      <c r="BT23" s="1288"/>
      <c r="BU23" s="1288"/>
      <c r="BV23" s="1289"/>
      <c r="BW23" s="1281"/>
      <c r="BX23" s="1281"/>
      <c r="BY23" s="1281"/>
      <c r="BZ23" s="1281"/>
      <c r="CA23" s="1281"/>
      <c r="CB23" s="1281"/>
      <c r="CC23" s="1281"/>
      <c r="CD23" s="1281"/>
      <c r="CE23" s="1281"/>
      <c r="CF23" s="1287"/>
      <c r="CG23" s="1287"/>
      <c r="CH23" s="1287"/>
      <c r="CI23" s="1287"/>
      <c r="CJ23" s="1287"/>
      <c r="CK23" s="1287"/>
      <c r="CL23" s="1287"/>
      <c r="CM23" s="1287"/>
      <c r="CN23" s="1287"/>
      <c r="CO23" s="1287"/>
      <c r="CP23" s="1287"/>
      <c r="CQ23" s="1287"/>
      <c r="CR23" s="1287"/>
      <c r="CS23" s="1287"/>
      <c r="CT23" s="1287"/>
      <c r="CU23" s="1287"/>
      <c r="CV23" s="1287"/>
      <c r="CW23" s="1287"/>
      <c r="CX23" s="1287"/>
      <c r="CY23" s="1287"/>
      <c r="CZ23" s="1287"/>
      <c r="DA23" s="1287"/>
      <c r="DB23" s="1287"/>
      <c r="DC23" s="1288"/>
      <c r="DD23" s="1288"/>
      <c r="DE23" s="1288"/>
      <c r="DF23" s="1288"/>
      <c r="DG23" s="1289"/>
    </row>
    <row r="24" spans="1:111" x14ac:dyDescent="0.35">
      <c r="A24" s="1281"/>
      <c r="B24" s="1281"/>
      <c r="C24" s="1281"/>
      <c r="D24" s="1281"/>
      <c r="E24" s="1281"/>
      <c r="F24" s="1281"/>
      <c r="G24" s="1281"/>
      <c r="H24" s="1281"/>
      <c r="I24" s="1281"/>
      <c r="J24" s="1287"/>
      <c r="K24" s="1287"/>
      <c r="L24" s="1287"/>
      <c r="M24" s="1287"/>
      <c r="N24" s="1287"/>
      <c r="O24" s="1287"/>
      <c r="P24" s="1287"/>
      <c r="Q24" s="1287"/>
      <c r="R24" s="1287"/>
      <c r="S24" s="1287"/>
      <c r="T24" s="1287"/>
      <c r="U24" s="1287"/>
      <c r="V24" s="1287"/>
      <c r="W24" s="1287"/>
      <c r="X24" s="1287"/>
      <c r="Y24" s="1287"/>
      <c r="Z24" s="1287"/>
      <c r="AA24" s="1287"/>
      <c r="AB24" s="1287"/>
      <c r="AC24" s="1287"/>
      <c r="AD24" s="1287"/>
      <c r="AE24" s="1287"/>
      <c r="AF24" s="1287"/>
      <c r="AG24" s="1288"/>
      <c r="AH24" s="1288"/>
      <c r="AI24" s="1288"/>
      <c r="AJ24" s="1288"/>
      <c r="AK24" s="1289"/>
      <c r="AL24" s="1281"/>
      <c r="AM24" s="1281"/>
      <c r="AN24" s="1281"/>
      <c r="AO24" s="1281"/>
      <c r="AP24" s="1281"/>
      <c r="AQ24" s="1281"/>
      <c r="AR24" s="1281"/>
      <c r="AS24" s="1281"/>
      <c r="AT24" s="1281"/>
      <c r="AU24" s="1287"/>
      <c r="AV24" s="1287"/>
      <c r="AW24" s="1287"/>
      <c r="AX24" s="1287"/>
      <c r="AY24" s="1287"/>
      <c r="AZ24" s="1287"/>
      <c r="BA24" s="1287"/>
      <c r="BB24" s="1287"/>
      <c r="BC24" s="1287"/>
      <c r="BD24" s="1287"/>
      <c r="BE24" s="1287"/>
      <c r="BF24" s="1287"/>
      <c r="BG24" s="1287"/>
      <c r="BH24" s="1287"/>
      <c r="BI24" s="1287"/>
      <c r="BJ24" s="1287"/>
      <c r="BK24" s="1287"/>
      <c r="BL24" s="1287"/>
      <c r="BM24" s="1287"/>
      <c r="BN24" s="1287"/>
      <c r="BO24" s="1287"/>
      <c r="BP24" s="1287"/>
      <c r="BQ24" s="1287"/>
      <c r="BR24" s="1288"/>
      <c r="BS24" s="1288"/>
      <c r="BT24" s="1288"/>
      <c r="BU24" s="1288"/>
      <c r="BV24" s="1289"/>
      <c r="BW24" s="1281"/>
      <c r="BX24" s="1281"/>
      <c r="BY24" s="1281"/>
      <c r="BZ24" s="1281"/>
      <c r="CA24" s="1281"/>
      <c r="CB24" s="1281"/>
      <c r="CC24" s="1281"/>
      <c r="CD24" s="1281"/>
      <c r="CE24" s="1281"/>
      <c r="CF24" s="1287"/>
      <c r="CG24" s="1287"/>
      <c r="CH24" s="1287"/>
      <c r="CI24" s="1287"/>
      <c r="CJ24" s="1287"/>
      <c r="CK24" s="1287"/>
      <c r="CL24" s="1287"/>
      <c r="CM24" s="1287"/>
      <c r="CN24" s="1287"/>
      <c r="CO24" s="1287"/>
      <c r="CP24" s="1287"/>
      <c r="CQ24" s="1287"/>
      <c r="CR24" s="1287"/>
      <c r="CS24" s="1287"/>
      <c r="CT24" s="1287"/>
      <c r="CU24" s="1287"/>
      <c r="CV24" s="1287"/>
      <c r="CW24" s="1287"/>
      <c r="CX24" s="1287"/>
      <c r="CY24" s="1287"/>
      <c r="CZ24" s="1287"/>
      <c r="DA24" s="1287"/>
      <c r="DB24" s="1287"/>
      <c r="DC24" s="1288"/>
      <c r="DD24" s="1288"/>
      <c r="DE24" s="1288"/>
      <c r="DF24" s="1288"/>
      <c r="DG24" s="1289"/>
    </row>
    <row r="25" spans="1:111" x14ac:dyDescent="0.35">
      <c r="A25" s="1281"/>
      <c r="B25" s="1281"/>
      <c r="C25" s="1281"/>
      <c r="D25" s="1281"/>
      <c r="E25" s="1281"/>
      <c r="F25" s="1281"/>
      <c r="G25" s="1281"/>
      <c r="H25" s="1281"/>
      <c r="I25" s="1281"/>
      <c r="J25" s="1287"/>
      <c r="K25" s="1287"/>
      <c r="L25" s="1287"/>
      <c r="M25" s="1287"/>
      <c r="N25" s="1287"/>
      <c r="O25" s="1287"/>
      <c r="P25" s="1287"/>
      <c r="Q25" s="1287"/>
      <c r="R25" s="1287"/>
      <c r="S25" s="1287"/>
      <c r="T25" s="1287"/>
      <c r="U25" s="1287"/>
      <c r="V25" s="1287"/>
      <c r="W25" s="1287"/>
      <c r="X25" s="1287"/>
      <c r="Y25" s="1287"/>
      <c r="Z25" s="1287"/>
      <c r="AA25" s="1287"/>
      <c r="AB25" s="1287"/>
      <c r="AC25" s="1287"/>
      <c r="AD25" s="1287"/>
      <c r="AE25" s="1287"/>
      <c r="AF25" s="1287"/>
      <c r="AG25" s="1288"/>
      <c r="AH25" s="1288"/>
      <c r="AI25" s="1288"/>
      <c r="AJ25" s="1288"/>
      <c r="AK25" s="1289"/>
      <c r="AL25" s="1281"/>
      <c r="AM25" s="1281"/>
      <c r="AN25" s="1281"/>
      <c r="AO25" s="1281"/>
      <c r="AP25" s="1281"/>
      <c r="AQ25" s="1281"/>
      <c r="AR25" s="1281"/>
      <c r="AS25" s="1281"/>
      <c r="AT25" s="1281"/>
      <c r="AU25" s="1287"/>
      <c r="AV25" s="1287"/>
      <c r="AW25" s="1287"/>
      <c r="AX25" s="1287"/>
      <c r="AY25" s="1287"/>
      <c r="AZ25" s="1287"/>
      <c r="BA25" s="1287"/>
      <c r="BB25" s="1287"/>
      <c r="BC25" s="1287"/>
      <c r="BD25" s="1287"/>
      <c r="BE25" s="1287"/>
      <c r="BF25" s="1287"/>
      <c r="BG25" s="1287"/>
      <c r="BH25" s="1287"/>
      <c r="BI25" s="1287"/>
      <c r="BJ25" s="1287"/>
      <c r="BK25" s="1287"/>
      <c r="BL25" s="1287"/>
      <c r="BM25" s="1287"/>
      <c r="BN25" s="1287"/>
      <c r="BO25" s="1287"/>
      <c r="BP25" s="1287"/>
      <c r="BQ25" s="1287"/>
      <c r="BR25" s="1288"/>
      <c r="BS25" s="1288"/>
      <c r="BT25" s="1288"/>
      <c r="BU25" s="1288"/>
      <c r="BV25" s="1289"/>
      <c r="BW25" s="1281"/>
      <c r="BX25" s="1281"/>
      <c r="BY25" s="1281"/>
      <c r="BZ25" s="1281"/>
      <c r="CA25" s="1281"/>
      <c r="CB25" s="1281"/>
      <c r="CC25" s="1281"/>
      <c r="CD25" s="1281"/>
      <c r="CE25" s="1281"/>
      <c r="CF25" s="1287"/>
      <c r="CG25" s="1287"/>
      <c r="CH25" s="1287"/>
      <c r="CI25" s="1287"/>
      <c r="CJ25" s="1287"/>
      <c r="CK25" s="1287"/>
      <c r="CL25" s="1287"/>
      <c r="CM25" s="1287"/>
      <c r="CN25" s="1287"/>
      <c r="CO25" s="1287"/>
      <c r="CP25" s="1287"/>
      <c r="CQ25" s="1287"/>
      <c r="CR25" s="1287"/>
      <c r="CS25" s="1287"/>
      <c r="CT25" s="1287"/>
      <c r="CU25" s="1287"/>
      <c r="CV25" s="1287"/>
      <c r="CW25" s="1287"/>
      <c r="CX25" s="1287"/>
      <c r="CY25" s="1287"/>
      <c r="CZ25" s="1287"/>
      <c r="DA25" s="1287"/>
      <c r="DB25" s="1287"/>
      <c r="DC25" s="1288"/>
      <c r="DD25" s="1288"/>
      <c r="DE25" s="1288"/>
      <c r="DF25" s="1288"/>
      <c r="DG25" s="1289"/>
    </row>
    <row r="26" spans="1:111" x14ac:dyDescent="0.35">
      <c r="A26" s="1281"/>
      <c r="B26" s="1281"/>
      <c r="C26" s="1281"/>
      <c r="D26" s="1281"/>
      <c r="E26" s="1281"/>
      <c r="F26" s="1281"/>
      <c r="G26" s="1281"/>
      <c r="H26" s="1281"/>
      <c r="I26" s="1281"/>
      <c r="J26" s="1287"/>
      <c r="K26" s="1287"/>
      <c r="L26" s="1287"/>
      <c r="M26" s="1287"/>
      <c r="N26" s="1287"/>
      <c r="O26" s="1287"/>
      <c r="P26" s="1287"/>
      <c r="Q26" s="1287"/>
      <c r="R26" s="1287"/>
      <c r="S26" s="1287"/>
      <c r="T26" s="1287"/>
      <c r="U26" s="1287"/>
      <c r="V26" s="1287"/>
      <c r="W26" s="1287"/>
      <c r="X26" s="1287"/>
      <c r="Y26" s="1287"/>
      <c r="Z26" s="1287"/>
      <c r="AA26" s="1287"/>
      <c r="AB26" s="1287"/>
      <c r="AC26" s="1287"/>
      <c r="AD26" s="1287"/>
      <c r="AE26" s="1287"/>
      <c r="AF26" s="1287"/>
      <c r="AG26" s="1288"/>
      <c r="AH26" s="1288"/>
      <c r="AI26" s="1288"/>
      <c r="AJ26" s="1288"/>
      <c r="AK26" s="1289"/>
      <c r="AL26" s="1281"/>
      <c r="AM26" s="1281"/>
      <c r="AN26" s="1281"/>
      <c r="AO26" s="1281"/>
      <c r="AP26" s="1281"/>
      <c r="AQ26" s="1281"/>
      <c r="AR26" s="1281"/>
      <c r="AS26" s="1281"/>
      <c r="AT26" s="1281"/>
      <c r="AU26" s="1287"/>
      <c r="AV26" s="1287"/>
      <c r="AW26" s="1287"/>
      <c r="AX26" s="1287"/>
      <c r="AY26" s="1287"/>
      <c r="AZ26" s="1287"/>
      <c r="BA26" s="1287"/>
      <c r="BB26" s="1287"/>
      <c r="BC26" s="1287"/>
      <c r="BD26" s="1287"/>
      <c r="BE26" s="1287"/>
      <c r="BF26" s="1287"/>
      <c r="BG26" s="1287"/>
      <c r="BH26" s="1287"/>
      <c r="BI26" s="1287"/>
      <c r="BJ26" s="1287"/>
      <c r="BK26" s="1287"/>
      <c r="BL26" s="1287"/>
      <c r="BM26" s="1287"/>
      <c r="BN26" s="1287"/>
      <c r="BO26" s="1287"/>
      <c r="BP26" s="1287"/>
      <c r="BQ26" s="1287"/>
      <c r="BR26" s="1288"/>
      <c r="BS26" s="1288"/>
      <c r="BT26" s="1288"/>
      <c r="BU26" s="1288"/>
      <c r="BV26" s="1289"/>
      <c r="BW26" s="1281"/>
      <c r="BX26" s="1281"/>
      <c r="BY26" s="1281"/>
      <c r="BZ26" s="1281"/>
      <c r="CA26" s="1281"/>
      <c r="CB26" s="1281"/>
      <c r="CC26" s="1281"/>
      <c r="CD26" s="1281"/>
      <c r="CE26" s="1281"/>
      <c r="CF26" s="1287"/>
      <c r="CG26" s="1287"/>
      <c r="CH26" s="1287"/>
      <c r="CI26" s="1287"/>
      <c r="CJ26" s="1287"/>
      <c r="CK26" s="1287"/>
      <c r="CL26" s="1287"/>
      <c r="CM26" s="1287"/>
      <c r="CN26" s="1287"/>
      <c r="CO26" s="1287"/>
      <c r="CP26" s="1287"/>
      <c r="CQ26" s="1287"/>
      <c r="CR26" s="1287"/>
      <c r="CS26" s="1287"/>
      <c r="CT26" s="1287"/>
      <c r="CU26" s="1287"/>
      <c r="CV26" s="1287"/>
      <c r="CW26" s="1287"/>
      <c r="CX26" s="1287"/>
      <c r="CY26" s="1287"/>
      <c r="CZ26" s="1287"/>
      <c r="DA26" s="1287"/>
      <c r="DB26" s="1287"/>
      <c r="DC26" s="1288"/>
      <c r="DD26" s="1288"/>
      <c r="DE26" s="1288"/>
      <c r="DF26" s="1288"/>
      <c r="DG26" s="1289"/>
    </row>
    <row r="27" spans="1:111" x14ac:dyDescent="0.35">
      <c r="A27" s="1281"/>
      <c r="B27" s="1281"/>
      <c r="C27" s="1281"/>
      <c r="D27" s="1281"/>
      <c r="E27" s="1281"/>
      <c r="F27" s="1281"/>
      <c r="G27" s="1281"/>
      <c r="H27" s="1281"/>
      <c r="I27" s="1281"/>
      <c r="J27" s="1287"/>
      <c r="K27" s="1287"/>
      <c r="L27" s="1287"/>
      <c r="M27" s="1287"/>
      <c r="N27" s="1287"/>
      <c r="O27" s="1287"/>
      <c r="P27" s="1287"/>
      <c r="Q27" s="1287"/>
      <c r="R27" s="1287"/>
      <c r="S27" s="1287"/>
      <c r="T27" s="1287"/>
      <c r="U27" s="1287"/>
      <c r="V27" s="1287"/>
      <c r="W27" s="1287"/>
      <c r="X27" s="1287"/>
      <c r="Y27" s="1287"/>
      <c r="Z27" s="1287"/>
      <c r="AA27" s="1287"/>
      <c r="AB27" s="1287"/>
      <c r="AC27" s="1287"/>
      <c r="AD27" s="1287"/>
      <c r="AE27" s="1287"/>
      <c r="AF27" s="1287"/>
      <c r="AG27" s="1288"/>
      <c r="AH27" s="1288"/>
      <c r="AI27" s="1288"/>
      <c r="AJ27" s="1288"/>
      <c r="AK27" s="1289"/>
      <c r="AL27" s="1281"/>
      <c r="AM27" s="1281"/>
      <c r="AN27" s="1281"/>
      <c r="AO27" s="1281"/>
      <c r="AP27" s="1281"/>
      <c r="AQ27" s="1281"/>
      <c r="AR27" s="1281"/>
      <c r="AS27" s="1281"/>
      <c r="AT27" s="1281"/>
      <c r="AU27" s="1287"/>
      <c r="AV27" s="1287"/>
      <c r="AW27" s="1287"/>
      <c r="AX27" s="1287"/>
      <c r="AY27" s="1287"/>
      <c r="AZ27" s="1287"/>
      <c r="BA27" s="1287"/>
      <c r="BB27" s="1287"/>
      <c r="BC27" s="1287"/>
      <c r="BD27" s="1287"/>
      <c r="BE27" s="1287"/>
      <c r="BF27" s="1287"/>
      <c r="BG27" s="1287"/>
      <c r="BH27" s="1287"/>
      <c r="BI27" s="1287"/>
      <c r="BJ27" s="1287"/>
      <c r="BK27" s="1287"/>
      <c r="BL27" s="1287"/>
      <c r="BM27" s="1287"/>
      <c r="BN27" s="1287"/>
      <c r="BO27" s="1287"/>
      <c r="BP27" s="1287"/>
      <c r="BQ27" s="1287"/>
      <c r="BR27" s="1288"/>
      <c r="BS27" s="1288"/>
      <c r="BT27" s="1288"/>
      <c r="BU27" s="1288"/>
      <c r="BV27" s="1289"/>
      <c r="BW27" s="1281"/>
      <c r="BX27" s="1281"/>
      <c r="BY27" s="1281"/>
      <c r="BZ27" s="1281"/>
      <c r="CA27" s="1281"/>
      <c r="CB27" s="1281"/>
      <c r="CC27" s="1281"/>
      <c r="CD27" s="1281"/>
      <c r="CE27" s="1281"/>
      <c r="CF27" s="1287"/>
      <c r="CG27" s="1287"/>
      <c r="CH27" s="1287"/>
      <c r="CI27" s="1287"/>
      <c r="CJ27" s="1287"/>
      <c r="CK27" s="1287"/>
      <c r="CL27" s="1287"/>
      <c r="CM27" s="1287"/>
      <c r="CN27" s="1287"/>
      <c r="CO27" s="1287"/>
      <c r="CP27" s="1287"/>
      <c r="CQ27" s="1287"/>
      <c r="CR27" s="1287"/>
      <c r="CS27" s="1287"/>
      <c r="CT27" s="1287"/>
      <c r="CU27" s="1287"/>
      <c r="CV27" s="1287"/>
      <c r="CW27" s="1287"/>
      <c r="CX27" s="1287"/>
      <c r="CY27" s="1287"/>
      <c r="CZ27" s="1287"/>
      <c r="DA27" s="1287"/>
      <c r="DB27" s="1287"/>
      <c r="DC27" s="1288"/>
      <c r="DD27" s="1288"/>
      <c r="DE27" s="1288"/>
      <c r="DF27" s="1288"/>
      <c r="DG27" s="1289"/>
    </row>
    <row r="28" spans="1:111" x14ac:dyDescent="0.35">
      <c r="A28" s="1281"/>
      <c r="B28" s="1281"/>
      <c r="C28" s="1281"/>
      <c r="D28" s="1281"/>
      <c r="E28" s="1281"/>
      <c r="F28" s="1281"/>
      <c r="G28" s="1281"/>
      <c r="H28" s="1281"/>
      <c r="I28" s="1281"/>
      <c r="J28" s="1287"/>
      <c r="K28" s="1287"/>
      <c r="L28" s="1287"/>
      <c r="M28" s="1287"/>
      <c r="N28" s="1287"/>
      <c r="O28" s="1287"/>
      <c r="P28" s="1287"/>
      <c r="Q28" s="1287"/>
      <c r="R28" s="1287"/>
      <c r="S28" s="1287"/>
      <c r="T28" s="1287"/>
      <c r="U28" s="1287"/>
      <c r="V28" s="1287"/>
      <c r="W28" s="1287"/>
      <c r="X28" s="1287"/>
      <c r="Y28" s="1287"/>
      <c r="Z28" s="1287"/>
      <c r="AA28" s="1287"/>
      <c r="AB28" s="1287"/>
      <c r="AC28" s="1287"/>
      <c r="AD28" s="1287"/>
      <c r="AE28" s="1287"/>
      <c r="AF28" s="1287"/>
      <c r="AG28" s="1288"/>
      <c r="AH28" s="1288"/>
      <c r="AI28" s="1288"/>
      <c r="AJ28" s="1288"/>
      <c r="AK28" s="1289"/>
      <c r="AL28" s="1281"/>
      <c r="AM28" s="1281"/>
      <c r="AN28" s="1281"/>
      <c r="AO28" s="1281"/>
      <c r="AP28" s="1281"/>
      <c r="AQ28" s="1281"/>
      <c r="AR28" s="1281"/>
      <c r="AS28" s="1281"/>
      <c r="AT28" s="1281"/>
      <c r="AU28" s="1287"/>
      <c r="AV28" s="1287"/>
      <c r="AW28" s="1287"/>
      <c r="AX28" s="1287"/>
      <c r="AY28" s="1287"/>
      <c r="AZ28" s="1287"/>
      <c r="BA28" s="1287"/>
      <c r="BB28" s="1287"/>
      <c r="BC28" s="1287"/>
      <c r="BD28" s="1287"/>
      <c r="BE28" s="1287"/>
      <c r="BF28" s="1287"/>
      <c r="BG28" s="1287"/>
      <c r="BH28" s="1287"/>
      <c r="BI28" s="1287"/>
      <c r="BJ28" s="1287"/>
      <c r="BK28" s="1287"/>
      <c r="BL28" s="1287"/>
      <c r="BM28" s="1287"/>
      <c r="BN28" s="1287"/>
      <c r="BO28" s="1287"/>
      <c r="BP28" s="1287"/>
      <c r="BQ28" s="1287"/>
      <c r="BR28" s="1288"/>
      <c r="BS28" s="1288"/>
      <c r="BT28" s="1288"/>
      <c r="BU28" s="1288"/>
      <c r="BV28" s="1289"/>
      <c r="BW28" s="1281"/>
      <c r="BX28" s="1281"/>
      <c r="BY28" s="1281"/>
      <c r="BZ28" s="1281"/>
      <c r="CA28" s="1281"/>
      <c r="CB28" s="1281"/>
      <c r="CC28" s="1281"/>
      <c r="CD28" s="1281"/>
      <c r="CE28" s="1281"/>
      <c r="CF28" s="1287"/>
      <c r="CG28" s="1287"/>
      <c r="CH28" s="1287"/>
      <c r="CI28" s="1287"/>
      <c r="CJ28" s="1287"/>
      <c r="CK28" s="1287"/>
      <c r="CL28" s="1287"/>
      <c r="CM28" s="1287"/>
      <c r="CN28" s="1287"/>
      <c r="CO28" s="1287"/>
      <c r="CP28" s="1287"/>
      <c r="CQ28" s="1287"/>
      <c r="CR28" s="1287"/>
      <c r="CS28" s="1287"/>
      <c r="CT28" s="1287"/>
      <c r="CU28" s="1287"/>
      <c r="CV28" s="1287"/>
      <c r="CW28" s="1287"/>
      <c r="CX28" s="1287"/>
      <c r="CY28" s="1287"/>
      <c r="CZ28" s="1287"/>
      <c r="DA28" s="1287"/>
      <c r="DB28" s="1287"/>
      <c r="DC28" s="1288"/>
      <c r="DD28" s="1288"/>
      <c r="DE28" s="1288"/>
      <c r="DF28" s="1288"/>
      <c r="DG28" s="1289"/>
    </row>
    <row r="29" spans="1:111" x14ac:dyDescent="0.35">
      <c r="A29" s="1281"/>
      <c r="B29" s="1281"/>
      <c r="C29" s="1281"/>
      <c r="D29" s="1281"/>
      <c r="E29" s="1281"/>
      <c r="F29" s="1281"/>
      <c r="G29" s="1281"/>
      <c r="H29" s="1281"/>
      <c r="I29" s="1281"/>
      <c r="J29" s="1287"/>
      <c r="K29" s="1287"/>
      <c r="L29" s="1287"/>
      <c r="M29" s="1287"/>
      <c r="N29" s="1287"/>
      <c r="O29" s="1287"/>
      <c r="P29" s="1287"/>
      <c r="Q29" s="1287"/>
      <c r="R29" s="1287"/>
      <c r="S29" s="1287"/>
      <c r="T29" s="1287"/>
      <c r="U29" s="1287"/>
      <c r="V29" s="1287"/>
      <c r="W29" s="1287"/>
      <c r="X29" s="1287"/>
      <c r="Y29" s="1287"/>
      <c r="Z29" s="1287"/>
      <c r="AA29" s="1287"/>
      <c r="AB29" s="1287"/>
      <c r="AC29" s="1287"/>
      <c r="AD29" s="1287"/>
      <c r="AE29" s="1287"/>
      <c r="AF29" s="1287"/>
      <c r="AG29" s="1288"/>
      <c r="AH29" s="1288"/>
      <c r="AI29" s="1288"/>
      <c r="AJ29" s="1288"/>
      <c r="AK29" s="1289"/>
      <c r="AL29" s="1281"/>
      <c r="AM29" s="1281"/>
      <c r="AN29" s="1281"/>
      <c r="AO29" s="1281"/>
      <c r="AP29" s="1281"/>
      <c r="AQ29" s="1281"/>
      <c r="AR29" s="1281"/>
      <c r="AS29" s="1281"/>
      <c r="AT29" s="1281"/>
      <c r="AU29" s="1287"/>
      <c r="AV29" s="1287"/>
      <c r="AW29" s="1287"/>
      <c r="AX29" s="1287"/>
      <c r="AY29" s="1287"/>
      <c r="AZ29" s="1287"/>
      <c r="BA29" s="1287"/>
      <c r="BB29" s="1287"/>
      <c r="BC29" s="1287"/>
      <c r="BD29" s="1287"/>
      <c r="BE29" s="1287"/>
      <c r="BF29" s="1287"/>
      <c r="BG29" s="1287"/>
      <c r="BH29" s="1287"/>
      <c r="BI29" s="1287"/>
      <c r="BJ29" s="1287"/>
      <c r="BK29" s="1287"/>
      <c r="BL29" s="1287"/>
      <c r="BM29" s="1287"/>
      <c r="BN29" s="1287"/>
      <c r="BO29" s="1287"/>
      <c r="BP29" s="1287"/>
      <c r="BQ29" s="1287"/>
      <c r="BR29" s="1288"/>
      <c r="BS29" s="1288"/>
      <c r="BT29" s="1288"/>
      <c r="BU29" s="1288"/>
      <c r="BV29" s="1289"/>
      <c r="BW29" s="1281"/>
      <c r="BX29" s="1281"/>
      <c r="BY29" s="1281"/>
      <c r="BZ29" s="1281"/>
      <c r="CA29" s="1281"/>
      <c r="CB29" s="1281"/>
      <c r="CC29" s="1281"/>
      <c r="CD29" s="1281"/>
      <c r="CE29" s="1281"/>
      <c r="CF29" s="1287"/>
      <c r="CG29" s="1287"/>
      <c r="CH29" s="1287"/>
      <c r="CI29" s="1287"/>
      <c r="CJ29" s="1287"/>
      <c r="CK29" s="1287"/>
      <c r="CL29" s="1287"/>
      <c r="CM29" s="1287"/>
      <c r="CN29" s="1287"/>
      <c r="CO29" s="1287"/>
      <c r="CP29" s="1287"/>
      <c r="CQ29" s="1287"/>
      <c r="CR29" s="1287"/>
      <c r="CS29" s="1287"/>
      <c r="CT29" s="1287"/>
      <c r="CU29" s="1287"/>
      <c r="CV29" s="1287"/>
      <c r="CW29" s="1287"/>
      <c r="CX29" s="1287"/>
      <c r="CY29" s="1287"/>
      <c r="CZ29" s="1287"/>
      <c r="DA29" s="1287"/>
      <c r="DB29" s="1287"/>
      <c r="DC29" s="1288"/>
      <c r="DD29" s="1288"/>
      <c r="DE29" s="1288"/>
      <c r="DF29" s="1288"/>
      <c r="DG29" s="1289"/>
    </row>
    <row r="30" spans="1:111" x14ac:dyDescent="0.35">
      <c r="A30" s="1281"/>
      <c r="B30" s="1281"/>
      <c r="C30" s="1281"/>
      <c r="D30" s="1281"/>
      <c r="E30" s="1281"/>
      <c r="F30" s="1281"/>
      <c r="G30" s="1281"/>
      <c r="H30" s="1281"/>
      <c r="I30" s="1281"/>
      <c r="J30" s="1287"/>
      <c r="K30" s="1287"/>
      <c r="L30" s="1287"/>
      <c r="M30" s="1287"/>
      <c r="N30" s="1287"/>
      <c r="O30" s="1287"/>
      <c r="P30" s="1287"/>
      <c r="Q30" s="1287"/>
      <c r="R30" s="1287"/>
      <c r="S30" s="1287"/>
      <c r="T30" s="1287"/>
      <c r="U30" s="1287"/>
      <c r="V30" s="1287"/>
      <c r="W30" s="1287"/>
      <c r="X30" s="1287"/>
      <c r="Y30" s="1287"/>
      <c r="Z30" s="1287"/>
      <c r="AA30" s="1287"/>
      <c r="AB30" s="1287"/>
      <c r="AC30" s="1287"/>
      <c r="AD30" s="1287"/>
      <c r="AE30" s="1287"/>
      <c r="AF30" s="1287"/>
      <c r="AG30" s="1288"/>
      <c r="AH30" s="1288"/>
      <c r="AI30" s="1288"/>
      <c r="AJ30" s="1288"/>
      <c r="AK30" s="1289"/>
      <c r="AL30" s="1281"/>
      <c r="AM30" s="1281"/>
      <c r="AN30" s="1281"/>
      <c r="AO30" s="1281"/>
      <c r="AP30" s="1281"/>
      <c r="AQ30" s="1281"/>
      <c r="AR30" s="1281"/>
      <c r="AS30" s="1281"/>
      <c r="AT30" s="1281"/>
      <c r="AU30" s="1287"/>
      <c r="AV30" s="1287"/>
      <c r="AW30" s="1287"/>
      <c r="AX30" s="1287"/>
      <c r="AY30" s="1287"/>
      <c r="AZ30" s="1287"/>
      <c r="BA30" s="1287"/>
      <c r="BB30" s="1287"/>
      <c r="BC30" s="1287"/>
      <c r="BD30" s="1287"/>
      <c r="BE30" s="1287"/>
      <c r="BF30" s="1287"/>
      <c r="BG30" s="1287"/>
      <c r="BH30" s="1287"/>
      <c r="BI30" s="1287"/>
      <c r="BJ30" s="1287"/>
      <c r="BK30" s="1287"/>
      <c r="BL30" s="1287"/>
      <c r="BM30" s="1287"/>
      <c r="BN30" s="1287"/>
      <c r="BO30" s="1287"/>
      <c r="BP30" s="1287"/>
      <c r="BQ30" s="1287"/>
      <c r="BR30" s="1288"/>
      <c r="BS30" s="1288"/>
      <c r="BT30" s="1288"/>
      <c r="BU30" s="1288"/>
      <c r="BV30" s="1289"/>
      <c r="BW30" s="1281"/>
      <c r="BX30" s="1281"/>
      <c r="BY30" s="1281"/>
      <c r="BZ30" s="1281"/>
      <c r="CA30" s="1281"/>
      <c r="CB30" s="1281"/>
      <c r="CC30" s="1281"/>
      <c r="CD30" s="1281"/>
      <c r="CE30" s="1281"/>
      <c r="CF30" s="1287"/>
      <c r="CG30" s="1287"/>
      <c r="CH30" s="1287"/>
      <c r="CI30" s="1287"/>
      <c r="CJ30" s="1287"/>
      <c r="CK30" s="1287"/>
      <c r="CL30" s="1287"/>
      <c r="CM30" s="1287"/>
      <c r="CN30" s="1287"/>
      <c r="CO30" s="1287"/>
      <c r="CP30" s="1287"/>
      <c r="CQ30" s="1287"/>
      <c r="CR30" s="1287"/>
      <c r="CS30" s="1287"/>
      <c r="CT30" s="1287"/>
      <c r="CU30" s="1287"/>
      <c r="CV30" s="1287"/>
      <c r="CW30" s="1287"/>
      <c r="CX30" s="1287"/>
      <c r="CY30" s="1287"/>
      <c r="CZ30" s="1287"/>
      <c r="DA30" s="1287"/>
      <c r="DB30" s="1287"/>
      <c r="DC30" s="1288"/>
      <c r="DD30" s="1288"/>
      <c r="DE30" s="1288"/>
      <c r="DF30" s="1288"/>
      <c r="DG30" s="1289"/>
    </row>
    <row r="31" spans="1:111" x14ac:dyDescent="0.35">
      <c r="A31" s="1281"/>
      <c r="B31" s="1281"/>
      <c r="C31" s="1281"/>
      <c r="D31" s="1281"/>
      <c r="E31" s="1281"/>
      <c r="F31" s="1281"/>
      <c r="G31" s="1281"/>
      <c r="H31" s="1281"/>
      <c r="I31" s="1281"/>
      <c r="J31" s="1287"/>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288"/>
      <c r="AH31" s="1288"/>
      <c r="AI31" s="1288"/>
      <c r="AJ31" s="1288"/>
      <c r="AK31" s="1289"/>
      <c r="AL31" s="1281"/>
      <c r="AM31" s="1281"/>
      <c r="AN31" s="1281"/>
      <c r="AO31" s="1281"/>
      <c r="AP31" s="1281"/>
      <c r="AQ31" s="1281"/>
      <c r="AR31" s="1281"/>
      <c r="AS31" s="1281"/>
      <c r="AT31" s="1281"/>
      <c r="AU31" s="1287"/>
      <c r="AV31" s="1287"/>
      <c r="AW31" s="1287"/>
      <c r="AX31" s="1287"/>
      <c r="AY31" s="1287"/>
      <c r="AZ31" s="1287"/>
      <c r="BA31" s="1287"/>
      <c r="BB31" s="1287"/>
      <c r="BC31" s="1287"/>
      <c r="BD31" s="1287"/>
      <c r="BE31" s="1287"/>
      <c r="BF31" s="1287"/>
      <c r="BG31" s="1287"/>
      <c r="BH31" s="1287"/>
      <c r="BI31" s="1287"/>
      <c r="BJ31" s="1287"/>
      <c r="BK31" s="1287"/>
      <c r="BL31" s="1287"/>
      <c r="BM31" s="1287"/>
      <c r="BN31" s="1287"/>
      <c r="BO31" s="1287"/>
      <c r="BP31" s="1287"/>
      <c r="BQ31" s="1287"/>
      <c r="BR31" s="1288"/>
      <c r="BS31" s="1288"/>
      <c r="BT31" s="1288"/>
      <c r="BU31" s="1288"/>
      <c r="BV31" s="1289"/>
      <c r="BW31" s="1281"/>
      <c r="BX31" s="1281"/>
      <c r="BY31" s="1281"/>
      <c r="BZ31" s="1281"/>
      <c r="CA31" s="1281"/>
      <c r="CB31" s="1281"/>
      <c r="CC31" s="1281"/>
      <c r="CD31" s="1281"/>
      <c r="CE31" s="1281"/>
      <c r="CF31" s="1287"/>
      <c r="CG31" s="1287"/>
      <c r="CH31" s="1287"/>
      <c r="CI31" s="1287"/>
      <c r="CJ31" s="1287"/>
      <c r="CK31" s="1287"/>
      <c r="CL31" s="1287"/>
      <c r="CM31" s="1287"/>
      <c r="CN31" s="1287"/>
      <c r="CO31" s="1287"/>
      <c r="CP31" s="1287"/>
      <c r="CQ31" s="1287"/>
      <c r="CR31" s="1287"/>
      <c r="CS31" s="1287"/>
      <c r="CT31" s="1287"/>
      <c r="CU31" s="1287"/>
      <c r="CV31" s="1287"/>
      <c r="CW31" s="1287"/>
      <c r="CX31" s="1287"/>
      <c r="CY31" s="1287"/>
      <c r="CZ31" s="1287"/>
      <c r="DA31" s="1287"/>
      <c r="DB31" s="1287"/>
      <c r="DC31" s="1288"/>
      <c r="DD31" s="1288"/>
      <c r="DE31" s="1288"/>
      <c r="DF31" s="1288"/>
      <c r="DG31" s="1289"/>
    </row>
    <row r="32" spans="1:111" x14ac:dyDescent="0.35">
      <c r="A32" s="1281"/>
      <c r="B32" s="1281"/>
      <c r="C32" s="1281"/>
      <c r="D32" s="1281"/>
      <c r="E32" s="1281"/>
      <c r="F32" s="1281"/>
      <c r="G32" s="1281"/>
      <c r="H32" s="1281"/>
      <c r="I32" s="1281"/>
      <c r="J32" s="1287"/>
      <c r="K32" s="1287"/>
      <c r="L32" s="1287"/>
      <c r="M32" s="1287"/>
      <c r="N32" s="1287"/>
      <c r="O32" s="1287"/>
      <c r="P32" s="1287"/>
      <c r="Q32" s="1287"/>
      <c r="R32" s="1287"/>
      <c r="S32" s="1287"/>
      <c r="T32" s="1287"/>
      <c r="U32" s="1287"/>
      <c r="V32" s="1287"/>
      <c r="W32" s="1287"/>
      <c r="X32" s="1287"/>
      <c r="Y32" s="1287"/>
      <c r="Z32" s="1287"/>
      <c r="AA32" s="1287"/>
      <c r="AB32" s="1287"/>
      <c r="AC32" s="1287"/>
      <c r="AD32" s="1287"/>
      <c r="AE32" s="1287"/>
      <c r="AF32" s="1287"/>
      <c r="AG32" s="1288"/>
      <c r="AH32" s="1288"/>
      <c r="AI32" s="1288"/>
      <c r="AJ32" s="1288"/>
      <c r="AK32" s="1289"/>
      <c r="AL32" s="1281"/>
      <c r="AM32" s="1281"/>
      <c r="AN32" s="1281"/>
      <c r="AO32" s="1281"/>
      <c r="AP32" s="1281"/>
      <c r="AQ32" s="1281"/>
      <c r="AR32" s="1281"/>
      <c r="AS32" s="1281"/>
      <c r="AT32" s="1281"/>
      <c r="AU32" s="1287"/>
      <c r="AV32" s="1287"/>
      <c r="AW32" s="1287"/>
      <c r="AX32" s="1287"/>
      <c r="AY32" s="1287"/>
      <c r="AZ32" s="1287"/>
      <c r="BA32" s="1287"/>
      <c r="BB32" s="1287"/>
      <c r="BC32" s="1287"/>
      <c r="BD32" s="1287"/>
      <c r="BE32" s="1287"/>
      <c r="BF32" s="1287"/>
      <c r="BG32" s="1287"/>
      <c r="BH32" s="1287"/>
      <c r="BI32" s="1287"/>
      <c r="BJ32" s="1287"/>
      <c r="BK32" s="1287"/>
      <c r="BL32" s="1287"/>
      <c r="BM32" s="1287"/>
      <c r="BN32" s="1287"/>
      <c r="BO32" s="1287"/>
      <c r="BP32" s="1287"/>
      <c r="BQ32" s="1287"/>
      <c r="BR32" s="1288"/>
      <c r="BS32" s="1288"/>
      <c r="BT32" s="1288"/>
      <c r="BU32" s="1288"/>
      <c r="BV32" s="1289"/>
      <c r="BW32" s="1281"/>
      <c r="BX32" s="1281"/>
      <c r="BY32" s="1281"/>
      <c r="BZ32" s="1281"/>
      <c r="CA32" s="1281"/>
      <c r="CB32" s="1281"/>
      <c r="CC32" s="1281"/>
      <c r="CD32" s="1281"/>
      <c r="CE32" s="1281"/>
      <c r="CF32" s="1287"/>
      <c r="CG32" s="1287"/>
      <c r="CH32" s="1287"/>
      <c r="CI32" s="1287"/>
      <c r="CJ32" s="1287"/>
      <c r="CK32" s="1287"/>
      <c r="CL32" s="1287"/>
      <c r="CM32" s="1287"/>
      <c r="CN32" s="1287"/>
      <c r="CO32" s="1287"/>
      <c r="CP32" s="1287"/>
      <c r="CQ32" s="1287"/>
      <c r="CR32" s="1287"/>
      <c r="CS32" s="1287"/>
      <c r="CT32" s="1287"/>
      <c r="CU32" s="1287"/>
      <c r="CV32" s="1287"/>
      <c r="CW32" s="1287"/>
      <c r="CX32" s="1287"/>
      <c r="CY32" s="1287"/>
      <c r="CZ32" s="1287"/>
      <c r="DA32" s="1287"/>
      <c r="DB32" s="1287"/>
      <c r="DC32" s="1288"/>
      <c r="DD32" s="1288"/>
      <c r="DE32" s="1288"/>
      <c r="DF32" s="1288"/>
      <c r="DG32" s="1289"/>
    </row>
    <row r="33" spans="1:111" x14ac:dyDescent="0.35">
      <c r="A33" s="1281"/>
      <c r="B33" s="1281"/>
      <c r="C33" s="1281"/>
      <c r="D33" s="1281"/>
      <c r="E33" s="1281"/>
      <c r="F33" s="1281"/>
      <c r="G33" s="1281"/>
      <c r="H33" s="1281"/>
      <c r="I33" s="1281"/>
      <c r="J33" s="1287"/>
      <c r="K33" s="1287"/>
      <c r="L33" s="1287"/>
      <c r="M33" s="1287"/>
      <c r="N33" s="1287"/>
      <c r="O33" s="1287"/>
      <c r="P33" s="1287"/>
      <c r="Q33" s="1287"/>
      <c r="R33" s="1287"/>
      <c r="S33" s="1287"/>
      <c r="T33" s="1287"/>
      <c r="U33" s="1287"/>
      <c r="V33" s="1287"/>
      <c r="W33" s="1287"/>
      <c r="X33" s="1287"/>
      <c r="Y33" s="1287"/>
      <c r="Z33" s="1287"/>
      <c r="AA33" s="1287"/>
      <c r="AB33" s="1287"/>
      <c r="AC33" s="1287"/>
      <c r="AD33" s="1287"/>
      <c r="AE33" s="1287"/>
      <c r="AF33" s="1287"/>
      <c r="AG33" s="1288"/>
      <c r="AH33" s="1288"/>
      <c r="AI33" s="1288"/>
      <c r="AJ33" s="1288"/>
      <c r="AK33" s="1289"/>
      <c r="AL33" s="1281"/>
      <c r="AM33" s="1281"/>
      <c r="AN33" s="1281"/>
      <c r="AO33" s="1281"/>
      <c r="AP33" s="1281"/>
      <c r="AQ33" s="1281"/>
      <c r="AR33" s="1281"/>
      <c r="AS33" s="1281"/>
      <c r="AT33" s="1281"/>
      <c r="AU33" s="1287"/>
      <c r="AV33" s="1287"/>
      <c r="AW33" s="1287"/>
      <c r="AX33" s="1287"/>
      <c r="AY33" s="1287"/>
      <c r="AZ33" s="1287"/>
      <c r="BA33" s="1287"/>
      <c r="BB33" s="1287"/>
      <c r="BC33" s="1287"/>
      <c r="BD33" s="1287"/>
      <c r="BE33" s="1287"/>
      <c r="BF33" s="1287"/>
      <c r="BG33" s="1287"/>
      <c r="BH33" s="1287"/>
      <c r="BI33" s="1287"/>
      <c r="BJ33" s="1287"/>
      <c r="BK33" s="1287"/>
      <c r="BL33" s="1287"/>
      <c r="BM33" s="1287"/>
      <c r="BN33" s="1287"/>
      <c r="BO33" s="1287"/>
      <c r="BP33" s="1287"/>
      <c r="BQ33" s="1287"/>
      <c r="BR33" s="1288"/>
      <c r="BS33" s="1288"/>
      <c r="BT33" s="1288"/>
      <c r="BU33" s="1288"/>
      <c r="BV33" s="1289"/>
      <c r="BW33" s="1281"/>
      <c r="BX33" s="1281"/>
      <c r="BY33" s="1281"/>
      <c r="BZ33" s="1281"/>
      <c r="CA33" s="1281"/>
      <c r="CB33" s="1281"/>
      <c r="CC33" s="1281"/>
      <c r="CD33" s="1281"/>
      <c r="CE33" s="1281"/>
      <c r="CF33" s="1287"/>
      <c r="CG33" s="1287"/>
      <c r="CH33" s="1287"/>
      <c r="CI33" s="1287"/>
      <c r="CJ33" s="1287"/>
      <c r="CK33" s="1287"/>
      <c r="CL33" s="1287"/>
      <c r="CM33" s="1287"/>
      <c r="CN33" s="1287"/>
      <c r="CO33" s="1287"/>
      <c r="CP33" s="1287"/>
      <c r="CQ33" s="1287"/>
      <c r="CR33" s="1287"/>
      <c r="CS33" s="1287"/>
      <c r="CT33" s="1287"/>
      <c r="CU33" s="1287"/>
      <c r="CV33" s="1287"/>
      <c r="CW33" s="1287"/>
      <c r="CX33" s="1287"/>
      <c r="CY33" s="1287"/>
      <c r="CZ33" s="1287"/>
      <c r="DA33" s="1287"/>
      <c r="DB33" s="1287"/>
      <c r="DC33" s="1288"/>
      <c r="DD33" s="1288"/>
      <c r="DE33" s="1288"/>
      <c r="DF33" s="1288"/>
      <c r="DG33" s="1289"/>
    </row>
    <row r="34" spans="1:111" x14ac:dyDescent="0.35">
      <c r="A34" s="1281"/>
      <c r="B34" s="1281"/>
      <c r="C34" s="1281"/>
      <c r="D34" s="1281"/>
      <c r="E34" s="1281"/>
      <c r="F34" s="1281"/>
      <c r="G34" s="1281"/>
      <c r="H34" s="1281"/>
      <c r="I34" s="1281"/>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288"/>
      <c r="AH34" s="1288"/>
      <c r="AI34" s="1288"/>
      <c r="AJ34" s="1288"/>
      <c r="AK34" s="1289"/>
      <c r="AL34" s="1281"/>
      <c r="AM34" s="1281"/>
      <c r="AN34" s="1281"/>
      <c r="AO34" s="1281"/>
      <c r="AP34" s="1281"/>
      <c r="AQ34" s="1281"/>
      <c r="AR34" s="1281"/>
      <c r="AS34" s="1281"/>
      <c r="AT34" s="1281"/>
      <c r="AU34" s="1287"/>
      <c r="AV34" s="1287"/>
      <c r="AW34" s="1287"/>
      <c r="AX34" s="1287"/>
      <c r="AY34" s="1287"/>
      <c r="AZ34" s="1287"/>
      <c r="BA34" s="1287"/>
      <c r="BB34" s="1287"/>
      <c r="BC34" s="1287"/>
      <c r="BD34" s="1287"/>
      <c r="BE34" s="1287"/>
      <c r="BF34" s="1287"/>
      <c r="BG34" s="1287"/>
      <c r="BH34" s="1287"/>
      <c r="BI34" s="1287"/>
      <c r="BJ34" s="1287"/>
      <c r="BK34" s="1287"/>
      <c r="BL34" s="1287"/>
      <c r="BM34" s="1287"/>
      <c r="BN34" s="1287"/>
      <c r="BO34" s="1287"/>
      <c r="BP34" s="1287"/>
      <c r="BQ34" s="1287"/>
      <c r="BR34" s="1288"/>
      <c r="BS34" s="1288"/>
      <c r="BT34" s="1288"/>
      <c r="BU34" s="1288"/>
      <c r="BV34" s="1289"/>
      <c r="BW34" s="1281"/>
      <c r="BX34" s="1281"/>
      <c r="BY34" s="1281"/>
      <c r="BZ34" s="1281"/>
      <c r="CA34" s="1281"/>
      <c r="CB34" s="1281"/>
      <c r="CC34" s="1281"/>
      <c r="CD34" s="1281"/>
      <c r="CE34" s="1281"/>
      <c r="CF34" s="1287"/>
      <c r="CG34" s="1287"/>
      <c r="CH34" s="1287"/>
      <c r="CI34" s="1287"/>
      <c r="CJ34" s="1287"/>
      <c r="CK34" s="1287"/>
      <c r="CL34" s="1287"/>
      <c r="CM34" s="1287"/>
      <c r="CN34" s="1287"/>
      <c r="CO34" s="1287"/>
      <c r="CP34" s="1287"/>
      <c r="CQ34" s="1287"/>
      <c r="CR34" s="1287"/>
      <c r="CS34" s="1287"/>
      <c r="CT34" s="1287"/>
      <c r="CU34" s="1287"/>
      <c r="CV34" s="1287"/>
      <c r="CW34" s="1287"/>
      <c r="CX34" s="1287"/>
      <c r="CY34" s="1287"/>
      <c r="CZ34" s="1287"/>
      <c r="DA34" s="1287"/>
      <c r="DB34" s="1287"/>
      <c r="DC34" s="1288"/>
      <c r="DD34" s="1288"/>
      <c r="DE34" s="1288"/>
      <c r="DF34" s="1288"/>
      <c r="DG34" s="1289"/>
    </row>
    <row r="35" spans="1:111" x14ac:dyDescent="0.35">
      <c r="A35" s="1281"/>
      <c r="B35" s="1281"/>
      <c r="C35" s="1281"/>
      <c r="D35" s="1281"/>
      <c r="E35" s="1281"/>
      <c r="F35" s="1281"/>
      <c r="G35" s="1281"/>
      <c r="H35" s="1281"/>
      <c r="I35" s="1281"/>
      <c r="J35" s="1287"/>
      <c r="K35" s="1287"/>
      <c r="L35" s="1287"/>
      <c r="M35" s="1287"/>
      <c r="N35" s="1287"/>
      <c r="O35" s="1287"/>
      <c r="P35" s="1287"/>
      <c r="Q35" s="1287"/>
      <c r="R35" s="1287"/>
      <c r="S35" s="1287"/>
      <c r="T35" s="1287"/>
      <c r="U35" s="1287"/>
      <c r="V35" s="1287"/>
      <c r="W35" s="1287"/>
      <c r="X35" s="1287"/>
      <c r="Y35" s="1287"/>
      <c r="Z35" s="1287"/>
      <c r="AA35" s="1287"/>
      <c r="AB35" s="1287"/>
      <c r="AC35" s="1287"/>
      <c r="AD35" s="1287"/>
      <c r="AE35" s="1287"/>
      <c r="AF35" s="1287"/>
      <c r="AG35" s="1288"/>
      <c r="AH35" s="1288"/>
      <c r="AI35" s="1288"/>
      <c r="AJ35" s="1288"/>
      <c r="AK35" s="1289"/>
      <c r="AL35" s="1281"/>
      <c r="AM35" s="1281"/>
      <c r="AN35" s="1281"/>
      <c r="AO35" s="1281"/>
      <c r="AP35" s="1281"/>
      <c r="AQ35" s="1281"/>
      <c r="AR35" s="1281"/>
      <c r="AS35" s="1281"/>
      <c r="AT35" s="1281"/>
      <c r="AU35" s="1287"/>
      <c r="AV35" s="1287"/>
      <c r="AW35" s="1287"/>
      <c r="AX35" s="1287"/>
      <c r="AY35" s="1287"/>
      <c r="AZ35" s="1287"/>
      <c r="BA35" s="1287"/>
      <c r="BB35" s="1287"/>
      <c r="BC35" s="1287"/>
      <c r="BD35" s="1287"/>
      <c r="BE35" s="1287"/>
      <c r="BF35" s="1287"/>
      <c r="BG35" s="1287"/>
      <c r="BH35" s="1287"/>
      <c r="BI35" s="1287"/>
      <c r="BJ35" s="1287"/>
      <c r="BK35" s="1287"/>
      <c r="BL35" s="1287"/>
      <c r="BM35" s="1287"/>
      <c r="BN35" s="1287"/>
      <c r="BO35" s="1287"/>
      <c r="BP35" s="1287"/>
      <c r="BQ35" s="1287"/>
      <c r="BR35" s="1288"/>
      <c r="BS35" s="1288"/>
      <c r="BT35" s="1288"/>
      <c r="BU35" s="1288"/>
      <c r="BV35" s="1289"/>
      <c r="BW35" s="1281"/>
      <c r="BX35" s="1281"/>
      <c r="BY35" s="1281"/>
      <c r="BZ35" s="1281"/>
      <c r="CA35" s="1281"/>
      <c r="CB35" s="1281"/>
      <c r="CC35" s="1281"/>
      <c r="CD35" s="1281"/>
      <c r="CE35" s="1281"/>
      <c r="CF35" s="1287"/>
      <c r="CG35" s="1287"/>
      <c r="CH35" s="1287"/>
      <c r="CI35" s="1287"/>
      <c r="CJ35" s="1287"/>
      <c r="CK35" s="1287"/>
      <c r="CL35" s="1287"/>
      <c r="CM35" s="1287"/>
      <c r="CN35" s="1287"/>
      <c r="CO35" s="1287"/>
      <c r="CP35" s="1287"/>
      <c r="CQ35" s="1287"/>
      <c r="CR35" s="1287"/>
      <c r="CS35" s="1287"/>
      <c r="CT35" s="1287"/>
      <c r="CU35" s="1287"/>
      <c r="CV35" s="1287"/>
      <c r="CW35" s="1287"/>
      <c r="CX35" s="1287"/>
      <c r="CY35" s="1287"/>
      <c r="CZ35" s="1287"/>
      <c r="DA35" s="1287"/>
      <c r="DB35" s="1287"/>
      <c r="DC35" s="1288"/>
      <c r="DD35" s="1288"/>
      <c r="DE35" s="1288"/>
      <c r="DF35" s="1288"/>
      <c r="DG35" s="1289"/>
    </row>
    <row r="36" spans="1:111" x14ac:dyDescent="0.35">
      <c r="A36" s="1281"/>
      <c r="B36" s="1281"/>
      <c r="C36" s="1281"/>
      <c r="D36" s="1281"/>
      <c r="E36" s="1281"/>
      <c r="F36" s="1281"/>
      <c r="G36" s="1281"/>
      <c r="H36" s="1281"/>
      <c r="I36" s="1281"/>
      <c r="J36" s="1287"/>
      <c r="K36" s="1287"/>
      <c r="L36" s="1287"/>
      <c r="M36" s="1287"/>
      <c r="N36" s="1287"/>
      <c r="O36" s="1287"/>
      <c r="P36" s="1287"/>
      <c r="Q36" s="1287"/>
      <c r="R36" s="1287"/>
      <c r="S36" s="1287"/>
      <c r="T36" s="1287"/>
      <c r="U36" s="1287"/>
      <c r="V36" s="1287"/>
      <c r="W36" s="1287"/>
      <c r="X36" s="1287"/>
      <c r="Y36" s="1287"/>
      <c r="Z36" s="1287"/>
      <c r="AA36" s="1287"/>
      <c r="AB36" s="1287"/>
      <c r="AC36" s="1287"/>
      <c r="AD36" s="1287"/>
      <c r="AE36" s="1287"/>
      <c r="AF36" s="1287"/>
      <c r="AG36" s="1288"/>
      <c r="AH36" s="1288"/>
      <c r="AI36" s="1288"/>
      <c r="AJ36" s="1288"/>
      <c r="AK36" s="1289"/>
      <c r="AL36" s="1281"/>
      <c r="AM36" s="1281"/>
      <c r="AN36" s="1281"/>
      <c r="AO36" s="1281"/>
      <c r="AP36" s="1281"/>
      <c r="AQ36" s="1281"/>
      <c r="AR36" s="1281"/>
      <c r="AS36" s="1281"/>
      <c r="AT36" s="1281"/>
      <c r="AU36" s="1287"/>
      <c r="AV36" s="1287"/>
      <c r="AW36" s="1287"/>
      <c r="AX36" s="1287"/>
      <c r="AY36" s="1287"/>
      <c r="AZ36" s="1287"/>
      <c r="BA36" s="1287"/>
      <c r="BB36" s="1287"/>
      <c r="BC36" s="1287"/>
      <c r="BD36" s="1287"/>
      <c r="BE36" s="1287"/>
      <c r="BF36" s="1287"/>
      <c r="BG36" s="1287"/>
      <c r="BH36" s="1287"/>
      <c r="BI36" s="1287"/>
      <c r="BJ36" s="1287"/>
      <c r="BK36" s="1287"/>
      <c r="BL36" s="1287"/>
      <c r="BM36" s="1287"/>
      <c r="BN36" s="1287"/>
      <c r="BO36" s="1287"/>
      <c r="BP36" s="1287"/>
      <c r="BQ36" s="1287"/>
      <c r="BR36" s="1288"/>
      <c r="BS36" s="1288"/>
      <c r="BT36" s="1288"/>
      <c r="BU36" s="1288"/>
      <c r="BV36" s="1289"/>
      <c r="BW36" s="1281"/>
      <c r="BX36" s="1281"/>
      <c r="BY36" s="1281"/>
      <c r="BZ36" s="1281"/>
      <c r="CA36" s="1281"/>
      <c r="CB36" s="1281"/>
      <c r="CC36" s="1281"/>
      <c r="CD36" s="1281"/>
      <c r="CE36" s="1281"/>
      <c r="CF36" s="1287"/>
      <c r="CG36" s="1287"/>
      <c r="CH36" s="1287"/>
      <c r="CI36" s="1287"/>
      <c r="CJ36" s="1287"/>
      <c r="CK36" s="1287"/>
      <c r="CL36" s="1287"/>
      <c r="CM36" s="1287"/>
      <c r="CN36" s="1287"/>
      <c r="CO36" s="1287"/>
      <c r="CP36" s="1287"/>
      <c r="CQ36" s="1287"/>
      <c r="CR36" s="1287"/>
      <c r="CS36" s="1287"/>
      <c r="CT36" s="1287"/>
      <c r="CU36" s="1287"/>
      <c r="CV36" s="1287"/>
      <c r="CW36" s="1287"/>
      <c r="CX36" s="1287"/>
      <c r="CY36" s="1287"/>
      <c r="CZ36" s="1287"/>
      <c r="DA36" s="1287"/>
      <c r="DB36" s="1287"/>
      <c r="DC36" s="1288"/>
      <c r="DD36" s="1288"/>
      <c r="DE36" s="1288"/>
      <c r="DF36" s="1288"/>
      <c r="DG36" s="1289"/>
    </row>
    <row r="37" spans="1:111" x14ac:dyDescent="0.35">
      <c r="A37" s="1281"/>
      <c r="B37" s="1281"/>
      <c r="C37" s="1281"/>
      <c r="D37" s="1281"/>
      <c r="E37" s="1281"/>
      <c r="F37" s="1281"/>
      <c r="G37" s="1281"/>
      <c r="H37" s="1281"/>
      <c r="I37" s="1281"/>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287"/>
      <c r="AG37" s="1288"/>
      <c r="AH37" s="1288"/>
      <c r="AI37" s="1288"/>
      <c r="AJ37" s="1288"/>
      <c r="AK37" s="1289"/>
      <c r="AL37" s="1281"/>
      <c r="AM37" s="1281"/>
      <c r="AN37" s="1281"/>
      <c r="AO37" s="1281"/>
      <c r="AP37" s="1281"/>
      <c r="AQ37" s="1281"/>
      <c r="AR37" s="1281"/>
      <c r="AS37" s="1281"/>
      <c r="AT37" s="1281"/>
      <c r="AU37" s="1287"/>
      <c r="AV37" s="1287"/>
      <c r="AW37" s="1287"/>
      <c r="AX37" s="1287"/>
      <c r="AY37" s="1287"/>
      <c r="AZ37" s="1287"/>
      <c r="BA37" s="1287"/>
      <c r="BB37" s="1287"/>
      <c r="BC37" s="1287"/>
      <c r="BD37" s="1287"/>
      <c r="BE37" s="1287"/>
      <c r="BF37" s="1287"/>
      <c r="BG37" s="1287"/>
      <c r="BH37" s="1287"/>
      <c r="BI37" s="1287"/>
      <c r="BJ37" s="1287"/>
      <c r="BK37" s="1287"/>
      <c r="BL37" s="1287"/>
      <c r="BM37" s="1287"/>
      <c r="BN37" s="1287"/>
      <c r="BO37" s="1287"/>
      <c r="BP37" s="1287"/>
      <c r="BQ37" s="1287"/>
      <c r="BR37" s="1288"/>
      <c r="BS37" s="1288"/>
      <c r="BT37" s="1288"/>
      <c r="BU37" s="1288"/>
      <c r="BV37" s="1289"/>
      <c r="BW37" s="1281"/>
      <c r="BX37" s="1281"/>
      <c r="BY37" s="1281"/>
      <c r="BZ37" s="1281"/>
      <c r="CA37" s="1281"/>
      <c r="CB37" s="1281"/>
      <c r="CC37" s="1281"/>
      <c r="CD37" s="1281"/>
      <c r="CE37" s="1281"/>
      <c r="CF37" s="1287"/>
      <c r="CG37" s="1287"/>
      <c r="CH37" s="1287"/>
      <c r="CI37" s="1287"/>
      <c r="CJ37" s="1287"/>
      <c r="CK37" s="1287"/>
      <c r="CL37" s="1287"/>
      <c r="CM37" s="1287"/>
      <c r="CN37" s="1287"/>
      <c r="CO37" s="1287"/>
      <c r="CP37" s="1287"/>
      <c r="CQ37" s="1287"/>
      <c r="CR37" s="1287"/>
      <c r="CS37" s="1287"/>
      <c r="CT37" s="1287"/>
      <c r="CU37" s="1287"/>
      <c r="CV37" s="1287"/>
      <c r="CW37" s="1287"/>
      <c r="CX37" s="1287"/>
      <c r="CY37" s="1287"/>
      <c r="CZ37" s="1287"/>
      <c r="DA37" s="1287"/>
      <c r="DB37" s="1287"/>
      <c r="DC37" s="1288"/>
      <c r="DD37" s="1288"/>
      <c r="DE37" s="1288"/>
      <c r="DF37" s="1288"/>
      <c r="DG37" s="1289"/>
    </row>
    <row r="38" spans="1:111" x14ac:dyDescent="0.35">
      <c r="A38" s="1281"/>
      <c r="B38" s="1281"/>
      <c r="C38" s="1281"/>
      <c r="D38" s="1281"/>
      <c r="E38" s="1281"/>
      <c r="F38" s="1281"/>
      <c r="G38" s="1281"/>
      <c r="H38" s="1281"/>
      <c r="I38" s="1281"/>
      <c r="J38" s="1287"/>
      <c r="K38" s="1287"/>
      <c r="L38" s="1287"/>
      <c r="M38" s="1287"/>
      <c r="N38" s="1287"/>
      <c r="O38" s="1287"/>
      <c r="P38" s="1287"/>
      <c r="Q38" s="1287"/>
      <c r="R38" s="1287"/>
      <c r="S38" s="1287"/>
      <c r="T38" s="1287"/>
      <c r="U38" s="1287"/>
      <c r="V38" s="1287"/>
      <c r="W38" s="1287"/>
      <c r="X38" s="1287"/>
      <c r="Y38" s="1287"/>
      <c r="Z38" s="1287"/>
      <c r="AA38" s="1287"/>
      <c r="AB38" s="1287"/>
      <c r="AC38" s="1287"/>
      <c r="AD38" s="1287"/>
      <c r="AE38" s="1287"/>
      <c r="AF38" s="1287"/>
      <c r="AG38" s="1288"/>
      <c r="AH38" s="1288"/>
      <c r="AI38" s="1288"/>
      <c r="AJ38" s="1288"/>
      <c r="AK38" s="1289"/>
      <c r="AL38" s="1281"/>
      <c r="AM38" s="1281"/>
      <c r="AN38" s="1281"/>
      <c r="AO38" s="1281"/>
      <c r="AP38" s="1281"/>
      <c r="AQ38" s="1281"/>
      <c r="AR38" s="1281"/>
      <c r="AS38" s="1281"/>
      <c r="AT38" s="1281"/>
      <c r="AU38" s="1287"/>
      <c r="AV38" s="1287"/>
      <c r="AW38" s="1287"/>
      <c r="AX38" s="1287"/>
      <c r="AY38" s="1287"/>
      <c r="AZ38" s="1287"/>
      <c r="BA38" s="1287"/>
      <c r="BB38" s="1287"/>
      <c r="BC38" s="1287"/>
      <c r="BD38" s="1287"/>
      <c r="BE38" s="1287"/>
      <c r="BF38" s="1287"/>
      <c r="BG38" s="1287"/>
      <c r="BH38" s="1287"/>
      <c r="BI38" s="1287"/>
      <c r="BJ38" s="1287"/>
      <c r="BK38" s="1287"/>
      <c r="BL38" s="1287"/>
      <c r="BM38" s="1287"/>
      <c r="BN38" s="1287"/>
      <c r="BO38" s="1287"/>
      <c r="BP38" s="1287"/>
      <c r="BQ38" s="1287"/>
      <c r="BR38" s="1288"/>
      <c r="BS38" s="1288"/>
      <c r="BT38" s="1288"/>
      <c r="BU38" s="1288"/>
      <c r="BV38" s="1289"/>
      <c r="BW38" s="1281"/>
      <c r="BX38" s="1281"/>
      <c r="BY38" s="1281"/>
      <c r="BZ38" s="1281"/>
      <c r="CA38" s="1281"/>
      <c r="CB38" s="1281"/>
      <c r="CC38" s="1281"/>
      <c r="CD38" s="1281"/>
      <c r="CE38" s="1281"/>
      <c r="CF38" s="1287"/>
      <c r="CG38" s="1287"/>
      <c r="CH38" s="1287"/>
      <c r="CI38" s="1287"/>
      <c r="CJ38" s="1287"/>
      <c r="CK38" s="1287"/>
      <c r="CL38" s="1287"/>
      <c r="CM38" s="1287"/>
      <c r="CN38" s="1287"/>
      <c r="CO38" s="1287"/>
      <c r="CP38" s="1287"/>
      <c r="CQ38" s="1287"/>
      <c r="CR38" s="1287"/>
      <c r="CS38" s="1287"/>
      <c r="CT38" s="1287"/>
      <c r="CU38" s="1287"/>
      <c r="CV38" s="1287"/>
      <c r="CW38" s="1287"/>
      <c r="CX38" s="1287"/>
      <c r="CY38" s="1287"/>
      <c r="CZ38" s="1287"/>
      <c r="DA38" s="1287"/>
      <c r="DB38" s="1287"/>
      <c r="DC38" s="1288"/>
      <c r="DD38" s="1288"/>
      <c r="DE38" s="1288"/>
      <c r="DF38" s="1288"/>
      <c r="DG38" s="1289"/>
    </row>
    <row r="39" spans="1:111" x14ac:dyDescent="0.35">
      <c r="A39" s="1281"/>
      <c r="B39" s="1281"/>
      <c r="C39" s="1281"/>
      <c r="D39" s="1281"/>
      <c r="E39" s="1281"/>
      <c r="F39" s="1281"/>
      <c r="G39" s="1281"/>
      <c r="H39" s="1281"/>
      <c r="I39" s="1281"/>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288"/>
      <c r="AH39" s="1288"/>
      <c r="AI39" s="1288"/>
      <c r="AJ39" s="1288"/>
      <c r="AK39" s="1289"/>
      <c r="AL39" s="1281"/>
      <c r="AM39" s="1281"/>
      <c r="AN39" s="1281"/>
      <c r="AO39" s="1281"/>
      <c r="AP39" s="1281"/>
      <c r="AQ39" s="1281"/>
      <c r="AR39" s="1281"/>
      <c r="AS39" s="1281"/>
      <c r="AT39" s="1281"/>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288"/>
      <c r="BS39" s="1288"/>
      <c r="BT39" s="1288"/>
      <c r="BU39" s="1288"/>
      <c r="BV39" s="1289"/>
      <c r="BW39" s="1281"/>
      <c r="BX39" s="1281"/>
      <c r="BY39" s="1281"/>
      <c r="BZ39" s="1281"/>
      <c r="CA39" s="1281"/>
      <c r="CB39" s="1281"/>
      <c r="CC39" s="1281"/>
      <c r="CD39" s="1281"/>
      <c r="CE39" s="1281"/>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288"/>
      <c r="DD39" s="1288"/>
      <c r="DE39" s="1288"/>
      <c r="DF39" s="1288"/>
      <c r="DG39" s="1289"/>
    </row>
    <row r="40" spans="1:111" x14ac:dyDescent="0.35">
      <c r="A40" s="1281"/>
      <c r="B40" s="1281"/>
      <c r="C40" s="1281"/>
      <c r="D40" s="1281"/>
      <c r="E40" s="1281"/>
      <c r="F40" s="1281"/>
      <c r="G40" s="1281"/>
      <c r="H40" s="1281"/>
      <c r="I40" s="1281"/>
      <c r="J40" s="1287"/>
      <c r="K40" s="1287"/>
      <c r="L40" s="1287"/>
      <c r="M40" s="1287"/>
      <c r="N40" s="1287"/>
      <c r="O40" s="1287"/>
      <c r="P40" s="1287"/>
      <c r="Q40" s="1287"/>
      <c r="R40" s="1287"/>
      <c r="S40" s="1287"/>
      <c r="T40" s="1287"/>
      <c r="U40" s="1287"/>
      <c r="V40" s="1287"/>
      <c r="W40" s="1287"/>
      <c r="X40" s="1287"/>
      <c r="Y40" s="1287"/>
      <c r="Z40" s="1287"/>
      <c r="AA40" s="1287"/>
      <c r="AB40" s="1287"/>
      <c r="AC40" s="1287"/>
      <c r="AD40" s="1287"/>
      <c r="AE40" s="1287"/>
      <c r="AF40" s="1287"/>
      <c r="AG40" s="1288"/>
      <c r="AH40" s="1288"/>
      <c r="AI40" s="1288"/>
      <c r="AJ40" s="1288"/>
      <c r="AK40" s="1289"/>
      <c r="AL40" s="1281"/>
      <c r="AM40" s="1281"/>
      <c r="AN40" s="1281"/>
      <c r="AO40" s="1281"/>
      <c r="AP40" s="1281"/>
      <c r="AQ40" s="1281"/>
      <c r="AR40" s="1281"/>
      <c r="AS40" s="1281"/>
      <c r="AT40" s="1281"/>
      <c r="AU40" s="1287"/>
      <c r="AV40" s="1287"/>
      <c r="AW40" s="1287"/>
      <c r="AX40" s="1287"/>
      <c r="AY40" s="1287"/>
      <c r="AZ40" s="1287"/>
      <c r="BA40" s="1287"/>
      <c r="BB40" s="1287"/>
      <c r="BC40" s="1287"/>
      <c r="BD40" s="1287"/>
      <c r="BE40" s="1287"/>
      <c r="BF40" s="1287"/>
      <c r="BG40" s="1287"/>
      <c r="BH40" s="1287"/>
      <c r="BI40" s="1287"/>
      <c r="BJ40" s="1287"/>
      <c r="BK40" s="1287"/>
      <c r="BL40" s="1287"/>
      <c r="BM40" s="1287"/>
      <c r="BN40" s="1287"/>
      <c r="BO40" s="1287"/>
      <c r="BP40" s="1287"/>
      <c r="BQ40" s="1287"/>
      <c r="BR40" s="1288"/>
      <c r="BS40" s="1288"/>
      <c r="BT40" s="1288"/>
      <c r="BU40" s="1288"/>
      <c r="BV40" s="1289"/>
      <c r="BW40" s="1281"/>
      <c r="BX40" s="1281"/>
      <c r="BY40" s="1281"/>
      <c r="BZ40" s="1281"/>
      <c r="CA40" s="1281"/>
      <c r="CB40" s="1281"/>
      <c r="CC40" s="1281"/>
      <c r="CD40" s="1281"/>
      <c r="CE40" s="1281"/>
      <c r="CF40" s="1287"/>
      <c r="CG40" s="1287"/>
      <c r="CH40" s="1287"/>
      <c r="CI40" s="1287"/>
      <c r="CJ40" s="1287"/>
      <c r="CK40" s="1287"/>
      <c r="CL40" s="1287"/>
      <c r="CM40" s="1287"/>
      <c r="CN40" s="1287"/>
      <c r="CO40" s="1287"/>
      <c r="CP40" s="1287"/>
      <c r="CQ40" s="1287"/>
      <c r="CR40" s="1287"/>
      <c r="CS40" s="1287"/>
      <c r="CT40" s="1287"/>
      <c r="CU40" s="1287"/>
      <c r="CV40" s="1287"/>
      <c r="CW40" s="1287"/>
      <c r="CX40" s="1287"/>
      <c r="CY40" s="1287"/>
      <c r="CZ40" s="1287"/>
      <c r="DA40" s="1287"/>
      <c r="DB40" s="1287"/>
      <c r="DC40" s="1288"/>
      <c r="DD40" s="1288"/>
      <c r="DE40" s="1288"/>
      <c r="DF40" s="1288"/>
      <c r="DG40" s="1289"/>
    </row>
    <row r="41" spans="1:111" x14ac:dyDescent="0.35">
      <c r="A41" s="1281"/>
      <c r="B41" s="1281"/>
      <c r="C41" s="1281"/>
      <c r="D41" s="1281"/>
      <c r="E41" s="1281"/>
      <c r="F41" s="1281"/>
      <c r="G41" s="1281"/>
      <c r="H41" s="1281"/>
      <c r="I41" s="1281"/>
      <c r="J41" s="1287"/>
      <c r="K41" s="1287"/>
      <c r="L41" s="1287"/>
      <c r="M41" s="1287"/>
      <c r="N41" s="1287"/>
      <c r="O41" s="1287"/>
      <c r="P41" s="1287"/>
      <c r="Q41" s="1287"/>
      <c r="R41" s="1287"/>
      <c r="S41" s="1287"/>
      <c r="T41" s="1287"/>
      <c r="U41" s="1287"/>
      <c r="V41" s="1287"/>
      <c r="W41" s="1287"/>
      <c r="X41" s="1287"/>
      <c r="Y41" s="1287"/>
      <c r="Z41" s="1287"/>
      <c r="AA41" s="1287"/>
      <c r="AB41" s="1287"/>
      <c r="AC41" s="1287"/>
      <c r="AD41" s="1287"/>
      <c r="AE41" s="1287"/>
      <c r="AF41" s="1287"/>
      <c r="AG41" s="1288"/>
      <c r="AH41" s="1288"/>
      <c r="AI41" s="1288"/>
      <c r="AJ41" s="1288"/>
      <c r="AK41" s="1289"/>
      <c r="AL41" s="1281"/>
      <c r="AM41" s="1281"/>
      <c r="AN41" s="1281"/>
      <c r="AO41" s="1281"/>
      <c r="AP41" s="1281"/>
      <c r="AQ41" s="1281"/>
      <c r="AR41" s="1281"/>
      <c r="AS41" s="1281"/>
      <c r="AT41" s="1281"/>
      <c r="AU41" s="1287"/>
      <c r="AV41" s="1287"/>
      <c r="AW41" s="1287"/>
      <c r="AX41" s="1287"/>
      <c r="AY41" s="1287"/>
      <c r="AZ41" s="1287"/>
      <c r="BA41" s="1287"/>
      <c r="BB41" s="1287"/>
      <c r="BC41" s="1287"/>
      <c r="BD41" s="1287"/>
      <c r="BE41" s="1287"/>
      <c r="BF41" s="1287"/>
      <c r="BG41" s="1287"/>
      <c r="BH41" s="1287"/>
      <c r="BI41" s="1287"/>
      <c r="BJ41" s="1287"/>
      <c r="BK41" s="1287"/>
      <c r="BL41" s="1287"/>
      <c r="BM41" s="1287"/>
      <c r="BN41" s="1287"/>
      <c r="BO41" s="1287"/>
      <c r="BP41" s="1287"/>
      <c r="BQ41" s="1287"/>
      <c r="BR41" s="1288"/>
      <c r="BS41" s="1288"/>
      <c r="BT41" s="1288"/>
      <c r="BU41" s="1288"/>
      <c r="BV41" s="1289"/>
      <c r="BW41" s="1281"/>
      <c r="BX41" s="1281"/>
      <c r="BY41" s="1281"/>
      <c r="BZ41" s="1281"/>
      <c r="CA41" s="1281"/>
      <c r="CB41" s="1281"/>
      <c r="CC41" s="1281"/>
      <c r="CD41" s="1281"/>
      <c r="CE41" s="1281"/>
      <c r="CF41" s="1287"/>
      <c r="CG41" s="1287"/>
      <c r="CH41" s="1287"/>
      <c r="CI41" s="1287"/>
      <c r="CJ41" s="1287"/>
      <c r="CK41" s="1287"/>
      <c r="CL41" s="1287"/>
      <c r="CM41" s="1287"/>
      <c r="CN41" s="1287"/>
      <c r="CO41" s="1287"/>
      <c r="CP41" s="1287"/>
      <c r="CQ41" s="1287"/>
      <c r="CR41" s="1287"/>
      <c r="CS41" s="1287"/>
      <c r="CT41" s="1287"/>
      <c r="CU41" s="1287"/>
      <c r="CV41" s="1287"/>
      <c r="CW41" s="1287"/>
      <c r="CX41" s="1287"/>
      <c r="CY41" s="1287"/>
      <c r="CZ41" s="1287"/>
      <c r="DA41" s="1287"/>
      <c r="DB41" s="1287"/>
      <c r="DC41" s="1288"/>
      <c r="DD41" s="1288"/>
      <c r="DE41" s="1288"/>
      <c r="DF41" s="1288"/>
      <c r="DG41" s="1289"/>
    </row>
    <row r="42" spans="1:111" x14ac:dyDescent="0.35">
      <c r="A42" s="1281"/>
      <c r="B42" s="1281"/>
      <c r="C42" s="1281"/>
      <c r="D42" s="1281"/>
      <c r="E42" s="1281"/>
      <c r="F42" s="1281"/>
      <c r="G42" s="1281"/>
      <c r="H42" s="1281"/>
      <c r="I42" s="1281"/>
      <c r="J42" s="1287"/>
      <c r="K42" s="1287"/>
      <c r="L42" s="1287"/>
      <c r="M42" s="1287"/>
      <c r="N42" s="1287"/>
      <c r="O42" s="1287"/>
      <c r="P42" s="1287"/>
      <c r="Q42" s="1287"/>
      <c r="R42" s="1287"/>
      <c r="S42" s="1287"/>
      <c r="T42" s="1287"/>
      <c r="U42" s="1287"/>
      <c r="V42" s="1287"/>
      <c r="W42" s="1287"/>
      <c r="X42" s="1287"/>
      <c r="Y42" s="1287"/>
      <c r="Z42" s="1287"/>
      <c r="AA42" s="1287"/>
      <c r="AB42" s="1287"/>
      <c r="AC42" s="1287"/>
      <c r="AD42" s="1287"/>
      <c r="AE42" s="1287"/>
      <c r="AF42" s="1287"/>
      <c r="AG42" s="1288"/>
      <c r="AH42" s="1288"/>
      <c r="AI42" s="1288"/>
      <c r="AJ42" s="1288"/>
      <c r="AK42" s="1289"/>
      <c r="AL42" s="1281"/>
      <c r="AM42" s="1281"/>
      <c r="AN42" s="1281"/>
      <c r="AO42" s="1281"/>
      <c r="AP42" s="1281"/>
      <c r="AQ42" s="1281"/>
      <c r="AR42" s="1281"/>
      <c r="AS42" s="1281"/>
      <c r="AT42" s="1281"/>
      <c r="AU42" s="1287"/>
      <c r="AV42" s="1287"/>
      <c r="AW42" s="1287"/>
      <c r="AX42" s="1287"/>
      <c r="AY42" s="1287"/>
      <c r="AZ42" s="1287"/>
      <c r="BA42" s="1287"/>
      <c r="BB42" s="1287"/>
      <c r="BC42" s="1287"/>
      <c r="BD42" s="1287"/>
      <c r="BE42" s="1287"/>
      <c r="BF42" s="1287"/>
      <c r="BG42" s="1287"/>
      <c r="BH42" s="1287"/>
      <c r="BI42" s="1287"/>
      <c r="BJ42" s="1287"/>
      <c r="BK42" s="1287"/>
      <c r="BL42" s="1287"/>
      <c r="BM42" s="1287"/>
      <c r="BN42" s="1287"/>
      <c r="BO42" s="1287"/>
      <c r="BP42" s="1287"/>
      <c r="BQ42" s="1287"/>
      <c r="BR42" s="1288"/>
      <c r="BS42" s="1288"/>
      <c r="BT42" s="1288"/>
      <c r="BU42" s="1288"/>
      <c r="BV42" s="1289"/>
      <c r="BW42" s="1281"/>
      <c r="BX42" s="1281"/>
      <c r="BY42" s="1281"/>
      <c r="BZ42" s="1281"/>
      <c r="CA42" s="1281"/>
      <c r="CB42" s="1281"/>
      <c r="CC42" s="1281"/>
      <c r="CD42" s="1281"/>
      <c r="CE42" s="1281"/>
      <c r="CF42" s="1287"/>
      <c r="CG42" s="1287"/>
      <c r="CH42" s="1287"/>
      <c r="CI42" s="1287"/>
      <c r="CJ42" s="1287"/>
      <c r="CK42" s="1287"/>
      <c r="CL42" s="1287"/>
      <c r="CM42" s="1287"/>
      <c r="CN42" s="1287"/>
      <c r="CO42" s="1287"/>
      <c r="CP42" s="1287"/>
      <c r="CQ42" s="1287"/>
      <c r="CR42" s="1287"/>
      <c r="CS42" s="1287"/>
      <c r="CT42" s="1287"/>
      <c r="CU42" s="1287"/>
      <c r="CV42" s="1287"/>
      <c r="CW42" s="1287"/>
      <c r="CX42" s="1287"/>
      <c r="CY42" s="1287"/>
      <c r="CZ42" s="1287"/>
      <c r="DA42" s="1287"/>
      <c r="DB42" s="1287"/>
      <c r="DC42" s="1288"/>
      <c r="DD42" s="1288"/>
      <c r="DE42" s="1288"/>
      <c r="DF42" s="1288"/>
      <c r="DG42" s="1289"/>
    </row>
    <row r="43" spans="1:111" x14ac:dyDescent="0.35">
      <c r="A43" s="1281"/>
      <c r="B43" s="1281"/>
      <c r="C43" s="1281"/>
      <c r="D43" s="1281"/>
      <c r="E43" s="1281"/>
      <c r="F43" s="1281"/>
      <c r="G43" s="1281"/>
      <c r="H43" s="1281"/>
      <c r="I43" s="1281"/>
      <c r="J43" s="1287"/>
      <c r="K43" s="1287"/>
      <c r="L43" s="1287"/>
      <c r="M43" s="1287"/>
      <c r="N43" s="1287"/>
      <c r="O43" s="1287"/>
      <c r="P43" s="1287"/>
      <c r="Q43" s="1287"/>
      <c r="R43" s="1287"/>
      <c r="S43" s="1287"/>
      <c r="T43" s="1287"/>
      <c r="U43" s="1287"/>
      <c r="V43" s="1287"/>
      <c r="W43" s="1287"/>
      <c r="X43" s="1287"/>
      <c r="Y43" s="1287"/>
      <c r="Z43" s="1287"/>
      <c r="AA43" s="1287"/>
      <c r="AB43" s="1287"/>
      <c r="AC43" s="1287"/>
      <c r="AD43" s="1287"/>
      <c r="AE43" s="1287"/>
      <c r="AF43" s="1287"/>
      <c r="AG43" s="1288"/>
      <c r="AH43" s="1288"/>
      <c r="AI43" s="1288"/>
      <c r="AJ43" s="1288"/>
      <c r="AK43" s="1289"/>
      <c r="AL43" s="1281"/>
      <c r="AM43" s="1281"/>
      <c r="AN43" s="1281"/>
      <c r="AO43" s="1281"/>
      <c r="AP43" s="1281"/>
      <c r="AQ43" s="1281"/>
      <c r="AR43" s="1281"/>
      <c r="AS43" s="1281"/>
      <c r="AT43" s="1281"/>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8"/>
      <c r="BS43" s="1288"/>
      <c r="BT43" s="1288"/>
      <c r="BU43" s="1288"/>
      <c r="BV43" s="1289"/>
      <c r="BW43" s="1281"/>
      <c r="BX43" s="1281"/>
      <c r="BY43" s="1281"/>
      <c r="BZ43" s="1281"/>
      <c r="CA43" s="1281"/>
      <c r="CB43" s="1281"/>
      <c r="CC43" s="1281"/>
      <c r="CD43" s="1281"/>
      <c r="CE43" s="1281"/>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c r="DD43" s="1288"/>
      <c r="DE43" s="1288"/>
      <c r="DF43" s="1288"/>
      <c r="DG43" s="1289"/>
    </row>
    <row r="44" spans="1:111" x14ac:dyDescent="0.35">
      <c r="A44" s="1281"/>
      <c r="B44" s="1281"/>
      <c r="C44" s="1281"/>
      <c r="D44" s="1281"/>
      <c r="E44" s="1281"/>
      <c r="F44" s="1281"/>
      <c r="G44" s="1281"/>
      <c r="H44" s="1281"/>
      <c r="I44" s="1281"/>
      <c r="J44" s="1287"/>
      <c r="K44" s="1287"/>
      <c r="L44" s="1287"/>
      <c r="M44" s="1287"/>
      <c r="N44" s="1287"/>
      <c r="O44" s="1287"/>
      <c r="P44" s="1287"/>
      <c r="Q44" s="1287"/>
      <c r="R44" s="1287"/>
      <c r="S44" s="1287"/>
      <c r="T44" s="1287"/>
      <c r="U44" s="1287"/>
      <c r="V44" s="1287"/>
      <c r="W44" s="1287"/>
      <c r="X44" s="1287"/>
      <c r="Y44" s="1287"/>
      <c r="Z44" s="1287"/>
      <c r="AA44" s="1287"/>
      <c r="AB44" s="1287"/>
      <c r="AC44" s="1287"/>
      <c r="AD44" s="1287"/>
      <c r="AE44" s="1287"/>
      <c r="AF44" s="1287"/>
      <c r="AG44" s="1288"/>
      <c r="AH44" s="1288"/>
      <c r="AI44" s="1288"/>
      <c r="AJ44" s="1288"/>
      <c r="AK44" s="1289"/>
      <c r="AL44" s="1281"/>
      <c r="AM44" s="1281"/>
      <c r="AN44" s="1281"/>
      <c r="AO44" s="1281"/>
      <c r="AP44" s="1281"/>
      <c r="AQ44" s="1281"/>
      <c r="AR44" s="1281"/>
      <c r="AS44" s="1281"/>
      <c r="AT44" s="1281"/>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8"/>
      <c r="BS44" s="1288"/>
      <c r="BT44" s="1288"/>
      <c r="BU44" s="1288"/>
      <c r="BV44" s="1289"/>
      <c r="BW44" s="1281"/>
      <c r="BX44" s="1281"/>
      <c r="BY44" s="1281"/>
      <c r="BZ44" s="1281"/>
      <c r="CA44" s="1281"/>
      <c r="CB44" s="1281"/>
      <c r="CC44" s="1281"/>
      <c r="CD44" s="1281"/>
      <c r="CE44" s="1281"/>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c r="DD44" s="1288"/>
      <c r="DE44" s="1288"/>
      <c r="DF44" s="1288"/>
      <c r="DG44" s="1289"/>
    </row>
    <row r="45" spans="1:111" x14ac:dyDescent="0.35">
      <c r="A45" s="1281"/>
      <c r="B45" s="1281"/>
      <c r="C45" s="1281"/>
      <c r="D45" s="1281"/>
      <c r="E45" s="1281"/>
      <c r="F45" s="1281"/>
      <c r="G45" s="1281"/>
      <c r="H45" s="1281"/>
      <c r="I45" s="1281"/>
      <c r="J45" s="1287"/>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288"/>
      <c r="AH45" s="1288"/>
      <c r="AI45" s="1288"/>
      <c r="AJ45" s="1288"/>
      <c r="AK45" s="1289"/>
      <c r="AL45" s="1281"/>
      <c r="AM45" s="1281"/>
      <c r="AN45" s="1281"/>
      <c r="AO45" s="1281"/>
      <c r="AP45" s="1281"/>
      <c r="AQ45" s="1281"/>
      <c r="AR45" s="1281"/>
      <c r="AS45" s="1281"/>
      <c r="AT45" s="1281"/>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8"/>
      <c r="BS45" s="1288"/>
      <c r="BT45" s="1288"/>
      <c r="BU45" s="1288"/>
      <c r="BV45" s="1289"/>
      <c r="BW45" s="1281"/>
      <c r="BX45" s="1281"/>
      <c r="BY45" s="1281"/>
      <c r="BZ45" s="1281"/>
      <c r="CA45" s="1281"/>
      <c r="CB45" s="1281"/>
      <c r="CC45" s="1281"/>
      <c r="CD45" s="1281"/>
      <c r="CE45" s="1281"/>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c r="DD45" s="1288"/>
      <c r="DE45" s="1288"/>
      <c r="DF45" s="1288"/>
      <c r="DG45" s="1289"/>
    </row>
    <row r="46" spans="1:111" x14ac:dyDescent="0.35">
      <c r="A46" s="1281"/>
      <c r="B46" s="1281"/>
      <c r="C46" s="1281"/>
      <c r="D46" s="1281"/>
      <c r="E46" s="1281"/>
      <c r="F46" s="1281"/>
      <c r="G46" s="1281"/>
      <c r="H46" s="1281"/>
      <c r="I46" s="1281"/>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288"/>
      <c r="AH46" s="1288"/>
      <c r="AI46" s="1288"/>
      <c r="AJ46" s="1288"/>
      <c r="AK46" s="1289"/>
      <c r="AL46" s="1281"/>
      <c r="AM46" s="1281"/>
      <c r="AN46" s="1281"/>
      <c r="AO46" s="1281"/>
      <c r="AP46" s="1281"/>
      <c r="AQ46" s="1281"/>
      <c r="AR46" s="1281"/>
      <c r="AS46" s="1281"/>
      <c r="AT46" s="1281"/>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8"/>
      <c r="BS46" s="1288"/>
      <c r="BT46" s="1288"/>
      <c r="BU46" s="1288"/>
      <c r="BV46" s="1289"/>
      <c r="BW46" s="1281"/>
      <c r="BX46" s="1281"/>
      <c r="BY46" s="1281"/>
      <c r="BZ46" s="1281"/>
      <c r="CA46" s="1281"/>
      <c r="CB46" s="1281"/>
      <c r="CC46" s="1281"/>
      <c r="CD46" s="1281"/>
      <c r="CE46" s="1281"/>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c r="DD46" s="1288"/>
      <c r="DE46" s="1288"/>
      <c r="DF46" s="1288"/>
      <c r="DG46" s="1289"/>
    </row>
    <row r="47" spans="1:111" x14ac:dyDescent="0.35">
      <c r="A47" s="1281"/>
      <c r="B47" s="1281"/>
      <c r="C47" s="1281"/>
      <c r="D47" s="1281"/>
      <c r="E47" s="1281"/>
      <c r="F47" s="1281"/>
      <c r="G47" s="1281"/>
      <c r="H47" s="1281"/>
      <c r="I47" s="1281"/>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288"/>
      <c r="AH47" s="1288"/>
      <c r="AI47" s="1288"/>
      <c r="AJ47" s="1288"/>
      <c r="AK47" s="1289"/>
      <c r="AL47" s="1281"/>
      <c r="AM47" s="1281"/>
      <c r="AN47" s="1281"/>
      <c r="AO47" s="1281"/>
      <c r="AP47" s="1281"/>
      <c r="AQ47" s="1281"/>
      <c r="AR47" s="1281"/>
      <c r="AS47" s="1281"/>
      <c r="AT47" s="1281"/>
      <c r="AU47" s="1287"/>
      <c r="AV47" s="1287"/>
      <c r="AW47" s="1287"/>
      <c r="AX47" s="1287"/>
      <c r="AY47" s="1287"/>
      <c r="AZ47" s="1287"/>
      <c r="BA47" s="1287"/>
      <c r="BB47" s="1287"/>
      <c r="BC47" s="1287"/>
      <c r="BD47" s="1287"/>
      <c r="BE47" s="1287"/>
      <c r="BF47" s="1287"/>
      <c r="BG47" s="1287"/>
      <c r="BH47" s="1287"/>
      <c r="BI47" s="1287"/>
      <c r="BJ47" s="1287"/>
      <c r="BK47" s="1287"/>
      <c r="BL47" s="1287"/>
      <c r="BM47" s="1287"/>
      <c r="BN47" s="1287"/>
      <c r="BO47" s="1287"/>
      <c r="BP47" s="1287"/>
      <c r="BQ47" s="1287"/>
      <c r="BR47" s="1288"/>
      <c r="BS47" s="1288"/>
      <c r="BT47" s="1288"/>
      <c r="BU47" s="1288"/>
      <c r="BV47" s="1289"/>
      <c r="BW47" s="1281"/>
      <c r="BX47" s="1281"/>
      <c r="BY47" s="1281"/>
      <c r="BZ47" s="1281"/>
      <c r="CA47" s="1281"/>
      <c r="CB47" s="1281"/>
      <c r="CC47" s="1281"/>
      <c r="CD47" s="1281"/>
      <c r="CE47" s="1281"/>
      <c r="CF47" s="1287"/>
      <c r="CG47" s="1287"/>
      <c r="CH47" s="1287"/>
      <c r="CI47" s="1287"/>
      <c r="CJ47" s="1287"/>
      <c r="CK47" s="1287"/>
      <c r="CL47" s="1287"/>
      <c r="CM47" s="1287"/>
      <c r="CN47" s="1287"/>
      <c r="CO47" s="1287"/>
      <c r="CP47" s="1287"/>
      <c r="CQ47" s="1287"/>
      <c r="CR47" s="1287"/>
      <c r="CS47" s="1287"/>
      <c r="CT47" s="1287"/>
      <c r="CU47" s="1287"/>
      <c r="CV47" s="1287"/>
      <c r="CW47" s="1287"/>
      <c r="CX47" s="1287"/>
      <c r="CY47" s="1287"/>
      <c r="CZ47" s="1287"/>
      <c r="DA47" s="1287"/>
      <c r="DB47" s="1287"/>
      <c r="DC47" s="1288"/>
      <c r="DD47" s="1288"/>
      <c r="DE47" s="1288"/>
      <c r="DF47" s="1288"/>
      <c r="DG47" s="1289"/>
    </row>
    <row r="48" spans="1:111" x14ac:dyDescent="0.35">
      <c r="A48" s="1281"/>
      <c r="B48" s="1281"/>
      <c r="C48" s="1281"/>
      <c r="D48" s="1281"/>
      <c r="E48" s="1281"/>
      <c r="F48" s="1281"/>
      <c r="G48" s="1281"/>
      <c r="H48" s="1281"/>
      <c r="I48" s="1281"/>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288"/>
      <c r="AH48" s="1288"/>
      <c r="AI48" s="1288"/>
      <c r="AJ48" s="1288"/>
      <c r="AK48" s="1289"/>
      <c r="AL48" s="1281"/>
      <c r="AM48" s="1281"/>
      <c r="AN48" s="1281"/>
      <c r="AO48" s="1281"/>
      <c r="AP48" s="1281"/>
      <c r="AQ48" s="1281"/>
      <c r="AR48" s="1281"/>
      <c r="AS48" s="1281"/>
      <c r="AT48" s="1281"/>
      <c r="AU48" s="1287"/>
      <c r="AV48" s="1287"/>
      <c r="AW48" s="1287"/>
      <c r="AX48" s="1287"/>
      <c r="AY48" s="1287"/>
      <c r="AZ48" s="1287"/>
      <c r="BA48" s="1287"/>
      <c r="BB48" s="1287"/>
      <c r="BC48" s="1287"/>
      <c r="BD48" s="1287"/>
      <c r="BE48" s="1287"/>
      <c r="BF48" s="1287"/>
      <c r="BG48" s="1287"/>
      <c r="BH48" s="1287"/>
      <c r="BI48" s="1287"/>
      <c r="BJ48" s="1287"/>
      <c r="BK48" s="1287"/>
      <c r="BL48" s="1287"/>
      <c r="BM48" s="1287"/>
      <c r="BN48" s="1287"/>
      <c r="BO48" s="1287"/>
      <c r="BP48" s="1287"/>
      <c r="BQ48" s="1287"/>
      <c r="BR48" s="1288"/>
      <c r="BS48" s="1288"/>
      <c r="BT48" s="1288"/>
      <c r="BU48" s="1288"/>
      <c r="BV48" s="1289"/>
      <c r="BW48" s="1281"/>
      <c r="BX48" s="1281"/>
      <c r="BY48" s="1281"/>
      <c r="BZ48" s="1281"/>
      <c r="CA48" s="1281"/>
      <c r="CB48" s="1281"/>
      <c r="CC48" s="1281"/>
      <c r="CD48" s="1281"/>
      <c r="CE48" s="1281"/>
      <c r="CF48" s="1287"/>
      <c r="CG48" s="1287"/>
      <c r="CH48" s="1287"/>
      <c r="CI48" s="1287"/>
      <c r="CJ48" s="1287"/>
      <c r="CK48" s="1287"/>
      <c r="CL48" s="1287"/>
      <c r="CM48" s="1287"/>
      <c r="CN48" s="1287"/>
      <c r="CO48" s="1287"/>
      <c r="CP48" s="1287"/>
      <c r="CQ48" s="1287"/>
      <c r="CR48" s="1287"/>
      <c r="CS48" s="1287"/>
      <c r="CT48" s="1287"/>
      <c r="CU48" s="1287"/>
      <c r="CV48" s="1287"/>
      <c r="CW48" s="1287"/>
      <c r="CX48" s="1287"/>
      <c r="CY48" s="1287"/>
      <c r="CZ48" s="1287"/>
      <c r="DA48" s="1287"/>
      <c r="DB48" s="1287"/>
      <c r="DC48" s="1288"/>
      <c r="DD48" s="1288"/>
      <c r="DE48" s="1288"/>
      <c r="DF48" s="1288"/>
      <c r="DG48" s="1289"/>
    </row>
    <row r="49" spans="1:111" x14ac:dyDescent="0.35">
      <c r="A49" s="1281"/>
      <c r="B49" s="1281"/>
      <c r="C49" s="1281"/>
      <c r="D49" s="1281"/>
      <c r="E49" s="1281"/>
      <c r="F49" s="1281"/>
      <c r="G49" s="1281"/>
      <c r="H49" s="1281"/>
      <c r="I49" s="1281"/>
      <c r="J49" s="1287"/>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288"/>
      <c r="AH49" s="1288"/>
      <c r="AI49" s="1288"/>
      <c r="AJ49" s="1288"/>
      <c r="AK49" s="1289"/>
      <c r="AL49" s="1281"/>
      <c r="AM49" s="1281"/>
      <c r="AN49" s="1281"/>
      <c r="AO49" s="1281"/>
      <c r="AP49" s="1281"/>
      <c r="AQ49" s="1281"/>
      <c r="AR49" s="1281"/>
      <c r="AS49" s="1281"/>
      <c r="AT49" s="1281"/>
      <c r="AU49" s="1287"/>
      <c r="AV49" s="1287"/>
      <c r="AW49" s="1287"/>
      <c r="AX49" s="1287"/>
      <c r="AY49" s="1287"/>
      <c r="AZ49" s="1287"/>
      <c r="BA49" s="1287"/>
      <c r="BB49" s="1287"/>
      <c r="BC49" s="1287"/>
      <c r="BD49" s="1287"/>
      <c r="BE49" s="1287"/>
      <c r="BF49" s="1287"/>
      <c r="BG49" s="1287"/>
      <c r="BH49" s="1287"/>
      <c r="BI49" s="1287"/>
      <c r="BJ49" s="1287"/>
      <c r="BK49" s="1287"/>
      <c r="BL49" s="1287"/>
      <c r="BM49" s="1287"/>
      <c r="BN49" s="1287"/>
      <c r="BO49" s="1287"/>
      <c r="BP49" s="1287"/>
      <c r="BQ49" s="1287"/>
      <c r="BR49" s="1288"/>
      <c r="BS49" s="1288"/>
      <c r="BT49" s="1288"/>
      <c r="BU49" s="1288"/>
      <c r="BV49" s="1289"/>
      <c r="BW49" s="1281"/>
      <c r="BX49" s="1281"/>
      <c r="BY49" s="1281"/>
      <c r="BZ49" s="1281"/>
      <c r="CA49" s="1281"/>
      <c r="CB49" s="1281"/>
      <c r="CC49" s="1281"/>
      <c r="CD49" s="1281"/>
      <c r="CE49" s="1281"/>
      <c r="CF49" s="1287"/>
      <c r="CG49" s="1287"/>
      <c r="CH49" s="1287"/>
      <c r="CI49" s="1287"/>
      <c r="CJ49" s="1287"/>
      <c r="CK49" s="1287"/>
      <c r="CL49" s="1287"/>
      <c r="CM49" s="1287"/>
      <c r="CN49" s="1287"/>
      <c r="CO49" s="1287"/>
      <c r="CP49" s="1287"/>
      <c r="CQ49" s="1287"/>
      <c r="CR49" s="1287"/>
      <c r="CS49" s="1287"/>
      <c r="CT49" s="1287"/>
      <c r="CU49" s="1287"/>
      <c r="CV49" s="1287"/>
      <c r="CW49" s="1287"/>
      <c r="CX49" s="1287"/>
      <c r="CY49" s="1287"/>
      <c r="CZ49" s="1287"/>
      <c r="DA49" s="1287"/>
      <c r="DB49" s="1287"/>
      <c r="DC49" s="1288"/>
      <c r="DD49" s="1288"/>
      <c r="DE49" s="1288"/>
      <c r="DF49" s="1288"/>
      <c r="DG49" s="1289"/>
    </row>
    <row r="50" spans="1:111" x14ac:dyDescent="0.35">
      <c r="A50" s="1281"/>
      <c r="B50" s="1281"/>
      <c r="C50" s="1281"/>
      <c r="D50" s="1281"/>
      <c r="E50" s="1281"/>
      <c r="F50" s="1281"/>
      <c r="G50" s="1281"/>
      <c r="H50" s="1281"/>
      <c r="I50" s="1281"/>
      <c r="J50" s="1287"/>
      <c r="K50" s="1287"/>
      <c r="L50" s="1287"/>
      <c r="M50" s="1287"/>
      <c r="N50" s="1287"/>
      <c r="O50" s="1287"/>
      <c r="P50" s="1287"/>
      <c r="Q50" s="1287"/>
      <c r="R50" s="1287"/>
      <c r="S50" s="1287"/>
      <c r="T50" s="1287"/>
      <c r="U50" s="1287"/>
      <c r="V50" s="1287"/>
      <c r="W50" s="1287"/>
      <c r="X50" s="1287"/>
      <c r="Y50" s="1287"/>
      <c r="Z50" s="1287"/>
      <c r="AA50" s="1287"/>
      <c r="AB50" s="1287"/>
      <c r="AC50" s="1287"/>
      <c r="AD50" s="1287"/>
      <c r="AE50" s="1287"/>
      <c r="AF50" s="1287"/>
      <c r="AG50" s="1288"/>
      <c r="AH50" s="1288"/>
      <c r="AI50" s="1288"/>
      <c r="AJ50" s="1288"/>
      <c r="AK50" s="1289"/>
      <c r="AL50" s="1281"/>
      <c r="AM50" s="1281"/>
      <c r="AN50" s="1281"/>
      <c r="AO50" s="1281"/>
      <c r="AP50" s="1281"/>
      <c r="AQ50" s="1281"/>
      <c r="AR50" s="1281"/>
      <c r="AS50" s="1281"/>
      <c r="AT50" s="1281"/>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7"/>
      <c r="BP50" s="1287"/>
      <c r="BQ50" s="1287"/>
      <c r="BR50" s="1288"/>
      <c r="BS50" s="1288"/>
      <c r="BT50" s="1288"/>
      <c r="BU50" s="1288"/>
      <c r="BV50" s="1289"/>
      <c r="BW50" s="1281"/>
      <c r="BX50" s="1281"/>
      <c r="BY50" s="1281"/>
      <c r="BZ50" s="1281"/>
      <c r="CA50" s="1281"/>
      <c r="CB50" s="1281"/>
      <c r="CC50" s="1281"/>
      <c r="CD50" s="1281"/>
      <c r="CE50" s="1281"/>
      <c r="CF50" s="1287"/>
      <c r="CG50" s="1287"/>
      <c r="CH50" s="1287"/>
      <c r="CI50" s="1287"/>
      <c r="CJ50" s="1287"/>
      <c r="CK50" s="1287"/>
      <c r="CL50" s="1287"/>
      <c r="CM50" s="1287"/>
      <c r="CN50" s="1287"/>
      <c r="CO50" s="1287"/>
      <c r="CP50" s="1287"/>
      <c r="CQ50" s="1287"/>
      <c r="CR50" s="1287"/>
      <c r="CS50" s="1287"/>
      <c r="CT50" s="1287"/>
      <c r="CU50" s="1287"/>
      <c r="CV50" s="1287"/>
      <c r="CW50" s="1287"/>
      <c r="CX50" s="1287"/>
      <c r="CY50" s="1287"/>
      <c r="CZ50" s="1287"/>
      <c r="DA50" s="1287"/>
      <c r="DB50" s="1287"/>
      <c r="DC50" s="1288"/>
      <c r="DD50" s="1288"/>
      <c r="DE50" s="1288"/>
      <c r="DF50" s="1288"/>
      <c r="DG50" s="1289"/>
    </row>
    <row r="51" spans="1:111" ht="7.5" customHeight="1" thickBot="1" x14ac:dyDescent="0.4">
      <c r="A51" s="215"/>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row>
    <row r="52" spans="1:111" ht="5.25" customHeight="1" x14ac:dyDescent="0.35">
      <c r="A52" s="261"/>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row>
    <row r="53" spans="1:111" s="191" customFormat="1" ht="13" x14ac:dyDescent="0.3">
      <c r="A53" s="189" t="str">
        <f>'40-15 PRES - MANDATORY'!$B$63</f>
        <v>DeCAF 40-15 + DeCAF 40-16, Apr 21, 2025</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285"/>
      <c r="BB53" s="285" t="s">
        <v>52</v>
      </c>
      <c r="BC53" s="285"/>
      <c r="BD53" s="285"/>
      <c r="BE53" s="285"/>
      <c r="BH53" s="1159" t="str">
        <f>IF('40-15 PRES - MANDATORY'!$I$59&gt;0,'40-15 PRES - MANDATORY'!$I$59,"")</f>
        <v/>
      </c>
      <c r="BI53" s="1159"/>
      <c r="BJ53" s="1159"/>
      <c r="BK53" s="1159"/>
      <c r="BL53" s="1159"/>
      <c r="BM53" s="1159"/>
      <c r="BN53" s="1159"/>
      <c r="BO53" s="1159"/>
      <c r="BP53" s="1159"/>
      <c r="BQ53" s="1159"/>
      <c r="BR53" s="285"/>
      <c r="BS53" s="190"/>
      <c r="BT53" s="190"/>
      <c r="BU53" s="190"/>
      <c r="BV53" s="190"/>
      <c r="CD53" s="262"/>
      <c r="CJ53" s="289"/>
      <c r="CU53" s="1292" t="s">
        <v>40</v>
      </c>
      <c r="CV53" s="1292"/>
      <c r="CW53" s="1292"/>
      <c r="CX53" s="1292"/>
      <c r="CY53" s="1292"/>
      <c r="CZ53" s="1293"/>
      <c r="DA53" s="1294"/>
      <c r="DB53" s="1292" t="s">
        <v>41</v>
      </c>
      <c r="DC53" s="1292"/>
      <c r="DD53" s="1292"/>
      <c r="DE53" s="1293"/>
      <c r="DF53" s="1294"/>
    </row>
    <row r="55" spans="1:111" x14ac:dyDescent="0.35">
      <c r="BQ55" s="261"/>
    </row>
  </sheetData>
  <sheetProtection algorithmName="SHA-512" hashValue="I4cAcd44vFxeE1h5sDzjG95sHdbByt2D/NBUR2vSaa/lOkx5edhPbiA2XbkThPUeIG4n5zk/WQ8gnG3AY3aeNQ==" saltValue="QaZ1WireflPm2lf/Os5FIg==" spinCount="100000" sheet="1" selectLockedCells="1"/>
  <mergeCells count="587">
    <mergeCell ref="BH53:BQ53"/>
    <mergeCell ref="CU53:CY53"/>
    <mergeCell ref="CZ53:DA53"/>
    <mergeCell ref="DB53:DD53"/>
    <mergeCell ref="DE53:DF53"/>
    <mergeCell ref="CF49:CR49"/>
    <mergeCell ref="CS49:DB49"/>
    <mergeCell ref="DC49:DG49"/>
    <mergeCell ref="A50:I50"/>
    <mergeCell ref="J50:V50"/>
    <mergeCell ref="W50:AF50"/>
    <mergeCell ref="AG50:AK50"/>
    <mergeCell ref="AL50:AT50"/>
    <mergeCell ref="AU50:BG50"/>
    <mergeCell ref="BH50:BQ50"/>
    <mergeCell ref="BR50:BV50"/>
    <mergeCell ref="BW50:CE50"/>
    <mergeCell ref="CF50:CR50"/>
    <mergeCell ref="CS50:DB50"/>
    <mergeCell ref="DC50:DG50"/>
    <mergeCell ref="A49:I49"/>
    <mergeCell ref="J49:V49"/>
    <mergeCell ref="W49:AF49"/>
    <mergeCell ref="AG49:AK49"/>
    <mergeCell ref="AL49:AT49"/>
    <mergeCell ref="AU49:BG49"/>
    <mergeCell ref="BH49:BQ49"/>
    <mergeCell ref="BR49:BV49"/>
    <mergeCell ref="BW49:CE49"/>
    <mergeCell ref="CF47:CR47"/>
    <mergeCell ref="CS47:DB47"/>
    <mergeCell ref="DC47:DG47"/>
    <mergeCell ref="A48:I48"/>
    <mergeCell ref="J48:V48"/>
    <mergeCell ref="W48:AF48"/>
    <mergeCell ref="AG48:AK48"/>
    <mergeCell ref="AL48:AT48"/>
    <mergeCell ref="DC48:DG48"/>
    <mergeCell ref="AU48:BG48"/>
    <mergeCell ref="BH48:BQ48"/>
    <mergeCell ref="BR48:BV48"/>
    <mergeCell ref="BW48:CE48"/>
    <mergeCell ref="CF48:CR48"/>
    <mergeCell ref="CS48:DB48"/>
    <mergeCell ref="A47:I47"/>
    <mergeCell ref="J47:V47"/>
    <mergeCell ref="W47:AF47"/>
    <mergeCell ref="AG47:AK47"/>
    <mergeCell ref="AL47:AT47"/>
    <mergeCell ref="AU47:BG47"/>
    <mergeCell ref="BH47:BQ47"/>
    <mergeCell ref="BR47:BV47"/>
    <mergeCell ref="BW47:CE47"/>
    <mergeCell ref="A45:I45"/>
    <mergeCell ref="J45:V45"/>
    <mergeCell ref="W45:AF45"/>
    <mergeCell ref="AG45:AK45"/>
    <mergeCell ref="AL45:AT45"/>
    <mergeCell ref="DC45:DG45"/>
    <mergeCell ref="A46:I46"/>
    <mergeCell ref="J46:V46"/>
    <mergeCell ref="W46:AF46"/>
    <mergeCell ref="AG46:AK46"/>
    <mergeCell ref="AL46:AT46"/>
    <mergeCell ref="AU46:BG46"/>
    <mergeCell ref="BH46:BQ46"/>
    <mergeCell ref="BR46:BV46"/>
    <mergeCell ref="BW46:CE46"/>
    <mergeCell ref="AU45:BG45"/>
    <mergeCell ref="BH45:BQ45"/>
    <mergeCell ref="BR45:BV45"/>
    <mergeCell ref="BW45:CE45"/>
    <mergeCell ref="CF45:CR45"/>
    <mergeCell ref="CS45:DB45"/>
    <mergeCell ref="CF46:CR46"/>
    <mergeCell ref="CS46:DB46"/>
    <mergeCell ref="DC46:DG46"/>
    <mergeCell ref="CF43:CR43"/>
    <mergeCell ref="CS43:DB43"/>
    <mergeCell ref="DC43:DG43"/>
    <mergeCell ref="A44:I44"/>
    <mergeCell ref="J44:V44"/>
    <mergeCell ref="W44:AF44"/>
    <mergeCell ref="AG44:AK44"/>
    <mergeCell ref="AL44:AT44"/>
    <mergeCell ref="AU44:BG44"/>
    <mergeCell ref="BH44:BQ44"/>
    <mergeCell ref="BR44:BV44"/>
    <mergeCell ref="BW44:CE44"/>
    <mergeCell ref="CF44:CR44"/>
    <mergeCell ref="CS44:DB44"/>
    <mergeCell ref="DC44:DG44"/>
    <mergeCell ref="A43:I43"/>
    <mergeCell ref="J43:V43"/>
    <mergeCell ref="W43:AF43"/>
    <mergeCell ref="AG43:AK43"/>
    <mergeCell ref="AL43:AT43"/>
    <mergeCell ref="AU43:BG43"/>
    <mergeCell ref="BH43:BQ43"/>
    <mergeCell ref="BR43:BV43"/>
    <mergeCell ref="BW43:CE43"/>
    <mergeCell ref="CF41:CR41"/>
    <mergeCell ref="CS41:DB41"/>
    <mergeCell ref="DC41:DG41"/>
    <mergeCell ref="A42:I42"/>
    <mergeCell ref="J42:V42"/>
    <mergeCell ref="W42:AF42"/>
    <mergeCell ref="AG42:AK42"/>
    <mergeCell ref="AL42:AT42"/>
    <mergeCell ref="DC42:DG42"/>
    <mergeCell ref="AU42:BG42"/>
    <mergeCell ref="BH42:BQ42"/>
    <mergeCell ref="BR42:BV42"/>
    <mergeCell ref="BW42:CE42"/>
    <mergeCell ref="CF42:CR42"/>
    <mergeCell ref="CS42:DB42"/>
    <mergeCell ref="A41:I41"/>
    <mergeCell ref="J41:V41"/>
    <mergeCell ref="W41:AF41"/>
    <mergeCell ref="AG41:AK41"/>
    <mergeCell ref="AL41:AT41"/>
    <mergeCell ref="AU41:BG41"/>
    <mergeCell ref="BH41:BQ41"/>
    <mergeCell ref="BR41:BV41"/>
    <mergeCell ref="BW41:CE41"/>
    <mergeCell ref="A39:I39"/>
    <mergeCell ref="J39:V39"/>
    <mergeCell ref="W39:AF39"/>
    <mergeCell ref="AG39:AK39"/>
    <mergeCell ref="AL39:AT39"/>
    <mergeCell ref="DC39:DG39"/>
    <mergeCell ref="A40:I40"/>
    <mergeCell ref="J40:V40"/>
    <mergeCell ref="W40:AF40"/>
    <mergeCell ref="AG40:AK40"/>
    <mergeCell ref="AL40:AT40"/>
    <mergeCell ref="AU40:BG40"/>
    <mergeCell ref="BH40:BQ40"/>
    <mergeCell ref="BR40:BV40"/>
    <mergeCell ref="BW40:CE40"/>
    <mergeCell ref="AU39:BG39"/>
    <mergeCell ref="BH39:BQ39"/>
    <mergeCell ref="BR39:BV39"/>
    <mergeCell ref="BW39:CE39"/>
    <mergeCell ref="CF39:CR39"/>
    <mergeCell ref="CS39:DB39"/>
    <mergeCell ref="CF40:CR40"/>
    <mergeCell ref="CS40:DB40"/>
    <mergeCell ref="DC40:DG40"/>
    <mergeCell ref="CF37:CR37"/>
    <mergeCell ref="CS37:DB37"/>
    <mergeCell ref="DC37:DG37"/>
    <mergeCell ref="A38:I38"/>
    <mergeCell ref="J38:V38"/>
    <mergeCell ref="W38:AF38"/>
    <mergeCell ref="AG38:AK38"/>
    <mergeCell ref="AL38:AT38"/>
    <mergeCell ref="AU38:BG38"/>
    <mergeCell ref="BH38:BQ38"/>
    <mergeCell ref="BR38:BV38"/>
    <mergeCell ref="BW38:CE38"/>
    <mergeCell ref="CF38:CR38"/>
    <mergeCell ref="CS38:DB38"/>
    <mergeCell ref="DC38:DG38"/>
    <mergeCell ref="A37:I37"/>
    <mergeCell ref="J37:V37"/>
    <mergeCell ref="W37:AF37"/>
    <mergeCell ref="AG37:AK37"/>
    <mergeCell ref="AL37:AT37"/>
    <mergeCell ref="AU37:BG37"/>
    <mergeCell ref="BH37:BQ37"/>
    <mergeCell ref="BR37:BV37"/>
    <mergeCell ref="BW37:CE37"/>
    <mergeCell ref="CF35:CR35"/>
    <mergeCell ref="CS35:DB35"/>
    <mergeCell ref="DC35:DG35"/>
    <mergeCell ref="A36:I36"/>
    <mergeCell ref="J36:V36"/>
    <mergeCell ref="W36:AF36"/>
    <mergeCell ref="AG36:AK36"/>
    <mergeCell ref="AL36:AT36"/>
    <mergeCell ref="DC36:DG36"/>
    <mergeCell ref="AU36:BG36"/>
    <mergeCell ref="BH36:BQ36"/>
    <mergeCell ref="BR36:BV36"/>
    <mergeCell ref="BW36:CE36"/>
    <mergeCell ref="CF36:CR36"/>
    <mergeCell ref="CS36:DB36"/>
    <mergeCell ref="A35:I35"/>
    <mergeCell ref="J35:V35"/>
    <mergeCell ref="W35:AF35"/>
    <mergeCell ref="AG35:AK35"/>
    <mergeCell ref="AL35:AT35"/>
    <mergeCell ref="AU35:BG35"/>
    <mergeCell ref="BH35:BQ35"/>
    <mergeCell ref="BR35:BV35"/>
    <mergeCell ref="BW35:CE35"/>
    <mergeCell ref="A33:I33"/>
    <mergeCell ref="J33:V33"/>
    <mergeCell ref="W33:AF33"/>
    <mergeCell ref="AG33:AK33"/>
    <mergeCell ref="AL33:AT33"/>
    <mergeCell ref="DC33:DG33"/>
    <mergeCell ref="A34:I34"/>
    <mergeCell ref="J34:V34"/>
    <mergeCell ref="W34:AF34"/>
    <mergeCell ref="AG34:AK34"/>
    <mergeCell ref="AL34:AT34"/>
    <mergeCell ref="AU34:BG34"/>
    <mergeCell ref="BH34:BQ34"/>
    <mergeCell ref="BR34:BV34"/>
    <mergeCell ref="BW34:CE34"/>
    <mergeCell ref="AU33:BG33"/>
    <mergeCell ref="BH33:BQ33"/>
    <mergeCell ref="BR33:BV33"/>
    <mergeCell ref="BW33:CE33"/>
    <mergeCell ref="CF33:CR33"/>
    <mergeCell ref="CS33:DB33"/>
    <mergeCell ref="CF34:CR34"/>
    <mergeCell ref="CS34:DB34"/>
    <mergeCell ref="DC34:DG34"/>
    <mergeCell ref="CF31:CR31"/>
    <mergeCell ref="CS31:DB31"/>
    <mergeCell ref="DC31:DG31"/>
    <mergeCell ref="A32:I32"/>
    <mergeCell ref="J32:V32"/>
    <mergeCell ref="W32:AF32"/>
    <mergeCell ref="AG32:AK32"/>
    <mergeCell ref="AL32:AT32"/>
    <mergeCell ref="AU32:BG32"/>
    <mergeCell ref="BH32:BQ32"/>
    <mergeCell ref="BR32:BV32"/>
    <mergeCell ref="BW32:CE32"/>
    <mergeCell ref="CF32:CR32"/>
    <mergeCell ref="CS32:DB32"/>
    <mergeCell ref="DC32:DG32"/>
    <mergeCell ref="A31:I31"/>
    <mergeCell ref="J31:V31"/>
    <mergeCell ref="W31:AF31"/>
    <mergeCell ref="AG31:AK31"/>
    <mergeCell ref="AL31:AT31"/>
    <mergeCell ref="AU31:BG31"/>
    <mergeCell ref="BH31:BQ31"/>
    <mergeCell ref="BR31:BV31"/>
    <mergeCell ref="BW31:CE31"/>
    <mergeCell ref="CF29:CR29"/>
    <mergeCell ref="CS29:DB29"/>
    <mergeCell ref="DC29:DG29"/>
    <mergeCell ref="A30:I30"/>
    <mergeCell ref="J30:V30"/>
    <mergeCell ref="W30:AF30"/>
    <mergeCell ref="AG30:AK30"/>
    <mergeCell ref="AL30:AT30"/>
    <mergeCell ref="DC30:DG30"/>
    <mergeCell ref="AU30:BG30"/>
    <mergeCell ref="BH30:BQ30"/>
    <mergeCell ref="BR30:BV30"/>
    <mergeCell ref="BW30:CE30"/>
    <mergeCell ref="CF30:CR30"/>
    <mergeCell ref="CS30:DB30"/>
    <mergeCell ref="A29:I29"/>
    <mergeCell ref="J29:V29"/>
    <mergeCell ref="W29:AF29"/>
    <mergeCell ref="AG29:AK29"/>
    <mergeCell ref="AL29:AT29"/>
    <mergeCell ref="AU29:BG29"/>
    <mergeCell ref="BH29:BQ29"/>
    <mergeCell ref="BR29:BV29"/>
    <mergeCell ref="BW29:CE29"/>
    <mergeCell ref="A27:I27"/>
    <mergeCell ref="J27:V27"/>
    <mergeCell ref="W27:AF27"/>
    <mergeCell ref="AG27:AK27"/>
    <mergeCell ref="AL27:AT27"/>
    <mergeCell ref="DC27:DG27"/>
    <mergeCell ref="A28:I28"/>
    <mergeCell ref="J28:V28"/>
    <mergeCell ref="W28:AF28"/>
    <mergeCell ref="AG28:AK28"/>
    <mergeCell ref="AL28:AT28"/>
    <mergeCell ref="AU28:BG28"/>
    <mergeCell ref="BH28:BQ28"/>
    <mergeCell ref="BR28:BV28"/>
    <mergeCell ref="BW28:CE28"/>
    <mergeCell ref="AU27:BG27"/>
    <mergeCell ref="BH27:BQ27"/>
    <mergeCell ref="BR27:BV27"/>
    <mergeCell ref="BW27:CE27"/>
    <mergeCell ref="CF27:CR27"/>
    <mergeCell ref="CS27:DB27"/>
    <mergeCell ref="CF28:CR28"/>
    <mergeCell ref="CS28:DB28"/>
    <mergeCell ref="DC28:DG28"/>
    <mergeCell ref="CF25:CR25"/>
    <mergeCell ref="CS25:DB25"/>
    <mergeCell ref="DC25:DG25"/>
    <mergeCell ref="A26:I26"/>
    <mergeCell ref="J26:V26"/>
    <mergeCell ref="W26:AF26"/>
    <mergeCell ref="AG26:AK26"/>
    <mergeCell ref="AL26:AT26"/>
    <mergeCell ref="AU26:BG26"/>
    <mergeCell ref="BH26:BQ26"/>
    <mergeCell ref="BR26:BV26"/>
    <mergeCell ref="BW26:CE26"/>
    <mergeCell ref="CF26:CR26"/>
    <mergeCell ref="CS26:DB26"/>
    <mergeCell ref="DC26:DG26"/>
    <mergeCell ref="A25:I25"/>
    <mergeCell ref="J25:V25"/>
    <mergeCell ref="W25:AF25"/>
    <mergeCell ref="AG25:AK25"/>
    <mergeCell ref="AL25:AT25"/>
    <mergeCell ref="AU25:BG25"/>
    <mergeCell ref="BH25:BQ25"/>
    <mergeCell ref="BR25:BV25"/>
    <mergeCell ref="BW25:CE25"/>
    <mergeCell ref="CF23:CR23"/>
    <mergeCell ref="CS23:DB23"/>
    <mergeCell ref="DC23:DG23"/>
    <mergeCell ref="A24:I24"/>
    <mergeCell ref="J24:V24"/>
    <mergeCell ref="W24:AF24"/>
    <mergeCell ref="AG24:AK24"/>
    <mergeCell ref="AL24:AT24"/>
    <mergeCell ref="DC24:DG24"/>
    <mergeCell ref="AU24:BG24"/>
    <mergeCell ref="BH24:BQ24"/>
    <mergeCell ref="BR24:BV24"/>
    <mergeCell ref="BW24:CE24"/>
    <mergeCell ref="CF24:CR24"/>
    <mergeCell ref="CS24:DB24"/>
    <mergeCell ref="A23:I23"/>
    <mergeCell ref="J23:V23"/>
    <mergeCell ref="W23:AF23"/>
    <mergeCell ref="AG23:AK23"/>
    <mergeCell ref="AL23:AT23"/>
    <mergeCell ref="AU23:BG23"/>
    <mergeCell ref="BH23:BQ23"/>
    <mergeCell ref="BR23:BV23"/>
    <mergeCell ref="BW23:CE23"/>
    <mergeCell ref="A21:I21"/>
    <mergeCell ref="J21:V21"/>
    <mergeCell ref="W21:AF21"/>
    <mergeCell ref="AG21:AK21"/>
    <mergeCell ref="AL21:AT21"/>
    <mergeCell ref="DC21:DG21"/>
    <mergeCell ref="A22:I22"/>
    <mergeCell ref="J22:V22"/>
    <mergeCell ref="W22:AF22"/>
    <mergeCell ref="AG22:AK22"/>
    <mergeCell ref="AL22:AT22"/>
    <mergeCell ref="AU22:BG22"/>
    <mergeCell ref="BH22:BQ22"/>
    <mergeCell ref="BR22:BV22"/>
    <mergeCell ref="BW22:CE22"/>
    <mergeCell ref="AU21:BG21"/>
    <mergeCell ref="BH21:BQ21"/>
    <mergeCell ref="BR21:BV21"/>
    <mergeCell ref="BW21:CE21"/>
    <mergeCell ref="CF21:CR21"/>
    <mergeCell ref="CS21:DB21"/>
    <mergeCell ref="CF22:CR22"/>
    <mergeCell ref="CS22:DB22"/>
    <mergeCell ref="DC22:DG22"/>
    <mergeCell ref="CF19:CR19"/>
    <mergeCell ref="CS19:DB19"/>
    <mergeCell ref="DC19:DG19"/>
    <mergeCell ref="A20:I20"/>
    <mergeCell ref="J20:V20"/>
    <mergeCell ref="W20:AF20"/>
    <mergeCell ref="AG20:AK20"/>
    <mergeCell ref="AL20:AT20"/>
    <mergeCell ref="AU20:BG20"/>
    <mergeCell ref="BH20:BQ20"/>
    <mergeCell ref="BR20:BV20"/>
    <mergeCell ref="BW20:CE20"/>
    <mergeCell ref="CF20:CR20"/>
    <mergeCell ref="CS20:DB20"/>
    <mergeCell ref="DC20:DG20"/>
    <mergeCell ref="A19:I19"/>
    <mergeCell ref="J19:V19"/>
    <mergeCell ref="W19:AF19"/>
    <mergeCell ref="AG19:AK19"/>
    <mergeCell ref="AL19:AT19"/>
    <mergeCell ref="AU19:BG19"/>
    <mergeCell ref="BH19:BQ19"/>
    <mergeCell ref="BR19:BV19"/>
    <mergeCell ref="BW19:CE19"/>
    <mergeCell ref="CF17:CR17"/>
    <mergeCell ref="CS17:DB17"/>
    <mergeCell ref="DC17:DG17"/>
    <mergeCell ref="A18:I18"/>
    <mergeCell ref="J18:V18"/>
    <mergeCell ref="W18:AF18"/>
    <mergeCell ref="AG18:AK18"/>
    <mergeCell ref="AL18:AT18"/>
    <mergeCell ref="DC18:DG18"/>
    <mergeCell ref="AU18:BG18"/>
    <mergeCell ref="BH18:BQ18"/>
    <mergeCell ref="BR18:BV18"/>
    <mergeCell ref="BW18:CE18"/>
    <mergeCell ref="CF18:CR18"/>
    <mergeCell ref="CS18:DB18"/>
    <mergeCell ref="A17:I17"/>
    <mergeCell ref="J17:V17"/>
    <mergeCell ref="W17:AF17"/>
    <mergeCell ref="AG17:AK17"/>
    <mergeCell ref="AL17:AT17"/>
    <mergeCell ref="AU17:BG17"/>
    <mergeCell ref="BH17:BQ17"/>
    <mergeCell ref="BR17:BV17"/>
    <mergeCell ref="BW17:CE17"/>
    <mergeCell ref="A15:I15"/>
    <mergeCell ref="J15:V15"/>
    <mergeCell ref="W15:AF15"/>
    <mergeCell ref="AG15:AK15"/>
    <mergeCell ref="AL15:AT15"/>
    <mergeCell ref="DC15:DG15"/>
    <mergeCell ref="A16:I16"/>
    <mergeCell ref="J16:V16"/>
    <mergeCell ref="W16:AF16"/>
    <mergeCell ref="AG16:AK16"/>
    <mergeCell ref="AL16:AT16"/>
    <mergeCell ref="AU16:BG16"/>
    <mergeCell ref="BH16:BQ16"/>
    <mergeCell ref="BR16:BV16"/>
    <mergeCell ref="BW16:CE16"/>
    <mergeCell ref="AU15:BG15"/>
    <mergeCell ref="BH15:BQ15"/>
    <mergeCell ref="BR15:BV15"/>
    <mergeCell ref="BW15:CE15"/>
    <mergeCell ref="CF15:CR15"/>
    <mergeCell ref="CS15:DB15"/>
    <mergeCell ref="CF16:CR16"/>
    <mergeCell ref="CS16:DB16"/>
    <mergeCell ref="DC16:DG16"/>
    <mergeCell ref="CF13:CR13"/>
    <mergeCell ref="CS13:DB13"/>
    <mergeCell ref="DC13:DG13"/>
    <mergeCell ref="A14:I14"/>
    <mergeCell ref="J14:V14"/>
    <mergeCell ref="W14:AF14"/>
    <mergeCell ref="AG14:AK14"/>
    <mergeCell ref="AL14:AT14"/>
    <mergeCell ref="AU14:BG14"/>
    <mergeCell ref="BH14:BQ14"/>
    <mergeCell ref="BR14:BV14"/>
    <mergeCell ref="BW14:CE14"/>
    <mergeCell ref="CF14:CR14"/>
    <mergeCell ref="CS14:DB14"/>
    <mergeCell ref="DC14:DG14"/>
    <mergeCell ref="A13:I13"/>
    <mergeCell ref="J13:V13"/>
    <mergeCell ref="W13:AF13"/>
    <mergeCell ref="AG13:AK13"/>
    <mergeCell ref="AL13:AT13"/>
    <mergeCell ref="AU13:BG13"/>
    <mergeCell ref="BH13:BQ13"/>
    <mergeCell ref="BR13:BV13"/>
    <mergeCell ref="BW13:CE13"/>
    <mergeCell ref="CF11:CR11"/>
    <mergeCell ref="CS11:DB11"/>
    <mergeCell ref="DC11:DG11"/>
    <mergeCell ref="A12:I12"/>
    <mergeCell ref="J12:V12"/>
    <mergeCell ref="W12:AF12"/>
    <mergeCell ref="AG12:AK12"/>
    <mergeCell ref="AL12:AT12"/>
    <mergeCell ref="DC12:DG12"/>
    <mergeCell ref="AU12:BG12"/>
    <mergeCell ref="BH12:BQ12"/>
    <mergeCell ref="BR12:BV12"/>
    <mergeCell ref="BW12:CE12"/>
    <mergeCell ref="CF12:CR12"/>
    <mergeCell ref="CS12:DB12"/>
    <mergeCell ref="A11:I11"/>
    <mergeCell ref="J11:V11"/>
    <mergeCell ref="W11:AF11"/>
    <mergeCell ref="AG11:AK11"/>
    <mergeCell ref="AL11:AT11"/>
    <mergeCell ref="AU11:BG11"/>
    <mergeCell ref="BH11:BQ11"/>
    <mergeCell ref="BR11:BV11"/>
    <mergeCell ref="BW11:CE11"/>
    <mergeCell ref="A9:I9"/>
    <mergeCell ref="J9:V9"/>
    <mergeCell ref="W9:AF9"/>
    <mergeCell ref="AG9:AK9"/>
    <mergeCell ref="AL9:AT9"/>
    <mergeCell ref="DC9:DG9"/>
    <mergeCell ref="A10:I10"/>
    <mergeCell ref="J10:V10"/>
    <mergeCell ref="W10:AF10"/>
    <mergeCell ref="AG10:AK10"/>
    <mergeCell ref="AL10:AT10"/>
    <mergeCell ref="AU10:BG10"/>
    <mergeCell ref="BH10:BQ10"/>
    <mergeCell ref="BR10:BV10"/>
    <mergeCell ref="BW10:CE10"/>
    <mergeCell ref="AU9:BG9"/>
    <mergeCell ref="BH9:BQ9"/>
    <mergeCell ref="BR9:BV9"/>
    <mergeCell ref="BW9:CE9"/>
    <mergeCell ref="CF9:CR9"/>
    <mergeCell ref="CS9:DB9"/>
    <mergeCell ref="CF10:CR10"/>
    <mergeCell ref="CS10:DB10"/>
    <mergeCell ref="DC10:DG10"/>
    <mergeCell ref="CF7:CR7"/>
    <mergeCell ref="CS7:DB7"/>
    <mergeCell ref="DC7:DG7"/>
    <mergeCell ref="A8:I8"/>
    <mergeCell ref="J8:V8"/>
    <mergeCell ref="W8:AF8"/>
    <mergeCell ref="AG8:AK8"/>
    <mergeCell ref="AL8:AT8"/>
    <mergeCell ref="AU8:BG8"/>
    <mergeCell ref="BH8:BQ8"/>
    <mergeCell ref="BR8:BV8"/>
    <mergeCell ref="BW8:CE8"/>
    <mergeCell ref="CF8:CR8"/>
    <mergeCell ref="CS8:DB8"/>
    <mergeCell ref="DC8:DG8"/>
    <mergeCell ref="A7:I7"/>
    <mergeCell ref="J7:V7"/>
    <mergeCell ref="W7:AF7"/>
    <mergeCell ref="AG7:AK7"/>
    <mergeCell ref="AL7:AT7"/>
    <mergeCell ref="AU7:BG7"/>
    <mergeCell ref="BH7:BQ7"/>
    <mergeCell ref="BR7:BV7"/>
    <mergeCell ref="BW7:CE7"/>
    <mergeCell ref="A6:I6"/>
    <mergeCell ref="J6:V6"/>
    <mergeCell ref="W6:AF6"/>
    <mergeCell ref="AG6:AK6"/>
    <mergeCell ref="AL6:AT6"/>
    <mergeCell ref="DC6:DG6"/>
    <mergeCell ref="AU6:BG6"/>
    <mergeCell ref="BH6:BQ6"/>
    <mergeCell ref="BR6:BV6"/>
    <mergeCell ref="BW6:CE6"/>
    <mergeCell ref="CF6:CR6"/>
    <mergeCell ref="CS6:DB6"/>
    <mergeCell ref="CF4:CR4"/>
    <mergeCell ref="CS4:DB4"/>
    <mergeCell ref="DC4:DG4"/>
    <mergeCell ref="K1:AH1"/>
    <mergeCell ref="A2:J2"/>
    <mergeCell ref="K2:AH2"/>
    <mergeCell ref="CF5:CR5"/>
    <mergeCell ref="CS5:DB5"/>
    <mergeCell ref="DC5:DG5"/>
    <mergeCell ref="A5:I5"/>
    <mergeCell ref="J5:V5"/>
    <mergeCell ref="W5:AF5"/>
    <mergeCell ref="AG5:AK5"/>
    <mergeCell ref="AL5:AT5"/>
    <mergeCell ref="AU5:BG5"/>
    <mergeCell ref="BH5:BQ5"/>
    <mergeCell ref="BR5:BV5"/>
    <mergeCell ref="BW5:CE5"/>
    <mergeCell ref="A4:I4"/>
    <mergeCell ref="J4:V4"/>
    <mergeCell ref="W4:AF4"/>
    <mergeCell ref="AG4:AK4"/>
    <mergeCell ref="AL4:AT4"/>
    <mergeCell ref="AU4:BG4"/>
    <mergeCell ref="BH4:BQ4"/>
    <mergeCell ref="BR4:BV4"/>
    <mergeCell ref="BW4:CE4"/>
    <mergeCell ref="BK2:BY2"/>
    <mergeCell ref="A3:I3"/>
    <mergeCell ref="J3:V3"/>
    <mergeCell ref="W3:AF3"/>
    <mergeCell ref="AG3:AK3"/>
    <mergeCell ref="AL3:AT3"/>
    <mergeCell ref="CS1:DG1"/>
    <mergeCell ref="CM1:CR1"/>
    <mergeCell ref="DC3:DG3"/>
    <mergeCell ref="AU3:BG3"/>
    <mergeCell ref="BH3:BQ3"/>
    <mergeCell ref="BR3:BV3"/>
    <mergeCell ref="BW3:CE3"/>
    <mergeCell ref="CF3:CR3"/>
    <mergeCell ref="CS3:DB3"/>
  </mergeCells>
  <conditionalFormatting sqref="A4:A50 AL4:AL50 BW4:BW50">
    <cfRule type="expression" dxfId="166" priority="4">
      <formula>AND(OR(NOT($O$52= ""), NOT($T$52= ""), NOT($Z$52= ""), NOT($AH$52= "")),$N$30="")</formula>
    </cfRule>
    <cfRule type="expression" dxfId="165" priority="5">
      <formula>AND(NOT($F$52= ""),NOT($K$52=""),$N$30="")</formula>
    </cfRule>
    <cfRule type="expression" dxfId="164" priority="6">
      <formula>AND($N$30="",$S$2="NEW ITEM")</formula>
    </cfRule>
  </conditionalFormatting>
  <conditionalFormatting sqref="A4:A50 AL4:AL50 BW4:BW50">
    <cfRule type="expression" dxfId="163" priority="1">
      <formula>AND(OR(NOT($O$52= ""), NOT($T$52= ""), NOT($Z$52= ""), NOT($AH$52= "")),$N$30="")</formula>
    </cfRule>
    <cfRule type="expression" dxfId="162" priority="2">
      <formula>AND(NOT($F$52= ""),NOT($K$52=""),$N$30="")</formula>
    </cfRule>
    <cfRule type="expression" dxfId="161" priority="3">
      <formula>AND($N$30="",$S$2="NEW ITEM")</formula>
    </cfRule>
  </conditionalFormatting>
  <dataValidations xWindow="1647" yWindow="944" count="4">
    <dataValidation type="textLength" operator="equal" allowBlank="1" showInputMessage="1" showErrorMessage="1" error="Enter 13 digit contract number." promptTitle="CONTRACT" prompt="Enter 13 digit contract number associated with DoDAAC." sqref="W4:AF50 BH4:BQ50 CS4:DB50" xr:uid="{00000000-0002-0000-1300-000000000000}">
      <formula1>13</formula1>
    </dataValidation>
    <dataValidation type="textLength" operator="equal" allowBlank="1" showInputMessage="1" showErrorMessage="1" error="Enter 13 digit unit EAN." promptTitle="EAN-13 - Unit" prompt="Enter full 13 digit item EAN, including check digit._x000a_(Do not use spaces or dashes)" sqref="A4:E50 AL4:AP50 BW4:CA50" xr:uid="{00000000-0002-0000-1300-000001000000}">
      <formula1>13</formula1>
    </dataValidation>
    <dataValidation allowBlank="1" showInputMessage="1" showErrorMessage="1" promptTitle="LOCAL PRICE" prompt="Enter price associated with DoDAAC." sqref="AG4:AK50 BR4:BV50 DC4:DG50" xr:uid="{00000000-0002-0000-1300-000002000000}"/>
    <dataValidation type="list" allowBlank="1" showInputMessage="1" showErrorMessage="1" error="Select store or region from dropdown menu." promptTitle="Store/DoDAAC" prompt="Select store or region from dropdown menu." sqref="AU4:BG52 J4:V52 CF4:CR52" xr:uid="{00000000-0002-0000-1300-000003000000}">
      <formula1>COMMISSARY_DoDAACs</formula1>
    </dataValidation>
  </dataValidations>
  <hyperlinks>
    <hyperlink ref="DI3" location="'DATA ENTRY SHEET'!A1" display="DATA ENTRY SHEET'!A1" xr:uid="{FCDE9DFD-6587-4150-B414-3950674B9992}"/>
  </hyperlinks>
  <printOptions horizontalCentered="1" verticalCentered="1"/>
  <pageMargins left="0" right="0" top="0" bottom="0" header="0" footer="0"/>
  <pageSetup scale="5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DJ66"/>
  <sheetViews>
    <sheetView zoomScaleNormal="100" workbookViewId="0">
      <selection activeCell="CJ2" sqref="CJ2"/>
    </sheetView>
  </sheetViews>
  <sheetFormatPr defaultColWidth="9.1796875" defaultRowHeight="13" x14ac:dyDescent="0.3"/>
  <cols>
    <col min="1" max="1" width="2.8164062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2" width="1.81640625" style="191" customWidth="1"/>
    <col min="13" max="13" width="2.453125" style="191" customWidth="1"/>
    <col min="14" max="15" width="1.81640625" style="191" customWidth="1"/>
    <col min="16" max="16" width="3" style="191" customWidth="1"/>
    <col min="17" max="17" width="2.81640625" style="191" customWidth="1"/>
    <col min="18" max="18" width="1.81640625" style="191" customWidth="1"/>
    <col min="19" max="19" width="1.1796875" style="191" customWidth="1"/>
    <col min="20" max="20" width="2.1796875" style="191" customWidth="1"/>
    <col min="21" max="21" width="2.81640625" style="191" customWidth="1"/>
    <col min="22" max="23" width="1.81640625" style="191" customWidth="1"/>
    <col min="24" max="24" width="1.1796875" style="191" customWidth="1"/>
    <col min="25" max="27" width="1.81640625" style="191" customWidth="1"/>
    <col min="28" max="28" width="3.1796875" style="191" customWidth="1"/>
    <col min="29" max="29" width="1.81640625" style="191" customWidth="1"/>
    <col min="30" max="30" width="4.1796875" style="191" customWidth="1"/>
    <col min="31" max="31" width="3.81640625" style="191" customWidth="1"/>
    <col min="32" max="32" width="4.1796875" style="191" customWidth="1"/>
    <col min="33" max="33" width="3.81640625" style="191" customWidth="1"/>
    <col min="34" max="34" width="1.81640625" style="191" customWidth="1"/>
    <col min="35" max="35" width="3.81640625" style="191" customWidth="1"/>
    <col min="36" max="36" width="4.1796875" style="191" customWidth="1"/>
    <col min="37" max="37" width="1.81640625" style="191" customWidth="1"/>
    <col min="38" max="39" width="3.81640625" style="191" customWidth="1"/>
    <col min="40" max="40" width="4.1796875" style="191" customWidth="1"/>
    <col min="41" max="41" width="7.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5.1796875" style="191" customWidth="1"/>
    <col min="49" max="50" width="1.81640625" style="191" customWidth="1"/>
    <col min="51" max="51" width="4.1796875" style="191" customWidth="1"/>
    <col min="52" max="53" width="1.81640625" style="191" customWidth="1"/>
    <col min="54" max="54" width="4.81640625" style="191" customWidth="1"/>
    <col min="55" max="56" width="1.81640625" style="191" customWidth="1"/>
    <col min="57" max="57" width="4.81640625" style="191" customWidth="1"/>
    <col min="58" max="61" width="1.81640625" style="191" customWidth="1"/>
    <col min="62" max="62" width="4.1796875" style="191" customWidth="1"/>
    <col min="63" max="63" width="1.81640625" style="191" customWidth="1"/>
    <col min="64" max="64" width="1.54296875" style="191" customWidth="1"/>
    <col min="65" max="65" width="1.453125" style="191" customWidth="1"/>
    <col min="66" max="66" width="3.1796875" style="191" customWidth="1"/>
    <col min="67" max="67" width="1.81640625" style="191" customWidth="1"/>
    <col min="68" max="68" width="2.1796875" style="191" customWidth="1"/>
    <col min="69" max="69" width="3.5429687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2.179687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4" ht="15.5" x14ac:dyDescent="0.3">
      <c r="A1" s="1631" t="s">
        <v>1103</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389"/>
      <c r="AB1" s="389"/>
      <c r="AC1" s="389"/>
      <c r="AD1" s="389"/>
      <c r="AE1" s="389"/>
      <c r="AF1" s="390"/>
      <c r="AG1" s="390"/>
      <c r="AH1" s="390"/>
      <c r="AI1" s="390"/>
      <c r="AJ1" s="390"/>
      <c r="AK1" s="390"/>
      <c r="AL1" s="390"/>
      <c r="AM1" s="390"/>
      <c r="AN1" s="390"/>
      <c r="AO1" s="1632" t="str">
        <f>IF(AY2="NO","PROMOTION PRESENTATIONS ONLY, ITEM CHANGES MUST BE SUBMITTED ON 40-15","")</f>
        <v/>
      </c>
      <c r="AP1" s="1632"/>
      <c r="AQ1" s="1632"/>
      <c r="AR1" s="1632"/>
      <c r="AS1" s="1632"/>
      <c r="AT1" s="1632"/>
      <c r="AU1" s="1632"/>
      <c r="AV1" s="1632"/>
      <c r="AW1" s="1632"/>
      <c r="AX1" s="1632"/>
      <c r="AY1" s="1632"/>
      <c r="AZ1" s="1632"/>
      <c r="BA1" s="1632"/>
      <c r="BB1" s="1632"/>
      <c r="BC1" s="1632"/>
      <c r="BD1" s="1632"/>
      <c r="BE1" s="1632"/>
      <c r="BF1" s="1632"/>
      <c r="BG1" s="1632"/>
      <c r="BH1" s="1632"/>
      <c r="BI1" s="1632"/>
      <c r="BJ1" s="1632"/>
      <c r="BK1" s="1632"/>
      <c r="BL1" s="1632"/>
      <c r="BM1" s="1632"/>
      <c r="BN1" s="1632"/>
      <c r="BO1" s="1632"/>
      <c r="BP1" s="1632"/>
      <c r="BQ1" s="1632"/>
      <c r="BR1" s="536"/>
      <c r="BS1" s="536"/>
      <c r="BT1" s="536"/>
      <c r="BU1" s="536"/>
      <c r="BV1" s="536"/>
      <c r="BW1" s="536"/>
      <c r="BX1" s="536"/>
      <c r="BY1" s="536"/>
      <c r="BZ1" s="536"/>
      <c r="CA1" s="536"/>
      <c r="CB1" s="536"/>
      <c r="CC1" s="536"/>
      <c r="CD1" s="536"/>
      <c r="CE1" s="536"/>
      <c r="CF1" s="536"/>
      <c r="CG1" s="536"/>
      <c r="CH1" s="536"/>
      <c r="CI1" s="190"/>
      <c r="CJ1" s="190"/>
      <c r="CK1" s="190"/>
      <c r="CL1" s="190"/>
      <c r="CM1" s="190"/>
      <c r="CN1" s="190"/>
      <c r="CO1" s="190"/>
    </row>
    <row r="2" spans="1:114" ht="12" customHeight="1" x14ac:dyDescent="0.35">
      <c r="A2" s="391"/>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190"/>
      <c r="AK2" s="190"/>
      <c r="AL2" s="190"/>
      <c r="AM2" s="190"/>
      <c r="AN2" s="190"/>
      <c r="AP2" s="391"/>
      <c r="AQ2" s="391"/>
      <c r="AR2" s="391"/>
      <c r="AS2" s="391"/>
      <c r="AT2" s="391"/>
      <c r="AU2" s="391"/>
      <c r="AV2" s="537" t="s">
        <v>792</v>
      </c>
      <c r="AW2" s="537"/>
      <c r="AX2" s="537"/>
      <c r="AY2" s="540" t="str">
        <f>IF(NOT('DATA ENTRY SHEET'!AH7=""),'DATA ENTRY SHEET'!AH7,"")</f>
        <v/>
      </c>
      <c r="AZ2" s="1596" t="s">
        <v>793</v>
      </c>
      <c r="BA2" s="1300"/>
      <c r="BB2" s="1300"/>
      <c r="BC2" s="1300"/>
      <c r="BD2" s="1300"/>
      <c r="BE2" s="1300"/>
      <c r="BF2" s="1193" t="s">
        <v>550</v>
      </c>
      <c r="BG2" s="1193"/>
      <c r="BH2" s="1193"/>
      <c r="BI2" s="1622" t="str">
        <f>IF(NOT('DATA ENTRY SHEET'!AL3=""),'DATA ENTRY SHEET'!AL3,"")</f>
        <v/>
      </c>
      <c r="BJ2" s="1623"/>
      <c r="BK2" s="1623"/>
      <c r="BL2" s="1623"/>
      <c r="BM2" s="1623"/>
      <c r="BN2" s="1623"/>
      <c r="BO2" s="1623"/>
      <c r="BP2" s="1623"/>
      <c r="BQ2" s="1623"/>
      <c r="BR2" s="1623"/>
      <c r="BS2" s="1623"/>
      <c r="BT2" s="1623"/>
      <c r="BU2" s="1623"/>
      <c r="BV2" s="1623"/>
      <c r="BW2" s="1623"/>
      <c r="BX2" s="1623"/>
      <c r="BY2" s="1623"/>
      <c r="BZ2" s="1623"/>
      <c r="CA2" s="1623"/>
      <c r="CB2" s="1623"/>
      <c r="CC2" s="1623"/>
      <c r="CD2" s="1623"/>
      <c r="CE2" s="1623"/>
      <c r="CF2" s="1623"/>
      <c r="CG2" s="1623"/>
      <c r="CH2" s="1624"/>
      <c r="CI2" s="549"/>
      <c r="CJ2" s="560" t="s">
        <v>996</v>
      </c>
      <c r="CK2" s="549"/>
      <c r="CL2" s="549"/>
      <c r="CM2" s="549"/>
      <c r="CN2" s="549"/>
      <c r="CO2" s="549"/>
      <c r="CP2" s="94"/>
      <c r="CQ2" s="94"/>
      <c r="CR2" s="94"/>
      <c r="CS2" s="94"/>
      <c r="CT2" s="94"/>
      <c r="CU2" s="94"/>
      <c r="CV2" s="94"/>
      <c r="CW2" s="94"/>
      <c r="CX2" s="94"/>
      <c r="CY2" s="94"/>
      <c r="CZ2" s="94"/>
      <c r="DA2" s="94"/>
      <c r="DB2" s="94"/>
      <c r="DC2" s="94"/>
      <c r="DD2" s="94"/>
      <c r="DE2" s="94"/>
      <c r="DF2" s="94"/>
      <c r="DG2" s="94"/>
      <c r="DH2" s="94"/>
      <c r="DI2" s="94"/>
      <c r="DJ2" s="94"/>
    </row>
    <row r="3" spans="1:114" ht="14.5" customHeight="1" x14ac:dyDescent="0.3">
      <c r="A3" s="391"/>
      <c r="B3" s="1530" t="s">
        <v>7</v>
      </c>
      <c r="C3" s="1530"/>
      <c r="D3" s="1530"/>
      <c r="E3" s="1530"/>
      <c r="F3" s="1530"/>
      <c r="G3" s="1530"/>
      <c r="H3" s="1530"/>
      <c r="I3" s="1530"/>
      <c r="J3" s="1530"/>
      <c r="K3" s="1530"/>
      <c r="L3" s="1530"/>
      <c r="M3" s="1530"/>
      <c r="N3" s="1585" t="str">
        <f>IF(NOT('DATA ENTRY SHEET'!C4=""),'DATA ENTRY SHEET'!C4,"")</f>
        <v/>
      </c>
      <c r="O3" s="1585"/>
      <c r="P3" s="1585"/>
      <c r="Q3" s="1585"/>
      <c r="R3" s="1585"/>
      <c r="S3" s="1585"/>
      <c r="T3" s="1585"/>
      <c r="U3" s="1585"/>
      <c r="V3" s="1585"/>
      <c r="W3" s="1585"/>
      <c r="X3" s="1585"/>
      <c r="Y3" s="1585"/>
      <c r="Z3" s="1585"/>
      <c r="AA3" s="1585"/>
      <c r="AB3" s="1585"/>
      <c r="AC3" s="1585"/>
      <c r="AD3" s="1585"/>
      <c r="AE3" s="1585"/>
      <c r="AF3" s="1585"/>
      <c r="AG3" s="1585"/>
      <c r="AH3" s="391"/>
      <c r="AI3" s="391"/>
      <c r="AJ3" s="1611" t="s">
        <v>824</v>
      </c>
      <c r="AK3" s="1611"/>
      <c r="AL3" s="1611"/>
      <c r="AM3" s="1611"/>
      <c r="AN3" s="1611"/>
      <c r="AO3" s="1611"/>
      <c r="AP3" s="391"/>
      <c r="AQ3" s="1612" t="str">
        <f>IF(NOT('DATA ENTRY SHEET'!AG16=""),'DATA ENTRY SHEET'!AG16,"")</f>
        <v/>
      </c>
      <c r="AR3" s="1613"/>
      <c r="AS3" s="1613"/>
      <c r="AT3" s="1614"/>
      <c r="AU3" s="391"/>
      <c r="AV3" s="544" t="str">
        <f>IF(AY2="YES","40-15 MUST BE SUBMITTED","")</f>
        <v/>
      </c>
      <c r="AW3" s="544"/>
      <c r="AX3" s="544"/>
      <c r="AY3" s="544"/>
      <c r="AZ3" s="544"/>
      <c r="BA3" s="544"/>
      <c r="BB3" s="544"/>
      <c r="BC3" s="544"/>
      <c r="BD3" s="544"/>
      <c r="BE3" s="544"/>
      <c r="BF3" s="1193" t="s">
        <v>944</v>
      </c>
      <c r="BG3" s="1193"/>
      <c r="BH3" s="1193"/>
      <c r="BI3" s="1625" t="str">
        <f>IF('DATA ENTRY SHEET'!AS3="","",'DATA ENTRY SHEET'!AS3)</f>
        <v/>
      </c>
      <c r="BJ3" s="1626"/>
      <c r="BK3" s="1626"/>
      <c r="BL3" s="1626"/>
      <c r="BM3" s="1626"/>
      <c r="BN3" s="1626"/>
      <c r="BO3" s="1626"/>
      <c r="BP3" s="1626"/>
      <c r="BQ3" s="1626"/>
      <c r="BR3" s="1626"/>
      <c r="BS3" s="1626"/>
      <c r="BT3" s="1626"/>
      <c r="BU3" s="1626"/>
      <c r="BV3" s="1626"/>
      <c r="BW3" s="1626"/>
      <c r="BX3" s="1626"/>
      <c r="BY3" s="1626"/>
      <c r="BZ3" s="1626"/>
      <c r="CA3" s="1626"/>
      <c r="CB3" s="1626"/>
      <c r="CC3" s="1626"/>
      <c r="CD3" s="1626"/>
      <c r="CE3" s="1626"/>
      <c r="CF3" s="1626"/>
      <c r="CG3" s="1626"/>
      <c r="CH3" s="1627"/>
      <c r="CI3" s="554"/>
      <c r="CJ3" s="554"/>
      <c r="CK3" s="549"/>
      <c r="CL3" s="549"/>
      <c r="CM3" s="549"/>
      <c r="CN3" s="549"/>
      <c r="CO3" s="549"/>
      <c r="CP3" s="94"/>
      <c r="CQ3" s="94"/>
      <c r="CR3" s="465"/>
      <c r="CS3" s="94"/>
      <c r="CT3" s="94"/>
      <c r="CU3" s="94"/>
      <c r="CV3" s="1608"/>
      <c r="CW3" s="1608"/>
      <c r="CX3" s="1608"/>
      <c r="CY3" s="1608"/>
      <c r="CZ3" s="1608"/>
      <c r="DA3" s="1608"/>
      <c r="DB3" s="1608"/>
      <c r="DC3" s="94"/>
      <c r="DD3" s="94"/>
      <c r="DE3" s="94"/>
      <c r="DF3" s="94"/>
      <c r="DG3" s="94"/>
      <c r="DH3" s="94"/>
      <c r="DI3" s="94"/>
      <c r="DJ3" s="94"/>
    </row>
    <row r="4" spans="1:114" s="391" customFormat="1" ht="12.5" customHeight="1" x14ac:dyDescent="0.3">
      <c r="AI4" s="384"/>
      <c r="AJ4" s="384"/>
      <c r="AK4" s="384"/>
      <c r="AL4" s="384"/>
      <c r="BB4" s="1611" t="s">
        <v>830</v>
      </c>
      <c r="BC4" s="1611"/>
      <c r="BD4" s="1611"/>
      <c r="BE4" s="1611"/>
      <c r="BF4" s="1611"/>
      <c r="BG4" s="1611"/>
      <c r="BH4" s="1611"/>
      <c r="BI4" s="1628" t="str">
        <f>IF(NOT('DATA ENTRY SHEET'!AT14=""),'DATA ENTRY SHEET'!AT14,"")</f>
        <v/>
      </c>
      <c r="BJ4" s="1629"/>
      <c r="BK4" s="1629"/>
      <c r="BL4" s="1629"/>
      <c r="BM4" s="1629"/>
      <c r="BN4" s="1629"/>
      <c r="BO4" s="1629"/>
      <c r="BP4" s="1629"/>
      <c r="BQ4" s="1629"/>
      <c r="BR4" s="1629"/>
      <c r="BS4" s="1629"/>
      <c r="BT4" s="1629"/>
      <c r="BU4" s="1629"/>
      <c r="BV4" s="1629"/>
      <c r="BW4" s="1629"/>
      <c r="BX4" s="1629"/>
      <c r="BY4" s="1629"/>
      <c r="BZ4" s="1629"/>
      <c r="CA4" s="1629"/>
      <c r="CB4" s="1629"/>
      <c r="CC4" s="1629"/>
      <c r="CD4" s="1629"/>
      <c r="CE4" s="1629"/>
      <c r="CF4" s="1629"/>
      <c r="CG4" s="1629"/>
      <c r="CH4" s="1630"/>
      <c r="CI4" s="554"/>
      <c r="CJ4" s="554"/>
      <c r="CK4" s="549"/>
      <c r="CL4" s="549"/>
      <c r="CM4" s="549"/>
      <c r="CN4" s="549"/>
      <c r="CO4" s="549"/>
      <c r="CR4" s="393"/>
      <c r="CV4" s="290"/>
      <c r="CW4" s="290"/>
      <c r="CX4" s="290"/>
      <c r="CY4" s="290"/>
      <c r="CZ4" s="290"/>
      <c r="DA4" s="290"/>
      <c r="DB4" s="290"/>
    </row>
    <row r="5" spans="1:114" s="536" customFormat="1" ht="4.5" customHeight="1" x14ac:dyDescent="0.3">
      <c r="AI5" s="535"/>
      <c r="AJ5" s="535"/>
      <c r="AK5" s="535"/>
      <c r="AL5" s="535"/>
      <c r="BB5" s="538"/>
      <c r="BC5" s="538"/>
      <c r="BD5" s="538"/>
      <c r="BE5" s="538"/>
      <c r="BF5" s="538"/>
      <c r="BG5" s="538"/>
      <c r="BH5" s="538"/>
      <c r="BI5" s="545"/>
      <c r="BJ5" s="545"/>
      <c r="BK5" s="545"/>
      <c r="BL5" s="545"/>
      <c r="BM5" s="543"/>
      <c r="BN5" s="543"/>
      <c r="BO5" s="543"/>
      <c r="BP5" s="543"/>
      <c r="BQ5" s="543"/>
      <c r="BR5" s="543"/>
      <c r="BS5" s="543"/>
      <c r="BT5" s="543"/>
      <c r="BU5" s="543"/>
      <c r="BV5" s="543"/>
      <c r="BW5" s="543"/>
      <c r="BX5" s="543"/>
      <c r="BY5" s="543"/>
      <c r="BZ5" s="543"/>
      <c r="CA5" s="543"/>
      <c r="CB5" s="543"/>
      <c r="CC5" s="543"/>
      <c r="CD5" s="543"/>
      <c r="CE5" s="543"/>
      <c r="CF5" s="543"/>
      <c r="CG5" s="543"/>
      <c r="CH5" s="543"/>
      <c r="CI5" s="554"/>
      <c r="CJ5" s="554"/>
      <c r="CK5" s="549"/>
      <c r="CL5" s="549"/>
      <c r="CM5" s="549"/>
      <c r="CN5" s="549"/>
      <c r="CO5" s="549"/>
      <c r="CR5" s="539"/>
      <c r="CV5" s="290"/>
      <c r="CW5" s="290"/>
      <c r="CX5" s="290"/>
      <c r="CY5" s="290"/>
      <c r="CZ5" s="290"/>
      <c r="DA5" s="290"/>
      <c r="DB5" s="290"/>
    </row>
    <row r="6" spans="1:114" ht="15" customHeight="1" x14ac:dyDescent="0.3">
      <c r="A6" s="391"/>
      <c r="B6" s="1530" t="s">
        <v>8</v>
      </c>
      <c r="C6" s="1530"/>
      <c r="D6" s="1530"/>
      <c r="E6" s="1530"/>
      <c r="F6" s="1530"/>
      <c r="G6" s="1530"/>
      <c r="H6" s="1530"/>
      <c r="I6" s="1530"/>
      <c r="J6" s="1530"/>
      <c r="K6" s="1530"/>
      <c r="L6" s="1530"/>
      <c r="M6" s="1530"/>
      <c r="N6" s="1585" t="str">
        <f>IF(NOT('DATA ENTRY SHEET'!C6=""),'DATA ENTRY SHEET'!C6,"")</f>
        <v/>
      </c>
      <c r="O6" s="1585"/>
      <c r="P6" s="1585"/>
      <c r="Q6" s="1585"/>
      <c r="R6" s="1585"/>
      <c r="S6" s="1585"/>
      <c r="T6" s="1585"/>
      <c r="U6" s="1585"/>
      <c r="V6" s="1585"/>
      <c r="W6" s="1585"/>
      <c r="X6" s="1585"/>
      <c r="Y6" s="1585"/>
      <c r="Z6" s="1585"/>
      <c r="AA6" s="1585"/>
      <c r="AB6" s="1585"/>
      <c r="AC6" s="1585"/>
      <c r="AD6" s="1585"/>
      <c r="AE6" s="1585"/>
      <c r="AF6" s="1585"/>
      <c r="AG6" s="1585"/>
      <c r="AH6" s="391"/>
      <c r="AI6" s="391"/>
      <c r="AJ6" s="391"/>
      <c r="AK6" s="391"/>
      <c r="AL6" s="391"/>
      <c r="AM6" s="391"/>
      <c r="AN6" s="391"/>
      <c r="AO6" s="391"/>
      <c r="AP6" s="391"/>
      <c r="AQ6" s="391"/>
      <c r="AR6" s="391"/>
      <c r="AS6" s="391"/>
      <c r="AT6" s="391"/>
      <c r="AU6" s="1300" t="s">
        <v>448</v>
      </c>
      <c r="AV6" s="1300"/>
      <c r="AW6" s="1300"/>
      <c r="AX6" s="1300"/>
      <c r="AY6" s="1300"/>
      <c r="AZ6" s="1300"/>
      <c r="BA6" s="1300"/>
      <c r="BB6" s="1300"/>
      <c r="BC6" s="1300"/>
      <c r="BD6" s="1300"/>
      <c r="BE6" s="1300"/>
      <c r="BF6" s="1300"/>
      <c r="BG6" s="1580" t="str">
        <f>IF(NOT('DATA ENTRY SHEET'!AE16=""),'DATA ENTRY SHEET'!AE16,"")</f>
        <v/>
      </c>
      <c r="BH6" s="1581"/>
      <c r="BI6" s="1609"/>
      <c r="BJ6" s="1609"/>
      <c r="BK6" s="1609"/>
      <c r="BL6" s="1610"/>
      <c r="BM6" s="391"/>
      <c r="BN6" s="391"/>
      <c r="BO6" s="391"/>
      <c r="BP6" s="391"/>
      <c r="BQ6" s="391"/>
      <c r="BR6" s="391"/>
      <c r="BS6" s="391"/>
      <c r="BT6" s="391"/>
      <c r="BU6" s="391"/>
      <c r="BV6" s="391"/>
      <c r="BW6" s="391"/>
      <c r="BX6" s="391"/>
      <c r="BY6" s="391"/>
      <c r="BZ6" s="391"/>
      <c r="CA6" s="391"/>
      <c r="CB6" s="391"/>
      <c r="CC6" s="391"/>
      <c r="CD6" s="391"/>
      <c r="CE6" s="391"/>
      <c r="CF6" s="391"/>
      <c r="CG6" s="391"/>
      <c r="CH6" s="391"/>
      <c r="CI6" s="554"/>
      <c r="CJ6" s="554"/>
      <c r="CK6" s="549"/>
      <c r="CL6" s="549"/>
      <c r="CM6" s="549"/>
      <c r="CN6" s="549"/>
      <c r="CO6" s="549"/>
      <c r="CP6" s="94"/>
      <c r="CQ6" s="94"/>
      <c r="CR6" s="465"/>
      <c r="CS6" s="466"/>
      <c r="CT6" s="466"/>
      <c r="CU6" s="466"/>
      <c r="CV6" s="466"/>
      <c r="CW6" s="94"/>
      <c r="CX6" s="94"/>
      <c r="CY6" s="32"/>
      <c r="CZ6" s="32"/>
      <c r="DA6" s="32"/>
      <c r="DB6" s="32"/>
      <c r="DC6" s="94"/>
      <c r="DD6" s="94"/>
      <c r="DE6" s="94"/>
      <c r="DF6" s="94"/>
      <c r="DG6" s="94"/>
      <c r="DH6" s="94"/>
      <c r="DI6" s="94"/>
      <c r="DJ6" s="94"/>
    </row>
    <row r="7" spans="1:114" s="391" customFormat="1" ht="6.75" customHeight="1" x14ac:dyDescent="0.3">
      <c r="A7" s="1309"/>
      <c r="B7" s="1309"/>
      <c r="C7" s="1309"/>
      <c r="D7" s="1309"/>
      <c r="E7" s="1309"/>
      <c r="F7" s="1309"/>
      <c r="G7" s="1309"/>
      <c r="H7" s="1309"/>
      <c r="I7" s="1309"/>
      <c r="J7" s="1309"/>
      <c r="K7" s="1309"/>
      <c r="L7" s="1309"/>
      <c r="M7" s="1309"/>
      <c r="N7" s="1309"/>
      <c r="O7" s="1309"/>
      <c r="P7" s="1309"/>
      <c r="Q7" s="1309"/>
      <c r="R7" s="1309"/>
      <c r="S7" s="1309"/>
      <c r="T7" s="1309"/>
      <c r="U7" s="1309"/>
      <c r="V7" s="1309"/>
      <c r="W7" s="1309"/>
      <c r="X7" s="1309"/>
      <c r="Y7" s="1309"/>
      <c r="Z7" s="1309"/>
      <c r="AA7" s="1309"/>
      <c r="AB7" s="1309"/>
      <c r="AC7" s="1309"/>
      <c r="AD7" s="1309"/>
      <c r="AE7" s="1309"/>
      <c r="AF7" s="1309"/>
      <c r="AG7" s="1309"/>
      <c r="AH7" s="1309"/>
      <c r="AI7" s="1309"/>
      <c r="AJ7" s="1309"/>
      <c r="AK7" s="1309"/>
      <c r="AL7" s="1309"/>
      <c r="AM7" s="1309"/>
      <c r="AN7" s="1309"/>
      <c r="AO7" s="1309"/>
      <c r="AP7" s="1309"/>
      <c r="AQ7" s="1309"/>
      <c r="AR7" s="1309"/>
      <c r="AS7" s="1309"/>
      <c r="AT7" s="1309"/>
      <c r="AU7" s="1309"/>
      <c r="AV7" s="1309"/>
      <c r="AW7" s="1309"/>
      <c r="AX7" s="1309"/>
      <c r="AY7" s="1309"/>
      <c r="AZ7" s="1309"/>
      <c r="BA7" s="1309"/>
      <c r="BB7" s="1309"/>
      <c r="BC7" s="1309"/>
      <c r="BD7" s="1309"/>
      <c r="BE7" s="1309"/>
      <c r="BF7" s="1309"/>
      <c r="BG7" s="1309"/>
      <c r="BH7" s="1309"/>
      <c r="BI7" s="1309"/>
      <c r="BJ7" s="1309"/>
      <c r="BK7" s="1309"/>
      <c r="BL7" s="1309"/>
      <c r="BM7" s="1309"/>
      <c r="BN7" s="1309"/>
      <c r="BO7" s="1309"/>
      <c r="BP7" s="1309"/>
      <c r="BQ7" s="1309"/>
      <c r="BR7" s="1309"/>
      <c r="BS7" s="1309"/>
      <c r="BT7" s="1309"/>
      <c r="BU7" s="1309"/>
      <c r="BV7" s="1309"/>
      <c r="BW7" s="1309"/>
      <c r="BX7" s="1309"/>
      <c r="BY7" s="1309"/>
      <c r="BZ7" s="1309"/>
      <c r="CA7" s="1309"/>
      <c r="CB7" s="1309"/>
      <c r="CC7" s="1309"/>
      <c r="CD7" s="1309"/>
      <c r="CE7" s="1309"/>
      <c r="CF7" s="1309"/>
      <c r="CG7" s="1309"/>
      <c r="CH7" s="1309"/>
      <c r="CI7" s="554"/>
      <c r="CJ7" s="554"/>
      <c r="CK7" s="549"/>
      <c r="CL7" s="549"/>
      <c r="CM7" s="549"/>
      <c r="CN7" s="549"/>
      <c r="CO7" s="549"/>
      <c r="CR7" s="393"/>
      <c r="CS7" s="392"/>
      <c r="CT7" s="392"/>
      <c r="CU7" s="392"/>
      <c r="CV7" s="392"/>
      <c r="CY7" s="394"/>
      <c r="CZ7" s="394"/>
      <c r="DA7" s="394"/>
      <c r="DB7" s="394"/>
    </row>
    <row r="8" spans="1:114" ht="13.5" customHeight="1" x14ac:dyDescent="0.3">
      <c r="A8" s="391"/>
      <c r="B8" s="1530" t="s">
        <v>9</v>
      </c>
      <c r="C8" s="1530"/>
      <c r="D8" s="1530"/>
      <c r="E8" s="1530"/>
      <c r="F8" s="1530"/>
      <c r="G8" s="1530"/>
      <c r="H8" s="1530"/>
      <c r="I8" s="1530"/>
      <c r="J8" s="1530"/>
      <c r="K8" s="1611" t="s">
        <v>550</v>
      </c>
      <c r="L8" s="1611"/>
      <c r="M8" s="1611"/>
      <c r="N8" s="1615" t="str">
        <f>IF(NOT('DATA ENTRY SHEET'!C8=""),'DATA ENTRY SHEET'!C8,"")</f>
        <v/>
      </c>
      <c r="O8" s="1615"/>
      <c r="P8" s="1615"/>
      <c r="Q8" s="1615"/>
      <c r="R8" s="1615"/>
      <c r="S8" s="1615"/>
      <c r="T8" s="1615"/>
      <c r="U8" s="1615"/>
      <c r="V8" s="1589" t="s">
        <v>10</v>
      </c>
      <c r="W8" s="1577"/>
      <c r="X8" s="1616"/>
      <c r="Y8" s="1302" t="str">
        <f>IF(NOT('DATA ENTRY SHEET'!E8=""),'DATA ENTRY SHEET'!E8,"")</f>
        <v/>
      </c>
      <c r="Z8" s="1303"/>
      <c r="AA8" s="1303"/>
      <c r="AB8" s="1303"/>
      <c r="AC8" s="1303"/>
      <c r="AD8" s="1303"/>
      <c r="AE8" s="1303"/>
      <c r="AF8" s="1303"/>
      <c r="AG8" s="1304"/>
      <c r="AH8" s="1596" t="s">
        <v>549</v>
      </c>
      <c r="AI8" s="1300"/>
      <c r="AJ8" s="1300"/>
      <c r="AK8" s="1300"/>
      <c r="AL8" s="1300"/>
      <c r="AM8" s="1300"/>
      <c r="AN8" s="1300"/>
      <c r="AO8" s="1300"/>
      <c r="AQ8" s="1302" t="str">
        <f>IF('DATA ENTRY SHEET'!C8&lt;&gt;"",IF('DATA ENTRY SHEET'!E8&lt;&gt;"",'DATA ENTRY SHEET'!H8&amp;"-01/"&amp;'DATA ENTRY SHEET'!H8&amp;"-02",'DATA ENTRY SHEET'!H8&amp;"-01"),IF('DATA ENTRY SHEET'!E8&lt;&gt;"",'DATA ENTRY SHEET'!H8&amp;"-02",""))</f>
        <v/>
      </c>
      <c r="AR8" s="1303"/>
      <c r="AS8" s="1303"/>
      <c r="AT8" s="1303"/>
      <c r="AU8" s="1303"/>
      <c r="AV8" s="1304"/>
      <c r="AW8" s="821"/>
      <c r="AX8" s="821"/>
      <c r="AY8" s="1300" t="s">
        <v>526</v>
      </c>
      <c r="AZ8" s="1300"/>
      <c r="BA8" s="1300"/>
      <c r="BB8" s="1300"/>
      <c r="BC8" s="1300"/>
      <c r="BD8" s="1300"/>
      <c r="BE8" s="1300"/>
      <c r="BF8" s="1301"/>
      <c r="BG8" s="1302" t="str">
        <f>IF(NOT('DATA ENTRY SHEET'!AC16=""),'DATA ENTRY SHEET'!AC16,"")</f>
        <v/>
      </c>
      <c r="BH8" s="1303"/>
      <c r="BI8" s="1303"/>
      <c r="BJ8" s="1303"/>
      <c r="BK8" s="1303"/>
      <c r="BL8" s="1304"/>
      <c r="BM8" s="467"/>
      <c r="BO8" s="190"/>
      <c r="BQ8" s="392"/>
      <c r="BR8" s="392"/>
      <c r="BS8" s="392"/>
      <c r="BT8" s="392"/>
      <c r="BU8" s="1595" t="s">
        <v>26</v>
      </c>
      <c r="BV8" s="1595"/>
      <c r="BW8" s="1595"/>
      <c r="BX8" s="1595"/>
      <c r="BY8" s="1595"/>
      <c r="BZ8" s="1595"/>
      <c r="CA8" s="1595"/>
      <c r="CB8" s="1595"/>
      <c r="CC8" s="1595"/>
      <c r="CD8" s="1595"/>
      <c r="CE8" s="1595"/>
      <c r="CF8" s="1595"/>
      <c r="CG8" s="1595"/>
      <c r="CH8" s="1595"/>
      <c r="CI8" s="549"/>
      <c r="CJ8" s="549"/>
      <c r="CK8" s="549"/>
      <c r="CL8" s="549"/>
      <c r="CM8" s="549"/>
      <c r="CN8" s="556"/>
      <c r="CO8" s="556"/>
      <c r="CP8" s="466"/>
      <c r="CQ8" s="466"/>
      <c r="CR8" s="466"/>
      <c r="CS8" s="32"/>
      <c r="CT8" s="94"/>
      <c r="CU8" s="32"/>
      <c r="CV8" s="32"/>
      <c r="CW8" s="32"/>
      <c r="CX8" s="32"/>
      <c r="CY8" s="94"/>
      <c r="CZ8" s="94"/>
      <c r="DA8" s="94"/>
      <c r="DB8" s="94"/>
      <c r="DC8" s="94"/>
      <c r="DD8" s="94"/>
      <c r="DE8" s="94"/>
      <c r="DF8" s="94"/>
    </row>
    <row r="9" spans="1:114" s="399" customFormat="1" ht="8.25" customHeight="1" x14ac:dyDescent="0.3">
      <c r="A9" s="391"/>
      <c r="B9" s="393"/>
      <c r="C9" s="393"/>
      <c r="D9" s="393"/>
      <c r="E9" s="393"/>
      <c r="F9" s="393"/>
      <c r="G9" s="393"/>
      <c r="H9" s="393"/>
      <c r="I9" s="393"/>
      <c r="J9" s="393"/>
      <c r="K9" s="395"/>
      <c r="L9" s="395"/>
      <c r="M9" s="1611"/>
      <c r="N9" s="1611"/>
      <c r="O9" s="1611"/>
      <c r="P9" s="1611"/>
      <c r="Q9" s="1611"/>
      <c r="R9" s="1611"/>
      <c r="S9" s="1611"/>
      <c r="T9" s="1611"/>
      <c r="U9" s="1611"/>
      <c r="V9" s="1611"/>
      <c r="W9" s="1611"/>
      <c r="X9" s="1611"/>
      <c r="Y9" s="1611"/>
      <c r="Z9" s="1611"/>
      <c r="AA9" s="1611"/>
      <c r="AB9" s="1611"/>
      <c r="AC9" s="1611"/>
      <c r="AD9" s="1611"/>
      <c r="AE9" s="1611"/>
      <c r="AF9" s="1611"/>
      <c r="AG9" s="1611"/>
      <c r="AH9" s="1611"/>
      <c r="AI9" s="1611"/>
      <c r="AJ9" s="1611"/>
      <c r="AK9" s="1611"/>
      <c r="AL9" s="1611"/>
      <c r="AM9" s="1611"/>
      <c r="AN9" s="1611"/>
      <c r="AO9" s="1611"/>
      <c r="AP9" s="1611"/>
      <c r="AQ9" s="1611"/>
      <c r="AR9" s="1611"/>
      <c r="AS9" s="1611"/>
      <c r="AT9" s="1611"/>
      <c r="AU9" s="1611"/>
      <c r="AV9" s="1611"/>
      <c r="AW9" s="1611"/>
      <c r="AX9" s="1611"/>
      <c r="AY9" s="1611"/>
      <c r="AZ9" s="392"/>
      <c r="BA9" s="392"/>
      <c r="BB9" s="392"/>
      <c r="BC9" s="392"/>
      <c r="BD9" s="392"/>
      <c r="BE9" s="392"/>
      <c r="BF9" s="392"/>
      <c r="BG9" s="392"/>
      <c r="BH9" s="392"/>
      <c r="BI9" s="392"/>
      <c r="BJ9" s="392"/>
      <c r="BK9" s="392"/>
      <c r="BL9" s="392"/>
      <c r="BM9" s="392"/>
      <c r="BN9" s="392"/>
      <c r="BO9" s="392"/>
      <c r="BP9" s="392"/>
      <c r="BQ9" s="392"/>
      <c r="BR9" s="392"/>
      <c r="BS9" s="392"/>
      <c r="BT9" s="392"/>
      <c r="BU9" s="396"/>
      <c r="BV9" s="396"/>
      <c r="BW9" s="396"/>
      <c r="BX9" s="396"/>
      <c r="BY9" s="396"/>
      <c r="BZ9" s="396"/>
      <c r="CA9" s="396"/>
      <c r="CB9" s="396"/>
      <c r="CC9" s="396"/>
      <c r="CD9" s="396"/>
      <c r="CE9" s="396"/>
      <c r="CF9" s="396"/>
      <c r="CG9" s="396"/>
      <c r="CH9" s="396"/>
      <c r="CI9" s="549"/>
      <c r="CJ9" s="644"/>
      <c r="CK9" s="549"/>
      <c r="CL9" s="549"/>
      <c r="CM9" s="549"/>
      <c r="CN9" s="556"/>
      <c r="CO9" s="556"/>
      <c r="CP9" s="466"/>
      <c r="CQ9" s="466"/>
      <c r="CR9" s="466"/>
      <c r="CS9" s="32"/>
      <c r="CT9" s="94"/>
      <c r="CU9" s="32"/>
      <c r="CV9" s="32"/>
      <c r="CW9" s="32"/>
      <c r="CX9" s="32"/>
      <c r="CY9" s="94"/>
      <c r="CZ9" s="94"/>
      <c r="DA9" s="94"/>
      <c r="DB9" s="94"/>
      <c r="DC9" s="94"/>
      <c r="DD9" s="94"/>
      <c r="DE9" s="94"/>
      <c r="DF9" s="94"/>
    </row>
    <row r="10" spans="1:114" ht="13.5" customHeight="1" x14ac:dyDescent="0.3">
      <c r="A10" s="391"/>
      <c r="B10" s="1578" t="s">
        <v>795</v>
      </c>
      <c r="C10" s="1578"/>
      <c r="D10" s="1578"/>
      <c r="E10" s="1578"/>
      <c r="F10" s="1578"/>
      <c r="G10" s="1578"/>
      <c r="H10" s="1578"/>
      <c r="I10" s="1578"/>
      <c r="J10" s="1578"/>
      <c r="K10" s="1578"/>
      <c r="L10" s="1578"/>
      <c r="M10" s="1578"/>
      <c r="N10" s="1000" t="str">
        <f>IF(NOT('DATA ENTRY SHEET'!C12=""),'DATA ENTRY SHEET'!C12,"")</f>
        <v/>
      </c>
      <c r="O10" s="1000"/>
      <c r="P10" s="1000"/>
      <c r="Q10" s="1000"/>
      <c r="R10" s="1000"/>
      <c r="S10" s="1000"/>
      <c r="T10" s="1000"/>
      <c r="U10" s="1000"/>
      <c r="V10" s="1000"/>
      <c r="W10" s="1000"/>
      <c r="X10" s="1000"/>
      <c r="Y10" s="1000"/>
      <c r="Z10" s="1000"/>
      <c r="AA10" s="1000"/>
      <c r="AB10" s="1000"/>
      <c r="AC10" s="1000"/>
      <c r="AD10" s="1000"/>
      <c r="AE10" s="1000"/>
      <c r="AF10" s="1000"/>
      <c r="AG10" s="1000"/>
      <c r="AH10" s="1000"/>
      <c r="AI10" s="1000"/>
      <c r="AJ10" s="1000"/>
      <c r="AK10" s="1000"/>
      <c r="AL10" s="1000"/>
      <c r="AM10" s="1000"/>
      <c r="AN10" s="1000"/>
      <c r="AO10" s="1000"/>
      <c r="AP10" s="1000"/>
      <c r="AQ10" s="1000"/>
      <c r="AR10" s="1000"/>
      <c r="AS10" s="1000"/>
      <c r="AT10" s="1000"/>
      <c r="AU10" s="1000"/>
      <c r="AV10" s="1000"/>
      <c r="AW10" s="1000"/>
      <c r="AX10" s="1000"/>
      <c r="AY10" s="1000"/>
      <c r="AZ10" s="1000"/>
      <c r="BA10" s="1000"/>
      <c r="BB10" s="1000"/>
      <c r="BC10" s="1000"/>
      <c r="BD10" s="1000"/>
      <c r="BE10" s="1000"/>
      <c r="BF10" s="1000"/>
      <c r="BG10" s="1000"/>
      <c r="BH10" s="1000"/>
      <c r="BI10" s="1000"/>
      <c r="BJ10" s="1000"/>
      <c r="BK10" s="1000"/>
      <c r="BL10" s="1000"/>
      <c r="BM10" s="1000"/>
      <c r="BN10" s="1000"/>
      <c r="BO10" s="1000"/>
      <c r="BP10" s="1000"/>
      <c r="BQ10" s="1000"/>
      <c r="BR10" s="1000"/>
      <c r="BS10" s="1000"/>
      <c r="BT10" s="398"/>
      <c r="BU10" s="1597" t="str">
        <f>IF(NOT('DATA ENTRY SHEET'!AD4=""),'DATA ENTRY SHEET'!AD4,"")</f>
        <v/>
      </c>
      <c r="BV10" s="1603"/>
      <c r="BW10" s="1595" t="s">
        <v>23</v>
      </c>
      <c r="BX10" s="1604"/>
      <c r="BY10" s="1604"/>
      <c r="BZ10" s="1604"/>
      <c r="CA10" s="1604"/>
      <c r="CB10" s="1604"/>
      <c r="CC10" s="1604"/>
      <c r="CD10" s="1604"/>
      <c r="CE10" s="1604"/>
      <c r="CF10" s="1604"/>
      <c r="CG10" s="1605"/>
      <c r="CH10" s="1606"/>
      <c r="CI10" s="549"/>
      <c r="CJ10" s="644"/>
      <c r="CK10" s="549"/>
      <c r="CL10" s="549"/>
      <c r="CM10" s="549"/>
      <c r="CN10" s="549"/>
      <c r="CO10" s="549"/>
      <c r="CP10" s="465"/>
      <c r="CQ10" s="94"/>
      <c r="CR10" s="94"/>
      <c r="CS10" s="94"/>
      <c r="CT10" s="94"/>
      <c r="CU10" s="94"/>
      <c r="CV10" s="468"/>
      <c r="CW10" s="468"/>
      <c r="CX10" s="468"/>
      <c r="CY10" s="468"/>
      <c r="CZ10" s="468"/>
      <c r="DA10" s="94"/>
      <c r="DB10" s="94"/>
      <c r="DC10" s="94"/>
      <c r="DD10" s="94"/>
      <c r="DE10" s="94"/>
      <c r="DF10" s="94"/>
      <c r="DG10" s="94"/>
      <c r="DH10" s="94"/>
    </row>
    <row r="11" spans="1:114" s="399" customFormat="1" ht="4.5" customHeight="1" x14ac:dyDescent="0.3">
      <c r="A11" s="391"/>
      <c r="B11" s="391"/>
      <c r="C11" s="391"/>
      <c r="D11" s="391"/>
      <c r="E11" s="391"/>
      <c r="F11" s="391"/>
      <c r="G11" s="391"/>
      <c r="H11" s="391"/>
      <c r="I11" s="391"/>
      <c r="J11" s="391"/>
      <c r="K11" s="391"/>
      <c r="L11" s="391"/>
      <c r="M11" s="391"/>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91"/>
      <c r="BU11" s="391"/>
      <c r="BV11" s="391"/>
      <c r="BW11" s="391"/>
      <c r="BX11" s="396"/>
      <c r="BY11" s="396"/>
      <c r="BZ11" s="396"/>
      <c r="CA11" s="396"/>
      <c r="CB11" s="396"/>
      <c r="CC11" s="396"/>
      <c r="CD11" s="396"/>
      <c r="CE11" s="396"/>
      <c r="CF11" s="396"/>
      <c r="CG11" s="400"/>
      <c r="CH11" s="400"/>
      <c r="CI11" s="549"/>
      <c r="CJ11" s="644"/>
      <c r="CK11" s="549"/>
      <c r="CL11" s="549"/>
      <c r="CM11" s="549"/>
      <c r="CN11" s="549"/>
      <c r="CO11" s="549"/>
      <c r="CP11" s="465"/>
      <c r="CQ11" s="94"/>
      <c r="CR11" s="94"/>
      <c r="CS11" s="94"/>
      <c r="CT11" s="94"/>
      <c r="CU11" s="94"/>
      <c r="CV11" s="468"/>
      <c r="CW11" s="468"/>
      <c r="CX11" s="468"/>
      <c r="CY11" s="468"/>
      <c r="CZ11" s="468"/>
      <c r="DA11" s="94"/>
      <c r="DB11" s="94"/>
      <c r="DC11" s="94"/>
      <c r="DD11" s="94"/>
      <c r="DE11" s="94"/>
      <c r="DF11" s="94"/>
      <c r="DG11" s="94"/>
      <c r="DH11" s="94"/>
    </row>
    <row r="12" spans="1:114" ht="12.75" customHeight="1" x14ac:dyDescent="0.3">
      <c r="A12" s="391"/>
      <c r="B12" s="1530" t="s">
        <v>796</v>
      </c>
      <c r="C12" s="1530"/>
      <c r="D12" s="1530"/>
      <c r="E12" s="1530"/>
      <c r="F12" s="1530"/>
      <c r="G12" s="1530"/>
      <c r="H12" s="1530"/>
      <c r="I12" s="1530"/>
      <c r="J12" s="1530"/>
      <c r="K12" s="1530"/>
      <c r="L12" s="1530"/>
      <c r="M12" s="1530"/>
      <c r="N12" s="1000" t="str">
        <f>IF(NOT('DATA ENTRY SHEET'!C14=""),'DATA ENTRY SHEET'!C14,"")</f>
        <v/>
      </c>
      <c r="O12" s="1000"/>
      <c r="P12" s="1000"/>
      <c r="Q12" s="1000"/>
      <c r="R12" s="1000"/>
      <c r="S12" s="1000"/>
      <c r="T12" s="1000"/>
      <c r="U12" s="1000"/>
      <c r="V12" s="1000"/>
      <c r="W12" s="1000"/>
      <c r="X12" s="1000"/>
      <c r="Y12" s="1000"/>
      <c r="Z12" s="1000"/>
      <c r="AA12" s="1000"/>
      <c r="AB12" s="1000"/>
      <c r="AC12" s="1000"/>
      <c r="AD12" s="1000"/>
      <c r="AE12" s="1000"/>
      <c r="AF12" s="1000"/>
      <c r="AG12" s="1000"/>
      <c r="AH12" s="1000"/>
      <c r="AI12" s="1000"/>
      <c r="AJ12" s="1000"/>
      <c r="AK12" s="1000"/>
      <c r="AL12" s="1000"/>
      <c r="AM12" s="1000"/>
      <c r="AN12" s="1000"/>
      <c r="AO12" s="1000"/>
      <c r="AP12" s="1000"/>
      <c r="AQ12" s="1000"/>
      <c r="AR12" s="1000"/>
      <c r="AS12" s="1000"/>
      <c r="AT12" s="1000"/>
      <c r="AU12" s="1000"/>
      <c r="AV12" s="1000"/>
      <c r="AW12" s="1000"/>
      <c r="AX12" s="1000"/>
      <c r="AY12" s="1000"/>
      <c r="AZ12" s="1000"/>
      <c r="BA12" s="1000"/>
      <c r="BB12" s="1000"/>
      <c r="BC12" s="1000"/>
      <c r="BD12" s="1000"/>
      <c r="BE12" s="1000"/>
      <c r="BF12" s="1000"/>
      <c r="BG12" s="1000"/>
      <c r="BH12" s="1000"/>
      <c r="BI12" s="1000"/>
      <c r="BJ12" s="1000"/>
      <c r="BK12" s="1000"/>
      <c r="BL12" s="1000"/>
      <c r="BM12" s="1000"/>
      <c r="BN12" s="1000"/>
      <c r="BO12" s="1000"/>
      <c r="BP12" s="1000"/>
      <c r="BQ12" s="1000"/>
      <c r="BR12" s="1000"/>
      <c r="BS12" s="1000"/>
      <c r="BT12" s="398"/>
      <c r="BU12" s="1597" t="str">
        <f>IF(NOT('DATA ENTRY SHEET'!AD5=""),'DATA ENTRY SHEET'!AD5,"")</f>
        <v/>
      </c>
      <c r="BV12" s="1603"/>
      <c r="BW12" s="1595" t="s">
        <v>24</v>
      </c>
      <c r="BX12" s="1595"/>
      <c r="BY12" s="1595"/>
      <c r="BZ12" s="1595"/>
      <c r="CA12" s="1595"/>
      <c r="CB12" s="1595"/>
      <c r="CC12" s="1595"/>
      <c r="CD12" s="1595"/>
      <c r="CE12" s="1595"/>
      <c r="CF12" s="1595"/>
      <c r="CG12" s="1617"/>
      <c r="CH12" s="1617"/>
      <c r="CI12" s="549"/>
      <c r="CJ12" s="549"/>
      <c r="CK12" s="549"/>
      <c r="CL12" s="549"/>
      <c r="CM12" s="549"/>
      <c r="CN12" s="549"/>
      <c r="CO12" s="549"/>
      <c r="CP12" s="94"/>
      <c r="CQ12" s="94"/>
      <c r="CR12" s="94"/>
      <c r="CS12" s="94"/>
      <c r="CT12" s="94"/>
      <c r="CU12" s="94"/>
      <c r="CV12" s="468"/>
      <c r="CW12" s="468"/>
      <c r="CX12" s="469"/>
      <c r="CY12" s="470"/>
      <c r="CZ12" s="470"/>
      <c r="DA12" s="94"/>
      <c r="DB12" s="94"/>
      <c r="DC12" s="94"/>
      <c r="DD12" s="94"/>
      <c r="DE12" s="94"/>
      <c r="DF12" s="94"/>
      <c r="DG12" s="94"/>
      <c r="DH12" s="94"/>
    </row>
    <row r="13" spans="1:114" ht="13.5" customHeight="1" x14ac:dyDescent="0.3">
      <c r="A13" s="391"/>
      <c r="B13" s="1618" t="s">
        <v>797</v>
      </c>
      <c r="C13" s="1618"/>
      <c r="D13" s="1618"/>
      <c r="E13" s="1618"/>
      <c r="F13" s="1618"/>
      <c r="G13" s="1618"/>
      <c r="H13" s="1618"/>
      <c r="I13" s="1618"/>
      <c r="J13" s="1618"/>
      <c r="K13" s="1618"/>
      <c r="L13" s="1618"/>
      <c r="M13" s="1618"/>
      <c r="N13" s="1618"/>
      <c r="O13" s="1618"/>
      <c r="P13" s="1618"/>
      <c r="Q13" s="1618"/>
      <c r="R13" s="1618"/>
      <c r="S13" s="1619"/>
      <c r="T13" s="1620"/>
      <c r="U13" s="1620"/>
      <c r="V13" s="1620"/>
      <c r="W13" s="1620"/>
      <c r="X13" s="1620"/>
      <c r="Y13" s="1620"/>
      <c r="Z13" s="1620"/>
      <c r="AA13" s="1620"/>
      <c r="AB13" s="1620"/>
      <c r="AC13" s="1620"/>
      <c r="AD13" s="1620"/>
      <c r="AE13" s="1620"/>
      <c r="AF13" s="1620"/>
      <c r="AG13" s="1620"/>
      <c r="AH13" s="1620"/>
      <c r="AI13" s="1620"/>
      <c r="AJ13" s="1620"/>
      <c r="AK13" s="1620"/>
      <c r="AL13" s="1620"/>
      <c r="AM13" s="1620"/>
      <c r="AN13" s="1620"/>
      <c r="AO13" s="1620"/>
      <c r="AP13" s="1620"/>
      <c r="AQ13" s="1620"/>
      <c r="AR13" s="1620"/>
      <c r="AS13" s="1620"/>
      <c r="AT13" s="1620"/>
      <c r="AU13" s="1620"/>
      <c r="AV13" s="1620"/>
      <c r="AW13" s="1620"/>
      <c r="AX13" s="1620"/>
      <c r="AY13" s="1620"/>
      <c r="AZ13" s="1620"/>
      <c r="BA13" s="1620"/>
      <c r="BB13" s="1620"/>
      <c r="BC13" s="1620"/>
      <c r="BD13" s="1620"/>
      <c r="BE13" s="1620"/>
      <c r="BF13" s="1620"/>
      <c r="BG13" s="1620"/>
      <c r="BH13" s="1620"/>
      <c r="BI13" s="1620"/>
      <c r="BJ13" s="1620"/>
      <c r="BK13" s="1620"/>
      <c r="BL13" s="1620"/>
      <c r="BM13" s="1620"/>
      <c r="BN13" s="1620"/>
      <c r="BO13" s="1620"/>
      <c r="BP13" s="1620"/>
      <c r="BQ13" s="1620"/>
      <c r="BR13" s="1620"/>
      <c r="BS13" s="1620"/>
      <c r="BT13" s="1621"/>
      <c r="BU13" s="1597" t="str">
        <f>IF(NOT('DATA ENTRY SHEET'!AD6=""),'DATA ENTRY SHEET'!AD6,"")</f>
        <v/>
      </c>
      <c r="BV13" s="1603"/>
      <c r="BW13" s="1595" t="s">
        <v>25</v>
      </c>
      <c r="BX13" s="1595"/>
      <c r="BY13" s="1595"/>
      <c r="BZ13" s="1595"/>
      <c r="CA13" s="1595"/>
      <c r="CB13" s="1595"/>
      <c r="CC13" s="1595"/>
      <c r="CD13" s="1595"/>
      <c r="CE13" s="1595"/>
      <c r="CF13" s="1595"/>
      <c r="CG13" s="1601"/>
      <c r="CH13" s="1602"/>
      <c r="CI13" s="554"/>
      <c r="CJ13" s="554"/>
      <c r="CK13" s="554"/>
      <c r="CL13" s="554"/>
      <c r="CM13" s="554"/>
      <c r="CN13" s="554"/>
      <c r="CO13" s="554"/>
      <c r="CP13" s="32"/>
      <c r="CQ13" s="32"/>
      <c r="CR13" s="468"/>
      <c r="CS13" s="94"/>
      <c r="CT13" s="94"/>
      <c r="CU13" s="94"/>
      <c r="CV13" s="94"/>
      <c r="CW13" s="94"/>
      <c r="CX13" s="94"/>
      <c r="CY13" s="94"/>
      <c r="CZ13" s="94"/>
      <c r="DA13" s="94"/>
      <c r="DB13" s="94"/>
      <c r="DC13" s="94"/>
      <c r="DD13" s="94"/>
      <c r="DE13" s="94"/>
      <c r="DF13" s="94"/>
      <c r="DG13" s="94"/>
      <c r="DH13" s="94"/>
    </row>
    <row r="14" spans="1:114" x14ac:dyDescent="0.3">
      <c r="A14" s="391"/>
      <c r="B14" s="1578" t="s">
        <v>794</v>
      </c>
      <c r="C14" s="1578"/>
      <c r="D14" s="1578"/>
      <c r="E14" s="1578"/>
      <c r="F14" s="1578"/>
      <c r="G14" s="1578"/>
      <c r="H14" s="1578"/>
      <c r="I14" s="397"/>
      <c r="J14" s="1300" t="s">
        <v>798</v>
      </c>
      <c r="K14" s="1300"/>
      <c r="L14" s="1300"/>
      <c r="M14" s="1300"/>
      <c r="N14" s="1300"/>
      <c r="O14" s="1300"/>
      <c r="P14" s="1300"/>
      <c r="Q14" s="1300"/>
      <c r="R14" s="1300"/>
      <c r="S14" s="1300"/>
      <c r="U14" s="1300" t="s">
        <v>770</v>
      </c>
      <c r="V14" s="1300"/>
      <c r="W14" s="1301"/>
      <c r="X14" s="1528" t="str">
        <f>IF(NOT('DATA ENTRY SHEET'!AO5=""),'DATA ENTRY SHEET'!AO5,"")</f>
        <v/>
      </c>
      <c r="Y14" s="1528"/>
      <c r="Z14" s="1528"/>
      <c r="AA14" s="1528"/>
      <c r="AB14" s="1528"/>
      <c r="AC14" s="1528"/>
      <c r="AD14" s="401" t="s">
        <v>771</v>
      </c>
      <c r="AE14" s="1597" t="str">
        <f>IF(NOT('DATA ENTRY SHEET'!AQ5=""),'DATA ENTRY SHEET'!AQ5,"")</f>
        <v/>
      </c>
      <c r="AF14" s="1598"/>
      <c r="AG14" s="1598"/>
      <c r="AH14" s="471"/>
      <c r="AI14" s="399"/>
      <c r="AJ14" s="404"/>
      <c r="AL14" s="402"/>
      <c r="AM14" s="402"/>
      <c r="AN14" s="402"/>
      <c r="AO14" s="402"/>
      <c r="AQ14" s="403" t="s">
        <v>799</v>
      </c>
      <c r="AS14" s="1607" t="s">
        <v>798</v>
      </c>
      <c r="AT14" s="1607"/>
      <c r="AU14" s="1607"/>
      <c r="AV14" s="1607"/>
      <c r="AW14" s="1607"/>
      <c r="AX14" s="1607"/>
      <c r="AY14" s="1607"/>
      <c r="AZ14" s="1607"/>
      <c r="BA14" s="1607"/>
      <c r="BB14" s="1607"/>
      <c r="BC14" s="1300" t="s">
        <v>770</v>
      </c>
      <c r="BD14" s="1300"/>
      <c r="BE14" s="1300"/>
      <c r="BF14" s="1301"/>
      <c r="BG14" s="1597" t="str">
        <f>IF(NOT('DATA ENTRY SHEET'!AV5=""),'DATA ENTRY SHEET'!AV5,"")</f>
        <v/>
      </c>
      <c r="BH14" s="1598"/>
      <c r="BI14" s="1598"/>
      <c r="BJ14" s="1598"/>
      <c r="BK14" s="1596" t="s">
        <v>771</v>
      </c>
      <c r="BL14" s="1300"/>
      <c r="BM14" s="1301"/>
      <c r="BN14" s="1528" t="str">
        <f>IF(NOT('DATA ENTRY SHEET'!AX5=""),'DATA ENTRY SHEET'!AX5,"")</f>
        <v/>
      </c>
      <c r="BO14" s="1528"/>
      <c r="BP14" s="1528"/>
      <c r="BQ14" s="1528"/>
      <c r="BR14" s="404"/>
      <c r="BS14" s="402"/>
      <c r="BT14" s="402"/>
      <c r="BU14" s="1597" t="str">
        <f>IF(NOT('DATA ENTRY SHEET'!AD7=""),'DATA ENTRY SHEET'!AD7,"")</f>
        <v/>
      </c>
      <c r="BV14" s="1603"/>
      <c r="BW14" s="1595" t="s">
        <v>143</v>
      </c>
      <c r="BX14" s="1595"/>
      <c r="BY14" s="1595"/>
      <c r="BZ14" s="1595"/>
      <c r="CA14" s="1595"/>
      <c r="CB14" s="1595"/>
      <c r="CC14" s="1595"/>
      <c r="CD14" s="1595"/>
      <c r="CE14" s="1595"/>
      <c r="CF14" s="1595"/>
      <c r="CG14" s="1601"/>
      <c r="CH14" s="1602"/>
      <c r="CI14" s="554"/>
      <c r="CJ14" s="554"/>
      <c r="CK14" s="554"/>
      <c r="CL14" s="554"/>
      <c r="CM14" s="554"/>
      <c r="CN14" s="554"/>
      <c r="CO14" s="554"/>
      <c r="CP14" s="32"/>
      <c r="CQ14" s="32"/>
      <c r="CR14" s="468"/>
      <c r="CS14" s="94"/>
      <c r="CT14" s="94"/>
      <c r="CU14" s="94"/>
      <c r="CV14" s="94"/>
      <c r="CW14" s="94"/>
      <c r="CX14" s="94"/>
      <c r="CY14" s="94"/>
      <c r="CZ14" s="94"/>
      <c r="DA14" s="94"/>
      <c r="DB14" s="94"/>
      <c r="DC14" s="94"/>
      <c r="DD14" s="94"/>
      <c r="DE14" s="94"/>
      <c r="DF14" s="94"/>
      <c r="DG14" s="94"/>
      <c r="DH14" s="94"/>
    </row>
    <row r="15" spans="1:114" x14ac:dyDescent="0.3">
      <c r="A15" s="391"/>
      <c r="B15" s="392"/>
      <c r="C15" s="392"/>
      <c r="D15" s="392"/>
      <c r="E15" s="392"/>
      <c r="F15" s="392"/>
      <c r="G15" s="392"/>
      <c r="H15" s="190"/>
      <c r="I15" s="555"/>
      <c r="J15" s="397"/>
      <c r="K15" s="1595" t="s">
        <v>32</v>
      </c>
      <c r="L15" s="1599"/>
      <c r="M15" s="472" t="str">
        <f>IF(NOT('DATA ENTRY SHEET'!AM6=""),'DATA ENTRY SHEET'!AM6,"")</f>
        <v/>
      </c>
      <c r="O15" s="1300" t="s">
        <v>800</v>
      </c>
      <c r="P15" s="1300"/>
      <c r="Q15" s="1300"/>
      <c r="R15" s="1300"/>
      <c r="S15" s="1300"/>
      <c r="T15" s="190"/>
      <c r="U15" s="1300" t="s">
        <v>770</v>
      </c>
      <c r="V15" s="1300"/>
      <c r="W15" s="1301"/>
      <c r="X15" s="1528" t="str">
        <f>IF(NOT('DATA ENTRY SHEET'!AO6=""),'DATA ENTRY SHEET'!AO6,"")</f>
        <v/>
      </c>
      <c r="Y15" s="1528"/>
      <c r="Z15" s="1528"/>
      <c r="AA15" s="1528"/>
      <c r="AB15" s="1528"/>
      <c r="AC15" s="1528"/>
      <c r="AD15" s="401" t="s">
        <v>771</v>
      </c>
      <c r="AE15" s="1597" t="str">
        <f>IF(NOT('DATA ENTRY SHEET'!AQ6=""),'DATA ENTRY SHEET'!AQ6,"")</f>
        <v/>
      </c>
      <c r="AF15" s="1598"/>
      <c r="AG15" s="1598"/>
      <c r="AH15" s="471"/>
      <c r="AI15" s="549"/>
      <c r="AJ15" s="553"/>
      <c r="AK15" s="569"/>
      <c r="AL15" s="549"/>
      <c r="AM15" s="555"/>
      <c r="AN15" s="549"/>
      <c r="AO15" s="549"/>
      <c r="AP15" s="548"/>
      <c r="AQ15" s="548"/>
      <c r="AR15" s="549"/>
      <c r="AS15" s="549"/>
      <c r="AT15" s="1300" t="s">
        <v>32</v>
      </c>
      <c r="AU15" s="1301"/>
      <c r="AV15" s="472" t="str">
        <f>IF(NOT('DATA ENTRY SHEET'!AT6=""),'DATA ENTRY SHEET'!AT6,"")</f>
        <v/>
      </c>
      <c r="AW15" s="1596" t="s">
        <v>800</v>
      </c>
      <c r="AX15" s="1300"/>
      <c r="AY15" s="1300"/>
      <c r="AZ15" s="1300"/>
      <c r="BA15" s="1300"/>
      <c r="BB15" s="1300"/>
      <c r="BC15" s="1300" t="s">
        <v>770</v>
      </c>
      <c r="BD15" s="1300"/>
      <c r="BE15" s="1300"/>
      <c r="BF15" s="1301"/>
      <c r="BG15" s="1597" t="str">
        <f>IF(NOT('DATA ENTRY SHEET'!AV6=""),'DATA ENTRY SHEET'!AV6,"")</f>
        <v/>
      </c>
      <c r="BH15" s="1598"/>
      <c r="BI15" s="1598"/>
      <c r="BJ15" s="1598"/>
      <c r="BK15" s="1596" t="s">
        <v>771</v>
      </c>
      <c r="BL15" s="1300"/>
      <c r="BM15" s="1301"/>
      <c r="BN15" s="1528" t="str">
        <f>IF(NOT('DATA ENTRY SHEET'!AX6=""),'DATA ENTRY SHEET'!AX6,"")</f>
        <v/>
      </c>
      <c r="BO15" s="1528"/>
      <c r="BP15" s="1528"/>
      <c r="BQ15" s="1528"/>
      <c r="BR15" s="404"/>
      <c r="BS15" s="402"/>
      <c r="BT15" s="402"/>
      <c r="BU15" s="1597" t="str">
        <f>IF(NOT('DATA ENTRY SHEET'!AD8=""),'DATA ENTRY SHEET'!AD8,"")</f>
        <v/>
      </c>
      <c r="BV15" s="1603"/>
      <c r="BW15" s="1595" t="s">
        <v>27</v>
      </c>
      <c r="BX15" s="1595"/>
      <c r="BY15" s="1595"/>
      <c r="BZ15" s="1595"/>
      <c r="CA15" s="1595"/>
      <c r="CB15" s="1595"/>
      <c r="CC15" s="1595"/>
      <c r="CD15" s="1595"/>
      <c r="CE15" s="1595"/>
      <c r="CF15" s="1595"/>
      <c r="CG15" s="1601"/>
      <c r="CH15" s="1602"/>
      <c r="CI15" s="549"/>
      <c r="CJ15" s="549"/>
      <c r="CK15" s="549"/>
      <c r="CL15" s="549"/>
      <c r="CM15" s="549"/>
      <c r="CN15" s="549"/>
      <c r="CO15" s="549"/>
      <c r="CP15" s="94"/>
      <c r="CQ15" s="94"/>
      <c r="CR15" s="94"/>
      <c r="CS15" s="94"/>
      <c r="CT15" s="94"/>
      <c r="CU15" s="94"/>
      <c r="CV15" s="94"/>
      <c r="CW15" s="94"/>
      <c r="CX15" s="94"/>
      <c r="CY15" s="94"/>
      <c r="CZ15" s="94"/>
      <c r="DA15" s="94"/>
      <c r="DB15" s="94"/>
      <c r="DC15" s="94"/>
      <c r="DD15" s="94"/>
      <c r="DE15" s="94"/>
      <c r="DF15" s="94"/>
      <c r="DG15" s="94"/>
      <c r="DH15" s="94"/>
    </row>
    <row r="16" spans="1:114" x14ac:dyDescent="0.3">
      <c r="A16" s="391"/>
      <c r="B16" s="392"/>
      <c r="C16" s="392"/>
      <c r="D16" s="392"/>
      <c r="E16" s="392"/>
      <c r="F16" s="392"/>
      <c r="G16" s="392"/>
      <c r="H16" s="190"/>
      <c r="I16" s="555"/>
      <c r="J16" s="397"/>
      <c r="K16" s="1595" t="s">
        <v>32</v>
      </c>
      <c r="L16" s="1599"/>
      <c r="M16" s="472" t="str">
        <f>IF(NOT('DATA ENTRY SHEET'!AM7=""),'DATA ENTRY SHEET'!AM7,"")</f>
        <v/>
      </c>
      <c r="O16" s="1300" t="s">
        <v>800</v>
      </c>
      <c r="P16" s="1300"/>
      <c r="Q16" s="1300"/>
      <c r="R16" s="1300"/>
      <c r="S16" s="1300"/>
      <c r="T16" s="190"/>
      <c r="U16" s="1300" t="s">
        <v>770</v>
      </c>
      <c r="V16" s="1300"/>
      <c r="W16" s="1301"/>
      <c r="X16" s="1528" t="str">
        <f>IF(NOT('DATA ENTRY SHEET'!AO7=""),'DATA ENTRY SHEET'!AO7,"")</f>
        <v/>
      </c>
      <c r="Y16" s="1528"/>
      <c r="Z16" s="1528"/>
      <c r="AA16" s="1528"/>
      <c r="AB16" s="1528"/>
      <c r="AC16" s="1528"/>
      <c r="AD16" s="401" t="s">
        <v>771</v>
      </c>
      <c r="AE16" s="1597" t="str">
        <f>IF(NOT('DATA ENTRY SHEET'!AQ7=""),'DATA ENTRY SHEET'!AQ7,"")</f>
        <v/>
      </c>
      <c r="AF16" s="1598"/>
      <c r="AG16" s="1598"/>
      <c r="AH16" s="471"/>
      <c r="AI16" s="549"/>
      <c r="AJ16" s="553"/>
      <c r="AK16" s="569"/>
      <c r="AL16" s="549"/>
      <c r="AM16" s="555"/>
      <c r="AN16" s="549"/>
      <c r="AO16" s="549"/>
      <c r="AP16" s="548"/>
      <c r="AQ16" s="548"/>
      <c r="AR16" s="549"/>
      <c r="AS16" s="549"/>
      <c r="AT16" s="1300" t="s">
        <v>32</v>
      </c>
      <c r="AU16" s="1301"/>
      <c r="AV16" s="472" t="str">
        <f>IF(NOT('DATA ENTRY SHEET'!AT7=""),'DATA ENTRY SHEET'!AT7,"")</f>
        <v/>
      </c>
      <c r="AW16" s="1596" t="s">
        <v>800</v>
      </c>
      <c r="AX16" s="1300"/>
      <c r="AY16" s="1300"/>
      <c r="AZ16" s="1300"/>
      <c r="BA16" s="1300"/>
      <c r="BB16" s="1300"/>
      <c r="BC16" s="1300" t="s">
        <v>770</v>
      </c>
      <c r="BD16" s="1300"/>
      <c r="BE16" s="1300"/>
      <c r="BF16" s="1301"/>
      <c r="BG16" s="1597" t="str">
        <f>IF(NOT('DATA ENTRY SHEET'!AV7=""),'DATA ENTRY SHEET'!AV7,"")</f>
        <v/>
      </c>
      <c r="BH16" s="1598"/>
      <c r="BI16" s="1598"/>
      <c r="BJ16" s="1598"/>
      <c r="BK16" s="1596" t="s">
        <v>771</v>
      </c>
      <c r="BL16" s="1300"/>
      <c r="BM16" s="1301"/>
      <c r="BN16" s="1528" t="str">
        <f>IF(NOT('DATA ENTRY SHEET'!AX7=""),'DATA ENTRY SHEET'!AX7,"")</f>
        <v/>
      </c>
      <c r="BO16" s="1528"/>
      <c r="BP16" s="1528"/>
      <c r="BQ16" s="1528"/>
      <c r="BR16" s="473"/>
      <c r="BS16" s="402"/>
      <c r="BT16" s="402"/>
      <c r="BU16" s="1528" t="str">
        <f>IF(NOT('DATA ENTRY SHEET'!AD9=""),'DATA ENTRY SHEET'!AD9,"")</f>
        <v/>
      </c>
      <c r="BV16" s="1528"/>
      <c r="BW16" s="1590" t="s">
        <v>821</v>
      </c>
      <c r="BX16" s="1591"/>
      <c r="BY16" s="1591"/>
      <c r="BZ16" s="1591"/>
      <c r="CA16" s="1591"/>
      <c r="CB16" s="1591"/>
      <c r="CC16" s="1591"/>
      <c r="CD16" s="1591"/>
      <c r="CE16" s="1591"/>
      <c r="CF16" s="1592"/>
      <c r="CG16" s="1593"/>
      <c r="CH16" s="1593"/>
      <c r="CI16" s="549"/>
      <c r="CJ16" s="549"/>
      <c r="CK16" s="549"/>
      <c r="CL16" s="549"/>
      <c r="CM16" s="549"/>
      <c r="CN16" s="549"/>
      <c r="CO16" s="549"/>
      <c r="CP16" s="94"/>
      <c r="CQ16" s="94"/>
      <c r="CR16" s="94"/>
      <c r="CS16" s="94"/>
      <c r="CT16" s="94"/>
      <c r="CU16" s="94"/>
      <c r="CV16" s="94"/>
      <c r="CW16" s="94"/>
      <c r="CX16" s="94"/>
      <c r="CY16" s="94"/>
      <c r="CZ16" s="94"/>
      <c r="DA16" s="94"/>
      <c r="DB16" s="94"/>
      <c r="DC16" s="94"/>
      <c r="DD16" s="94"/>
      <c r="DE16" s="94"/>
      <c r="DF16" s="94"/>
      <c r="DG16" s="94"/>
      <c r="DH16" s="94"/>
    </row>
    <row r="17" spans="1:113" x14ac:dyDescent="0.3">
      <c r="A17" s="391"/>
      <c r="B17" s="1309" t="s">
        <v>801</v>
      </c>
      <c r="C17" s="1309"/>
      <c r="D17" s="1309"/>
      <c r="E17" s="1309"/>
      <c r="F17" s="1309"/>
      <c r="G17" s="1309"/>
      <c r="H17" s="1309"/>
      <c r="I17" s="1309"/>
      <c r="J17" s="1309"/>
      <c r="K17" s="1309"/>
      <c r="L17" s="1309"/>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09"/>
      <c r="AR17" s="1309"/>
      <c r="AS17" s="1309"/>
      <c r="AT17" s="1309"/>
      <c r="AU17" s="1309"/>
      <c r="AV17" s="1309"/>
      <c r="AW17" s="1309"/>
      <c r="AX17" s="1309"/>
      <c r="AY17" s="1309"/>
      <c r="AZ17" s="1309"/>
      <c r="BA17" s="1309"/>
      <c r="BB17" s="1309"/>
      <c r="BC17" s="1309"/>
      <c r="BD17" s="1309"/>
      <c r="BE17" s="1309"/>
      <c r="BF17" s="1309"/>
      <c r="BG17" s="1309"/>
      <c r="BH17" s="1309"/>
      <c r="BI17" s="1309"/>
      <c r="BJ17" s="1309"/>
      <c r="BK17" s="1309"/>
      <c r="BL17" s="1309"/>
      <c r="BM17" s="1309"/>
      <c r="BN17" s="1309"/>
      <c r="BO17" s="1309"/>
      <c r="BP17" s="1309"/>
      <c r="BQ17" s="1309"/>
      <c r="BR17" s="1309"/>
      <c r="BS17" s="1309"/>
      <c r="BT17" s="1309"/>
      <c r="BU17" s="1594"/>
      <c r="BV17" s="1594"/>
      <c r="BW17" s="1595"/>
      <c r="BX17" s="1595"/>
      <c r="BY17" s="1595"/>
      <c r="BZ17" s="1595"/>
      <c r="CA17" s="1595"/>
      <c r="CB17" s="1595"/>
      <c r="CC17" s="1595"/>
      <c r="CD17" s="1595"/>
      <c r="CE17" s="1595"/>
      <c r="CF17" s="1595"/>
      <c r="CG17" s="1594"/>
      <c r="CH17" s="1594"/>
      <c r="CI17" s="549"/>
      <c r="CJ17" s="549"/>
      <c r="CK17" s="549"/>
      <c r="CL17" s="549"/>
      <c r="CM17" s="549"/>
      <c r="CN17" s="549"/>
      <c r="CO17" s="549"/>
      <c r="CP17" s="94"/>
      <c r="CQ17" s="94"/>
      <c r="CR17" s="94"/>
      <c r="CS17" s="94"/>
      <c r="CT17" s="94"/>
      <c r="CU17" s="94"/>
      <c r="CV17" s="94"/>
      <c r="CW17" s="94"/>
      <c r="CX17" s="94"/>
      <c r="CY17" s="94"/>
      <c r="CZ17" s="94"/>
      <c r="DA17" s="94"/>
      <c r="DB17" s="94"/>
      <c r="DC17" s="94"/>
      <c r="DD17" s="94"/>
      <c r="DE17" s="94"/>
      <c r="DF17" s="94"/>
      <c r="DG17" s="94"/>
      <c r="DH17" s="94"/>
    </row>
    <row r="18" spans="1:113" ht="13.5" customHeight="1" x14ac:dyDescent="0.3">
      <c r="A18" s="391"/>
      <c r="B18" s="1582" t="s">
        <v>777</v>
      </c>
      <c r="C18" s="1582"/>
      <c r="D18" s="1582"/>
      <c r="E18" s="1582"/>
      <c r="F18" s="1582"/>
      <c r="G18" s="1582"/>
      <c r="H18" s="1583"/>
      <c r="I18" s="1528" t="str">
        <f>IF(NOT('DATA ENTRY SHEET'!AM9=""),'DATA ENTRY SHEET'!AM9,"")</f>
        <v/>
      </c>
      <c r="J18" s="1528"/>
      <c r="K18" s="1528"/>
      <c r="L18" s="1578" t="s">
        <v>774</v>
      </c>
      <c r="M18" s="1578"/>
      <c r="N18" s="1578"/>
      <c r="O18" s="1578"/>
      <c r="P18" s="1578"/>
      <c r="Q18" s="1578"/>
      <c r="R18" s="1578" t="s">
        <v>770</v>
      </c>
      <c r="S18" s="1578"/>
      <c r="T18" s="1578"/>
      <c r="U18" s="1600" t="str">
        <f>IF(NOT('DATA ENTRY SHEET'!AO9=""),'DATA ENTRY SHEET'!AO9,"")</f>
        <v/>
      </c>
      <c r="V18" s="1600"/>
      <c r="W18" s="1600"/>
      <c r="X18" s="1600"/>
      <c r="Y18" s="1600"/>
      <c r="Z18" s="1600"/>
      <c r="AA18" s="1300" t="s">
        <v>771</v>
      </c>
      <c r="AB18" s="1300"/>
      <c r="AC18" s="1580" t="str">
        <f>IF(NOT('DATA ENTRY SHEET'!AQ9=""),'DATA ENTRY SHEET'!AQ9,"")</f>
        <v/>
      </c>
      <c r="AD18" s="1581"/>
      <c r="AE18" s="1581"/>
      <c r="AF18" s="474"/>
      <c r="AG18" s="475"/>
      <c r="AH18" s="475"/>
      <c r="AI18" s="475"/>
      <c r="AJ18" s="1582" t="s">
        <v>778</v>
      </c>
      <c r="AK18" s="1582"/>
      <c r="AL18" s="1582"/>
      <c r="AM18" s="1582"/>
      <c r="AN18" s="1582"/>
      <c r="AO18" s="1582"/>
      <c r="AP18" s="1582"/>
      <c r="AQ18" s="1583"/>
      <c r="AR18" s="1528" t="str">
        <f>IF(NOT('DATA ENTRY SHEET'!AW9=""),'DATA ENTRY SHEET'!AW9,"")</f>
        <v/>
      </c>
      <c r="AS18" s="1584"/>
      <c r="AT18" s="1584"/>
      <c r="AU18" s="1529" t="s">
        <v>779</v>
      </c>
      <c r="AV18" s="1529"/>
      <c r="AW18" s="1529"/>
      <c r="AX18" s="1529"/>
      <c r="AY18" s="1529"/>
      <c r="AZ18" s="1529"/>
      <c r="BA18" s="1529"/>
      <c r="BB18" s="1529"/>
      <c r="BC18" s="1529"/>
      <c r="BD18" s="1529"/>
      <c r="BE18" s="1300" t="s">
        <v>4</v>
      </c>
      <c r="BF18" s="1300"/>
      <c r="BG18" s="1300"/>
      <c r="BH18" s="1300"/>
      <c r="BI18" s="1300"/>
      <c r="BJ18" s="1300"/>
      <c r="BK18" s="1300"/>
      <c r="BL18" s="1300"/>
      <c r="BM18" s="1300"/>
      <c r="BN18" s="1300"/>
      <c r="BO18" s="1300"/>
      <c r="BP18" s="1585" t="str">
        <f>IF(NOT('DATA ENTRY SHEET'!H10=""),'DATA ENTRY SHEET'!H10,"")</f>
        <v/>
      </c>
      <c r="BQ18" s="1585"/>
      <c r="BR18" s="1585"/>
      <c r="BS18" s="394"/>
      <c r="BT18" s="394"/>
      <c r="BU18" s="1577"/>
      <c r="BV18" s="1577"/>
      <c r="BW18" s="1577"/>
      <c r="BX18" s="1577"/>
      <c r="BY18" s="1577"/>
      <c r="BZ18" s="1577"/>
      <c r="CA18" s="1577"/>
      <c r="CB18" s="1577"/>
      <c r="CC18" s="1577"/>
      <c r="CD18" s="1577"/>
      <c r="CE18" s="1577"/>
      <c r="CF18" s="1577"/>
      <c r="CG18" s="1577"/>
      <c r="CH18" s="1577"/>
      <c r="CI18" s="549"/>
      <c r="CJ18" s="549"/>
      <c r="CK18" s="549"/>
      <c r="CL18" s="549"/>
      <c r="CM18" s="549"/>
      <c r="CN18" s="549"/>
      <c r="CO18" s="549"/>
      <c r="CP18" s="94"/>
      <c r="CQ18" s="94"/>
      <c r="CR18" s="94"/>
      <c r="CS18" s="470"/>
      <c r="CT18" s="470"/>
      <c r="CU18" s="94"/>
      <c r="CV18" s="94"/>
      <c r="CW18" s="94"/>
      <c r="CX18" s="94"/>
      <c r="CY18" s="94"/>
      <c r="CZ18" s="94"/>
      <c r="DA18" s="94"/>
      <c r="DB18" s="94"/>
      <c r="DC18" s="94"/>
    </row>
    <row r="19" spans="1:113" ht="12.75" customHeight="1" x14ac:dyDescent="0.3">
      <c r="A19" s="391"/>
      <c r="B19" s="1582"/>
      <c r="C19" s="1582"/>
      <c r="D19" s="1582"/>
      <c r="E19" s="1582"/>
      <c r="F19" s="1582"/>
      <c r="G19" s="1582"/>
      <c r="H19" s="1583"/>
      <c r="I19" s="1528" t="str">
        <f>IF(NOT('DATA ENTRY SHEET'!AM10=""),'DATA ENTRY SHEET'!AM10,"")</f>
        <v/>
      </c>
      <c r="J19" s="1528"/>
      <c r="K19" s="1528"/>
      <c r="L19" s="1578" t="s">
        <v>775</v>
      </c>
      <c r="M19" s="1578"/>
      <c r="N19" s="1578"/>
      <c r="O19" s="1578"/>
      <c r="P19" s="1578"/>
      <c r="Q19" s="1578"/>
      <c r="R19" s="1578" t="s">
        <v>770</v>
      </c>
      <c r="S19" s="1578"/>
      <c r="T19" s="1578"/>
      <c r="U19" s="1528" t="str">
        <f>IF(NOT('DATA ENTRY SHEET'!AO10=""),'DATA ENTRY SHEET'!AO10,"")</f>
        <v/>
      </c>
      <c r="V19" s="1579"/>
      <c r="W19" s="1579"/>
      <c r="X19" s="1579"/>
      <c r="Y19" s="1579"/>
      <c r="Z19" s="1579"/>
      <c r="AA19" s="1300" t="s">
        <v>771</v>
      </c>
      <c r="AB19" s="1300"/>
      <c r="AC19" s="1580" t="str">
        <f>IF(NOT('DATA ENTRY SHEET'!AQ10=""),'DATA ENTRY SHEET'!AQ10,"")</f>
        <v/>
      </c>
      <c r="AD19" s="1581"/>
      <c r="AE19" s="1581"/>
      <c r="AF19" s="474"/>
      <c r="AG19" s="475"/>
      <c r="AH19" s="475"/>
      <c r="AI19" s="475"/>
      <c r="AJ19" s="1582"/>
      <c r="AK19" s="1582"/>
      <c r="AL19" s="1582"/>
      <c r="AM19" s="1582"/>
      <c r="AN19" s="1582"/>
      <c r="AO19" s="1582"/>
      <c r="AP19" s="1582"/>
      <c r="AQ19" s="1583"/>
      <c r="AR19" s="1528" t="str">
        <f>IF(NOT('DATA ENTRY SHEET'!AW10=""),'DATA ENTRY SHEET'!AW10,"")</f>
        <v/>
      </c>
      <c r="AS19" s="1528"/>
      <c r="AT19" s="1528"/>
      <c r="AU19" s="1529" t="s">
        <v>780</v>
      </c>
      <c r="AV19" s="1529"/>
      <c r="AW19" s="1529"/>
      <c r="AX19" s="1529"/>
      <c r="AY19" s="1529"/>
      <c r="AZ19" s="1529"/>
      <c r="BA19" s="1529"/>
      <c r="BB19" s="1529"/>
      <c r="BC19" s="1529"/>
      <c r="BD19" s="1529"/>
      <c r="BE19" s="1300" t="s">
        <v>802</v>
      </c>
      <c r="BF19" s="1300"/>
      <c r="BG19" s="1300"/>
      <c r="BH19" s="1300"/>
      <c r="BI19" s="1300"/>
      <c r="BJ19" s="1300"/>
      <c r="BK19" s="1300"/>
      <c r="BL19" s="1300"/>
      <c r="BM19" s="1300"/>
      <c r="BN19" s="1300"/>
      <c r="BO19" s="1300"/>
      <c r="BP19" s="1585" t="str">
        <f>IF(NOT('DATA ENTRY SHEET'!AK14=""),'DATA ENTRY SHEET'!AK14,"")</f>
        <v/>
      </c>
      <c r="BQ19" s="1585"/>
      <c r="BR19" s="1585"/>
      <c r="BS19" s="1589"/>
      <c r="BT19" s="1577"/>
      <c r="BU19" s="1577"/>
      <c r="BV19" s="1577"/>
      <c r="BW19" s="1577"/>
      <c r="BX19" s="1577"/>
      <c r="BY19" s="1577"/>
      <c r="BZ19" s="1577"/>
      <c r="CA19" s="1577"/>
      <c r="CB19" s="1577"/>
      <c r="CC19" s="1577"/>
      <c r="CD19" s="1577"/>
      <c r="CE19" s="1577"/>
      <c r="CF19" s="1577"/>
      <c r="CG19" s="1577"/>
      <c r="CH19" s="1577"/>
      <c r="CI19" s="554"/>
      <c r="CJ19" s="554"/>
      <c r="CK19" s="554"/>
      <c r="CL19" s="553"/>
      <c r="CM19" s="549"/>
      <c r="CN19" s="549"/>
      <c r="CO19" s="549"/>
      <c r="CP19" s="94"/>
      <c r="CQ19" s="94"/>
      <c r="CR19" s="94"/>
      <c r="CS19" s="94"/>
      <c r="CT19" s="94"/>
      <c r="CU19" s="94"/>
      <c r="CV19" s="94"/>
      <c r="CW19" s="94"/>
      <c r="CX19" s="94"/>
      <c r="CY19" s="94"/>
      <c r="CZ19" s="94"/>
      <c r="DA19" s="94"/>
      <c r="DB19" s="94"/>
      <c r="DC19" s="466"/>
      <c r="DD19" s="466"/>
      <c r="DE19" s="94"/>
      <c r="DF19" s="94"/>
      <c r="DG19" s="94"/>
      <c r="DH19" s="94"/>
      <c r="DI19" s="94"/>
    </row>
    <row r="20" spans="1:113" ht="12.75" customHeight="1" x14ac:dyDescent="0.3">
      <c r="A20" s="391"/>
      <c r="B20" s="1582"/>
      <c r="C20" s="1582"/>
      <c r="D20" s="1582"/>
      <c r="E20" s="1582"/>
      <c r="F20" s="1582"/>
      <c r="G20" s="1582"/>
      <c r="H20" s="1583"/>
      <c r="I20" s="1528" t="str">
        <f>IF(NOT('DATA ENTRY SHEET'!AM11=""),'DATA ENTRY SHEET'!AM11,"")</f>
        <v/>
      </c>
      <c r="J20" s="1528"/>
      <c r="K20" s="1528"/>
      <c r="L20" s="1578" t="s">
        <v>776</v>
      </c>
      <c r="M20" s="1578"/>
      <c r="N20" s="1578"/>
      <c r="O20" s="1578"/>
      <c r="P20" s="1578"/>
      <c r="Q20" s="1578"/>
      <c r="R20" s="1578" t="s">
        <v>770</v>
      </c>
      <c r="S20" s="1578"/>
      <c r="T20" s="1578"/>
      <c r="U20" s="1528" t="str">
        <f>IF(NOT('DATA ENTRY SHEET'!AO11=""),'DATA ENTRY SHEET'!AO11,"")</f>
        <v/>
      </c>
      <c r="V20" s="1579"/>
      <c r="W20" s="1579"/>
      <c r="X20" s="1579"/>
      <c r="Y20" s="1579"/>
      <c r="Z20" s="1579"/>
      <c r="AA20" s="1300" t="s">
        <v>771</v>
      </c>
      <c r="AB20" s="1300"/>
      <c r="AC20" s="1580" t="str">
        <f>IF(NOT('DATA ENTRY SHEET'!AQ11=""),'DATA ENTRY SHEET'!AQ11,"")</f>
        <v/>
      </c>
      <c r="AD20" s="1581"/>
      <c r="AE20" s="1581"/>
      <c r="AF20" s="474"/>
      <c r="AG20" s="475"/>
      <c r="AH20" s="475"/>
      <c r="AI20" s="475"/>
      <c r="AJ20" s="1582"/>
      <c r="AK20" s="1582"/>
      <c r="AL20" s="1582"/>
      <c r="AM20" s="1582"/>
      <c r="AN20" s="1582"/>
      <c r="AO20" s="1582"/>
      <c r="AP20" s="1582"/>
      <c r="AQ20" s="1583"/>
      <c r="AR20" s="1528" t="str">
        <f>IF(NOT('DATA ENTRY SHEET'!AW11=""),'DATA ENTRY SHEET'!AW11,"")</f>
        <v/>
      </c>
      <c r="AS20" s="1528"/>
      <c r="AT20" s="1528"/>
      <c r="AU20" s="1529" t="s">
        <v>781</v>
      </c>
      <c r="AV20" s="1529"/>
      <c r="AW20" s="1529"/>
      <c r="AX20" s="1529"/>
      <c r="AY20" s="1529"/>
      <c r="AZ20" s="1529"/>
      <c r="BA20" s="1529"/>
      <c r="BB20" s="1529"/>
      <c r="BC20" s="1529"/>
      <c r="BD20" s="1529"/>
      <c r="BE20" s="1300" t="s">
        <v>803</v>
      </c>
      <c r="BF20" s="1300"/>
      <c r="BG20" s="1300"/>
      <c r="BH20" s="1300"/>
      <c r="BI20" s="1300"/>
      <c r="BJ20" s="1300"/>
      <c r="BK20" s="1300"/>
      <c r="BL20" s="1300"/>
      <c r="BM20" s="1300"/>
      <c r="BN20" s="1300"/>
      <c r="BO20" s="1300"/>
      <c r="BP20" s="1586" t="str">
        <f>IF(NOT('DATA ENTRY SHEET'!AM14=""),'DATA ENTRY SHEET'!AM14,"")</f>
        <v/>
      </c>
      <c r="BQ20" s="1587"/>
      <c r="BR20" s="1587"/>
      <c r="BS20" s="1587"/>
      <c r="BT20" s="1587"/>
      <c r="BU20" s="1587"/>
      <c r="BV20" s="1587"/>
      <c r="BW20" s="1587"/>
      <c r="BX20" s="1587"/>
      <c r="BY20" s="1587"/>
      <c r="BZ20" s="1587"/>
      <c r="CA20" s="1587"/>
      <c r="CB20" s="1587"/>
      <c r="CC20" s="1587"/>
      <c r="CD20" s="1587"/>
      <c r="CE20" s="1587"/>
      <c r="CF20" s="1587"/>
      <c r="CG20" s="1588"/>
      <c r="CH20" s="396"/>
      <c r="CI20" s="556"/>
      <c r="CJ20" s="570"/>
      <c r="CK20" s="570"/>
      <c r="CL20" s="570"/>
      <c r="CM20" s="570"/>
      <c r="CN20" s="570"/>
      <c r="CO20" s="570"/>
      <c r="CP20" s="94"/>
      <c r="CQ20" s="94"/>
      <c r="CR20" s="94"/>
      <c r="CS20" s="94"/>
      <c r="CT20" s="94"/>
      <c r="CU20" s="94"/>
      <c r="CV20" s="94"/>
      <c r="CW20" s="94"/>
      <c r="CX20" s="94"/>
      <c r="CY20" s="94"/>
      <c r="CZ20" s="94"/>
      <c r="DA20" s="94"/>
      <c r="DB20" s="466"/>
      <c r="DC20" s="466"/>
      <c r="DD20" s="94"/>
      <c r="DE20" s="94"/>
      <c r="DF20" s="94"/>
      <c r="DG20" s="94"/>
      <c r="DH20" s="94"/>
    </row>
    <row r="21" spans="1:113" s="399" customFormat="1" ht="12.75" customHeight="1" x14ac:dyDescent="0.3">
      <c r="A21" s="1309"/>
      <c r="B21" s="1309"/>
      <c r="C21" s="1309"/>
      <c r="D21" s="1309"/>
      <c r="E21" s="1309"/>
      <c r="F21" s="1309"/>
      <c r="G21" s="1309"/>
      <c r="H21" s="1309"/>
      <c r="I21" s="1309"/>
      <c r="J21" s="1309"/>
      <c r="K21" s="1309"/>
      <c r="L21" s="1309"/>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09"/>
      <c r="AR21" s="1309"/>
      <c r="AS21" s="1309"/>
      <c r="AT21" s="1309"/>
      <c r="AU21" s="1309"/>
      <c r="AV21" s="1309"/>
      <c r="AW21" s="1309"/>
      <c r="AX21" s="1309"/>
      <c r="AY21" s="1309"/>
      <c r="AZ21" s="1309"/>
      <c r="BA21" s="1309"/>
      <c r="BB21" s="1309"/>
      <c r="BC21" s="1309"/>
      <c r="BD21" s="1309"/>
      <c r="BE21" s="1309"/>
      <c r="BF21" s="1309"/>
      <c r="BG21" s="1309"/>
      <c r="BH21" s="1309"/>
      <c r="BI21" s="1309"/>
      <c r="BJ21" s="1309"/>
      <c r="BK21" s="1309"/>
      <c r="BL21" s="1309"/>
      <c r="BM21" s="1309"/>
      <c r="BN21" s="1309"/>
      <c r="BO21" s="1309"/>
      <c r="BP21" s="1309"/>
      <c r="BQ21" s="1309"/>
      <c r="BR21" s="1309"/>
      <c r="BS21" s="1309"/>
      <c r="BT21" s="1309"/>
      <c r="BU21" s="1309"/>
      <c r="BV21" s="1309"/>
      <c r="BW21" s="1309"/>
      <c r="BX21" s="1309"/>
      <c r="BY21" s="1309"/>
      <c r="BZ21" s="1309"/>
      <c r="CA21" s="1309"/>
      <c r="CB21" s="1309"/>
      <c r="CC21" s="1309"/>
      <c r="CD21" s="1309"/>
      <c r="CE21" s="1309"/>
      <c r="CF21" s="1309"/>
      <c r="CG21" s="1309"/>
      <c r="CH21" s="1309"/>
      <c r="CI21" s="556"/>
      <c r="CJ21" s="556"/>
      <c r="CK21" s="556"/>
      <c r="CL21" s="556"/>
      <c r="CM21" s="556"/>
      <c r="CN21" s="556"/>
      <c r="CO21" s="556"/>
      <c r="CP21" s="94"/>
      <c r="CQ21" s="94"/>
      <c r="CR21" s="94"/>
      <c r="CS21" s="94"/>
      <c r="CT21" s="94"/>
      <c r="CU21" s="94"/>
      <c r="CV21" s="94"/>
      <c r="CW21" s="94"/>
      <c r="CX21" s="94"/>
      <c r="CY21" s="94"/>
      <c r="CZ21" s="94"/>
      <c r="DA21" s="94"/>
      <c r="DB21" s="466"/>
      <c r="DC21" s="466"/>
      <c r="DD21" s="94"/>
      <c r="DE21" s="94"/>
      <c r="DF21" s="94"/>
      <c r="DG21" s="94"/>
      <c r="DH21" s="94"/>
    </row>
    <row r="22" spans="1:113" ht="12.75" customHeight="1" x14ac:dyDescent="0.3">
      <c r="A22" s="391"/>
      <c r="B22" s="1530" t="s">
        <v>456</v>
      </c>
      <c r="C22" s="1530"/>
      <c r="D22" s="1530"/>
      <c r="E22" s="1530"/>
      <c r="F22" s="1530"/>
      <c r="G22" s="1530"/>
      <c r="H22" s="1530"/>
      <c r="I22" s="1530"/>
      <c r="J22" s="1531" t="str">
        <f>IF(NOT('DATA ENTRY SHEET'!AC12=""),'DATA ENTRY SHEET'!AC12,"")</f>
        <v/>
      </c>
      <c r="K22" s="1532"/>
      <c r="L22" s="1532"/>
      <c r="M22" s="1532"/>
      <c r="N22" s="1532"/>
      <c r="O22" s="1532"/>
      <c r="P22" s="1532"/>
      <c r="Q22" s="1532"/>
      <c r="R22" s="1532"/>
      <c r="S22" s="1532"/>
      <c r="T22" s="1532"/>
      <c r="U22" s="1532"/>
      <c r="V22" s="1532"/>
      <c r="W22" s="1532"/>
      <c r="X22" s="1532"/>
      <c r="Y22" s="1532"/>
      <c r="Z22" s="1532"/>
      <c r="AA22" s="1532"/>
      <c r="AB22" s="1532"/>
      <c r="AC22" s="1532"/>
      <c r="AD22" s="1532"/>
      <c r="AE22" s="1532"/>
      <c r="AF22" s="1532"/>
      <c r="AG22" s="1532"/>
      <c r="AH22" s="1532"/>
      <c r="AI22" s="1532"/>
      <c r="AJ22" s="1532"/>
      <c r="AK22" s="1532"/>
      <c r="AL22" s="1532"/>
      <c r="AM22" s="1532"/>
      <c r="AN22" s="1532"/>
      <c r="AO22" s="1532"/>
      <c r="AP22" s="1532"/>
      <c r="AQ22" s="1532"/>
      <c r="AR22" s="1532"/>
      <c r="AS22" s="1532"/>
      <c r="AT22" s="1532"/>
      <c r="AU22" s="1532"/>
      <c r="AV22" s="1532"/>
      <c r="AW22" s="1532"/>
      <c r="AX22" s="1532"/>
      <c r="AY22" s="1532"/>
      <c r="AZ22" s="1532"/>
      <c r="BA22" s="1532"/>
      <c r="BB22" s="1532"/>
      <c r="BC22" s="1532"/>
      <c r="BD22" s="1532"/>
      <c r="BE22" s="1532"/>
      <c r="BF22" s="1532"/>
      <c r="BG22" s="1532"/>
      <c r="BH22" s="1532"/>
      <c r="BI22" s="1532"/>
      <c r="BJ22" s="1532"/>
      <c r="BK22" s="1532"/>
      <c r="BL22" s="1532"/>
      <c r="BM22" s="1532"/>
      <c r="BN22" s="1532"/>
      <c r="BO22" s="1532"/>
      <c r="BP22" s="1532"/>
      <c r="BQ22" s="1532"/>
      <c r="BR22" s="1532"/>
      <c r="BS22" s="1532"/>
      <c r="BT22" s="1532"/>
      <c r="BU22" s="1532"/>
      <c r="BV22" s="1532"/>
      <c r="BW22" s="1532"/>
      <c r="BX22" s="1532"/>
      <c r="BY22" s="1532"/>
      <c r="BZ22" s="1532"/>
      <c r="CA22" s="1532"/>
      <c r="CB22" s="1532"/>
      <c r="CC22" s="1532"/>
      <c r="CD22" s="1532"/>
      <c r="CE22" s="1532"/>
      <c r="CF22" s="1532"/>
      <c r="CG22" s="1533"/>
      <c r="CH22" s="392"/>
      <c r="CI22" s="549"/>
      <c r="CJ22" s="549"/>
      <c r="CK22" s="549"/>
      <c r="CL22" s="549"/>
      <c r="CM22" s="549"/>
      <c r="CN22" s="549"/>
      <c r="CO22" s="549"/>
      <c r="CP22" s="94"/>
      <c r="CQ22" s="94"/>
      <c r="CR22" s="94"/>
      <c r="CS22" s="94"/>
      <c r="CT22" s="94"/>
      <c r="CU22" s="94"/>
      <c r="CV22" s="94"/>
      <c r="CW22" s="94"/>
      <c r="CX22" s="94"/>
      <c r="CY22" s="94"/>
      <c r="CZ22" s="94"/>
      <c r="DA22" s="94"/>
      <c r="DB22" s="94"/>
      <c r="DC22" s="94"/>
      <c r="DD22" s="94"/>
      <c r="DE22" s="94"/>
      <c r="DF22" s="94"/>
      <c r="DG22" s="94"/>
      <c r="DH22" s="94"/>
    </row>
    <row r="23" spans="1:113" ht="3.75" customHeight="1" thickBot="1" x14ac:dyDescent="0.35">
      <c r="A23" s="391"/>
      <c r="B23" s="393"/>
      <c r="C23" s="393"/>
      <c r="D23" s="393"/>
      <c r="E23" s="393"/>
      <c r="F23" s="393"/>
      <c r="G23" s="393"/>
      <c r="H23" s="393"/>
      <c r="I23" s="393"/>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405"/>
      <c r="BG23" s="405"/>
      <c r="BH23" s="405"/>
      <c r="BI23" s="405"/>
      <c r="BJ23" s="405"/>
      <c r="BK23" s="405"/>
      <c r="BL23" s="405"/>
      <c r="BM23" s="405"/>
      <c r="BN23" s="405"/>
      <c r="BO23" s="405"/>
      <c r="BP23" s="405"/>
      <c r="BQ23" s="405"/>
      <c r="BR23" s="405"/>
      <c r="BS23" s="405"/>
      <c r="BT23" s="405"/>
      <c r="BU23" s="405"/>
      <c r="BV23" s="405"/>
      <c r="BW23" s="405"/>
      <c r="BX23" s="392"/>
      <c r="BY23" s="392"/>
      <c r="BZ23" s="392"/>
      <c r="CA23" s="392"/>
      <c r="CB23" s="392"/>
      <c r="CC23" s="392"/>
      <c r="CD23" s="392"/>
      <c r="CE23" s="392"/>
      <c r="CF23" s="392"/>
      <c r="CG23" s="392"/>
      <c r="CH23" s="392"/>
      <c r="CI23" s="549"/>
      <c r="CJ23" s="549"/>
      <c r="CK23" s="549"/>
      <c r="CL23" s="549"/>
      <c r="CM23" s="549"/>
      <c r="CN23" s="549"/>
      <c r="CO23" s="549"/>
      <c r="CP23" s="94"/>
      <c r="CQ23" s="94"/>
      <c r="CR23" s="94"/>
      <c r="CS23" s="94"/>
      <c r="CT23" s="94"/>
      <c r="CU23" s="94"/>
      <c r="CV23" s="94"/>
      <c r="CW23" s="94"/>
      <c r="CX23" s="94"/>
      <c r="CY23" s="94"/>
      <c r="CZ23" s="94"/>
      <c r="DA23" s="94"/>
      <c r="DB23" s="94"/>
      <c r="DC23" s="94"/>
      <c r="DD23" s="94"/>
      <c r="DE23" s="94"/>
      <c r="DF23" s="94"/>
      <c r="DG23" s="94"/>
      <c r="DH23" s="94"/>
    </row>
    <row r="24" spans="1:113" ht="15" customHeight="1" x14ac:dyDescent="0.3">
      <c r="A24" s="391"/>
      <c r="B24" s="1534"/>
      <c r="C24" s="1535"/>
      <c r="D24" s="1535"/>
      <c r="E24" s="1535"/>
      <c r="F24" s="1535"/>
      <c r="G24" s="1535"/>
      <c r="H24" s="1535"/>
      <c r="I24" s="1535"/>
      <c r="J24" s="1535"/>
      <c r="K24" s="1535"/>
      <c r="L24" s="1535"/>
      <c r="M24" s="1535"/>
      <c r="N24" s="1535"/>
      <c r="O24" s="1535"/>
      <c r="P24" s="1535"/>
      <c r="Q24" s="1535"/>
      <c r="R24" s="1535"/>
      <c r="S24" s="1535"/>
      <c r="T24" s="1535"/>
      <c r="U24" s="1536"/>
      <c r="V24" s="1535"/>
      <c r="W24" s="1535"/>
      <c r="X24" s="1535"/>
      <c r="Y24" s="1535"/>
      <c r="Z24" s="1535"/>
      <c r="AA24" s="1535"/>
      <c r="AB24" s="1537"/>
      <c r="AC24" s="1538" t="str">
        <f>IF(NOT(AQ3="EDLP"),IF(AQ3="NON-EDLP","DeCA COST: NON-EDLP (0 adj)","DeCA COST: REG"),"DeCA COST: EDLP")</f>
        <v>DeCA COST: REG</v>
      </c>
      <c r="AD24" s="1539"/>
      <c r="AE24" s="1539"/>
      <c r="AF24" s="1539"/>
      <c r="AG24" s="1539"/>
      <c r="AH24" s="1539"/>
      <c r="AI24" s="1539"/>
      <c r="AJ24" s="1539"/>
      <c r="AK24" s="1539"/>
      <c r="AL24" s="1539"/>
      <c r="AM24" s="1539"/>
      <c r="AN24" s="1540"/>
      <c r="AO24" s="1541" t="s">
        <v>804</v>
      </c>
      <c r="AP24" s="1542"/>
      <c r="AQ24" s="1542"/>
      <c r="AR24" s="1542"/>
      <c r="AS24" s="1542"/>
      <c r="AT24" s="1495" t="s">
        <v>805</v>
      </c>
      <c r="AU24" s="1492"/>
      <c r="AV24" s="1492"/>
      <c r="AW24" s="1492"/>
      <c r="AX24" s="1492"/>
      <c r="AY24" s="1492"/>
      <c r="AZ24" s="1492"/>
      <c r="BA24" s="1492"/>
      <c r="BB24" s="1492"/>
      <c r="BC24" s="1492"/>
      <c r="BD24" s="1492"/>
      <c r="BE24" s="1499"/>
      <c r="BF24" s="1546" t="s">
        <v>831</v>
      </c>
      <c r="BG24" s="1547"/>
      <c r="BH24" s="1547"/>
      <c r="BI24" s="1547"/>
      <c r="BJ24" s="1547"/>
      <c r="BK24" s="1547"/>
      <c r="BL24" s="1547"/>
      <c r="BM24" s="1547"/>
      <c r="BN24" s="1547"/>
      <c r="BO24" s="1547"/>
      <c r="BP24" s="1547"/>
      <c r="BQ24" s="1547"/>
      <c r="BR24" s="1547"/>
      <c r="BS24" s="1547"/>
      <c r="BT24" s="1547"/>
      <c r="BU24" s="1547"/>
      <c r="BV24" s="1547"/>
      <c r="BW24" s="1548"/>
      <c r="BX24" s="1541" t="s">
        <v>789</v>
      </c>
      <c r="BY24" s="1542"/>
      <c r="BZ24" s="1542"/>
      <c r="CA24" s="1542"/>
      <c r="CB24" s="1549" t="s">
        <v>32</v>
      </c>
      <c r="CC24" s="1549"/>
      <c r="CD24" s="1550"/>
      <c r="CE24" s="1551" t="s">
        <v>826</v>
      </c>
      <c r="CF24" s="1552"/>
      <c r="CG24" s="1552"/>
      <c r="CH24" s="1553"/>
      <c r="CI24" s="549"/>
      <c r="CJ24" s="549"/>
      <c r="CK24" s="549"/>
      <c r="CL24" s="549"/>
      <c r="CM24" s="549"/>
      <c r="CN24" s="549"/>
      <c r="CO24" s="549"/>
      <c r="CP24" s="94"/>
      <c r="CQ24" s="94"/>
      <c r="CR24" s="94"/>
      <c r="CS24" s="94"/>
      <c r="CT24" s="94"/>
      <c r="CU24" s="94"/>
      <c r="CV24" s="94"/>
      <c r="CW24" s="94"/>
      <c r="CX24" s="94"/>
      <c r="CY24" s="94"/>
      <c r="CZ24" s="94"/>
      <c r="DA24" s="94"/>
      <c r="DB24" s="94"/>
    </row>
    <row r="25" spans="1:113" ht="15" customHeight="1" x14ac:dyDescent="0.3">
      <c r="A25" s="391"/>
      <c r="B25" s="1560" t="s">
        <v>12</v>
      </c>
      <c r="C25" s="1561"/>
      <c r="D25" s="1561"/>
      <c r="E25" s="1561"/>
      <c r="F25" s="1561"/>
      <c r="G25" s="1561"/>
      <c r="H25" s="1561"/>
      <c r="I25" s="1561"/>
      <c r="J25" s="1561"/>
      <c r="K25" s="1561"/>
      <c r="L25" s="1561"/>
      <c r="M25" s="1561"/>
      <c r="N25" s="1561"/>
      <c r="O25" s="1561"/>
      <c r="P25" s="1561"/>
      <c r="Q25" s="1561"/>
      <c r="R25" s="1561"/>
      <c r="S25" s="1561"/>
      <c r="T25" s="1562"/>
      <c r="U25" s="1563" t="s">
        <v>142</v>
      </c>
      <c r="V25" s="1564"/>
      <c r="W25" s="1564"/>
      <c r="X25" s="1564"/>
      <c r="Y25" s="1564"/>
      <c r="Z25" s="1564"/>
      <c r="AA25" s="1564"/>
      <c r="AB25" s="1565"/>
      <c r="AC25" s="1566" t="s">
        <v>827</v>
      </c>
      <c r="AD25" s="1567"/>
      <c r="AE25" s="1567"/>
      <c r="AF25" s="1567"/>
      <c r="AG25" s="1567"/>
      <c r="AH25" s="1567"/>
      <c r="AI25" s="1567"/>
      <c r="AJ25" s="1567"/>
      <c r="AK25" s="1567"/>
      <c r="AL25" s="1567"/>
      <c r="AM25" s="1567"/>
      <c r="AN25" s="1568"/>
      <c r="AO25" s="1569" t="s">
        <v>784</v>
      </c>
      <c r="AP25" s="1485"/>
      <c r="AQ25" s="1485"/>
      <c r="AR25" s="1485"/>
      <c r="AS25" s="1485"/>
      <c r="AT25" s="1543"/>
      <c r="AU25" s="1544"/>
      <c r="AV25" s="1544"/>
      <c r="AW25" s="1544"/>
      <c r="AX25" s="1544"/>
      <c r="AY25" s="1544"/>
      <c r="AZ25" s="1544"/>
      <c r="BA25" s="1544"/>
      <c r="BB25" s="1544"/>
      <c r="BC25" s="1544"/>
      <c r="BD25" s="1544"/>
      <c r="BE25" s="1545"/>
      <c r="BF25" s="1570" t="s">
        <v>788</v>
      </c>
      <c r="BG25" s="1571"/>
      <c r="BH25" s="1571"/>
      <c r="BI25" s="1571"/>
      <c r="BJ25" s="1571"/>
      <c r="BK25" s="1571"/>
      <c r="BL25" s="1571"/>
      <c r="BM25" s="1571"/>
      <c r="BN25" s="1571"/>
      <c r="BO25" s="1571"/>
      <c r="BP25" s="1571"/>
      <c r="BQ25" s="1571"/>
      <c r="BR25" s="1571"/>
      <c r="BS25" s="1571"/>
      <c r="BT25" s="1571"/>
      <c r="BU25" s="1571"/>
      <c r="BV25" s="1571"/>
      <c r="BW25" s="1572"/>
      <c r="BX25" s="406" t="s">
        <v>806</v>
      </c>
      <c r="BY25" s="407"/>
      <c r="BZ25" s="407"/>
      <c r="CA25" s="407"/>
      <c r="CB25" s="1482" t="s">
        <v>33</v>
      </c>
      <c r="CC25" s="1482"/>
      <c r="CD25" s="1483"/>
      <c r="CE25" s="1554"/>
      <c r="CF25" s="1555"/>
      <c r="CG25" s="1555"/>
      <c r="CH25" s="1556"/>
      <c r="CI25" s="549"/>
      <c r="CJ25" s="549"/>
      <c r="CK25" s="549"/>
      <c r="CL25" s="549"/>
      <c r="CM25" s="549"/>
      <c r="CN25" s="549"/>
      <c r="CO25" s="549"/>
      <c r="CP25" s="94"/>
      <c r="CQ25" s="94"/>
      <c r="CR25" s="94"/>
      <c r="CS25" s="94"/>
      <c r="CT25" s="94"/>
      <c r="CU25" s="94"/>
      <c r="CV25" s="94"/>
      <c r="CW25" s="94"/>
      <c r="CX25" s="94"/>
      <c r="CY25" s="94"/>
    </row>
    <row r="26" spans="1:113" ht="15" customHeight="1" thickBot="1" x14ac:dyDescent="0.35">
      <c r="A26" s="391"/>
      <c r="B26" s="1490" t="s">
        <v>13</v>
      </c>
      <c r="C26" s="1482"/>
      <c r="D26" s="1573"/>
      <c r="E26" s="1573"/>
      <c r="F26" s="1573"/>
      <c r="G26" s="1573"/>
      <c r="H26" s="1573"/>
      <c r="I26" s="1573"/>
      <c r="J26" s="1573"/>
      <c r="K26" s="1573"/>
      <c r="L26" s="1573"/>
      <c r="M26" s="1573"/>
      <c r="N26" s="1573"/>
      <c r="O26" s="1573"/>
      <c r="P26" s="1573"/>
      <c r="Q26" s="1573"/>
      <c r="R26" s="1573"/>
      <c r="S26" s="1573"/>
      <c r="T26" s="1573"/>
      <c r="U26" s="1485" t="s">
        <v>458</v>
      </c>
      <c r="V26" s="1485"/>
      <c r="W26" s="1485"/>
      <c r="X26" s="1485"/>
      <c r="Y26" s="1485"/>
      <c r="Z26" s="1485"/>
      <c r="AA26" s="1485"/>
      <c r="AB26" s="1486"/>
      <c r="AC26" s="1503" t="s">
        <v>809</v>
      </c>
      <c r="AD26" s="1504"/>
      <c r="AE26" s="1504"/>
      <c r="AF26" s="1504"/>
      <c r="AG26" s="1504"/>
      <c r="AH26" s="1504"/>
      <c r="AI26" s="1504"/>
      <c r="AJ26" s="1504"/>
      <c r="AK26" s="1504"/>
      <c r="AL26" s="1504"/>
      <c r="AM26" s="1504"/>
      <c r="AN26" s="1505"/>
      <c r="AO26" s="1490" t="s">
        <v>785</v>
      </c>
      <c r="AP26" s="1482"/>
      <c r="AQ26" s="1482"/>
      <c r="AR26" s="1482"/>
      <c r="AS26" s="1482"/>
      <c r="AT26" s="1506" t="str">
        <f>TRIM(MID(AC24,FIND(":",AC24)+1,10))</f>
        <v>REG</v>
      </c>
      <c r="AU26" s="1506"/>
      <c r="AV26" s="1506"/>
      <c r="AW26" s="1506" t="s">
        <v>806</v>
      </c>
      <c r="AX26" s="1506"/>
      <c r="AY26" s="1506"/>
      <c r="AZ26" s="1506" t="s">
        <v>807</v>
      </c>
      <c r="BA26" s="1506"/>
      <c r="BB26" s="1506"/>
      <c r="BC26" s="1506" t="s">
        <v>811</v>
      </c>
      <c r="BD26" s="1506"/>
      <c r="BE26" s="1508"/>
      <c r="BF26" s="1574" t="s">
        <v>808</v>
      </c>
      <c r="BG26" s="1575"/>
      <c r="BH26" s="1575"/>
      <c r="BI26" s="1575"/>
      <c r="BJ26" s="1575"/>
      <c r="BK26" s="1575"/>
      <c r="BL26" s="1575"/>
      <c r="BM26" s="1575"/>
      <c r="BN26" s="1575"/>
      <c r="BO26" s="1575"/>
      <c r="BP26" s="1575"/>
      <c r="BQ26" s="1575"/>
      <c r="BR26" s="1575"/>
      <c r="BS26" s="1575"/>
      <c r="BT26" s="1575"/>
      <c r="BU26" s="1575"/>
      <c r="BV26" s="1575"/>
      <c r="BW26" s="1576"/>
      <c r="BX26" s="406" t="s">
        <v>807</v>
      </c>
      <c r="BY26" s="407"/>
      <c r="BZ26" s="407"/>
      <c r="CA26" s="407"/>
      <c r="CB26" s="1482" t="s">
        <v>761</v>
      </c>
      <c r="CC26" s="1482"/>
      <c r="CD26" s="1483"/>
      <c r="CE26" s="1554"/>
      <c r="CF26" s="1555"/>
      <c r="CG26" s="1555"/>
      <c r="CH26" s="1556"/>
      <c r="CI26" s="549"/>
      <c r="CJ26" s="549"/>
      <c r="CK26" s="549"/>
      <c r="CL26" s="549"/>
      <c r="CM26" s="549"/>
      <c r="CN26" s="549"/>
      <c r="CO26" s="549"/>
      <c r="CP26" s="94"/>
      <c r="CQ26" s="94"/>
      <c r="CR26" s="94"/>
      <c r="CS26" s="94"/>
      <c r="CT26" s="94"/>
      <c r="CU26" s="94"/>
      <c r="CV26" s="94"/>
      <c r="CW26" s="94"/>
      <c r="CX26" s="94"/>
      <c r="CY26" s="94"/>
    </row>
    <row r="27" spans="1:113" ht="15" customHeight="1" thickBot="1" x14ac:dyDescent="0.35">
      <c r="A27" s="391"/>
      <c r="B27" s="646" t="s">
        <v>14</v>
      </c>
      <c r="C27" s="645"/>
      <c r="D27" s="645"/>
      <c r="E27" s="653"/>
      <c r="F27" s="653"/>
      <c r="G27" s="653"/>
      <c r="H27" s="653"/>
      <c r="I27" s="653"/>
      <c r="J27" s="653"/>
      <c r="K27" s="653"/>
      <c r="L27" s="653"/>
      <c r="M27" s="653"/>
      <c r="N27" s="653"/>
      <c r="O27" s="653"/>
      <c r="P27" s="653"/>
      <c r="Q27" s="653"/>
      <c r="R27" s="653"/>
      <c r="S27" s="1305" t="s">
        <v>991</v>
      </c>
      <c r="T27" s="1306"/>
      <c r="U27" s="1484" t="s">
        <v>865</v>
      </c>
      <c r="V27" s="1485"/>
      <c r="W27" s="1485"/>
      <c r="X27" s="1485"/>
      <c r="Y27" s="1485"/>
      <c r="Z27" s="1485"/>
      <c r="AA27" s="1485"/>
      <c r="AB27" s="1486"/>
      <c r="AC27" s="1487" t="s">
        <v>832</v>
      </c>
      <c r="AD27" s="1488"/>
      <c r="AE27" s="1488"/>
      <c r="AF27" s="1488"/>
      <c r="AG27" s="1488"/>
      <c r="AH27" s="1488"/>
      <c r="AI27" s="1488"/>
      <c r="AJ27" s="1488"/>
      <c r="AK27" s="1488"/>
      <c r="AL27" s="1488"/>
      <c r="AM27" s="1488"/>
      <c r="AN27" s="1489"/>
      <c r="AO27" s="1490" t="s">
        <v>810</v>
      </c>
      <c r="AP27" s="1482"/>
      <c r="AQ27" s="1482"/>
      <c r="AR27" s="1482"/>
      <c r="AS27" s="1482"/>
      <c r="AT27" s="1506"/>
      <c r="AU27" s="1506"/>
      <c r="AV27" s="1506"/>
      <c r="AW27" s="1506"/>
      <c r="AX27" s="1506"/>
      <c r="AY27" s="1506"/>
      <c r="AZ27" s="1506"/>
      <c r="BA27" s="1506"/>
      <c r="BB27" s="1506"/>
      <c r="BC27" s="1506"/>
      <c r="BD27" s="1506"/>
      <c r="BE27" s="1508"/>
      <c r="BF27" s="1491" t="s">
        <v>806</v>
      </c>
      <c r="BG27" s="1492"/>
      <c r="BH27" s="1492"/>
      <c r="BI27" s="1492"/>
      <c r="BJ27" s="1492"/>
      <c r="BK27" s="1492"/>
      <c r="BL27" s="1495" t="s">
        <v>807</v>
      </c>
      <c r="BM27" s="1492"/>
      <c r="BN27" s="1492"/>
      <c r="BO27" s="1492"/>
      <c r="BP27" s="1492"/>
      <c r="BQ27" s="1496"/>
      <c r="BR27" s="1492" t="s">
        <v>811</v>
      </c>
      <c r="BS27" s="1492"/>
      <c r="BT27" s="1492"/>
      <c r="BU27" s="1492"/>
      <c r="BV27" s="1492"/>
      <c r="BW27" s="1499"/>
      <c r="BX27" s="1501" t="s">
        <v>811</v>
      </c>
      <c r="BY27" s="1502"/>
      <c r="BZ27" s="1502"/>
      <c r="CA27" s="1502"/>
      <c r="CB27" s="1514" t="s">
        <v>762</v>
      </c>
      <c r="CC27" s="1515"/>
      <c r="CD27" s="1516"/>
      <c r="CE27" s="1554"/>
      <c r="CF27" s="1555"/>
      <c r="CG27" s="1555"/>
      <c r="CH27" s="1556"/>
      <c r="CI27" s="549"/>
      <c r="CJ27" s="549"/>
      <c r="CK27" s="549"/>
      <c r="CL27" s="549"/>
      <c r="CM27" s="549"/>
      <c r="CN27" s="549"/>
      <c r="CO27" s="549"/>
      <c r="CP27" s="94"/>
      <c r="CQ27" s="94"/>
      <c r="CR27" s="94"/>
      <c r="CS27" s="94"/>
      <c r="CT27" s="94"/>
      <c r="CU27" s="94"/>
      <c r="CV27" s="94"/>
      <c r="CW27" s="94"/>
      <c r="CX27" s="94"/>
      <c r="CY27" s="94"/>
    </row>
    <row r="28" spans="1:113" ht="15" customHeight="1" thickBot="1" x14ac:dyDescent="0.35">
      <c r="A28" s="391"/>
      <c r="B28" s="1512" t="s">
        <v>760</v>
      </c>
      <c r="C28" s="1513"/>
      <c r="D28" s="1526"/>
      <c r="E28" s="1526"/>
      <c r="F28" s="1526" t="s">
        <v>811</v>
      </c>
      <c r="G28" s="1526"/>
      <c r="H28" s="1526"/>
      <c r="I28" s="1527" t="s">
        <v>16</v>
      </c>
      <c r="J28" s="1527"/>
      <c r="K28" s="1527" t="s">
        <v>17</v>
      </c>
      <c r="L28" s="1527"/>
      <c r="M28" s="1527" t="s">
        <v>548</v>
      </c>
      <c r="N28" s="1527"/>
      <c r="O28" s="1527"/>
      <c r="P28" s="1527"/>
      <c r="Q28" s="1527"/>
      <c r="R28" s="1527" t="s">
        <v>18</v>
      </c>
      <c r="S28" s="1527"/>
      <c r="T28" s="1527"/>
      <c r="U28" s="1520" t="s">
        <v>141</v>
      </c>
      <c r="V28" s="1520"/>
      <c r="W28" s="1520"/>
      <c r="X28" s="1520"/>
      <c r="Y28" s="1520"/>
      <c r="Z28" s="1520"/>
      <c r="AA28" s="1520"/>
      <c r="AB28" s="1521"/>
      <c r="AC28" s="1522" t="s">
        <v>806</v>
      </c>
      <c r="AD28" s="1523"/>
      <c r="AE28" s="1523"/>
      <c r="AF28" s="1523"/>
      <c r="AG28" s="1524" t="s">
        <v>807</v>
      </c>
      <c r="AH28" s="1523"/>
      <c r="AI28" s="1523"/>
      <c r="AJ28" s="1525"/>
      <c r="AK28" s="1510" t="s">
        <v>811</v>
      </c>
      <c r="AL28" s="1510"/>
      <c r="AM28" s="1510"/>
      <c r="AN28" s="1511"/>
      <c r="AO28" s="1512" t="s">
        <v>786</v>
      </c>
      <c r="AP28" s="1513"/>
      <c r="AQ28" s="1513"/>
      <c r="AR28" s="1513"/>
      <c r="AS28" s="1513"/>
      <c r="AT28" s="1507"/>
      <c r="AU28" s="1507"/>
      <c r="AV28" s="1507"/>
      <c r="AW28" s="1507"/>
      <c r="AX28" s="1507"/>
      <c r="AY28" s="1507"/>
      <c r="AZ28" s="1507"/>
      <c r="BA28" s="1507"/>
      <c r="BB28" s="1507"/>
      <c r="BC28" s="1507"/>
      <c r="BD28" s="1507"/>
      <c r="BE28" s="1509"/>
      <c r="BF28" s="1493"/>
      <c r="BG28" s="1494"/>
      <c r="BH28" s="1494"/>
      <c r="BI28" s="1494"/>
      <c r="BJ28" s="1494"/>
      <c r="BK28" s="1494"/>
      <c r="BL28" s="1497"/>
      <c r="BM28" s="1494"/>
      <c r="BN28" s="1494"/>
      <c r="BO28" s="1494"/>
      <c r="BP28" s="1494"/>
      <c r="BQ28" s="1498"/>
      <c r="BR28" s="1494"/>
      <c r="BS28" s="1494"/>
      <c r="BT28" s="1494"/>
      <c r="BU28" s="1494"/>
      <c r="BV28" s="1494"/>
      <c r="BW28" s="1500"/>
      <c r="BX28" s="1512" t="s">
        <v>459</v>
      </c>
      <c r="BY28" s="1513"/>
      <c r="BZ28" s="1513"/>
      <c r="CA28" s="1513"/>
      <c r="CB28" s="1517"/>
      <c r="CC28" s="1518"/>
      <c r="CD28" s="1519"/>
      <c r="CE28" s="1557"/>
      <c r="CF28" s="1558"/>
      <c r="CG28" s="1558"/>
      <c r="CH28" s="1559"/>
      <c r="CI28" s="549"/>
      <c r="CJ28" s="190"/>
      <c r="CK28" s="190"/>
      <c r="CL28" s="190"/>
      <c r="CM28" s="190"/>
      <c r="CN28" s="190"/>
      <c r="CO28" s="190"/>
    </row>
    <row r="29" spans="1:113" s="94" customFormat="1" ht="3.75" customHeight="1" thickBot="1" x14ac:dyDescent="0.35">
      <c r="B29" s="580"/>
      <c r="C29" s="580"/>
      <c r="D29" s="580"/>
      <c r="E29" s="580"/>
      <c r="F29" s="580"/>
      <c r="G29" s="580"/>
      <c r="H29" s="580"/>
      <c r="I29" s="581"/>
      <c r="J29" s="581"/>
      <c r="K29" s="581"/>
      <c r="L29" s="581"/>
      <c r="M29" s="581"/>
      <c r="N29" s="581"/>
      <c r="O29" s="581"/>
      <c r="P29" s="581"/>
      <c r="Q29" s="581"/>
      <c r="R29" s="581"/>
      <c r="S29" s="581"/>
      <c r="T29" s="581"/>
      <c r="U29" s="581"/>
      <c r="V29" s="581"/>
      <c r="W29" s="581"/>
      <c r="X29" s="581"/>
      <c r="Y29" s="581"/>
      <c r="Z29" s="581"/>
      <c r="AA29" s="581"/>
      <c r="AB29" s="581"/>
      <c r="AC29" s="582"/>
      <c r="AD29" s="582"/>
      <c r="AE29" s="582"/>
      <c r="AF29" s="582"/>
      <c r="AG29" s="583"/>
      <c r="AH29" s="583"/>
      <c r="AI29" s="583"/>
      <c r="AJ29" s="583"/>
      <c r="AK29" s="583"/>
      <c r="AL29" s="583"/>
      <c r="AM29" s="583"/>
      <c r="AN29" s="583"/>
      <c r="AO29" s="580"/>
      <c r="AP29" s="580"/>
      <c r="AQ29" s="580"/>
      <c r="AR29" s="580"/>
      <c r="AS29" s="580"/>
      <c r="AT29" s="584"/>
      <c r="AU29" s="584"/>
      <c r="AV29" s="584"/>
      <c r="AW29" s="584"/>
      <c r="AX29" s="584"/>
      <c r="AY29" s="584"/>
      <c r="AZ29" s="584"/>
      <c r="BA29" s="584"/>
      <c r="BB29" s="584"/>
      <c r="BC29" s="584"/>
      <c r="BD29" s="584"/>
      <c r="BE29" s="584"/>
      <c r="BF29" s="585"/>
      <c r="BG29" s="585"/>
      <c r="BH29" s="585"/>
      <c r="BI29" s="585"/>
      <c r="BJ29" s="585"/>
      <c r="BK29" s="585"/>
      <c r="BL29" s="585"/>
      <c r="BM29" s="585"/>
      <c r="BN29" s="585"/>
      <c r="BO29" s="585"/>
      <c r="BP29" s="585"/>
      <c r="BQ29" s="585"/>
      <c r="BR29" s="585"/>
      <c r="BS29" s="585"/>
      <c r="BT29" s="585"/>
      <c r="BU29" s="585"/>
      <c r="BV29" s="585"/>
      <c r="BW29" s="585"/>
      <c r="BX29" s="582"/>
      <c r="BY29" s="582"/>
      <c r="BZ29" s="582"/>
      <c r="CA29" s="582"/>
      <c r="CB29" s="580"/>
      <c r="CC29" s="580"/>
      <c r="CD29" s="580"/>
      <c r="CE29" s="585"/>
      <c r="CF29" s="585"/>
      <c r="CG29" s="585"/>
      <c r="CH29" s="585"/>
      <c r="CI29" s="549"/>
      <c r="CJ29" s="549"/>
      <c r="CK29" s="549"/>
      <c r="CL29" s="549"/>
      <c r="CM29" s="549"/>
      <c r="CN29" s="549"/>
      <c r="CO29" s="549"/>
    </row>
    <row r="30" spans="1:113" ht="15" customHeight="1" x14ac:dyDescent="0.3">
      <c r="A30" s="408">
        <v>1</v>
      </c>
      <c r="B30" s="1337"/>
      <c r="C30" s="1338"/>
      <c r="D30" s="1338"/>
      <c r="E30" s="1338"/>
      <c r="F30" s="1338"/>
      <c r="G30" s="1338"/>
      <c r="H30" s="1338"/>
      <c r="I30" s="1338"/>
      <c r="J30" s="1338"/>
      <c r="K30" s="1338"/>
      <c r="L30" s="1338"/>
      <c r="M30" s="1338"/>
      <c r="N30" s="1338"/>
      <c r="O30" s="1338"/>
      <c r="P30" s="1338"/>
      <c r="Q30" s="1338"/>
      <c r="R30" s="1338"/>
      <c r="S30" s="1338"/>
      <c r="T30" s="1339"/>
      <c r="U30" s="1340" t="str">
        <f>IF(NOT('DATA ENTRY SHEET'!J20=""),'DATA ENTRY SHEET'!J20,"")</f>
        <v/>
      </c>
      <c r="V30" s="1341"/>
      <c r="W30" s="1341"/>
      <c r="X30" s="1341"/>
      <c r="Y30" s="1341"/>
      <c r="Z30" s="1341"/>
      <c r="AA30" s="1341"/>
      <c r="AB30" s="1342"/>
      <c r="AC30" s="1449" t="str">
        <f>IF('DATA ENTRY SHEET'!AW20&lt;&gt;"",IF(NOT(AQ3="EDLP"),IF(NOT(AQ3="NON-EDLP"),TEXT('DATA ENTRY SHEET'!AW20,"$#0.00"),_xlfn.CONCAT(TEXT('DATA ENTRY SHEET'!AW20,"$#0.00")," (NON-EDLP, ADJ is $0.00)")),_xlfn.CONCAT(TEXT('DATA ENTRY SHEET'!AW20,"$#0.00")," (EDLP, ADJ is $0.00)")),"")</f>
        <v/>
      </c>
      <c r="AD30" s="1450"/>
      <c r="AE30" s="1450"/>
      <c r="AF30" s="1450"/>
      <c r="AG30" s="1450"/>
      <c r="AH30" s="1450"/>
      <c r="AI30" s="1450"/>
      <c r="AJ30" s="1450"/>
      <c r="AK30" s="1450"/>
      <c r="AL30" s="1450"/>
      <c r="AM30" s="1450"/>
      <c r="AN30" s="1451"/>
      <c r="AO30" s="1343" t="str">
        <f>IF(NOT('DATA ENTRY SHEET'!BG20=""),'DATA ENTRY SHEET'!BG20,"")</f>
        <v/>
      </c>
      <c r="AP30" s="1344"/>
      <c r="AQ30" s="1344"/>
      <c r="AR30" s="1344"/>
      <c r="AS30" s="1345"/>
      <c r="AT30" s="1346" t="e">
        <f>IF($AT$26="REG",(AO30-AC30)/AO30,IF(AND(NOT(AO30=""),NOT(_xlfn.NUMBERVALUE(RIGHT(LEFT(AC30,FIND("(",AC30)-1),LEN(LEFT(AC30,FIND("(",AC30)-1))-1))="")),(AO30-_xlfn.NUMBERVALUE(RIGHT(LEFT(AC30,FIND("(",AC30)-1),LEN(LEFT(AC30,FIND("(",AC30)-1))-1)))/AO30,""))</f>
        <v>#VALUE!</v>
      </c>
      <c r="AU30" s="1347"/>
      <c r="AV30" s="1348"/>
      <c r="AW30" s="1346" t="str">
        <f>IF(AND(NOT(AO30=""),NOT(AC31="")),(AO30-(AC30-AC31))/AO30,"")</f>
        <v/>
      </c>
      <c r="AX30" s="1347"/>
      <c r="AY30" s="1348"/>
      <c r="AZ30" s="1346" t="str">
        <f>IF(AND(NOT(AO30=""),NOT(AG31="")),(AO30-(AC30-AG31))/AO30,"")</f>
        <v/>
      </c>
      <c r="BA30" s="1347"/>
      <c r="BB30" s="1348"/>
      <c r="BC30" s="1437" t="str">
        <f>IF(AND(NOT(AO30=""),NOT(AK31="")),(AO30-(AC30-AK31))/AO30,"")</f>
        <v/>
      </c>
      <c r="BD30" s="1438"/>
      <c r="BE30" s="1439"/>
      <c r="BF30" s="1440" t="str">
        <f>IF(AND(NOT(AC31=""),NOT(BF31="")),AC31*BF31,"")</f>
        <v/>
      </c>
      <c r="BG30" s="1441"/>
      <c r="BH30" s="1441"/>
      <c r="BI30" s="1441"/>
      <c r="BJ30" s="1441"/>
      <c r="BK30" s="1442"/>
      <c r="BL30" s="1443" t="str">
        <f>IF(AND(NOT(AG31=""),NOT(BL31="")),AG31*BL31,"")</f>
        <v/>
      </c>
      <c r="BM30" s="1444"/>
      <c r="BN30" s="1444"/>
      <c r="BO30" s="1444"/>
      <c r="BP30" s="1444"/>
      <c r="BQ30" s="1445"/>
      <c r="BR30" s="1440" t="str">
        <f>IF(AND(NOT(AK31=""),NOT(BR31="")),AK31*BR31,"")</f>
        <v/>
      </c>
      <c r="BS30" s="1441"/>
      <c r="BT30" s="1441"/>
      <c r="BU30" s="1441"/>
      <c r="BV30" s="1441"/>
      <c r="BW30" s="1442"/>
      <c r="BX30" s="1446" t="str">
        <f>IF(NOT('DATA ENTRY SHEET'!BN20=""),'DATA ENTRY SHEET'!BN20,"")</f>
        <v/>
      </c>
      <c r="BY30" s="1447"/>
      <c r="BZ30" s="1447"/>
      <c r="CA30" s="1448"/>
      <c r="CB30" s="1449" t="str">
        <f>IF(NOT('DATA ENTRY SHEET'!AR20=""),'DATA ENTRY SHEET'!AR20,"")</f>
        <v/>
      </c>
      <c r="CC30" s="1450"/>
      <c r="CD30" s="1451"/>
      <c r="CE30" s="1428"/>
      <c r="CF30" s="1429"/>
      <c r="CG30" s="1429"/>
      <c r="CH30" s="1430"/>
      <c r="CI30" s="549"/>
      <c r="CJ30" s="190"/>
      <c r="CK30" s="190"/>
      <c r="CL30" s="190"/>
      <c r="CM30" s="190"/>
      <c r="CN30" s="190"/>
      <c r="CO30" s="190"/>
    </row>
    <row r="31" spans="1:113" ht="15" customHeight="1" x14ac:dyDescent="0.3">
      <c r="A31" s="408"/>
      <c r="B31" s="1464" t="str">
        <f>IF(NOT('DATA ENTRY SHEET'!B20=""),'DATA ENTRY SHEET'!B20,"")</f>
        <v/>
      </c>
      <c r="C31" s="1465"/>
      <c r="D31" s="1465"/>
      <c r="E31" s="1465"/>
      <c r="F31" s="1465"/>
      <c r="G31" s="1465"/>
      <c r="H31" s="1465"/>
      <c r="I31" s="1465"/>
      <c r="J31" s="1465"/>
      <c r="K31" s="1465"/>
      <c r="L31" s="1465"/>
      <c r="M31" s="1465"/>
      <c r="N31" s="1465"/>
      <c r="O31" s="1465"/>
      <c r="P31" s="1465"/>
      <c r="Q31" s="1465"/>
      <c r="R31" s="1465"/>
      <c r="S31" s="1465"/>
      <c r="T31" s="1466"/>
      <c r="U31" s="1467" t="str">
        <f>IF(NOT('DATA ENTRY SHEET'!AD20=""),'DATA ENTRY SHEET'!AD20,"")</f>
        <v/>
      </c>
      <c r="V31" s="1468"/>
      <c r="W31" s="1468"/>
      <c r="X31" s="1468"/>
      <c r="Y31" s="1468"/>
      <c r="Z31" s="1468"/>
      <c r="AA31" s="1468"/>
      <c r="AB31" s="1469"/>
      <c r="AC31" s="1328" t="str">
        <f>IF(NOT('DATA ENTRY SHEET'!BA20=""),IF(I33="","UPK?",TEXT('DATA ENTRY SHEET'!BA20/I33,"$#0.00")),"")</f>
        <v/>
      </c>
      <c r="AD31" s="1329"/>
      <c r="AE31" s="1329"/>
      <c r="AF31" s="1330"/>
      <c r="AG31" s="1328" t="str">
        <f>IF(NOT('DATA ENTRY SHEET'!BB20=""),IF('DATA ENTRY SHEET'!F20="","UPK?",TEXT('DATA ENTRY SHEET'!BB20/'DATA ENTRY SHEET'!F20,"$#0.00")),"")</f>
        <v/>
      </c>
      <c r="AH31" s="1329"/>
      <c r="AI31" s="1329"/>
      <c r="AJ31" s="1330"/>
      <c r="AK31" s="1328" t="str">
        <f>IF(NOT('DATA ENTRY SHEET'!BC20=""),IF('DATA ENTRY SHEET'!F20="","UPK?",TEXT('DATA ENTRY SHEET'!BC20/'DATA ENTRY SHEET'!F20,"$#0.00")),"")</f>
        <v/>
      </c>
      <c r="AL31" s="1329"/>
      <c r="AM31" s="1329"/>
      <c r="AN31" s="1330"/>
      <c r="AO31" s="1331" t="str">
        <f>IF(NOT('DATA ENTRY SHEET'!BH20=""),'DATA ENTRY SHEET'!BH20,"")</f>
        <v/>
      </c>
      <c r="AP31" s="1332"/>
      <c r="AQ31" s="1332"/>
      <c r="AR31" s="1332"/>
      <c r="AS31" s="1333"/>
      <c r="AT31" s="1334" t="e">
        <f>IF($AT$26="REG",(AO31-AC30)/AO31,IF(AND(NOT(AO31=""),NOT(_xlfn.NUMBERVALUE(RIGHT(LEFT(AC30,FIND("(",AC30)-1),LEN(LEFT(AC30,FIND("(",AC30)-1))-1))="")),(AO31-_xlfn.NUMBERVALUE(RIGHT(LEFT(AC30,FIND("(",AC30)-1),LEN(LEFT(AC30,FIND("(",AC30)-1))-1)))/AO31,""))</f>
        <v>#VALUE!</v>
      </c>
      <c r="AU31" s="1335"/>
      <c r="AV31" s="1336"/>
      <c r="AW31" s="1334" t="str">
        <f>IF(AND(NOT(AO31=""),NOT(AC31="")),(AO31-(AC30-AC31))/AO31,"")</f>
        <v/>
      </c>
      <c r="AX31" s="1335"/>
      <c r="AY31" s="1336"/>
      <c r="AZ31" s="1334" t="str">
        <f>IF(AND(NOT(AO31=""),NOT(AG31="")),(AO31-(AC30-AG31))/AO31,"")</f>
        <v/>
      </c>
      <c r="BA31" s="1335"/>
      <c r="BB31" s="1336"/>
      <c r="BC31" s="1458" t="str">
        <f>IF(AND(NOT(AO31=""),NOT(AK31="")),(AO31-(AC30-AK31))/AO31,"")</f>
        <v/>
      </c>
      <c r="BD31" s="1459"/>
      <c r="BE31" s="1460"/>
      <c r="BF31" s="1322" t="str">
        <f>IF(NOT('DATA ENTRY SHEET'!BK20=""),'DATA ENTRY SHEET'!BK20,"")</f>
        <v/>
      </c>
      <c r="BG31" s="1323"/>
      <c r="BH31" s="1323"/>
      <c r="BI31" s="1323"/>
      <c r="BJ31" s="1323"/>
      <c r="BK31" s="1324"/>
      <c r="BL31" s="1319" t="str">
        <f>IF(NOT('DATA ENTRY SHEET'!BL20=""),'DATA ENTRY SHEET'!BL20,"")</f>
        <v/>
      </c>
      <c r="BM31" s="1320"/>
      <c r="BN31" s="1320"/>
      <c r="BO31" s="1320"/>
      <c r="BP31" s="1320"/>
      <c r="BQ31" s="1321"/>
      <c r="BR31" s="1322" t="str">
        <f>IF(NOT('DATA ENTRY SHEET'!BM20=""),'DATA ENTRY SHEET'!BM20,"")</f>
        <v/>
      </c>
      <c r="BS31" s="1323"/>
      <c r="BT31" s="1323"/>
      <c r="BU31" s="1323"/>
      <c r="BV31" s="1323"/>
      <c r="BW31" s="1324"/>
      <c r="BX31" s="1325" t="str">
        <f>IF(NOT('DATA ENTRY SHEET'!BO20=""),'DATA ENTRY SHEET'!BO20,"")</f>
        <v/>
      </c>
      <c r="BY31" s="1326"/>
      <c r="BZ31" s="1326"/>
      <c r="CA31" s="1327"/>
      <c r="CB31" s="1425"/>
      <c r="CC31" s="1426"/>
      <c r="CD31" s="1427"/>
      <c r="CE31" s="1431"/>
      <c r="CF31" s="1432"/>
      <c r="CG31" s="1432"/>
      <c r="CH31" s="1433"/>
      <c r="CI31" s="549"/>
      <c r="CJ31" s="190"/>
      <c r="CK31" s="190"/>
      <c r="CL31" s="190"/>
      <c r="CM31" s="190"/>
      <c r="CN31" s="190"/>
      <c r="CO31" s="190"/>
    </row>
    <row r="32" spans="1:113" ht="15" customHeight="1" thickBot="1" x14ac:dyDescent="0.35">
      <c r="A32" s="408"/>
      <c r="B32" s="1307" t="str">
        <f>IF(NOT('DATA ENTRY SHEET'!C20=""),'DATA ENTRY SHEET'!C20,"")</f>
        <v/>
      </c>
      <c r="C32" s="1308"/>
      <c r="D32" s="1308"/>
      <c r="E32" s="1308"/>
      <c r="F32" s="1308"/>
      <c r="G32" s="1308"/>
      <c r="H32" s="1308"/>
      <c r="I32" s="1308"/>
      <c r="J32" s="1308"/>
      <c r="K32" s="1308"/>
      <c r="L32" s="1308"/>
      <c r="M32" s="1308"/>
      <c r="N32" s="1308"/>
      <c r="O32" s="1308"/>
      <c r="P32" s="1308"/>
      <c r="Q32" s="1308"/>
      <c r="R32" s="1308"/>
      <c r="S32" s="1308"/>
      <c r="T32" s="654" t="str">
        <f>IF('DATA ENTRY SHEET'!AG20&lt;&gt;"",LEFT('DATA ENTRY SHEET'!AG20,1),"")</f>
        <v/>
      </c>
      <c r="U32" s="1357" t="str">
        <f>IF(NOT('DATA ENTRY SHEET'!AF20=""),'DATA ENTRY SHEET'!AF20,"")</f>
        <v/>
      </c>
      <c r="V32" s="1358"/>
      <c r="W32" s="1358"/>
      <c r="X32" s="1358"/>
      <c r="Y32" s="1358"/>
      <c r="Z32" s="1358"/>
      <c r="AA32" s="1358"/>
      <c r="AB32" s="1359"/>
      <c r="AC32" s="1360" t="e">
        <f>(AC30-(AC30-AC31))/AC30</f>
        <v>#VALUE!</v>
      </c>
      <c r="AD32" s="1360"/>
      <c r="AE32" s="1360"/>
      <c r="AF32" s="1361"/>
      <c r="AG32" s="1362" t="e">
        <f>(AC30-(AC30-AG31))/AC30</f>
        <v>#VALUE!</v>
      </c>
      <c r="AH32" s="1360"/>
      <c r="AI32" s="1360"/>
      <c r="AJ32" s="1361"/>
      <c r="AK32" s="1362" t="e">
        <f>(AC30-(AC30-AK31))/AC30</f>
        <v>#VALUE!</v>
      </c>
      <c r="AL32" s="1360"/>
      <c r="AM32" s="1360"/>
      <c r="AN32" s="1361"/>
      <c r="AO32" s="1331" t="str">
        <f>IF(NOT('DATA ENTRY SHEET'!BI20=""),'DATA ENTRY SHEET'!BI20,"")</f>
        <v/>
      </c>
      <c r="AP32" s="1332"/>
      <c r="AQ32" s="1332"/>
      <c r="AR32" s="1332"/>
      <c r="AS32" s="1333"/>
      <c r="AT32" s="1334" t="e">
        <f>IF($AT$26="REG",(AO32-AC30)/AO32,IF(AND(NOT(AO32=""),NOT(_xlfn.NUMBERVALUE(RIGHT(LEFT(AC30,FIND("(",AC30)-1),LEN(LEFT(AC30,FIND("(",AC30)-1))-1))="")),(AO32-_xlfn.NUMBERVALUE(RIGHT(LEFT(AC30,FIND("(",AC30)-1),LEN(LEFT(AC30,FIND("(",AC30)-1))-1)))/AO32,""))</f>
        <v>#VALUE!</v>
      </c>
      <c r="AU32" s="1335"/>
      <c r="AV32" s="1336"/>
      <c r="AW32" s="1334" t="str">
        <f>IF(AND(NOT(AO32=""),NOT(AC31="")),(AO32-(AC30-AC31))/AO32,"")</f>
        <v/>
      </c>
      <c r="AX32" s="1335"/>
      <c r="AY32" s="1336"/>
      <c r="AZ32" s="1334" t="str">
        <f>IF(AND(NOT(AO32=""),NOT(AG31="")),(AO32-(AC30-AG31))/AO32,"")</f>
        <v/>
      </c>
      <c r="BA32" s="1335"/>
      <c r="BB32" s="1336"/>
      <c r="BC32" s="1458" t="str">
        <f>IF(AND(NOT(AO32=""),NOT(AK31="")),(AO32-(AC30-AK31))/AO32,"")</f>
        <v/>
      </c>
      <c r="BD32" s="1459"/>
      <c r="BE32" s="1460"/>
      <c r="BF32" s="1363" t="str">
        <f>IF(AND(NOT(BF31=""),NOT(AC31="")),BF31*(AC30-AC31),"")</f>
        <v/>
      </c>
      <c r="BG32" s="1364"/>
      <c r="BH32" s="1364"/>
      <c r="BI32" s="1364"/>
      <c r="BJ32" s="1364"/>
      <c r="BK32" s="1365"/>
      <c r="BL32" s="1461" t="str">
        <f>IF(AND(NOT(BL31=""),NOT(AG31="")),BL31*(AC30-AG31),"")</f>
        <v/>
      </c>
      <c r="BM32" s="1462"/>
      <c r="BN32" s="1462"/>
      <c r="BO32" s="1462"/>
      <c r="BP32" s="1462"/>
      <c r="BQ32" s="1463"/>
      <c r="BR32" s="1452" t="str">
        <f>IF(AND(NOT(BR31=""),NOT(AK31="")),BR31*(AC30-AK31),"")</f>
        <v/>
      </c>
      <c r="BS32" s="1453"/>
      <c r="BT32" s="1453"/>
      <c r="BU32" s="1453"/>
      <c r="BV32" s="1453"/>
      <c r="BW32" s="1454"/>
      <c r="BX32" s="1325" t="str">
        <f>IF(NOT('DATA ENTRY SHEET'!BP20=""),'DATA ENTRY SHEET'!BP20,"")</f>
        <v/>
      </c>
      <c r="BY32" s="1326"/>
      <c r="BZ32" s="1326"/>
      <c r="CA32" s="1327"/>
      <c r="CB32" s="1455" t="str">
        <f>IF(NOT('DATA ENTRY SHEET'!AP20=""),'DATA ENTRY SHEET'!AP20,"")</f>
        <v/>
      </c>
      <c r="CC32" s="1456"/>
      <c r="CD32" s="1457"/>
      <c r="CE32" s="1431"/>
      <c r="CF32" s="1432"/>
      <c r="CG32" s="1432"/>
      <c r="CH32" s="1433"/>
      <c r="CI32" s="549"/>
      <c r="CJ32" s="190"/>
      <c r="CK32" s="190"/>
      <c r="CL32" s="190"/>
      <c r="CM32" s="190"/>
      <c r="CN32" s="190"/>
      <c r="CO32" s="190"/>
    </row>
    <row r="33" spans="1:93" ht="15" customHeight="1" thickBot="1" x14ac:dyDescent="0.35">
      <c r="A33" s="408"/>
      <c r="B33" s="1313" t="str">
        <f>IF(NOT('DATA ENTRY SHEET'!D20=""),'DATA ENTRY SHEET'!D20,"")</f>
        <v/>
      </c>
      <c r="C33" s="1314"/>
      <c r="D33" s="1314"/>
      <c r="E33" s="1315"/>
      <c r="F33" s="1316" t="str">
        <f>IF(NOT('DATA ENTRY SHEET'!E20=""),'DATA ENTRY SHEET'!E20,"")</f>
        <v/>
      </c>
      <c r="G33" s="1317"/>
      <c r="H33" s="1318"/>
      <c r="I33" s="1350" t="str">
        <f>IF(NOT('DATA ENTRY SHEET'!F20=""),'DATA ENTRY SHEET'!F20,"")</f>
        <v/>
      </c>
      <c r="J33" s="1315"/>
      <c r="K33" s="1350" t="str">
        <f>IF(NOT('DATA ENTRY SHEET'!G20=""),'DATA ENTRY SHEET'!G20,"")</f>
        <v/>
      </c>
      <c r="L33" s="1315"/>
      <c r="M33" s="1351" t="str">
        <f>IF(NOT('DATA ENTRY SHEET'!H20=""),'DATA ENTRY SHEET'!H20,"")</f>
        <v/>
      </c>
      <c r="N33" s="1352"/>
      <c r="O33" s="1352"/>
      <c r="P33" s="1352"/>
      <c r="Q33" s="1353"/>
      <c r="R33" s="1350" t="str">
        <f>IF(NOT('DATA ENTRY SHEET'!I20=""),'DATA ENTRY SHEET'!I20,"")</f>
        <v/>
      </c>
      <c r="S33" s="1314"/>
      <c r="T33" s="1315"/>
      <c r="U33" s="1354" t="str">
        <f>IF(NOT('DATA ENTRY SHEET'!AE20=""),'DATA ENTRY SHEET'!AE20,"")</f>
        <v/>
      </c>
      <c r="V33" s="1355"/>
      <c r="W33" s="1355"/>
      <c r="X33" s="1355"/>
      <c r="Y33" s="1355"/>
      <c r="Z33" s="1355"/>
      <c r="AA33" s="1355"/>
      <c r="AB33" s="1356"/>
      <c r="AC33" s="1363" t="str">
        <f>IF(NOT('DATA ENTRY SHEET'!BA20=""),'DATA ENTRY SHEET'!BA20,"")</f>
        <v/>
      </c>
      <c r="AD33" s="1364"/>
      <c r="AE33" s="1364"/>
      <c r="AF33" s="1365"/>
      <c r="AG33" s="1363" t="e">
        <f>SUM(I33*AG31)</f>
        <v>#VALUE!</v>
      </c>
      <c r="AH33" s="1364"/>
      <c r="AI33" s="1364"/>
      <c r="AJ33" s="1365"/>
      <c r="AK33" s="1363" t="e">
        <f>SUM(I33*AK31)</f>
        <v>#VALUE!</v>
      </c>
      <c r="AL33" s="1364"/>
      <c r="AM33" s="1364"/>
      <c r="AN33" s="1365"/>
      <c r="AO33" s="1404" t="str">
        <f>IF(NOT('DATA ENTRY SHEET'!BJ20=""),'DATA ENTRY SHEET'!BJ20,"")</f>
        <v/>
      </c>
      <c r="AP33" s="1405"/>
      <c r="AQ33" s="1405"/>
      <c r="AR33" s="1405"/>
      <c r="AS33" s="1406"/>
      <c r="AT33" s="1366" t="e">
        <f>IF($AT$26="REG",(AO33-AC30)/AO33,IF(AND(NOT(AO33=""),NOT(_xlfn.NUMBERVALUE(RIGHT(LEFT(AC30,FIND("(",AC30)-1),LEN(LEFT(AC30,FIND("(",AC30)-1))-1))="")),(AO33-_xlfn.NUMBERVALUE(RIGHT(LEFT(AC30,FIND("(",AC30)-1),LEN(LEFT(AC30,FIND("(",AC30)-1))-1)))/AO33,""))</f>
        <v>#VALUE!</v>
      </c>
      <c r="AU33" s="1367"/>
      <c r="AV33" s="1368"/>
      <c r="AW33" s="1366" t="str">
        <f>IF(AND(NOT(AO33=""),NOT(AC31="")),(AO33-(AC30-AC31))/AO33,"")</f>
        <v/>
      </c>
      <c r="AX33" s="1367"/>
      <c r="AY33" s="1368"/>
      <c r="AZ33" s="1366" t="str">
        <f>IF(AND(NOT(AO33=""),NOT(AG31="")),(AO33-(AC30-AG31))/AO33,"")</f>
        <v/>
      </c>
      <c r="BA33" s="1367"/>
      <c r="BB33" s="1368"/>
      <c r="BC33" s="1392" t="str">
        <f>IF(AND(NOT(AO33=""),NOT(AK31="")),(AO33-(AC30-AK31))/AO33,"")</f>
        <v/>
      </c>
      <c r="BD33" s="1393"/>
      <c r="BE33" s="1394"/>
      <c r="BF33" s="1479" t="s">
        <v>833</v>
      </c>
      <c r="BG33" s="1480"/>
      <c r="BH33" s="1480"/>
      <c r="BI33" s="1480"/>
      <c r="BJ33" s="1480"/>
      <c r="BK33" s="1481"/>
      <c r="BL33" s="1476">
        <f>SUM('DATA ENTRY SHEET'!$BY$20:$BY$83)</f>
        <v>0</v>
      </c>
      <c r="BM33" s="1477"/>
      <c r="BN33" s="1477"/>
      <c r="BO33" s="1477"/>
      <c r="BP33" s="1477"/>
      <c r="BQ33" s="1478"/>
      <c r="BR33" s="1398" t="s">
        <v>825</v>
      </c>
      <c r="BS33" s="1399"/>
      <c r="BT33" s="1399"/>
      <c r="BU33" s="1399" t="str">
        <f>IF(NOT('DATA ENTRY SHEET'!AU20=""),'DATA ENTRY SHEET'!AU20,"")</f>
        <v/>
      </c>
      <c r="BV33" s="1399"/>
      <c r="BW33" s="1400"/>
      <c r="BX33" s="1401"/>
      <c r="BY33" s="1402"/>
      <c r="BZ33" s="1402"/>
      <c r="CA33" s="1403"/>
      <c r="CB33" s="1369" t="str">
        <f>IF(NOT('DATA ENTRY SHEET'!AQ20=""),'DATA ENTRY SHEET'!AQ20,"")</f>
        <v/>
      </c>
      <c r="CC33" s="1370"/>
      <c r="CD33" s="1371"/>
      <c r="CE33" s="1434"/>
      <c r="CF33" s="1435"/>
      <c r="CG33" s="1435"/>
      <c r="CH33" s="1436"/>
      <c r="CI33" s="549"/>
      <c r="CJ33" s="190"/>
      <c r="CK33" s="190"/>
      <c r="CL33" s="190"/>
      <c r="CM33" s="190"/>
      <c r="CN33" s="190"/>
      <c r="CO33" s="190"/>
    </row>
    <row r="34" spans="1:93" s="94" customFormat="1" ht="3.75" customHeight="1" thickBot="1" x14ac:dyDescent="0.35">
      <c r="A34" s="408"/>
      <c r="B34" s="571"/>
      <c r="C34" s="571"/>
      <c r="D34" s="571"/>
      <c r="E34" s="571"/>
      <c r="F34" s="572"/>
      <c r="G34" s="572"/>
      <c r="H34" s="572"/>
      <c r="I34" s="571"/>
      <c r="J34" s="571"/>
      <c r="K34" s="571"/>
      <c r="L34" s="571"/>
      <c r="M34" s="573"/>
      <c r="N34" s="573"/>
      <c r="O34" s="573"/>
      <c r="P34" s="573"/>
      <c r="Q34" s="573"/>
      <c r="R34" s="571"/>
      <c r="S34" s="571"/>
      <c r="T34" s="571"/>
      <c r="U34" s="652"/>
      <c r="V34" s="652"/>
      <c r="W34" s="652"/>
      <c r="X34" s="652"/>
      <c r="Y34" s="652"/>
      <c r="Z34" s="652"/>
      <c r="AA34" s="652"/>
      <c r="AB34" s="652"/>
      <c r="AC34" s="575"/>
      <c r="AD34" s="575"/>
      <c r="AE34" s="575"/>
      <c r="AF34" s="575"/>
      <c r="AG34" s="575"/>
      <c r="AH34" s="575"/>
      <c r="AI34" s="575"/>
      <c r="AJ34" s="575"/>
      <c r="AK34" s="575"/>
      <c r="AL34" s="575"/>
      <c r="AM34" s="575"/>
      <c r="AN34" s="575"/>
      <c r="AO34" s="576"/>
      <c r="AP34" s="576"/>
      <c r="AQ34" s="576"/>
      <c r="AR34" s="576"/>
      <c r="AS34" s="576"/>
      <c r="AT34" s="577"/>
      <c r="AU34" s="577"/>
      <c r="AV34" s="577"/>
      <c r="AW34" s="577"/>
      <c r="AX34" s="577"/>
      <c r="AY34" s="577"/>
      <c r="AZ34" s="577"/>
      <c r="BA34" s="577"/>
      <c r="BB34" s="577"/>
      <c r="BC34" s="578"/>
      <c r="BD34" s="578"/>
      <c r="BE34" s="578"/>
      <c r="BF34" s="579"/>
      <c r="BG34" s="579"/>
      <c r="BH34" s="579"/>
      <c r="BI34" s="579"/>
      <c r="BJ34" s="579"/>
      <c r="BK34" s="579"/>
      <c r="BL34" s="579"/>
      <c r="BM34" s="579"/>
      <c r="BN34" s="579"/>
      <c r="BO34" s="579"/>
      <c r="BP34" s="579"/>
      <c r="BQ34" s="579"/>
      <c r="BR34" s="579"/>
      <c r="BS34" s="579"/>
      <c r="BT34" s="579"/>
      <c r="BU34" s="579"/>
      <c r="BV34" s="579"/>
      <c r="BW34" s="579"/>
      <c r="BX34" s="579"/>
      <c r="BY34" s="579"/>
      <c r="BZ34" s="579"/>
      <c r="CA34" s="579"/>
      <c r="CB34" s="579"/>
      <c r="CC34" s="579"/>
      <c r="CD34" s="579"/>
      <c r="CE34" s="571"/>
      <c r="CF34" s="571"/>
      <c r="CG34" s="571"/>
      <c r="CH34" s="571"/>
      <c r="CI34" s="549"/>
      <c r="CJ34" s="549"/>
      <c r="CK34" s="549"/>
      <c r="CL34" s="549"/>
      <c r="CM34" s="549"/>
      <c r="CN34" s="549"/>
      <c r="CO34" s="549"/>
    </row>
    <row r="35" spans="1:93" ht="15" customHeight="1" x14ac:dyDescent="0.3">
      <c r="A35" s="408">
        <v>2</v>
      </c>
      <c r="B35" s="1337"/>
      <c r="C35" s="1338"/>
      <c r="D35" s="1338"/>
      <c r="E35" s="1338"/>
      <c r="F35" s="1338"/>
      <c r="G35" s="1338"/>
      <c r="H35" s="1338"/>
      <c r="I35" s="1338"/>
      <c r="J35" s="1338"/>
      <c r="K35" s="1338"/>
      <c r="L35" s="1338"/>
      <c r="M35" s="1338"/>
      <c r="N35" s="1338"/>
      <c r="O35" s="1338"/>
      <c r="P35" s="1338"/>
      <c r="Q35" s="1338"/>
      <c r="R35" s="1338"/>
      <c r="S35" s="1338"/>
      <c r="T35" s="1339"/>
      <c r="U35" s="1340" t="str">
        <f>IF(NOT('DATA ENTRY SHEET'!J21=""),'DATA ENTRY SHEET'!J21,"")</f>
        <v/>
      </c>
      <c r="V35" s="1341"/>
      <c r="W35" s="1341"/>
      <c r="X35" s="1341"/>
      <c r="Y35" s="1341"/>
      <c r="Z35" s="1341"/>
      <c r="AA35" s="1341"/>
      <c r="AB35" s="1342"/>
      <c r="AC35" s="1449" t="str">
        <f>IF('DATA ENTRY SHEET'!AW21&lt;&gt;"",IF(NOT(AQ3="EDLP"),IF(NOT(AQ3="NON-EDLP"),TEXT('DATA ENTRY SHEET'!AW21,"$#0.00"),_xlfn.CONCAT(TEXT('DATA ENTRY SHEET'!AW21,"$#0.00")," (NON-EDLP, ADJ is $0.00)")),_xlfn.CONCAT(TEXT('DATA ENTRY SHEET'!AW21,"$#0.00")," (EDLP, ADJ is $0.00)")),"")</f>
        <v/>
      </c>
      <c r="AD35" s="1450"/>
      <c r="AE35" s="1450"/>
      <c r="AF35" s="1450"/>
      <c r="AG35" s="1450"/>
      <c r="AH35" s="1450"/>
      <c r="AI35" s="1450"/>
      <c r="AJ35" s="1450"/>
      <c r="AK35" s="1450"/>
      <c r="AL35" s="1450"/>
      <c r="AM35" s="1450"/>
      <c r="AN35" s="1451"/>
      <c r="AO35" s="1343" t="str">
        <f>IF(NOT('DATA ENTRY SHEET'!BG21=""),'DATA ENTRY SHEET'!BG21,"")</f>
        <v/>
      </c>
      <c r="AP35" s="1344"/>
      <c r="AQ35" s="1344"/>
      <c r="AR35" s="1344"/>
      <c r="AS35" s="1345"/>
      <c r="AT35" s="1346" t="e">
        <f>IF($AT$26="REG",(AO35-AC35)/AO35,IF(AND(NOT(AO35=""),NOT(_xlfn.NUMBERVALUE(RIGHT(LEFT(AC35,FIND("(",AC35)-1),LEN(LEFT(AC35,FIND("(",AC35)-1))-1))="")),(AO35-_xlfn.NUMBERVALUE(RIGHT(LEFT(AC35,FIND("(",AC35)-1),LEN(LEFT(AC35,FIND("(",AC35)-1))-1)))/AO35,""))</f>
        <v>#VALUE!</v>
      </c>
      <c r="AU35" s="1347"/>
      <c r="AV35" s="1348"/>
      <c r="AW35" s="1346" t="str">
        <f t="shared" ref="AW35" si="0">IF(AND(NOT(AO35=""),NOT(AC36="")),(AO35-(AC35-AC36))/AO35,"")</f>
        <v/>
      </c>
      <c r="AX35" s="1347"/>
      <c r="AY35" s="1348"/>
      <c r="AZ35" s="1346" t="str">
        <f t="shared" ref="AZ35" si="1">IF(AND(NOT(AO35=""),NOT(AG36="")),(AO35-(AC35-AG36))/AO35,"")</f>
        <v/>
      </c>
      <c r="BA35" s="1347"/>
      <c r="BB35" s="1348"/>
      <c r="BC35" s="1437" t="str">
        <f t="shared" ref="BC35" si="2">IF(AND(NOT(AO35=""),NOT(AK36="")),(AO35-(AC35-AK36))/AO35,"")</f>
        <v/>
      </c>
      <c r="BD35" s="1438"/>
      <c r="BE35" s="1439"/>
      <c r="BF35" s="1440" t="str">
        <f t="shared" ref="BF35" si="3">IF(AND(NOT(AC36=""),NOT(BF36="")),AC36*BF36,"")</f>
        <v/>
      </c>
      <c r="BG35" s="1441"/>
      <c r="BH35" s="1441"/>
      <c r="BI35" s="1441"/>
      <c r="BJ35" s="1441"/>
      <c r="BK35" s="1442"/>
      <c r="BL35" s="1443" t="str">
        <f t="shared" ref="BL35" si="4">IF(AND(NOT(AG36=""),NOT(BL36="")),AG36*BL36,"")</f>
        <v/>
      </c>
      <c r="BM35" s="1444"/>
      <c r="BN35" s="1444"/>
      <c r="BO35" s="1444"/>
      <c r="BP35" s="1444"/>
      <c r="BQ35" s="1445"/>
      <c r="BR35" s="1440" t="str">
        <f t="shared" ref="BR35" si="5">IF(AND(NOT(AK36=""),NOT(BR36="")),AK36*BR36,"")</f>
        <v/>
      </c>
      <c r="BS35" s="1441"/>
      <c r="BT35" s="1441"/>
      <c r="BU35" s="1441"/>
      <c r="BV35" s="1441"/>
      <c r="BW35" s="1442"/>
      <c r="BX35" s="1446" t="str">
        <f>IF(NOT('DATA ENTRY SHEET'!BN21=""),'DATA ENTRY SHEET'!BN21,"")</f>
        <v/>
      </c>
      <c r="BY35" s="1447"/>
      <c r="BZ35" s="1447"/>
      <c r="CA35" s="1448"/>
      <c r="CB35" s="1449" t="str">
        <f>IF(NOT('DATA ENTRY SHEET'!AR21=""),'DATA ENTRY SHEET'!AR21,"")</f>
        <v/>
      </c>
      <c r="CC35" s="1450"/>
      <c r="CD35" s="1451"/>
      <c r="CE35" s="1428"/>
      <c r="CF35" s="1429"/>
      <c r="CG35" s="1429"/>
      <c r="CH35" s="1430"/>
      <c r="CI35" s="688"/>
      <c r="CJ35" s="190"/>
      <c r="CK35" s="190"/>
      <c r="CL35" s="190"/>
      <c r="CM35" s="190"/>
      <c r="CN35" s="190"/>
      <c r="CO35" s="190"/>
    </row>
    <row r="36" spans="1:93" ht="15" customHeight="1" x14ac:dyDescent="0.3">
      <c r="A36" s="408"/>
      <c r="B36" s="1464" t="str">
        <f>IF(NOT('DATA ENTRY SHEET'!B21=""),'DATA ENTRY SHEET'!B21,"")</f>
        <v/>
      </c>
      <c r="C36" s="1465"/>
      <c r="D36" s="1465"/>
      <c r="E36" s="1465"/>
      <c r="F36" s="1465"/>
      <c r="G36" s="1465"/>
      <c r="H36" s="1465"/>
      <c r="I36" s="1465"/>
      <c r="J36" s="1465"/>
      <c r="K36" s="1465"/>
      <c r="L36" s="1465"/>
      <c r="M36" s="1465"/>
      <c r="N36" s="1465"/>
      <c r="O36" s="1465"/>
      <c r="P36" s="1465"/>
      <c r="Q36" s="1465"/>
      <c r="R36" s="1465"/>
      <c r="S36" s="1465"/>
      <c r="T36" s="1466"/>
      <c r="U36" s="1467" t="str">
        <f>IF(NOT('DATA ENTRY SHEET'!AD21=""),'DATA ENTRY SHEET'!AD21,"")</f>
        <v/>
      </c>
      <c r="V36" s="1468"/>
      <c r="W36" s="1468"/>
      <c r="X36" s="1468"/>
      <c r="Y36" s="1468"/>
      <c r="Z36" s="1468"/>
      <c r="AA36" s="1468"/>
      <c r="AB36" s="1469"/>
      <c r="AC36" s="1328" t="str">
        <f>IF(NOT('DATA ENTRY SHEET'!BA21=""),IF(I38="","UPK?",TEXT('DATA ENTRY SHEET'!BA21/I38,"$#0.00")),"")</f>
        <v/>
      </c>
      <c r="AD36" s="1329"/>
      <c r="AE36" s="1329"/>
      <c r="AF36" s="1330"/>
      <c r="AG36" s="1328" t="str">
        <f>IF(NOT('DATA ENTRY SHEET'!BB21=""),IF('DATA ENTRY SHEET'!F21="","UPK?",TEXT('DATA ENTRY SHEET'!BB21/'DATA ENTRY SHEET'!F21,"$#0.00")),"")</f>
        <v/>
      </c>
      <c r="AH36" s="1329"/>
      <c r="AI36" s="1329"/>
      <c r="AJ36" s="1330"/>
      <c r="AK36" s="1328" t="str">
        <f>IF(NOT('DATA ENTRY SHEET'!BC21=""),IF('DATA ENTRY SHEET'!F21="","UPK?",TEXT('DATA ENTRY SHEET'!BC21/'DATA ENTRY SHEET'!F21,"$#0.00")),"")</f>
        <v/>
      </c>
      <c r="AL36" s="1329"/>
      <c r="AM36" s="1329"/>
      <c r="AN36" s="1330"/>
      <c r="AO36" s="1331" t="str">
        <f>IF(NOT('DATA ENTRY SHEET'!BH21=""),'DATA ENTRY SHEET'!BH21,"")</f>
        <v/>
      </c>
      <c r="AP36" s="1332"/>
      <c r="AQ36" s="1332"/>
      <c r="AR36" s="1332"/>
      <c r="AS36" s="1333"/>
      <c r="AT36" s="1334" t="e">
        <f>IF($AT$26="REG",(AO36-AC35)/AO36,IF(AND(NOT(AO36=""),NOT(_xlfn.NUMBERVALUE(RIGHT(LEFT(AC35,FIND("(",AC35)-1),LEN(LEFT(AC35,FIND("(",AC35)-1))-1))="")),(AO36-_xlfn.NUMBERVALUE(RIGHT(LEFT(AC35,FIND("(",AC35)-1),LEN(LEFT(AC35,FIND("(",AC35)-1))-1)))/AO36,""))</f>
        <v>#VALUE!</v>
      </c>
      <c r="AU36" s="1335"/>
      <c r="AV36" s="1336"/>
      <c r="AW36" s="1334" t="str">
        <f t="shared" ref="AW36" si="6">IF(AND(NOT(AO36=""),NOT(AC36="")),(AO36-(AC35-AC36))/AO36,"")</f>
        <v/>
      </c>
      <c r="AX36" s="1335"/>
      <c r="AY36" s="1336"/>
      <c r="AZ36" s="1334" t="str">
        <f t="shared" ref="AZ36" si="7">IF(AND(NOT(AO36=""),NOT(AG36="")),(AO36-(AC35-AG36))/AO36,"")</f>
        <v/>
      </c>
      <c r="BA36" s="1335"/>
      <c r="BB36" s="1336"/>
      <c r="BC36" s="1458" t="str">
        <f t="shared" ref="BC36" si="8">IF(AND(NOT(AO36=""),NOT(AK36="")),(AO36-(AC35-AK36))/AO36,"")</f>
        <v/>
      </c>
      <c r="BD36" s="1459"/>
      <c r="BE36" s="1460"/>
      <c r="BF36" s="1322" t="str">
        <f>IF(NOT('DATA ENTRY SHEET'!BK21=""),'DATA ENTRY SHEET'!BK21,"")</f>
        <v/>
      </c>
      <c r="BG36" s="1323"/>
      <c r="BH36" s="1323"/>
      <c r="BI36" s="1323"/>
      <c r="BJ36" s="1323"/>
      <c r="BK36" s="1324"/>
      <c r="BL36" s="1319" t="str">
        <f>IF(NOT('DATA ENTRY SHEET'!BL21=""),'DATA ENTRY SHEET'!BL21,"")</f>
        <v/>
      </c>
      <c r="BM36" s="1320"/>
      <c r="BN36" s="1320"/>
      <c r="BO36" s="1320"/>
      <c r="BP36" s="1320"/>
      <c r="BQ36" s="1321"/>
      <c r="BR36" s="1322" t="str">
        <f>IF(NOT('DATA ENTRY SHEET'!BM21=""),'DATA ENTRY SHEET'!BM21,"")</f>
        <v/>
      </c>
      <c r="BS36" s="1323"/>
      <c r="BT36" s="1323"/>
      <c r="BU36" s="1323"/>
      <c r="BV36" s="1323"/>
      <c r="BW36" s="1324"/>
      <c r="BX36" s="1325" t="str">
        <f>IF(NOT('DATA ENTRY SHEET'!BO21=""),'DATA ENTRY SHEET'!BO21,"")</f>
        <v/>
      </c>
      <c r="BY36" s="1326"/>
      <c r="BZ36" s="1326"/>
      <c r="CA36" s="1327"/>
      <c r="CB36" s="1425"/>
      <c r="CC36" s="1426"/>
      <c r="CD36" s="1427"/>
      <c r="CE36" s="1431"/>
      <c r="CF36" s="1432"/>
      <c r="CG36" s="1432"/>
      <c r="CH36" s="1433"/>
      <c r="CI36" s="549"/>
      <c r="CJ36" s="190"/>
      <c r="CK36" s="190"/>
      <c r="CL36" s="190"/>
      <c r="CM36" s="190"/>
      <c r="CN36" s="190"/>
      <c r="CO36" s="190"/>
    </row>
    <row r="37" spans="1:93" ht="15" customHeight="1" x14ac:dyDescent="0.3">
      <c r="A37" s="408"/>
      <c r="B37" s="1307" t="str">
        <f>IF(NOT('DATA ENTRY SHEET'!C21=""),'DATA ENTRY SHEET'!C21,"")</f>
        <v/>
      </c>
      <c r="C37" s="1308"/>
      <c r="D37" s="1308"/>
      <c r="E37" s="1308"/>
      <c r="F37" s="1308"/>
      <c r="G37" s="1308"/>
      <c r="H37" s="1308"/>
      <c r="I37" s="1308"/>
      <c r="J37" s="1308"/>
      <c r="K37" s="1308"/>
      <c r="L37" s="1308"/>
      <c r="M37" s="1308"/>
      <c r="N37" s="1308"/>
      <c r="O37" s="1308"/>
      <c r="P37" s="1308"/>
      <c r="Q37" s="1308"/>
      <c r="R37" s="1308"/>
      <c r="S37" s="1308"/>
      <c r="T37" s="654" t="str">
        <f>IF('DATA ENTRY SHEET'!AG21&lt;&gt;"",LEFT('DATA ENTRY SHEET'!AG21,1),"")</f>
        <v/>
      </c>
      <c r="U37" s="1357" t="str">
        <f>IF(NOT('DATA ENTRY SHEET'!AF21=""),'DATA ENTRY SHEET'!AF21,"")</f>
        <v/>
      </c>
      <c r="V37" s="1358"/>
      <c r="W37" s="1358"/>
      <c r="X37" s="1358"/>
      <c r="Y37" s="1358"/>
      <c r="Z37" s="1358"/>
      <c r="AA37" s="1358"/>
      <c r="AB37" s="1359"/>
      <c r="AC37" s="1360" t="e">
        <f t="shared" ref="AC37" si="9">(AC35-(AC35-AC36))/AC35</f>
        <v>#VALUE!</v>
      </c>
      <c r="AD37" s="1360"/>
      <c r="AE37" s="1360"/>
      <c r="AF37" s="1361"/>
      <c r="AG37" s="1362" t="e">
        <f t="shared" ref="AG37" si="10">(AC35-(AC35-AG36))/AC35</f>
        <v>#VALUE!</v>
      </c>
      <c r="AH37" s="1360"/>
      <c r="AI37" s="1360"/>
      <c r="AJ37" s="1361"/>
      <c r="AK37" s="1362" t="e">
        <f t="shared" ref="AK37" si="11">(AC35-(AC35-AK36))/AC35</f>
        <v>#VALUE!</v>
      </c>
      <c r="AL37" s="1360"/>
      <c r="AM37" s="1360"/>
      <c r="AN37" s="1361"/>
      <c r="AO37" s="1331" t="str">
        <f>IF(NOT('DATA ENTRY SHEET'!BI21=""),'DATA ENTRY SHEET'!BI21,"")</f>
        <v/>
      </c>
      <c r="AP37" s="1332"/>
      <c r="AQ37" s="1332"/>
      <c r="AR37" s="1332"/>
      <c r="AS37" s="1333"/>
      <c r="AT37" s="1334" t="e">
        <f>IF($AT$26="REG",(AO37-AC35)/AO37,IF(AND(NOT(AO37=""),NOT(_xlfn.NUMBERVALUE(RIGHT(LEFT(AC35,FIND("(",AC35)-1),LEN(LEFT(AC35,FIND("(",AC35)-1))-1))="")),(AO37-_xlfn.NUMBERVALUE(RIGHT(LEFT(AC35,FIND("(",AC35)-1),LEN(LEFT(AC35,FIND("(",AC35)-1))-1)))/AO37,""))</f>
        <v>#VALUE!</v>
      </c>
      <c r="AU37" s="1335"/>
      <c r="AV37" s="1336"/>
      <c r="AW37" s="1334" t="str">
        <f t="shared" ref="AW37" si="12">IF(AND(NOT(AO37=""),NOT(AC36="")),(AO37-(AC35-AC36))/AO37,"")</f>
        <v/>
      </c>
      <c r="AX37" s="1335"/>
      <c r="AY37" s="1336"/>
      <c r="AZ37" s="1334" t="str">
        <f t="shared" ref="AZ37" si="13">IF(AND(NOT(AO37=""),NOT(AG36="")),(AO37-(AC35-AG36))/AO37,"")</f>
        <v/>
      </c>
      <c r="BA37" s="1335"/>
      <c r="BB37" s="1336"/>
      <c r="BC37" s="1458" t="str">
        <f t="shared" ref="BC37" si="14">IF(AND(NOT(AO37=""),NOT(AK36="")),(AO37-(AC35-AK36))/AO37,"")</f>
        <v/>
      </c>
      <c r="BD37" s="1459"/>
      <c r="BE37" s="1460"/>
      <c r="BF37" s="1470" t="str">
        <f t="shared" ref="BF37" si="15">IF(AND(NOT(BF36=""),NOT(AC36="")),BF36*(AC35-AC36),"")</f>
        <v/>
      </c>
      <c r="BG37" s="1471"/>
      <c r="BH37" s="1471"/>
      <c r="BI37" s="1471"/>
      <c r="BJ37" s="1471"/>
      <c r="BK37" s="1472"/>
      <c r="BL37" s="1473" t="str">
        <f t="shared" ref="BL37" si="16">IF(AND(NOT(BL36=""),NOT(AG36="")),BL36*(AC35-AG36),"")</f>
        <v/>
      </c>
      <c r="BM37" s="1474"/>
      <c r="BN37" s="1474"/>
      <c r="BO37" s="1474"/>
      <c r="BP37" s="1474"/>
      <c r="BQ37" s="1475"/>
      <c r="BR37" s="1452" t="str">
        <f t="shared" ref="BR37" si="17">IF(AND(NOT(BR36=""),NOT(AK36="")),BR36*(AC35-AK36),"")</f>
        <v/>
      </c>
      <c r="BS37" s="1453"/>
      <c r="BT37" s="1453"/>
      <c r="BU37" s="1453"/>
      <c r="BV37" s="1453"/>
      <c r="BW37" s="1454"/>
      <c r="BX37" s="1325" t="str">
        <f>IF(NOT('DATA ENTRY SHEET'!BP21=""),'DATA ENTRY SHEET'!BP21,"")</f>
        <v/>
      </c>
      <c r="BY37" s="1326"/>
      <c r="BZ37" s="1326"/>
      <c r="CA37" s="1327"/>
      <c r="CB37" s="1455" t="str">
        <f>IF(NOT('DATA ENTRY SHEET'!AP21=""),'DATA ENTRY SHEET'!AP21,"")</f>
        <v/>
      </c>
      <c r="CC37" s="1456"/>
      <c r="CD37" s="1457"/>
      <c r="CE37" s="1431"/>
      <c r="CF37" s="1432"/>
      <c r="CG37" s="1432"/>
      <c r="CH37" s="1433"/>
      <c r="CI37" s="549"/>
      <c r="CJ37" s="190"/>
      <c r="CK37" s="190"/>
      <c r="CL37" s="190"/>
      <c r="CM37" s="190"/>
      <c r="CN37" s="190"/>
      <c r="CO37" s="190"/>
    </row>
    <row r="38" spans="1:93" ht="15" customHeight="1" thickBot="1" x14ac:dyDescent="0.35">
      <c r="A38" s="408"/>
      <c r="B38" s="1313" t="str">
        <f>IF(NOT('DATA ENTRY SHEET'!D21=""),'DATA ENTRY SHEET'!D21,"")</f>
        <v/>
      </c>
      <c r="C38" s="1314"/>
      <c r="D38" s="1314"/>
      <c r="E38" s="1315"/>
      <c r="F38" s="1316" t="str">
        <f>IF(NOT('DATA ENTRY SHEET'!E21=""),'DATA ENTRY SHEET'!E21,"")</f>
        <v/>
      </c>
      <c r="G38" s="1317"/>
      <c r="H38" s="1318"/>
      <c r="I38" s="1350" t="str">
        <f>IF(NOT('DATA ENTRY SHEET'!F21=""),'DATA ENTRY SHEET'!F21,"")</f>
        <v/>
      </c>
      <c r="J38" s="1315"/>
      <c r="K38" s="1350" t="str">
        <f>IF(NOT('DATA ENTRY SHEET'!G21=""),'DATA ENTRY SHEET'!G21,"")</f>
        <v/>
      </c>
      <c r="L38" s="1315"/>
      <c r="M38" s="1351" t="str">
        <f>IF(NOT('DATA ENTRY SHEET'!H21=""),'DATA ENTRY SHEET'!H21,"")</f>
        <v/>
      </c>
      <c r="N38" s="1352"/>
      <c r="O38" s="1352"/>
      <c r="P38" s="1352"/>
      <c r="Q38" s="1353"/>
      <c r="R38" s="1350" t="str">
        <f>IF(NOT('DATA ENTRY SHEET'!I21=""),'DATA ENTRY SHEET'!I21,"")</f>
        <v/>
      </c>
      <c r="S38" s="1314"/>
      <c r="T38" s="1315"/>
      <c r="U38" s="1354" t="str">
        <f>IF(NOT('DATA ENTRY SHEET'!AE21=""),'DATA ENTRY SHEET'!AE21,"")</f>
        <v/>
      </c>
      <c r="V38" s="1355"/>
      <c r="W38" s="1355"/>
      <c r="X38" s="1355"/>
      <c r="Y38" s="1355"/>
      <c r="Z38" s="1355"/>
      <c r="AA38" s="1355"/>
      <c r="AB38" s="1356"/>
      <c r="AC38" s="1363" t="str">
        <f>IF(NOT('DATA ENTRY SHEET'!BA21=""),'DATA ENTRY SHEET'!BA21,"")</f>
        <v/>
      </c>
      <c r="AD38" s="1364"/>
      <c r="AE38" s="1364"/>
      <c r="AF38" s="1365"/>
      <c r="AG38" s="1363" t="e">
        <f t="shared" ref="AG38" si="18">SUM(I38*AG36)</f>
        <v>#VALUE!</v>
      </c>
      <c r="AH38" s="1364"/>
      <c r="AI38" s="1364"/>
      <c r="AJ38" s="1365"/>
      <c r="AK38" s="1363" t="e">
        <f t="shared" ref="AK38" si="19">SUM(I38*AK36)</f>
        <v>#VALUE!</v>
      </c>
      <c r="AL38" s="1364"/>
      <c r="AM38" s="1364"/>
      <c r="AN38" s="1365"/>
      <c r="AO38" s="1404" t="str">
        <f>IF(NOT('DATA ENTRY SHEET'!BJ21=""),'DATA ENTRY SHEET'!BJ21,"")</f>
        <v/>
      </c>
      <c r="AP38" s="1405"/>
      <c r="AQ38" s="1405"/>
      <c r="AR38" s="1405"/>
      <c r="AS38" s="1406"/>
      <c r="AT38" s="1366" t="e">
        <f>IF($AT$26="REG",(AO38-AC35)/AO38,IF(AND(NOT(AO38=""),NOT(_xlfn.NUMBERVALUE(RIGHT(LEFT(AC35,FIND("(",AC35)-1),LEN(LEFT(AC35,FIND("(",AC35)-1))-1))="")),(AO38-_xlfn.NUMBERVALUE(RIGHT(LEFT(AC35,FIND("(",AC35)-1),LEN(LEFT(AC35,FIND("(",AC35)-1))-1)))/AO38,""))</f>
        <v>#VALUE!</v>
      </c>
      <c r="AU38" s="1367"/>
      <c r="AV38" s="1368"/>
      <c r="AW38" s="1366" t="str">
        <f t="shared" ref="AW38" si="20">IF(AND(NOT(AO38=""),NOT(AC36="")),(AO38-(AC35-AC36))/AO38,"")</f>
        <v/>
      </c>
      <c r="AX38" s="1367"/>
      <c r="AY38" s="1368"/>
      <c r="AZ38" s="1366" t="str">
        <f t="shared" ref="AZ38" si="21">IF(AND(NOT(AO38=""),NOT(AG36="")),(AO38-(AC35-AG36))/AO38,"")</f>
        <v/>
      </c>
      <c r="BA38" s="1367"/>
      <c r="BB38" s="1368"/>
      <c r="BC38" s="1392" t="str">
        <f t="shared" ref="BC38" si="22">IF(AND(NOT(AO38=""),NOT(AK36="")),(AO38-(AC35-AK36))/AO38,"")</f>
        <v/>
      </c>
      <c r="BD38" s="1393"/>
      <c r="BE38" s="1393"/>
      <c r="BF38" s="1395"/>
      <c r="BG38" s="1396"/>
      <c r="BH38" s="1396"/>
      <c r="BI38" s="1396"/>
      <c r="BJ38" s="1396"/>
      <c r="BK38" s="1396"/>
      <c r="BL38" s="1396"/>
      <c r="BM38" s="1396"/>
      <c r="BN38" s="1396"/>
      <c r="BO38" s="1396"/>
      <c r="BP38" s="1396"/>
      <c r="BQ38" s="1397"/>
      <c r="BR38" s="1399" t="s">
        <v>825</v>
      </c>
      <c r="BS38" s="1399"/>
      <c r="BT38" s="1399"/>
      <c r="BU38" s="1399" t="str">
        <f>IF(NOT('DATA ENTRY SHEET'!AU21=""),'DATA ENTRY SHEET'!AU21,"")</f>
        <v/>
      </c>
      <c r="BV38" s="1399"/>
      <c r="BW38" s="1400"/>
      <c r="BX38" s="1401"/>
      <c r="BY38" s="1402"/>
      <c r="BZ38" s="1402"/>
      <c r="CA38" s="1403"/>
      <c r="CB38" s="1369" t="str">
        <f>IF(NOT('DATA ENTRY SHEET'!AQ21=""),'DATA ENTRY SHEET'!AQ21,"")</f>
        <v/>
      </c>
      <c r="CC38" s="1370"/>
      <c r="CD38" s="1371"/>
      <c r="CE38" s="1434"/>
      <c r="CF38" s="1435"/>
      <c r="CG38" s="1435"/>
      <c r="CH38" s="1436"/>
      <c r="CI38" s="549"/>
      <c r="CJ38" s="190"/>
      <c r="CK38" s="190"/>
      <c r="CL38" s="190"/>
      <c r="CM38" s="190"/>
      <c r="CN38" s="190"/>
      <c r="CO38" s="190"/>
    </row>
    <row r="39" spans="1:93" ht="4.5" customHeight="1" thickBot="1" x14ac:dyDescent="0.35">
      <c r="A39" s="408"/>
      <c r="B39" s="571"/>
      <c r="C39" s="571"/>
      <c r="D39" s="571"/>
      <c r="E39" s="571"/>
      <c r="F39" s="572"/>
      <c r="G39" s="572"/>
      <c r="H39" s="572"/>
      <c r="I39" s="571"/>
      <c r="J39" s="571"/>
      <c r="K39" s="571"/>
      <c r="L39" s="571"/>
      <c r="M39" s="573"/>
      <c r="N39" s="573"/>
      <c r="O39" s="573"/>
      <c r="P39" s="573"/>
      <c r="Q39" s="573"/>
      <c r="R39" s="571"/>
      <c r="S39" s="571"/>
      <c r="T39" s="571"/>
      <c r="U39" s="652"/>
      <c r="V39" s="652"/>
      <c r="W39" s="652"/>
      <c r="X39" s="652"/>
      <c r="Y39" s="652"/>
      <c r="Z39" s="652"/>
      <c r="AA39" s="652"/>
      <c r="AB39" s="652"/>
      <c r="AC39" s="575"/>
      <c r="AD39" s="575"/>
      <c r="AE39" s="575"/>
      <c r="AF39" s="575"/>
      <c r="AG39" s="575"/>
      <c r="AH39" s="575"/>
      <c r="AI39" s="575"/>
      <c r="AJ39" s="575"/>
      <c r="AK39" s="575"/>
      <c r="AL39" s="575"/>
      <c r="AM39" s="575"/>
      <c r="AN39" s="575"/>
      <c r="AO39" s="576"/>
      <c r="AP39" s="576"/>
      <c r="AQ39" s="576"/>
      <c r="AR39" s="576"/>
      <c r="AS39" s="576"/>
      <c r="AT39" s="577"/>
      <c r="AU39" s="577"/>
      <c r="AV39" s="577"/>
      <c r="AW39" s="577"/>
      <c r="AX39" s="577"/>
      <c r="AY39" s="577"/>
      <c r="AZ39" s="577"/>
      <c r="BA39" s="577"/>
      <c r="BB39" s="577"/>
      <c r="BC39" s="578"/>
      <c r="BD39" s="578"/>
      <c r="BE39" s="578"/>
      <c r="BF39" s="579"/>
      <c r="BG39" s="579"/>
      <c r="BH39" s="579"/>
      <c r="BI39" s="579"/>
      <c r="BJ39" s="579"/>
      <c r="BK39" s="579"/>
      <c r="BL39" s="579"/>
      <c r="BM39" s="579"/>
      <c r="BN39" s="579"/>
      <c r="BO39" s="579"/>
      <c r="BP39" s="579"/>
      <c r="BQ39" s="579"/>
      <c r="BR39" s="579"/>
      <c r="BS39" s="579"/>
      <c r="BT39" s="579"/>
      <c r="BU39" s="579"/>
      <c r="BV39" s="579"/>
      <c r="BW39" s="579"/>
      <c r="BX39" s="579"/>
      <c r="BY39" s="579"/>
      <c r="BZ39" s="579"/>
      <c r="CA39" s="579"/>
      <c r="CB39" s="579"/>
      <c r="CC39" s="579"/>
      <c r="CD39" s="579"/>
      <c r="CE39" s="571"/>
      <c r="CF39" s="571"/>
      <c r="CG39" s="571"/>
      <c r="CH39" s="571"/>
      <c r="CI39" s="549"/>
      <c r="CJ39" s="190"/>
      <c r="CK39" s="190"/>
      <c r="CL39" s="190"/>
      <c r="CM39" s="190"/>
      <c r="CN39" s="190"/>
      <c r="CO39" s="190"/>
    </row>
    <row r="40" spans="1:93" ht="15" customHeight="1" x14ac:dyDescent="0.3">
      <c r="A40" s="408">
        <v>3</v>
      </c>
      <c r="B40" s="1337"/>
      <c r="C40" s="1338"/>
      <c r="D40" s="1338"/>
      <c r="E40" s="1338"/>
      <c r="F40" s="1338"/>
      <c r="G40" s="1338"/>
      <c r="H40" s="1338"/>
      <c r="I40" s="1338"/>
      <c r="J40" s="1338"/>
      <c r="K40" s="1338"/>
      <c r="L40" s="1338"/>
      <c r="M40" s="1338"/>
      <c r="N40" s="1338"/>
      <c r="O40" s="1338"/>
      <c r="P40" s="1338"/>
      <c r="Q40" s="1338"/>
      <c r="R40" s="1338"/>
      <c r="S40" s="1338"/>
      <c r="T40" s="1339"/>
      <c r="U40" s="1340" t="str">
        <f>IF(NOT('DATA ENTRY SHEET'!J22=""),'DATA ENTRY SHEET'!J22,"")</f>
        <v/>
      </c>
      <c r="V40" s="1341"/>
      <c r="W40" s="1341"/>
      <c r="X40" s="1341"/>
      <c r="Y40" s="1341"/>
      <c r="Z40" s="1341"/>
      <c r="AA40" s="1341"/>
      <c r="AB40" s="1342"/>
      <c r="AC40" s="1449" t="str">
        <f>IF('DATA ENTRY SHEET'!AW22&lt;&gt;"",IF(NOT(AQ3="EDLP"),IF(NOT(AQ3="NON-EDLP"),TEXT('DATA ENTRY SHEET'!AW22,"$#0.00"),_xlfn.CONCAT(TEXT('DATA ENTRY SHEET'!AW22,"$#0.00")," (NON-EDLP, ADJ is $0.00)")),_xlfn.CONCAT(TEXT('DATA ENTRY SHEET'!AW22,"$#0.00")," (EDLP, ADJ is $0.00)")),"")</f>
        <v/>
      </c>
      <c r="AD40" s="1450"/>
      <c r="AE40" s="1450"/>
      <c r="AF40" s="1450"/>
      <c r="AG40" s="1450"/>
      <c r="AH40" s="1450"/>
      <c r="AI40" s="1450"/>
      <c r="AJ40" s="1450"/>
      <c r="AK40" s="1450"/>
      <c r="AL40" s="1450"/>
      <c r="AM40" s="1450"/>
      <c r="AN40" s="1451"/>
      <c r="AO40" s="1343" t="str">
        <f>IF(NOT('DATA ENTRY SHEET'!BG22=""),'DATA ENTRY SHEET'!BG22,"")</f>
        <v/>
      </c>
      <c r="AP40" s="1344"/>
      <c r="AQ40" s="1344"/>
      <c r="AR40" s="1344"/>
      <c r="AS40" s="1345"/>
      <c r="AT40" s="1346" t="e">
        <f>IF($AT$26="REG",(AO40-AC40)/AO40,IF(AND(NOT(AO40=""),NOT(_xlfn.NUMBERVALUE(RIGHT(LEFT(AC40,FIND("(",AC40)-1),LEN(LEFT(AC40,FIND("(",AC40)-1))-1))="")),(AO40-_xlfn.NUMBERVALUE(RIGHT(LEFT(AC40,FIND("(",AC40)-1),LEN(LEFT(AC40,FIND("(",AC40)-1))-1)))/AO40,""))</f>
        <v>#VALUE!</v>
      </c>
      <c r="AU40" s="1347"/>
      <c r="AV40" s="1348"/>
      <c r="AW40" s="1346" t="str">
        <f t="shared" ref="AW40" si="23">IF(AND(NOT(AO40=""),NOT(AC41="")),(AO40-(AC40-AC41))/AO40,"")</f>
        <v/>
      </c>
      <c r="AX40" s="1347"/>
      <c r="AY40" s="1348"/>
      <c r="AZ40" s="1346" t="str">
        <f t="shared" ref="AZ40" si="24">IF(AND(NOT(AO40=""),NOT(AG41="")),(AO40-(AC40-AG41))/AO40,"")</f>
        <v/>
      </c>
      <c r="BA40" s="1347"/>
      <c r="BB40" s="1348"/>
      <c r="BC40" s="1437" t="str">
        <f t="shared" ref="BC40" si="25">IF(AND(NOT(AO40=""),NOT(AK41="")),(AO40-(AC40-AK41))/AO40,"")</f>
        <v/>
      </c>
      <c r="BD40" s="1438"/>
      <c r="BE40" s="1439"/>
      <c r="BF40" s="1440" t="str">
        <f t="shared" ref="BF40" si="26">IF(AND(NOT(AC41=""),NOT(BF41="")),AC41*BF41,"")</f>
        <v/>
      </c>
      <c r="BG40" s="1441"/>
      <c r="BH40" s="1441"/>
      <c r="BI40" s="1441"/>
      <c r="BJ40" s="1441"/>
      <c r="BK40" s="1442"/>
      <c r="BL40" s="1443" t="str">
        <f t="shared" ref="BL40" si="27">IF(AND(NOT(AG41=""),NOT(BL41="")),AG41*BL41,"")</f>
        <v/>
      </c>
      <c r="BM40" s="1444"/>
      <c r="BN40" s="1444"/>
      <c r="BO40" s="1444"/>
      <c r="BP40" s="1444"/>
      <c r="BQ40" s="1445"/>
      <c r="BR40" s="1440" t="str">
        <f t="shared" ref="BR40" si="28">IF(AND(NOT(AK41=""),NOT(BR41="")),AK41*BR41,"")</f>
        <v/>
      </c>
      <c r="BS40" s="1441"/>
      <c r="BT40" s="1441"/>
      <c r="BU40" s="1441"/>
      <c r="BV40" s="1441"/>
      <c r="BW40" s="1442"/>
      <c r="BX40" s="1446" t="str">
        <f>IF(NOT('DATA ENTRY SHEET'!BN22=""),'DATA ENTRY SHEET'!BN22,"")</f>
        <v/>
      </c>
      <c r="BY40" s="1447"/>
      <c r="BZ40" s="1447"/>
      <c r="CA40" s="1448"/>
      <c r="CB40" s="1449" t="str">
        <f>IF(NOT('DATA ENTRY SHEET'!AR22=""),'DATA ENTRY SHEET'!AR22,"")</f>
        <v/>
      </c>
      <c r="CC40" s="1450"/>
      <c r="CD40" s="1451"/>
      <c r="CE40" s="1428"/>
      <c r="CF40" s="1429"/>
      <c r="CG40" s="1429"/>
      <c r="CH40" s="1430"/>
      <c r="CI40" s="688"/>
      <c r="CJ40" s="190"/>
      <c r="CK40" s="190"/>
      <c r="CL40" s="190"/>
      <c r="CM40" s="190"/>
      <c r="CN40" s="190"/>
      <c r="CO40" s="190"/>
    </row>
    <row r="41" spans="1:93" ht="15" customHeight="1" x14ac:dyDescent="0.3">
      <c r="A41" s="408"/>
      <c r="B41" s="1464" t="str">
        <f>IF(NOT('DATA ENTRY SHEET'!B22=""),'DATA ENTRY SHEET'!B22,"")</f>
        <v/>
      </c>
      <c r="C41" s="1465"/>
      <c r="D41" s="1465"/>
      <c r="E41" s="1465"/>
      <c r="F41" s="1465"/>
      <c r="G41" s="1465"/>
      <c r="H41" s="1465"/>
      <c r="I41" s="1465"/>
      <c r="J41" s="1465"/>
      <c r="K41" s="1465"/>
      <c r="L41" s="1465"/>
      <c r="M41" s="1465"/>
      <c r="N41" s="1465"/>
      <c r="O41" s="1465"/>
      <c r="P41" s="1465"/>
      <c r="Q41" s="1465"/>
      <c r="R41" s="1465"/>
      <c r="S41" s="1465"/>
      <c r="T41" s="1466"/>
      <c r="U41" s="1467" t="str">
        <f>IF(NOT('DATA ENTRY SHEET'!AD22=""),'DATA ENTRY SHEET'!AD22,"")</f>
        <v/>
      </c>
      <c r="V41" s="1468"/>
      <c r="W41" s="1468"/>
      <c r="X41" s="1468"/>
      <c r="Y41" s="1468"/>
      <c r="Z41" s="1468"/>
      <c r="AA41" s="1468"/>
      <c r="AB41" s="1469"/>
      <c r="AC41" s="1328" t="str">
        <f>IF(NOT('DATA ENTRY SHEET'!BA22=""),IF(I43="","UPK?",TEXT('DATA ENTRY SHEET'!BA22/I43,"$#0.00")),"")</f>
        <v/>
      </c>
      <c r="AD41" s="1329"/>
      <c r="AE41" s="1329"/>
      <c r="AF41" s="1330"/>
      <c r="AG41" s="1328" t="str">
        <f>IF(NOT('DATA ENTRY SHEET'!BB22=""),IF('DATA ENTRY SHEET'!F22="","UPK?",TEXT('DATA ENTRY SHEET'!BB22/'DATA ENTRY SHEET'!F22,"$#0.00")),"")</f>
        <v/>
      </c>
      <c r="AH41" s="1329"/>
      <c r="AI41" s="1329"/>
      <c r="AJ41" s="1330"/>
      <c r="AK41" s="1328" t="str">
        <f>IF(NOT('DATA ENTRY SHEET'!BC22=""),IF('DATA ENTRY SHEET'!F22="","UPK?",TEXT('DATA ENTRY SHEET'!BC22/'DATA ENTRY SHEET'!F22,"$#0.00")),"")</f>
        <v/>
      </c>
      <c r="AL41" s="1329"/>
      <c r="AM41" s="1329"/>
      <c r="AN41" s="1330"/>
      <c r="AO41" s="1331" t="str">
        <f>IF(NOT('DATA ENTRY SHEET'!BH22=""),'DATA ENTRY SHEET'!BH22,"")</f>
        <v/>
      </c>
      <c r="AP41" s="1332"/>
      <c r="AQ41" s="1332"/>
      <c r="AR41" s="1332"/>
      <c r="AS41" s="1333"/>
      <c r="AT41" s="1334" t="e">
        <f>IF($AT$26="REG",(AO41-AC40)/AO41,IF(AND(NOT(AO41=""),NOT(_xlfn.NUMBERVALUE(RIGHT(LEFT(AC40,FIND("(",AC40)-1),LEN(LEFT(AC40,FIND("(",AC40)-1))-1))="")),(AO41-_xlfn.NUMBERVALUE(RIGHT(LEFT(AC40,FIND("(",AC40)-1),LEN(LEFT(AC40,FIND("(",AC40)-1))-1)))/AO41,""))</f>
        <v>#VALUE!</v>
      </c>
      <c r="AU41" s="1335"/>
      <c r="AV41" s="1336"/>
      <c r="AW41" s="1334" t="str">
        <f t="shared" ref="AW41" si="29">IF(AND(NOT(AO41=""),NOT(AC41="")),(AO41-(AC40-AC41))/AO41,"")</f>
        <v/>
      </c>
      <c r="AX41" s="1335"/>
      <c r="AY41" s="1336"/>
      <c r="AZ41" s="1334" t="str">
        <f t="shared" ref="AZ41" si="30">IF(AND(NOT(AO41=""),NOT(AG41="")),(AO41-(AC40-AG41))/AO41,"")</f>
        <v/>
      </c>
      <c r="BA41" s="1335"/>
      <c r="BB41" s="1336"/>
      <c r="BC41" s="1458" t="str">
        <f t="shared" ref="BC41" si="31">IF(AND(NOT(AO41=""),NOT(AK41="")),(AO41-(AC40-AK41))/AO41,"")</f>
        <v/>
      </c>
      <c r="BD41" s="1459"/>
      <c r="BE41" s="1460"/>
      <c r="BF41" s="1322" t="str">
        <f>IF(NOT('DATA ENTRY SHEET'!BK22=""),'DATA ENTRY SHEET'!BK22,"")</f>
        <v/>
      </c>
      <c r="BG41" s="1323"/>
      <c r="BH41" s="1323"/>
      <c r="BI41" s="1323"/>
      <c r="BJ41" s="1323"/>
      <c r="BK41" s="1324"/>
      <c r="BL41" s="1319" t="str">
        <f>IF(NOT('DATA ENTRY SHEET'!BL22=""),'DATA ENTRY SHEET'!BL22,"")</f>
        <v/>
      </c>
      <c r="BM41" s="1320"/>
      <c r="BN41" s="1320"/>
      <c r="BO41" s="1320"/>
      <c r="BP41" s="1320"/>
      <c r="BQ41" s="1321"/>
      <c r="BR41" s="1322" t="str">
        <f>IF(NOT('DATA ENTRY SHEET'!BM22=""),'DATA ENTRY SHEET'!BM22,"")</f>
        <v/>
      </c>
      <c r="BS41" s="1323"/>
      <c r="BT41" s="1323"/>
      <c r="BU41" s="1323"/>
      <c r="BV41" s="1323"/>
      <c r="BW41" s="1324"/>
      <c r="BX41" s="1325" t="str">
        <f>IF(NOT('DATA ENTRY SHEET'!BO22=""),'DATA ENTRY SHEET'!BO22,"")</f>
        <v/>
      </c>
      <c r="BY41" s="1326"/>
      <c r="BZ41" s="1326"/>
      <c r="CA41" s="1327"/>
      <c r="CB41" s="1425"/>
      <c r="CC41" s="1426"/>
      <c r="CD41" s="1427"/>
      <c r="CE41" s="1431"/>
      <c r="CF41" s="1432"/>
      <c r="CG41" s="1432"/>
      <c r="CH41" s="1433"/>
      <c r="CI41" s="549"/>
      <c r="CJ41" s="190"/>
      <c r="CK41" s="190"/>
      <c r="CL41" s="190"/>
      <c r="CM41" s="190"/>
      <c r="CN41" s="190"/>
      <c r="CO41" s="190"/>
    </row>
    <row r="42" spans="1:93" ht="15" customHeight="1" thickBot="1" x14ac:dyDescent="0.35">
      <c r="A42" s="408"/>
      <c r="B42" s="1307" t="str">
        <f>IF(NOT('DATA ENTRY SHEET'!C22=""),'DATA ENTRY SHEET'!C22,"")</f>
        <v/>
      </c>
      <c r="C42" s="1308"/>
      <c r="D42" s="1308"/>
      <c r="E42" s="1308"/>
      <c r="F42" s="1308"/>
      <c r="G42" s="1308"/>
      <c r="H42" s="1308"/>
      <c r="I42" s="1308"/>
      <c r="J42" s="1308"/>
      <c r="K42" s="1308"/>
      <c r="L42" s="1308"/>
      <c r="M42" s="1308"/>
      <c r="N42" s="1308"/>
      <c r="O42" s="1308"/>
      <c r="P42" s="1308"/>
      <c r="Q42" s="1308"/>
      <c r="R42" s="1308"/>
      <c r="S42" s="1308"/>
      <c r="T42" s="654" t="str">
        <f>IF('DATA ENTRY SHEET'!AG22&lt;&gt;"",LEFT('DATA ENTRY SHEET'!AG22,1),"")</f>
        <v/>
      </c>
      <c r="U42" s="1357" t="str">
        <f>IF(NOT('DATA ENTRY SHEET'!AF22=""),'DATA ENTRY SHEET'!AF22,"")</f>
        <v/>
      </c>
      <c r="V42" s="1358"/>
      <c r="W42" s="1358"/>
      <c r="X42" s="1358"/>
      <c r="Y42" s="1358"/>
      <c r="Z42" s="1358"/>
      <c r="AA42" s="1358"/>
      <c r="AB42" s="1359"/>
      <c r="AC42" s="1360" t="e">
        <f>(AC40-(AC40-AC41))/AC40</f>
        <v>#VALUE!</v>
      </c>
      <c r="AD42" s="1360"/>
      <c r="AE42" s="1360"/>
      <c r="AF42" s="1361"/>
      <c r="AG42" s="1362" t="e">
        <f t="shared" ref="AG42" si="32">(AC40-(AC40-AG41))/AC40</f>
        <v>#VALUE!</v>
      </c>
      <c r="AH42" s="1360"/>
      <c r="AI42" s="1360"/>
      <c r="AJ42" s="1361"/>
      <c r="AK42" s="1362" t="e">
        <f t="shared" ref="AK42" si="33">(AC40-(AC40-AK41))/AC40</f>
        <v>#VALUE!</v>
      </c>
      <c r="AL42" s="1360"/>
      <c r="AM42" s="1360"/>
      <c r="AN42" s="1361"/>
      <c r="AO42" s="1331" t="str">
        <f>IF(NOT('DATA ENTRY SHEET'!BI22=""),'DATA ENTRY SHEET'!BI22,"")</f>
        <v/>
      </c>
      <c r="AP42" s="1332"/>
      <c r="AQ42" s="1332"/>
      <c r="AR42" s="1332"/>
      <c r="AS42" s="1333"/>
      <c r="AT42" s="1334" t="e">
        <f>IF($AT$26="REG",(AO42-AC40)/AO42,IF(AND(NOT(AO42=""),NOT(_xlfn.NUMBERVALUE(RIGHT(LEFT(AC40,FIND("(",AC40)-1),LEN(LEFT(AC40,FIND("(",AC40)-1))-1))="")),(AO42-_xlfn.NUMBERVALUE(RIGHT(LEFT(AC40,FIND("(",AC40)-1),LEN(LEFT(AC40,FIND("(",AC40)-1))-1)))/AO42,""))</f>
        <v>#VALUE!</v>
      </c>
      <c r="AU42" s="1335"/>
      <c r="AV42" s="1336"/>
      <c r="AW42" s="1334" t="str">
        <f t="shared" ref="AW42" si="34">IF(AND(NOT(AO42=""),NOT(AC41="")),(AO42-(AC40-AC41))/AO42,"")</f>
        <v/>
      </c>
      <c r="AX42" s="1335"/>
      <c r="AY42" s="1336"/>
      <c r="AZ42" s="1334" t="str">
        <f t="shared" ref="AZ42" si="35">IF(AND(NOT(AO42=""),NOT(AG41="")),(AO42-(AC40-AG41))/AO42,"")</f>
        <v/>
      </c>
      <c r="BA42" s="1335"/>
      <c r="BB42" s="1336"/>
      <c r="BC42" s="1458" t="str">
        <f t="shared" ref="BC42" si="36">IF(AND(NOT(AO42=""),NOT(AK41="")),(AO42-(AC40-AK41))/AO42,"")</f>
        <v/>
      </c>
      <c r="BD42" s="1459"/>
      <c r="BE42" s="1460"/>
      <c r="BF42" s="1363" t="str">
        <f t="shared" ref="BF42" si="37">IF(AND(NOT(BF41=""),NOT(AC41="")),BF41*(AC40-AC41),"")</f>
        <v/>
      </c>
      <c r="BG42" s="1364"/>
      <c r="BH42" s="1364"/>
      <c r="BI42" s="1364"/>
      <c r="BJ42" s="1364"/>
      <c r="BK42" s="1365"/>
      <c r="BL42" s="1461" t="str">
        <f t="shared" ref="BL42" si="38">IF(AND(NOT(BL41=""),NOT(AG41="")),BL41*(AC40-AG41),"")</f>
        <v/>
      </c>
      <c r="BM42" s="1462"/>
      <c r="BN42" s="1462"/>
      <c r="BO42" s="1462"/>
      <c r="BP42" s="1462"/>
      <c r="BQ42" s="1463"/>
      <c r="BR42" s="1452" t="str">
        <f t="shared" ref="BR42" si="39">IF(AND(NOT(BR41=""),NOT(AK41="")),BR41*(AC40-AK41),"")</f>
        <v/>
      </c>
      <c r="BS42" s="1453"/>
      <c r="BT42" s="1453"/>
      <c r="BU42" s="1453"/>
      <c r="BV42" s="1453"/>
      <c r="BW42" s="1454"/>
      <c r="BX42" s="1325" t="str">
        <f>IF(NOT('DATA ENTRY SHEET'!BP22=""),'DATA ENTRY SHEET'!BP22,"")</f>
        <v/>
      </c>
      <c r="BY42" s="1326"/>
      <c r="BZ42" s="1326"/>
      <c r="CA42" s="1327"/>
      <c r="CB42" s="1455" t="str">
        <f>IF(NOT('DATA ENTRY SHEET'!AP22=""),'DATA ENTRY SHEET'!AP22,"")</f>
        <v/>
      </c>
      <c r="CC42" s="1456"/>
      <c r="CD42" s="1457"/>
      <c r="CE42" s="1431"/>
      <c r="CF42" s="1432"/>
      <c r="CG42" s="1432"/>
      <c r="CH42" s="1433"/>
      <c r="CI42" s="549"/>
      <c r="CJ42" s="190"/>
      <c r="CK42" s="190"/>
      <c r="CL42" s="190"/>
      <c r="CM42" s="190"/>
      <c r="CN42" s="190"/>
      <c r="CO42" s="190"/>
    </row>
    <row r="43" spans="1:93" ht="15" customHeight="1" thickBot="1" x14ac:dyDescent="0.35">
      <c r="A43" s="408"/>
      <c r="B43" s="1313" t="str">
        <f>IF(NOT('DATA ENTRY SHEET'!D22=""),'DATA ENTRY SHEET'!D22,"")</f>
        <v/>
      </c>
      <c r="C43" s="1314"/>
      <c r="D43" s="1314"/>
      <c r="E43" s="1315"/>
      <c r="F43" s="1316" t="str">
        <f>IF(NOT('DATA ENTRY SHEET'!E22=""),'DATA ENTRY SHEET'!E22,"")</f>
        <v/>
      </c>
      <c r="G43" s="1317"/>
      <c r="H43" s="1318"/>
      <c r="I43" s="1350" t="str">
        <f>IF(NOT('DATA ENTRY SHEET'!F22=""),'DATA ENTRY SHEET'!F22,"")</f>
        <v/>
      </c>
      <c r="J43" s="1315"/>
      <c r="K43" s="1350" t="str">
        <f>IF(NOT('DATA ENTRY SHEET'!G22=""),'DATA ENTRY SHEET'!G22,"")</f>
        <v/>
      </c>
      <c r="L43" s="1315"/>
      <c r="M43" s="1351" t="str">
        <f>IF(NOT('DATA ENTRY SHEET'!H22=""),'DATA ENTRY SHEET'!H22,"")</f>
        <v/>
      </c>
      <c r="N43" s="1352"/>
      <c r="O43" s="1352"/>
      <c r="P43" s="1352"/>
      <c r="Q43" s="1353"/>
      <c r="R43" s="1350" t="str">
        <f>IF(NOT('DATA ENTRY SHEET'!I22=""),'DATA ENTRY SHEET'!I22,"")</f>
        <v/>
      </c>
      <c r="S43" s="1314"/>
      <c r="T43" s="1315"/>
      <c r="U43" s="1354" t="str">
        <f>IF(NOT('DATA ENTRY SHEET'!AE22=""),'DATA ENTRY SHEET'!AE22,"")</f>
        <v/>
      </c>
      <c r="V43" s="1355"/>
      <c r="W43" s="1355"/>
      <c r="X43" s="1355"/>
      <c r="Y43" s="1355"/>
      <c r="Z43" s="1355"/>
      <c r="AA43" s="1355"/>
      <c r="AB43" s="1356"/>
      <c r="AC43" s="1363" t="e">
        <f t="shared" ref="AC43" si="40">SUM(I43*AC41)</f>
        <v>#VALUE!</v>
      </c>
      <c r="AD43" s="1364"/>
      <c r="AE43" s="1364"/>
      <c r="AF43" s="1365"/>
      <c r="AG43" s="1363" t="e">
        <f t="shared" ref="AG43" si="41">SUM(I43*AG41)</f>
        <v>#VALUE!</v>
      </c>
      <c r="AH43" s="1364"/>
      <c r="AI43" s="1364"/>
      <c r="AJ43" s="1365"/>
      <c r="AK43" s="1363" t="e">
        <f t="shared" ref="AK43" si="42">SUM(I43*AK41)</f>
        <v>#VALUE!</v>
      </c>
      <c r="AL43" s="1364"/>
      <c r="AM43" s="1364"/>
      <c r="AN43" s="1365"/>
      <c r="AO43" s="1404" t="str">
        <f>IF(NOT('DATA ENTRY SHEET'!BJ22=""),'DATA ENTRY SHEET'!BJ22,"")</f>
        <v/>
      </c>
      <c r="AP43" s="1405"/>
      <c r="AQ43" s="1405"/>
      <c r="AR43" s="1405"/>
      <c r="AS43" s="1406"/>
      <c r="AT43" s="1366" t="e">
        <f>IF($AT$26="REG",(AO43-AC40)/AO43,IF(AND(NOT(AO43=""),NOT(_xlfn.NUMBERVALUE(RIGHT(LEFT(AC40,FIND("(",AC40)-1),LEN(LEFT(AC40,FIND("(",AC40)-1))-1))="")),(AO43-_xlfn.NUMBERVALUE(RIGHT(LEFT(AC40,FIND("(",AC40)-1),LEN(LEFT(AC40,FIND("(",AC40)-1))-1)))/AO43,""))</f>
        <v>#VALUE!</v>
      </c>
      <c r="AU43" s="1367"/>
      <c r="AV43" s="1368"/>
      <c r="AW43" s="1366" t="str">
        <f t="shared" ref="AW43" si="43">IF(AND(NOT(AO43=""),NOT(AC41="")),(AO43-(AC40-AC41))/AO43,"")</f>
        <v/>
      </c>
      <c r="AX43" s="1367"/>
      <c r="AY43" s="1368"/>
      <c r="AZ43" s="1366" t="str">
        <f t="shared" ref="AZ43" si="44">IF(AND(NOT(AO43=""),NOT(AG41="")),(AO43-(AC40-AG41))/AO43,"")</f>
        <v/>
      </c>
      <c r="BA43" s="1367"/>
      <c r="BB43" s="1368"/>
      <c r="BC43" s="1392" t="str">
        <f t="shared" ref="BC43" si="45">IF(AND(NOT(AO43=""),NOT(AK41="")),(AO43-(AC40-AK41))/AO43,"")</f>
        <v/>
      </c>
      <c r="BD43" s="1393"/>
      <c r="BE43" s="1394"/>
      <c r="BF43" s="1395"/>
      <c r="BG43" s="1396"/>
      <c r="BH43" s="1396"/>
      <c r="BI43" s="1396"/>
      <c r="BJ43" s="1396"/>
      <c r="BK43" s="1396"/>
      <c r="BL43" s="1396"/>
      <c r="BM43" s="1396"/>
      <c r="BN43" s="1396"/>
      <c r="BO43" s="1396"/>
      <c r="BP43" s="1396"/>
      <c r="BQ43" s="1397"/>
      <c r="BR43" s="1398" t="s">
        <v>825</v>
      </c>
      <c r="BS43" s="1399"/>
      <c r="BT43" s="1399"/>
      <c r="BU43" s="1399" t="str">
        <f>IF(NOT('DATA ENTRY SHEET'!AU22=""),'DATA ENTRY SHEET'!AU22,"")</f>
        <v/>
      </c>
      <c r="BV43" s="1399"/>
      <c r="BW43" s="1400"/>
      <c r="BX43" s="1401"/>
      <c r="BY43" s="1402"/>
      <c r="BZ43" s="1402"/>
      <c r="CA43" s="1403"/>
      <c r="CB43" s="1369" t="str">
        <f>IF(NOT('DATA ENTRY SHEET'!AQ22=""),'DATA ENTRY SHEET'!AQ22,"")</f>
        <v/>
      </c>
      <c r="CC43" s="1370"/>
      <c r="CD43" s="1371"/>
      <c r="CE43" s="1434"/>
      <c r="CF43" s="1435"/>
      <c r="CG43" s="1435"/>
      <c r="CH43" s="1436"/>
      <c r="CI43" s="549"/>
      <c r="CJ43" s="190"/>
      <c r="CK43" s="190"/>
      <c r="CL43" s="190"/>
      <c r="CM43" s="190"/>
      <c r="CN43" s="190"/>
      <c r="CO43" s="190"/>
    </row>
    <row r="44" spans="1:93" ht="4.5" customHeight="1" thickBot="1" x14ac:dyDescent="0.35">
      <c r="A44" s="408"/>
      <c r="B44" s="409"/>
      <c r="C44" s="571"/>
      <c r="D44" s="571"/>
      <c r="E44" s="571"/>
      <c r="F44" s="572"/>
      <c r="G44" s="572"/>
      <c r="H44" s="572"/>
      <c r="I44" s="571"/>
      <c r="J44" s="571"/>
      <c r="K44" s="571"/>
      <c r="L44" s="571"/>
      <c r="M44" s="573"/>
      <c r="N44" s="573"/>
      <c r="O44" s="573"/>
      <c r="P44" s="573"/>
      <c r="Q44" s="573"/>
      <c r="R44" s="571"/>
      <c r="S44" s="571"/>
      <c r="T44" s="571"/>
      <c r="U44" s="652"/>
      <c r="V44" s="652"/>
      <c r="W44" s="652"/>
      <c r="X44" s="652"/>
      <c r="Y44" s="652"/>
      <c r="Z44" s="652"/>
      <c r="AA44" s="652"/>
      <c r="AB44" s="652"/>
      <c r="AC44" s="575"/>
      <c r="AD44" s="575"/>
      <c r="AE44" s="575"/>
      <c r="AF44" s="575"/>
      <c r="AG44" s="575"/>
      <c r="AH44" s="575"/>
      <c r="AI44" s="575"/>
      <c r="AJ44" s="575"/>
      <c r="AK44" s="575"/>
      <c r="AL44" s="575"/>
      <c r="AM44" s="575"/>
      <c r="AN44" s="575"/>
      <c r="AO44" s="576"/>
      <c r="AP44" s="576"/>
      <c r="AQ44" s="576"/>
      <c r="AR44" s="576"/>
      <c r="AS44" s="576"/>
      <c r="AT44" s="577"/>
      <c r="AU44" s="577"/>
      <c r="AV44" s="577"/>
      <c r="AW44" s="577"/>
      <c r="AX44" s="577"/>
      <c r="AY44" s="577"/>
      <c r="AZ44" s="577"/>
      <c r="BA44" s="577"/>
      <c r="BB44" s="577"/>
      <c r="BC44" s="578"/>
      <c r="BD44" s="578"/>
      <c r="BE44" s="578"/>
      <c r="BF44" s="579"/>
      <c r="BG44" s="579"/>
      <c r="BH44" s="579"/>
      <c r="BI44" s="579"/>
      <c r="BJ44" s="579"/>
      <c r="BK44" s="579"/>
      <c r="BL44" s="579"/>
      <c r="BM44" s="579"/>
      <c r="BN44" s="579"/>
      <c r="BO44" s="579"/>
      <c r="BP44" s="579"/>
      <c r="BQ44" s="579"/>
      <c r="BR44" s="579"/>
      <c r="BS44" s="579"/>
      <c r="BT44" s="579"/>
      <c r="BU44" s="579"/>
      <c r="BV44" s="579"/>
      <c r="BW44" s="579"/>
      <c r="BX44" s="579"/>
      <c r="BY44" s="579"/>
      <c r="BZ44" s="579"/>
      <c r="CA44" s="579"/>
      <c r="CB44" s="579"/>
      <c r="CC44" s="579"/>
      <c r="CD44" s="579"/>
      <c r="CE44" s="571"/>
      <c r="CF44" s="571"/>
      <c r="CG44" s="571"/>
      <c r="CH44" s="571"/>
      <c r="CI44" s="549"/>
      <c r="CJ44" s="190"/>
      <c r="CK44" s="190"/>
      <c r="CL44" s="190"/>
      <c r="CM44" s="190"/>
      <c r="CN44" s="190"/>
      <c r="CO44" s="190"/>
    </row>
    <row r="45" spans="1:93" ht="15" customHeight="1" x14ac:dyDescent="0.3">
      <c r="A45" s="408">
        <v>4</v>
      </c>
      <c r="B45" s="1337"/>
      <c r="C45" s="1338"/>
      <c r="D45" s="1338"/>
      <c r="E45" s="1338"/>
      <c r="F45" s="1338"/>
      <c r="G45" s="1338"/>
      <c r="H45" s="1338"/>
      <c r="I45" s="1338"/>
      <c r="J45" s="1338"/>
      <c r="K45" s="1338"/>
      <c r="L45" s="1338"/>
      <c r="M45" s="1338"/>
      <c r="N45" s="1338"/>
      <c r="O45" s="1338"/>
      <c r="P45" s="1338"/>
      <c r="Q45" s="1338"/>
      <c r="R45" s="1338"/>
      <c r="S45" s="1338"/>
      <c r="T45" s="1339"/>
      <c r="U45" s="1340" t="str">
        <f>IF(NOT('DATA ENTRY SHEET'!J23=""),'DATA ENTRY SHEET'!J23,"")</f>
        <v/>
      </c>
      <c r="V45" s="1341"/>
      <c r="W45" s="1341"/>
      <c r="X45" s="1341"/>
      <c r="Y45" s="1341"/>
      <c r="Z45" s="1341"/>
      <c r="AA45" s="1341"/>
      <c r="AB45" s="1342"/>
      <c r="AC45" s="1449" t="str">
        <f>IF('DATA ENTRY SHEET'!AW23&lt;&gt;"",IF(NOT(AQ3="EDLP"),IF(NOT(AQ3="NON-EDLP"),TEXT('DATA ENTRY SHEET'!AW23,"$#0.00"),_xlfn.CONCAT(TEXT('DATA ENTRY SHEET'!AW23,"$#0.00")," (NON-EDLP, ADJ is $0.00)")),_xlfn.CONCAT(TEXT('DATA ENTRY SHEET'!AW23,"$#0.00")," (EDLP, ADJ is $0.00)")),"")</f>
        <v/>
      </c>
      <c r="AD45" s="1450"/>
      <c r="AE45" s="1450"/>
      <c r="AF45" s="1450"/>
      <c r="AG45" s="1450"/>
      <c r="AH45" s="1450"/>
      <c r="AI45" s="1450"/>
      <c r="AJ45" s="1450"/>
      <c r="AK45" s="1450"/>
      <c r="AL45" s="1450"/>
      <c r="AM45" s="1450"/>
      <c r="AN45" s="1451"/>
      <c r="AO45" s="1343" t="str">
        <f>IF(NOT('DATA ENTRY SHEET'!BG23=""),'DATA ENTRY SHEET'!BG23,"")</f>
        <v/>
      </c>
      <c r="AP45" s="1344"/>
      <c r="AQ45" s="1344"/>
      <c r="AR45" s="1344"/>
      <c r="AS45" s="1345"/>
      <c r="AT45" s="1346" t="e">
        <f>IF($AT$26="REG",(AO45-AC45)/AO45,IF(AND(NOT(AO45=""),NOT(_xlfn.NUMBERVALUE(RIGHT(LEFT(AC45,FIND("(",AC45)-1),LEN(LEFT(AC45,FIND("(",AC45)-1))-1))="")),(AO45-_xlfn.NUMBERVALUE(RIGHT(LEFT(AC45,FIND("(",AC45)-1),LEN(LEFT(AC45,FIND("(",AC45)-1))-1)))/AO45,""))</f>
        <v>#VALUE!</v>
      </c>
      <c r="AU45" s="1347"/>
      <c r="AV45" s="1348"/>
      <c r="AW45" s="1346" t="str">
        <f t="shared" ref="AW45" si="46">IF(AND(NOT(AO45=""),NOT(AC46="")),(AO45-(AC45-AC46))/AO45,"")</f>
        <v/>
      </c>
      <c r="AX45" s="1347"/>
      <c r="AY45" s="1348"/>
      <c r="AZ45" s="1346" t="str">
        <f t="shared" ref="AZ45" si="47">IF(AND(NOT(AO45=""),NOT(AG46="")),(AO45-(AC45-AG46))/AO45,"")</f>
        <v/>
      </c>
      <c r="BA45" s="1347"/>
      <c r="BB45" s="1348"/>
      <c r="BC45" s="1437" t="str">
        <f t="shared" ref="BC45" si="48">IF(AND(NOT(AO45=""),NOT(AK46="")),(AO45-(AC45-AK46))/AO45,"")</f>
        <v/>
      </c>
      <c r="BD45" s="1438"/>
      <c r="BE45" s="1439"/>
      <c r="BF45" s="1440" t="str">
        <f t="shared" ref="BF45" si="49">IF(AND(NOT(AC46=""),NOT(BF46="")),AC46*BF46,"")</f>
        <v/>
      </c>
      <c r="BG45" s="1441"/>
      <c r="BH45" s="1441"/>
      <c r="BI45" s="1441"/>
      <c r="BJ45" s="1441"/>
      <c r="BK45" s="1442"/>
      <c r="BL45" s="1443" t="str">
        <f t="shared" ref="BL45" si="50">IF(AND(NOT(AG46=""),NOT(BL46="")),AG46*BL46,"")</f>
        <v/>
      </c>
      <c r="BM45" s="1444"/>
      <c r="BN45" s="1444"/>
      <c r="BO45" s="1444"/>
      <c r="BP45" s="1444"/>
      <c r="BQ45" s="1445"/>
      <c r="BR45" s="1440" t="str">
        <f t="shared" ref="BR45" si="51">IF(AND(NOT(AK46=""),NOT(BR46="")),AK46*BR46,"")</f>
        <v/>
      </c>
      <c r="BS45" s="1441"/>
      <c r="BT45" s="1441"/>
      <c r="BU45" s="1441"/>
      <c r="BV45" s="1441"/>
      <c r="BW45" s="1442"/>
      <c r="BX45" s="1446" t="str">
        <f>IF(NOT('DATA ENTRY SHEET'!BN23=""),'DATA ENTRY SHEET'!BN23,"")</f>
        <v/>
      </c>
      <c r="BY45" s="1447"/>
      <c r="BZ45" s="1447"/>
      <c r="CA45" s="1448"/>
      <c r="CB45" s="1449" t="str">
        <f>IF(NOT('DATA ENTRY SHEET'!AR23=""),'DATA ENTRY SHEET'!AR23,"")</f>
        <v/>
      </c>
      <c r="CC45" s="1450"/>
      <c r="CD45" s="1451"/>
      <c r="CE45" s="1428"/>
      <c r="CF45" s="1429"/>
      <c r="CG45" s="1429"/>
      <c r="CH45" s="1430"/>
      <c r="CI45" s="688"/>
      <c r="CJ45" s="190"/>
      <c r="CK45" s="190"/>
      <c r="CL45" s="190"/>
      <c r="CM45" s="190"/>
      <c r="CN45" s="190"/>
      <c r="CO45" s="190"/>
    </row>
    <row r="46" spans="1:93" ht="15" customHeight="1" x14ac:dyDescent="0.3">
      <c r="A46" s="408"/>
      <c r="B46" s="1464" t="str">
        <f>IF(NOT('DATA ENTRY SHEET'!B23=""),'DATA ENTRY SHEET'!B23,"")</f>
        <v/>
      </c>
      <c r="C46" s="1465"/>
      <c r="D46" s="1465"/>
      <c r="E46" s="1465"/>
      <c r="F46" s="1465"/>
      <c r="G46" s="1465"/>
      <c r="H46" s="1465"/>
      <c r="I46" s="1465"/>
      <c r="J46" s="1465"/>
      <c r="K46" s="1465"/>
      <c r="L46" s="1465"/>
      <c r="M46" s="1465"/>
      <c r="N46" s="1465"/>
      <c r="O46" s="1465"/>
      <c r="P46" s="1465"/>
      <c r="Q46" s="1465"/>
      <c r="R46" s="1465"/>
      <c r="S46" s="1465"/>
      <c r="T46" s="1466"/>
      <c r="U46" s="1467" t="str">
        <f>IF(NOT('DATA ENTRY SHEET'!AD23=""),'DATA ENTRY SHEET'!AD23,"")</f>
        <v/>
      </c>
      <c r="V46" s="1468"/>
      <c r="W46" s="1468"/>
      <c r="X46" s="1468"/>
      <c r="Y46" s="1468"/>
      <c r="Z46" s="1468"/>
      <c r="AA46" s="1468"/>
      <c r="AB46" s="1469"/>
      <c r="AC46" s="1328" t="str">
        <f>IF(NOT('DATA ENTRY SHEET'!BA23=""),IF(I48="","UPK?",TEXT('DATA ENTRY SHEET'!BA23/I48,"$#0.00")),"")</f>
        <v/>
      </c>
      <c r="AD46" s="1329"/>
      <c r="AE46" s="1329"/>
      <c r="AF46" s="1330"/>
      <c r="AG46" s="1328" t="str">
        <f>IF(NOT('DATA ENTRY SHEET'!BB23=""),IF('DATA ENTRY SHEET'!F23="","UPK?",TEXT('DATA ENTRY SHEET'!BB23/'DATA ENTRY SHEET'!F23,"$#0.00")),"")</f>
        <v/>
      </c>
      <c r="AH46" s="1329"/>
      <c r="AI46" s="1329"/>
      <c r="AJ46" s="1330"/>
      <c r="AK46" s="1328" t="str">
        <f>IF(NOT('DATA ENTRY SHEET'!BC23=""),IF('DATA ENTRY SHEET'!F23="","UPK?",TEXT('DATA ENTRY SHEET'!BC23/'DATA ENTRY SHEET'!F23,"$#0.00")),"")</f>
        <v/>
      </c>
      <c r="AL46" s="1329"/>
      <c r="AM46" s="1329"/>
      <c r="AN46" s="1330"/>
      <c r="AO46" s="1331" t="str">
        <f>IF(NOT('DATA ENTRY SHEET'!BH23=""),'DATA ENTRY SHEET'!BH23,"")</f>
        <v/>
      </c>
      <c r="AP46" s="1332"/>
      <c r="AQ46" s="1332"/>
      <c r="AR46" s="1332"/>
      <c r="AS46" s="1333"/>
      <c r="AT46" s="1334" t="e">
        <f>IF($AT$26="REG",(AO46-AC45)/AO46,IF(AND(NOT(AO46=""),NOT(_xlfn.NUMBERVALUE(RIGHT(LEFT(AC45,FIND("(",AC45)-1),LEN(LEFT(AC45,FIND("(",AC45)-1))-1))="")),(AO46-_xlfn.NUMBERVALUE(RIGHT(LEFT(AC45,FIND("(",AC45)-1),LEN(LEFT(AC45,FIND("(",AC45)-1))-1)))/AO46,""))</f>
        <v>#VALUE!</v>
      </c>
      <c r="AU46" s="1335"/>
      <c r="AV46" s="1336"/>
      <c r="AW46" s="1334" t="str">
        <f t="shared" ref="AW46" si="52">IF(AND(NOT(AO46=""),NOT(AC46="")),(AO46-(AC45-AC46))/AO46,"")</f>
        <v/>
      </c>
      <c r="AX46" s="1335"/>
      <c r="AY46" s="1336"/>
      <c r="AZ46" s="1334" t="str">
        <f t="shared" ref="AZ46" si="53">IF(AND(NOT(AO46=""),NOT(AG46="")),(AO46-(AC45-AG46))/AO46,"")</f>
        <v/>
      </c>
      <c r="BA46" s="1335"/>
      <c r="BB46" s="1336"/>
      <c r="BC46" s="1458" t="str">
        <f t="shared" ref="BC46" si="54">IF(AND(NOT(AO46=""),NOT(AK46="")),(AO46-(AC45-AK46))/AO46,"")</f>
        <v/>
      </c>
      <c r="BD46" s="1459"/>
      <c r="BE46" s="1460"/>
      <c r="BF46" s="1322" t="str">
        <f>IF(NOT('DATA ENTRY SHEET'!BK23=""),'DATA ENTRY SHEET'!BK23,"")</f>
        <v/>
      </c>
      <c r="BG46" s="1323"/>
      <c r="BH46" s="1323"/>
      <c r="BI46" s="1323"/>
      <c r="BJ46" s="1323"/>
      <c r="BK46" s="1324"/>
      <c r="BL46" s="1319" t="str">
        <f>IF(NOT('DATA ENTRY SHEET'!BL23=""),'DATA ENTRY SHEET'!BL23,"")</f>
        <v/>
      </c>
      <c r="BM46" s="1320"/>
      <c r="BN46" s="1320"/>
      <c r="BO46" s="1320"/>
      <c r="BP46" s="1320"/>
      <c r="BQ46" s="1321"/>
      <c r="BR46" s="1322" t="str">
        <f>IF(NOT('DATA ENTRY SHEET'!BM23=""),'DATA ENTRY SHEET'!BM23,"")</f>
        <v/>
      </c>
      <c r="BS46" s="1323"/>
      <c r="BT46" s="1323"/>
      <c r="BU46" s="1323"/>
      <c r="BV46" s="1323"/>
      <c r="BW46" s="1324"/>
      <c r="BX46" s="1325" t="str">
        <f>IF(NOT('DATA ENTRY SHEET'!BO23=""),'DATA ENTRY SHEET'!BO23,"")</f>
        <v/>
      </c>
      <c r="BY46" s="1326"/>
      <c r="BZ46" s="1326"/>
      <c r="CA46" s="1327"/>
      <c r="CB46" s="1425"/>
      <c r="CC46" s="1426"/>
      <c r="CD46" s="1427"/>
      <c r="CE46" s="1431"/>
      <c r="CF46" s="1432"/>
      <c r="CG46" s="1432"/>
      <c r="CH46" s="1433"/>
      <c r="CI46" s="549"/>
      <c r="CJ46" s="190"/>
      <c r="CK46" s="190"/>
      <c r="CL46" s="190"/>
      <c r="CM46" s="190"/>
      <c r="CN46" s="190"/>
      <c r="CO46" s="190"/>
    </row>
    <row r="47" spans="1:93" ht="15" customHeight="1" thickBot="1" x14ac:dyDescent="0.35">
      <c r="A47" s="408"/>
      <c r="B47" s="1307" t="str">
        <f>IF(NOT('DATA ENTRY SHEET'!C23=""),'DATA ENTRY SHEET'!C23,"")</f>
        <v/>
      </c>
      <c r="C47" s="1308"/>
      <c r="D47" s="1308"/>
      <c r="E47" s="1308"/>
      <c r="F47" s="1308"/>
      <c r="G47" s="1308"/>
      <c r="H47" s="1308"/>
      <c r="I47" s="1308"/>
      <c r="J47" s="1308"/>
      <c r="K47" s="1308"/>
      <c r="L47" s="1308"/>
      <c r="M47" s="1308"/>
      <c r="N47" s="1308"/>
      <c r="O47" s="1308"/>
      <c r="P47" s="1308"/>
      <c r="Q47" s="1308"/>
      <c r="R47" s="1308"/>
      <c r="S47" s="1308"/>
      <c r="T47" s="654" t="str">
        <f>IF('DATA ENTRY SHEET'!AG23&lt;&gt;"",LEFT('DATA ENTRY SHEET'!AG23,1),"")</f>
        <v/>
      </c>
      <c r="U47" s="1357" t="str">
        <f>IF(NOT('DATA ENTRY SHEET'!AF23=""),'DATA ENTRY SHEET'!AF23,"")</f>
        <v/>
      </c>
      <c r="V47" s="1358"/>
      <c r="W47" s="1358"/>
      <c r="X47" s="1358"/>
      <c r="Y47" s="1358"/>
      <c r="Z47" s="1358"/>
      <c r="AA47" s="1358"/>
      <c r="AB47" s="1359"/>
      <c r="AC47" s="1360" t="e">
        <f t="shared" ref="AC47" si="55">(AC45-(AC45-AC46))/AC45</f>
        <v>#VALUE!</v>
      </c>
      <c r="AD47" s="1360"/>
      <c r="AE47" s="1360"/>
      <c r="AF47" s="1361"/>
      <c r="AG47" s="1362" t="e">
        <f t="shared" ref="AG47" si="56">(AC45-(AC45-AG46))/AC45</f>
        <v>#VALUE!</v>
      </c>
      <c r="AH47" s="1360"/>
      <c r="AI47" s="1360"/>
      <c r="AJ47" s="1361"/>
      <c r="AK47" s="1362" t="e">
        <f t="shared" ref="AK47" si="57">(AC45-(AC45-AK46))/AC45</f>
        <v>#VALUE!</v>
      </c>
      <c r="AL47" s="1360"/>
      <c r="AM47" s="1360"/>
      <c r="AN47" s="1361"/>
      <c r="AO47" s="1331" t="str">
        <f>IF(NOT('DATA ENTRY SHEET'!BI23=""),'DATA ENTRY SHEET'!BI23,"")</f>
        <v/>
      </c>
      <c r="AP47" s="1332"/>
      <c r="AQ47" s="1332"/>
      <c r="AR47" s="1332"/>
      <c r="AS47" s="1333"/>
      <c r="AT47" s="1334" t="e">
        <f>IF($AT$26="REG",(AO47-AC45)/AO47,IF(AND(NOT(AO47=""),NOT(_xlfn.NUMBERVALUE(RIGHT(LEFT(AC45,FIND("(",AC45)-1),LEN(LEFT(AC45,FIND("(",AC45)-1))-1))="")),(AO47-_xlfn.NUMBERVALUE(RIGHT(LEFT(AC45,FIND("(",AC45)-1),LEN(LEFT(AC45,FIND("(",AC45)-1))-1)))/AO47,""))</f>
        <v>#VALUE!</v>
      </c>
      <c r="AU47" s="1335"/>
      <c r="AV47" s="1336"/>
      <c r="AW47" s="1334" t="str">
        <f t="shared" ref="AW47" si="58">IF(AND(NOT(AO47=""),NOT(AC46="")),(AO47-(AC45-AC46))/AO47,"")</f>
        <v/>
      </c>
      <c r="AX47" s="1335"/>
      <c r="AY47" s="1336"/>
      <c r="AZ47" s="1334" t="str">
        <f t="shared" ref="AZ47" si="59">IF(AND(NOT(AO47=""),NOT(AG46="")),(AO47-(AC45-AG46))/AO47,"")</f>
        <v/>
      </c>
      <c r="BA47" s="1335"/>
      <c r="BB47" s="1336"/>
      <c r="BC47" s="1458" t="str">
        <f t="shared" ref="BC47" si="60">IF(AND(NOT(AO47=""),NOT(AK46="")),(AO47-(AC45-AK46))/AO47,"")</f>
        <v/>
      </c>
      <c r="BD47" s="1459"/>
      <c r="BE47" s="1460"/>
      <c r="BF47" s="1363" t="str">
        <f t="shared" ref="BF47" si="61">IF(AND(NOT(BF46=""),NOT(AC46="")),BF46*(AC45-AC46),"")</f>
        <v/>
      </c>
      <c r="BG47" s="1364"/>
      <c r="BH47" s="1364"/>
      <c r="BI47" s="1364"/>
      <c r="BJ47" s="1364"/>
      <c r="BK47" s="1365"/>
      <c r="BL47" s="1461" t="str">
        <f t="shared" ref="BL47" si="62">IF(AND(NOT(BL46=""),NOT(AG46="")),BL46*(AC45-AG46),"")</f>
        <v/>
      </c>
      <c r="BM47" s="1462"/>
      <c r="BN47" s="1462"/>
      <c r="BO47" s="1462"/>
      <c r="BP47" s="1462"/>
      <c r="BQ47" s="1463"/>
      <c r="BR47" s="1452" t="str">
        <f t="shared" ref="BR47" si="63">IF(AND(NOT(BR46=""),NOT(AK46="")),BR46*(AC45-AK46),"")</f>
        <v/>
      </c>
      <c r="BS47" s="1453"/>
      <c r="BT47" s="1453"/>
      <c r="BU47" s="1453"/>
      <c r="BV47" s="1453"/>
      <c r="BW47" s="1454"/>
      <c r="BX47" s="1325" t="str">
        <f>IF(NOT('DATA ENTRY SHEET'!BP23=""),'DATA ENTRY SHEET'!BP23,"")</f>
        <v/>
      </c>
      <c r="BY47" s="1326"/>
      <c r="BZ47" s="1326"/>
      <c r="CA47" s="1327"/>
      <c r="CB47" s="1455" t="str">
        <f>IF(NOT('DATA ENTRY SHEET'!AP23=""),'DATA ENTRY SHEET'!AP23,"")</f>
        <v/>
      </c>
      <c r="CC47" s="1456"/>
      <c r="CD47" s="1457"/>
      <c r="CE47" s="1431"/>
      <c r="CF47" s="1432"/>
      <c r="CG47" s="1432"/>
      <c r="CH47" s="1433"/>
      <c r="CI47" s="549"/>
      <c r="CJ47" s="190"/>
      <c r="CK47" s="190"/>
      <c r="CL47" s="190"/>
      <c r="CM47" s="190"/>
      <c r="CN47" s="190"/>
      <c r="CO47" s="190"/>
    </row>
    <row r="48" spans="1:93" ht="15" customHeight="1" thickBot="1" x14ac:dyDescent="0.35">
      <c r="A48" s="408"/>
      <c r="B48" s="1313" t="str">
        <f>IF(NOT('DATA ENTRY SHEET'!D23=""),'DATA ENTRY SHEET'!D23,"")</f>
        <v/>
      </c>
      <c r="C48" s="1314"/>
      <c r="D48" s="1314"/>
      <c r="E48" s="1315"/>
      <c r="F48" s="1316" t="str">
        <f>IF(NOT('DATA ENTRY SHEET'!E23=""),'DATA ENTRY SHEET'!E23,"")</f>
        <v/>
      </c>
      <c r="G48" s="1317"/>
      <c r="H48" s="1318"/>
      <c r="I48" s="1350" t="str">
        <f>IF(NOT('DATA ENTRY SHEET'!F23=""),'DATA ENTRY SHEET'!F23,"")</f>
        <v/>
      </c>
      <c r="J48" s="1315"/>
      <c r="K48" s="1350" t="str">
        <f>IF(NOT('DATA ENTRY SHEET'!G23=""),'DATA ENTRY SHEET'!G23,"")</f>
        <v/>
      </c>
      <c r="L48" s="1315"/>
      <c r="M48" s="1351" t="str">
        <f>IF(NOT('DATA ENTRY SHEET'!H23=""),'DATA ENTRY SHEET'!H23,"")</f>
        <v/>
      </c>
      <c r="N48" s="1352"/>
      <c r="O48" s="1352"/>
      <c r="P48" s="1352"/>
      <c r="Q48" s="1353"/>
      <c r="R48" s="1350" t="str">
        <f>IF(NOT('DATA ENTRY SHEET'!I23=""),'DATA ENTRY SHEET'!I23,"")</f>
        <v/>
      </c>
      <c r="S48" s="1314"/>
      <c r="T48" s="1315"/>
      <c r="U48" s="1354" t="str">
        <f>IF(NOT('DATA ENTRY SHEET'!AE23=""),'DATA ENTRY SHEET'!AE23,"")</f>
        <v/>
      </c>
      <c r="V48" s="1355"/>
      <c r="W48" s="1355"/>
      <c r="X48" s="1355"/>
      <c r="Y48" s="1355"/>
      <c r="Z48" s="1355"/>
      <c r="AA48" s="1355"/>
      <c r="AB48" s="1356"/>
      <c r="AC48" s="1363" t="e">
        <f t="shared" ref="AC48" si="64">SUM(I48*AC46)</f>
        <v>#VALUE!</v>
      </c>
      <c r="AD48" s="1364"/>
      <c r="AE48" s="1364"/>
      <c r="AF48" s="1365"/>
      <c r="AG48" s="1363" t="e">
        <f t="shared" ref="AG48" si="65">SUM(I48*AG46)</f>
        <v>#VALUE!</v>
      </c>
      <c r="AH48" s="1364"/>
      <c r="AI48" s="1364"/>
      <c r="AJ48" s="1365"/>
      <c r="AK48" s="1363" t="e">
        <f t="shared" ref="AK48" si="66">SUM(I48*AK46)</f>
        <v>#VALUE!</v>
      </c>
      <c r="AL48" s="1364"/>
      <c r="AM48" s="1364"/>
      <c r="AN48" s="1365"/>
      <c r="AO48" s="1404" t="str">
        <f>IF(NOT('DATA ENTRY SHEET'!BJ23=""),'DATA ENTRY SHEET'!BJ23,"")</f>
        <v/>
      </c>
      <c r="AP48" s="1405"/>
      <c r="AQ48" s="1405"/>
      <c r="AR48" s="1405"/>
      <c r="AS48" s="1406"/>
      <c r="AT48" s="1366" t="e">
        <f>IF($AT$26="REG",(AO48-AC45)/AO48,IF(AND(NOT(AO48=""),NOT(_xlfn.NUMBERVALUE(RIGHT(LEFT(AC45,FIND("(",AC45)-1),LEN(LEFT(AC45,FIND("(",AC45)-1))-1))="")),(AO48-_xlfn.NUMBERVALUE(RIGHT(LEFT(AC45,FIND("(",AC45)-1),LEN(LEFT(AC45,FIND("(",AC45)-1))-1)))/AO48,""))</f>
        <v>#VALUE!</v>
      </c>
      <c r="AU48" s="1367"/>
      <c r="AV48" s="1368"/>
      <c r="AW48" s="1366" t="str">
        <f t="shared" ref="AW48" si="67">IF(AND(NOT(AO48=""),NOT(AC46="")),(AO48-(AC45-AC46))/AO48,"")</f>
        <v/>
      </c>
      <c r="AX48" s="1367"/>
      <c r="AY48" s="1368"/>
      <c r="AZ48" s="1366" t="str">
        <f t="shared" ref="AZ48" si="68">IF(AND(NOT(AO48=""),NOT(AG46="")),(AO48-(AC45-AG46))/AO48,"")</f>
        <v/>
      </c>
      <c r="BA48" s="1367"/>
      <c r="BB48" s="1368"/>
      <c r="BC48" s="1392" t="str">
        <f t="shared" ref="BC48" si="69">IF(AND(NOT(AO48=""),NOT(AK46="")),(AO48-(AC45-AK46))/AO48,"")</f>
        <v/>
      </c>
      <c r="BD48" s="1393"/>
      <c r="BE48" s="1394"/>
      <c r="BF48" s="1395"/>
      <c r="BG48" s="1396"/>
      <c r="BH48" s="1396"/>
      <c r="BI48" s="1396"/>
      <c r="BJ48" s="1396"/>
      <c r="BK48" s="1396"/>
      <c r="BL48" s="1396"/>
      <c r="BM48" s="1396"/>
      <c r="BN48" s="1396"/>
      <c r="BO48" s="1396"/>
      <c r="BP48" s="1396"/>
      <c r="BQ48" s="1397"/>
      <c r="BR48" s="1398" t="s">
        <v>825</v>
      </c>
      <c r="BS48" s="1399"/>
      <c r="BT48" s="1399"/>
      <c r="BU48" s="1399" t="str">
        <f>IF(NOT('DATA ENTRY SHEET'!AU23=""),'DATA ENTRY SHEET'!AU23,"")</f>
        <v/>
      </c>
      <c r="BV48" s="1399"/>
      <c r="BW48" s="1400"/>
      <c r="BX48" s="1401"/>
      <c r="BY48" s="1402"/>
      <c r="BZ48" s="1402"/>
      <c r="CA48" s="1403"/>
      <c r="CB48" s="1369" t="str">
        <f>IF(NOT('DATA ENTRY SHEET'!AQ23=""),'DATA ENTRY SHEET'!AQ23,"")</f>
        <v/>
      </c>
      <c r="CC48" s="1370"/>
      <c r="CD48" s="1371"/>
      <c r="CE48" s="1434"/>
      <c r="CF48" s="1435"/>
      <c r="CG48" s="1435"/>
      <c r="CH48" s="1436"/>
      <c r="CI48" s="549"/>
      <c r="CJ48" s="190"/>
      <c r="CK48" s="190"/>
      <c r="CL48" s="190"/>
      <c r="CM48" s="190"/>
      <c r="CN48" s="190"/>
      <c r="CO48" s="190"/>
    </row>
    <row r="49" spans="1:93" ht="3.75" customHeight="1" thickBot="1" x14ac:dyDescent="0.35">
      <c r="A49" s="408"/>
      <c r="B49" s="571"/>
      <c r="C49" s="571"/>
      <c r="D49" s="571"/>
      <c r="E49" s="571"/>
      <c r="F49" s="572"/>
      <c r="G49" s="572"/>
      <c r="H49" s="572"/>
      <c r="I49" s="571"/>
      <c r="J49" s="571"/>
      <c r="K49" s="571"/>
      <c r="L49" s="571"/>
      <c r="M49" s="573"/>
      <c r="N49" s="573"/>
      <c r="O49" s="573"/>
      <c r="P49" s="573"/>
      <c r="Q49" s="573"/>
      <c r="R49" s="571"/>
      <c r="S49" s="571"/>
      <c r="T49" s="571"/>
      <c r="U49" s="574"/>
      <c r="V49" s="574"/>
      <c r="W49" s="574"/>
      <c r="X49" s="574"/>
      <c r="Y49" s="574"/>
      <c r="Z49" s="574"/>
      <c r="AA49" s="574"/>
      <c r="AB49" s="574"/>
      <c r="AC49" s="575"/>
      <c r="AD49" s="575"/>
      <c r="AE49" s="575"/>
      <c r="AF49" s="575"/>
      <c r="AG49" s="575"/>
      <c r="AH49" s="575"/>
      <c r="AI49" s="575"/>
      <c r="AJ49" s="575"/>
      <c r="AK49" s="575"/>
      <c r="AL49" s="575"/>
      <c r="AM49" s="575"/>
      <c r="AN49" s="575"/>
      <c r="AO49" s="576"/>
      <c r="AP49" s="576"/>
      <c r="AQ49" s="576"/>
      <c r="AR49" s="576"/>
      <c r="AS49" s="576"/>
      <c r="AT49" s="577"/>
      <c r="AU49" s="577"/>
      <c r="AV49" s="577"/>
      <c r="AW49" s="577"/>
      <c r="AX49" s="577"/>
      <c r="AY49" s="577"/>
      <c r="AZ49" s="577"/>
      <c r="BA49" s="577"/>
      <c r="BB49" s="577"/>
      <c r="BC49" s="578"/>
      <c r="BD49" s="578"/>
      <c r="BE49" s="578"/>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1"/>
      <c r="CF49" s="571"/>
      <c r="CG49" s="571"/>
      <c r="CH49" s="571"/>
      <c r="CI49" s="549"/>
      <c r="CJ49" s="190"/>
      <c r="CK49" s="190"/>
      <c r="CL49" s="190"/>
      <c r="CM49" s="190"/>
      <c r="CN49" s="190"/>
      <c r="CO49" s="190"/>
    </row>
    <row r="50" spans="1:93" ht="11.25" customHeight="1" x14ac:dyDescent="0.3">
      <c r="A50" s="391"/>
      <c r="B50" s="1372" t="s">
        <v>822</v>
      </c>
      <c r="C50" s="1373"/>
      <c r="D50" s="1373"/>
      <c r="E50" s="1373"/>
      <c r="F50" s="1373"/>
      <c r="G50" s="1373"/>
      <c r="H50" s="1373"/>
      <c r="I50" s="1373"/>
      <c r="J50" s="1373"/>
      <c r="K50" s="1373"/>
      <c r="L50" s="1373"/>
      <c r="M50" s="1373"/>
      <c r="N50" s="1373"/>
      <c r="O50" s="1373"/>
      <c r="P50" s="1373"/>
      <c r="Q50" s="1373"/>
      <c r="R50" s="1373"/>
      <c r="S50" s="1373"/>
      <c r="T50" s="1374"/>
      <c r="U50" s="1381" t="s">
        <v>813</v>
      </c>
      <c r="V50" s="1382"/>
      <c r="W50" s="1382"/>
      <c r="X50" s="1382"/>
      <c r="Y50" s="1382"/>
      <c r="Z50" s="1382"/>
      <c r="AA50" s="376"/>
      <c r="AB50" s="376"/>
      <c r="AC50" s="376"/>
      <c r="AD50" s="376"/>
      <c r="AE50" s="376"/>
      <c r="AF50" s="376"/>
      <c r="AG50" s="376"/>
      <c r="AH50" s="376"/>
      <c r="AI50" s="376"/>
      <c r="AJ50" s="376"/>
      <c r="AK50" s="376"/>
      <c r="AL50" s="376"/>
      <c r="AM50" s="376"/>
      <c r="AN50" s="376"/>
      <c r="AO50" s="376"/>
      <c r="AP50" s="376"/>
      <c r="AQ50" s="376"/>
      <c r="AR50" s="376"/>
      <c r="AS50" s="376"/>
      <c r="AT50" s="376"/>
      <c r="AU50" s="376"/>
      <c r="AV50" s="376"/>
      <c r="AW50" s="376"/>
      <c r="AX50" s="376"/>
      <c r="AY50" s="376"/>
      <c r="AZ50" s="376"/>
      <c r="BA50" s="376"/>
      <c r="BB50" s="376"/>
      <c r="BC50" s="376"/>
      <c r="BD50" s="376"/>
      <c r="BE50" s="376"/>
      <c r="BF50" s="376"/>
      <c r="BG50" s="376"/>
      <c r="BH50" s="376"/>
      <c r="BI50" s="376"/>
      <c r="BJ50" s="376"/>
      <c r="BK50" s="376"/>
      <c r="BL50" s="376"/>
      <c r="BM50" s="376"/>
      <c r="BN50" s="376"/>
      <c r="BO50" s="376"/>
      <c r="BP50" s="376"/>
      <c r="BQ50" s="376"/>
      <c r="BR50" s="376"/>
      <c r="BS50" s="376"/>
      <c r="BT50" s="376"/>
      <c r="BU50" s="376"/>
      <c r="BV50" s="376"/>
      <c r="BW50" s="376"/>
      <c r="BX50" s="376"/>
      <c r="BY50" s="376"/>
      <c r="BZ50" s="376"/>
      <c r="CA50" s="376"/>
      <c r="CB50" s="376"/>
      <c r="CC50" s="376"/>
      <c r="CD50" s="376"/>
      <c r="CE50" s="376"/>
      <c r="CF50" s="376"/>
      <c r="CG50" s="376"/>
      <c r="CH50" s="377"/>
      <c r="CI50" s="549"/>
      <c r="CJ50" s="190"/>
      <c r="CK50" s="190"/>
      <c r="CL50" s="190"/>
      <c r="CM50" s="190"/>
      <c r="CN50" s="190"/>
      <c r="CO50" s="190"/>
    </row>
    <row r="51" spans="1:93" ht="11.25" customHeight="1" x14ac:dyDescent="0.3">
      <c r="A51" s="391"/>
      <c r="B51" s="1375"/>
      <c r="C51" s="1376"/>
      <c r="D51" s="1376"/>
      <c r="E51" s="1376"/>
      <c r="F51" s="1376"/>
      <c r="G51" s="1376"/>
      <c r="H51" s="1376"/>
      <c r="I51" s="1376"/>
      <c r="J51" s="1376"/>
      <c r="K51" s="1376"/>
      <c r="L51" s="1376"/>
      <c r="M51" s="1376"/>
      <c r="N51" s="1376"/>
      <c r="O51" s="1376"/>
      <c r="P51" s="1376"/>
      <c r="Q51" s="1376"/>
      <c r="R51" s="1376"/>
      <c r="S51" s="1376"/>
      <c r="T51" s="1377"/>
      <c r="U51" s="378"/>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c r="BL51" s="379"/>
      <c r="BM51" s="379"/>
      <c r="BN51" s="379"/>
      <c r="BO51" s="379"/>
      <c r="BP51" s="379"/>
      <c r="BQ51" s="379"/>
      <c r="BR51" s="379"/>
      <c r="BS51" s="379"/>
      <c r="BT51" s="379"/>
      <c r="BU51" s="379"/>
      <c r="BV51" s="379"/>
      <c r="BW51" s="379"/>
      <c r="BX51" s="379"/>
      <c r="BY51" s="379"/>
      <c r="BZ51" s="379"/>
      <c r="CA51" s="379"/>
      <c r="CB51" s="379"/>
      <c r="CC51" s="379"/>
      <c r="CD51" s="379"/>
      <c r="CE51" s="379"/>
      <c r="CF51" s="379"/>
      <c r="CG51" s="379"/>
      <c r="CH51" s="380"/>
      <c r="CI51" s="549"/>
      <c r="CJ51" s="190"/>
      <c r="CK51" s="190"/>
      <c r="CL51" s="190"/>
      <c r="CM51" s="190"/>
      <c r="CN51" s="190"/>
      <c r="CO51" s="190"/>
    </row>
    <row r="52" spans="1:93" ht="11.25" customHeight="1" x14ac:dyDescent="0.3">
      <c r="A52" s="391"/>
      <c r="B52" s="1375"/>
      <c r="C52" s="1376"/>
      <c r="D52" s="1376"/>
      <c r="E52" s="1376"/>
      <c r="F52" s="1376"/>
      <c r="G52" s="1376"/>
      <c r="H52" s="1376"/>
      <c r="I52" s="1376"/>
      <c r="J52" s="1376"/>
      <c r="K52" s="1376"/>
      <c r="L52" s="1376"/>
      <c r="M52" s="1376"/>
      <c r="N52" s="1376"/>
      <c r="O52" s="1376"/>
      <c r="P52" s="1376"/>
      <c r="Q52" s="1376"/>
      <c r="R52" s="1376"/>
      <c r="S52" s="1376"/>
      <c r="T52" s="1377"/>
      <c r="U52" s="378"/>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79"/>
      <c r="BM52" s="379"/>
      <c r="BN52" s="379"/>
      <c r="BO52" s="379"/>
      <c r="BP52" s="379"/>
      <c r="BQ52" s="379"/>
      <c r="BR52" s="379"/>
      <c r="BS52" s="379"/>
      <c r="BT52" s="379"/>
      <c r="BU52" s="379"/>
      <c r="BV52" s="379"/>
      <c r="BW52" s="379"/>
      <c r="BX52" s="379"/>
      <c r="BY52" s="379"/>
      <c r="BZ52" s="379"/>
      <c r="CA52" s="379"/>
      <c r="CB52" s="379"/>
      <c r="CC52" s="379"/>
      <c r="CD52" s="379"/>
      <c r="CE52" s="379"/>
      <c r="CF52" s="379"/>
      <c r="CG52" s="379"/>
      <c r="CH52" s="380"/>
      <c r="CI52" s="549"/>
      <c r="CJ52" s="190"/>
      <c r="CK52" s="190"/>
      <c r="CL52" s="190"/>
      <c r="CM52" s="190"/>
      <c r="CN52" s="190"/>
      <c r="CO52" s="190"/>
    </row>
    <row r="53" spans="1:93" ht="11.25" customHeight="1" x14ac:dyDescent="0.3">
      <c r="A53" s="391"/>
      <c r="B53" s="1375"/>
      <c r="C53" s="1376"/>
      <c r="D53" s="1376"/>
      <c r="E53" s="1376"/>
      <c r="F53" s="1376"/>
      <c r="G53" s="1376"/>
      <c r="H53" s="1376"/>
      <c r="I53" s="1376"/>
      <c r="J53" s="1376"/>
      <c r="K53" s="1376"/>
      <c r="L53" s="1376"/>
      <c r="M53" s="1376"/>
      <c r="N53" s="1376"/>
      <c r="O53" s="1376"/>
      <c r="P53" s="1376"/>
      <c r="Q53" s="1376"/>
      <c r="R53" s="1376"/>
      <c r="S53" s="1376"/>
      <c r="T53" s="1377"/>
      <c r="U53" s="378"/>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c r="BL53" s="379"/>
      <c r="BM53" s="379"/>
      <c r="BN53" s="379"/>
      <c r="BO53" s="379"/>
      <c r="BP53" s="379"/>
      <c r="BQ53" s="379"/>
      <c r="BR53" s="379"/>
      <c r="BS53" s="379"/>
      <c r="BT53" s="379"/>
      <c r="BU53" s="379"/>
      <c r="BV53" s="379"/>
      <c r="BW53" s="379"/>
      <c r="BX53" s="379"/>
      <c r="BY53" s="379"/>
      <c r="BZ53" s="379"/>
      <c r="CA53" s="379"/>
      <c r="CB53" s="379"/>
      <c r="CC53" s="379"/>
      <c r="CD53" s="379"/>
      <c r="CE53" s="379"/>
      <c r="CF53" s="379"/>
      <c r="CG53" s="379"/>
      <c r="CH53" s="380"/>
      <c r="CI53" s="549"/>
      <c r="CJ53" s="190"/>
      <c r="CK53" s="190"/>
      <c r="CL53" s="190"/>
      <c r="CM53" s="190"/>
      <c r="CN53" s="190"/>
      <c r="CO53" s="190"/>
    </row>
    <row r="54" spans="1:93" ht="11.25" customHeight="1" x14ac:dyDescent="0.3">
      <c r="A54" s="391"/>
      <c r="B54" s="1375"/>
      <c r="C54" s="1376"/>
      <c r="D54" s="1376"/>
      <c r="E54" s="1376"/>
      <c r="F54" s="1376"/>
      <c r="G54" s="1376"/>
      <c r="H54" s="1376"/>
      <c r="I54" s="1376"/>
      <c r="J54" s="1376"/>
      <c r="K54" s="1376"/>
      <c r="L54" s="1376"/>
      <c r="M54" s="1376"/>
      <c r="N54" s="1376"/>
      <c r="O54" s="1376"/>
      <c r="P54" s="1376"/>
      <c r="Q54" s="1376"/>
      <c r="R54" s="1376"/>
      <c r="S54" s="1376"/>
      <c r="T54" s="1377"/>
      <c r="U54" s="378"/>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c r="BL54" s="379"/>
      <c r="BM54" s="379"/>
      <c r="BN54" s="379"/>
      <c r="BO54" s="379"/>
      <c r="BP54" s="379"/>
      <c r="BQ54" s="379"/>
      <c r="BR54" s="379"/>
      <c r="BS54" s="379"/>
      <c r="BT54" s="379"/>
      <c r="BU54" s="379"/>
      <c r="BV54" s="379"/>
      <c r="BW54" s="379"/>
      <c r="BX54" s="379"/>
      <c r="BY54" s="379"/>
      <c r="BZ54" s="379"/>
      <c r="CA54" s="379"/>
      <c r="CB54" s="379"/>
      <c r="CC54" s="379"/>
      <c r="CD54" s="379"/>
      <c r="CE54" s="379"/>
      <c r="CF54" s="379"/>
      <c r="CG54" s="379"/>
      <c r="CH54" s="380"/>
      <c r="CI54" s="549"/>
      <c r="CJ54" s="190"/>
      <c r="CK54" s="190"/>
      <c r="CL54" s="190"/>
      <c r="CM54" s="190"/>
      <c r="CN54" s="190"/>
      <c r="CO54" s="190"/>
    </row>
    <row r="55" spans="1:93" ht="11.25" customHeight="1" x14ac:dyDescent="0.3">
      <c r="A55" s="391"/>
      <c r="B55" s="1375"/>
      <c r="C55" s="1376"/>
      <c r="D55" s="1376"/>
      <c r="E55" s="1376"/>
      <c r="F55" s="1376"/>
      <c r="G55" s="1376"/>
      <c r="H55" s="1376"/>
      <c r="I55" s="1376"/>
      <c r="J55" s="1376"/>
      <c r="K55" s="1376"/>
      <c r="L55" s="1376"/>
      <c r="M55" s="1376"/>
      <c r="N55" s="1376"/>
      <c r="O55" s="1376"/>
      <c r="P55" s="1376"/>
      <c r="Q55" s="1376"/>
      <c r="R55" s="1376"/>
      <c r="S55" s="1376"/>
      <c r="T55" s="1377"/>
      <c r="U55" s="378"/>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c r="BL55" s="379"/>
      <c r="BM55" s="379"/>
      <c r="BN55" s="379"/>
      <c r="BO55" s="379"/>
      <c r="BP55" s="379"/>
      <c r="BQ55" s="379"/>
      <c r="BR55" s="379"/>
      <c r="BS55" s="379"/>
      <c r="BT55" s="379"/>
      <c r="BU55" s="379"/>
      <c r="BV55" s="379"/>
      <c r="BW55" s="379"/>
      <c r="BX55" s="379"/>
      <c r="BY55" s="379"/>
      <c r="BZ55" s="379"/>
      <c r="CA55" s="379"/>
      <c r="CB55" s="379"/>
      <c r="CC55" s="379"/>
      <c r="CD55" s="379"/>
      <c r="CE55" s="379"/>
      <c r="CF55" s="379"/>
      <c r="CG55" s="379"/>
      <c r="CH55" s="380"/>
      <c r="CI55" s="549"/>
      <c r="CJ55" s="190"/>
      <c r="CK55" s="190"/>
      <c r="CL55" s="190"/>
      <c r="CM55" s="190"/>
      <c r="CN55" s="190"/>
      <c r="CO55" s="190"/>
    </row>
    <row r="56" spans="1:93" ht="11.25" customHeight="1" x14ac:dyDescent="0.3">
      <c r="A56" s="391"/>
      <c r="B56" s="1375"/>
      <c r="C56" s="1376"/>
      <c r="D56" s="1376"/>
      <c r="E56" s="1376"/>
      <c r="F56" s="1376"/>
      <c r="G56" s="1376"/>
      <c r="H56" s="1376"/>
      <c r="I56" s="1376"/>
      <c r="J56" s="1376"/>
      <c r="K56" s="1376"/>
      <c r="L56" s="1376"/>
      <c r="M56" s="1376"/>
      <c r="N56" s="1376"/>
      <c r="O56" s="1376"/>
      <c r="P56" s="1376"/>
      <c r="Q56" s="1376"/>
      <c r="R56" s="1376"/>
      <c r="S56" s="1376"/>
      <c r="T56" s="1377"/>
      <c r="U56" s="378"/>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c r="BL56" s="379"/>
      <c r="BM56" s="379"/>
      <c r="BN56" s="379"/>
      <c r="BO56" s="379"/>
      <c r="BP56" s="379"/>
      <c r="BQ56" s="379"/>
      <c r="BR56" s="379"/>
      <c r="BS56" s="379"/>
      <c r="BT56" s="379"/>
      <c r="BU56" s="379"/>
      <c r="BV56" s="379"/>
      <c r="BW56" s="379"/>
      <c r="BX56" s="379"/>
      <c r="BY56" s="379"/>
      <c r="BZ56" s="379"/>
      <c r="CA56" s="379"/>
      <c r="CB56" s="379"/>
      <c r="CC56" s="379"/>
      <c r="CD56" s="379"/>
      <c r="CE56" s="379"/>
      <c r="CF56" s="379"/>
      <c r="CG56" s="379"/>
      <c r="CH56" s="380"/>
      <c r="CI56" s="549"/>
      <c r="CJ56" s="190"/>
      <c r="CK56" s="190"/>
      <c r="CL56" s="190"/>
      <c r="CM56" s="190"/>
      <c r="CN56" s="190"/>
      <c r="CO56" s="190"/>
    </row>
    <row r="57" spans="1:93" ht="11.25" customHeight="1" thickBot="1" x14ac:dyDescent="0.35">
      <c r="A57" s="391"/>
      <c r="B57" s="1378"/>
      <c r="C57" s="1379"/>
      <c r="D57" s="1379"/>
      <c r="E57" s="1379"/>
      <c r="F57" s="1379"/>
      <c r="G57" s="1379"/>
      <c r="H57" s="1379"/>
      <c r="I57" s="1379"/>
      <c r="J57" s="1379"/>
      <c r="K57" s="1379"/>
      <c r="L57" s="1379"/>
      <c r="M57" s="1379"/>
      <c r="N57" s="1379"/>
      <c r="O57" s="1379"/>
      <c r="P57" s="1379"/>
      <c r="Q57" s="1379"/>
      <c r="R57" s="1379"/>
      <c r="S57" s="1379"/>
      <c r="T57" s="1380"/>
      <c r="U57" s="381"/>
      <c r="V57" s="382"/>
      <c r="W57" s="382"/>
      <c r="X57" s="382"/>
      <c r="Y57" s="382"/>
      <c r="Z57" s="382"/>
      <c r="AA57" s="382"/>
      <c r="AB57" s="382"/>
      <c r="AC57" s="382"/>
      <c r="AD57" s="382"/>
      <c r="AE57" s="382"/>
      <c r="AF57" s="382"/>
      <c r="AG57" s="382"/>
      <c r="AH57" s="382"/>
      <c r="AI57" s="382"/>
      <c r="AJ57" s="382"/>
      <c r="AK57" s="382"/>
      <c r="AL57" s="382"/>
      <c r="AM57" s="382"/>
      <c r="AN57" s="382"/>
      <c r="AO57" s="382"/>
      <c r="AP57" s="382"/>
      <c r="AQ57" s="382"/>
      <c r="AR57" s="382"/>
      <c r="AS57" s="382"/>
      <c r="AT57" s="382"/>
      <c r="AU57" s="382"/>
      <c r="AV57" s="382"/>
      <c r="AW57" s="382"/>
      <c r="AX57" s="382"/>
      <c r="AY57" s="382"/>
      <c r="AZ57" s="382"/>
      <c r="BA57" s="382"/>
      <c r="BB57" s="382"/>
      <c r="BC57" s="382"/>
      <c r="BD57" s="382"/>
      <c r="BE57" s="382"/>
      <c r="BF57" s="382"/>
      <c r="BG57" s="382"/>
      <c r="BH57" s="382"/>
      <c r="BI57" s="382"/>
      <c r="BJ57" s="382"/>
      <c r="BK57" s="382"/>
      <c r="BL57" s="382"/>
      <c r="BM57" s="382"/>
      <c r="BN57" s="382"/>
      <c r="BO57" s="382"/>
      <c r="BP57" s="382"/>
      <c r="BQ57" s="382"/>
      <c r="BR57" s="382"/>
      <c r="BS57" s="382"/>
      <c r="BT57" s="382"/>
      <c r="BU57" s="382"/>
      <c r="BV57" s="382"/>
      <c r="BW57" s="382"/>
      <c r="BX57" s="382"/>
      <c r="BY57" s="382"/>
      <c r="BZ57" s="382"/>
      <c r="CA57" s="382"/>
      <c r="CB57" s="382"/>
      <c r="CC57" s="382"/>
      <c r="CD57" s="382"/>
      <c r="CE57" s="382"/>
      <c r="CF57" s="382"/>
      <c r="CG57" s="382"/>
      <c r="CH57" s="383"/>
      <c r="CI57" s="549"/>
      <c r="CJ57" s="190"/>
      <c r="CK57" s="190"/>
      <c r="CL57" s="190"/>
      <c r="CM57" s="190"/>
      <c r="CN57" s="190"/>
      <c r="CO57" s="190"/>
    </row>
    <row r="58" spans="1:93" ht="2.25" customHeight="1" x14ac:dyDescent="0.3">
      <c r="A58" s="391"/>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549"/>
      <c r="CJ58" s="190"/>
      <c r="CK58" s="190"/>
      <c r="CL58" s="190"/>
      <c r="CM58" s="190"/>
      <c r="CN58" s="190"/>
      <c r="CO58" s="190"/>
    </row>
    <row r="59" spans="1:93" ht="27.75" customHeight="1" x14ac:dyDescent="0.3">
      <c r="A59" s="391"/>
      <c r="B59" s="1383" t="s">
        <v>814</v>
      </c>
      <c r="C59" s="1383"/>
      <c r="D59" s="1383"/>
      <c r="E59" s="1383"/>
      <c r="F59" s="1383"/>
      <c r="G59" s="1383"/>
      <c r="H59" s="1383"/>
      <c r="I59" s="1383"/>
      <c r="J59" s="1383"/>
      <c r="K59" s="1383"/>
      <c r="L59" s="1383"/>
      <c r="M59" s="1383"/>
      <c r="N59" s="1383"/>
      <c r="O59" s="1383"/>
      <c r="P59" s="1383"/>
      <c r="Q59" s="1383"/>
      <c r="R59" s="1383"/>
      <c r="S59" s="1383"/>
      <c r="T59" s="1383"/>
      <c r="U59" s="1383"/>
      <c r="V59" s="1383"/>
      <c r="W59" s="1383"/>
      <c r="X59" s="1383"/>
      <c r="Y59" s="1383"/>
      <c r="Z59" s="1383"/>
      <c r="AA59" s="1383"/>
      <c r="AB59" s="1383"/>
      <c r="AC59" s="1383"/>
      <c r="AD59" s="1383"/>
      <c r="AE59" s="1383"/>
      <c r="AF59" s="1383"/>
      <c r="AG59" s="1383"/>
      <c r="AH59" s="1383"/>
      <c r="AI59" s="1383"/>
      <c r="AJ59" s="1383"/>
      <c r="AK59" s="1383"/>
      <c r="AL59" s="1383"/>
      <c r="AM59" s="1383"/>
      <c r="AN59" s="1383"/>
      <c r="AO59" s="1383"/>
      <c r="AP59" s="1383"/>
      <c r="AQ59" s="1383"/>
      <c r="AR59" s="1383"/>
      <c r="AS59" s="1383"/>
      <c r="AT59" s="1383"/>
      <c r="AU59" s="1383"/>
      <c r="AV59" s="1383"/>
      <c r="AW59" s="1383"/>
      <c r="AX59" s="1383"/>
      <c r="AY59" s="1383"/>
      <c r="AZ59" s="1383"/>
      <c r="BA59" s="1383"/>
      <c r="BB59" s="1383"/>
      <c r="BC59" s="1383"/>
      <c r="BD59" s="1383"/>
      <c r="BE59" s="1383"/>
      <c r="BF59" s="1383"/>
      <c r="BG59" s="1383"/>
      <c r="BH59" s="1383"/>
      <c r="BI59" s="1383"/>
      <c r="BJ59" s="1383"/>
      <c r="BK59" s="1383"/>
      <c r="BL59" s="1383"/>
      <c r="BM59" s="1383"/>
      <c r="BN59" s="1383"/>
      <c r="BO59" s="1383"/>
      <c r="BP59" s="1383"/>
      <c r="BQ59" s="1383"/>
      <c r="BR59" s="1383"/>
      <c r="BS59" s="1383"/>
      <c r="BT59" s="1383"/>
      <c r="BU59" s="1383"/>
      <c r="BV59" s="1383"/>
      <c r="BW59" s="1383"/>
      <c r="BX59" s="1383"/>
      <c r="BY59" s="1383"/>
      <c r="BZ59" s="1383"/>
      <c r="CA59" s="1383"/>
      <c r="CB59" s="1383"/>
      <c r="CC59" s="1383"/>
      <c r="CD59" s="1383"/>
      <c r="CE59" s="1383"/>
      <c r="CF59" s="1383"/>
      <c r="CG59" s="1383"/>
      <c r="CH59" s="1383"/>
      <c r="CI59" s="549"/>
      <c r="CJ59" s="190"/>
      <c r="CK59" s="190"/>
      <c r="CL59" s="190"/>
      <c r="CM59" s="190"/>
      <c r="CN59" s="190"/>
      <c r="CO59" s="190"/>
    </row>
    <row r="60" spans="1:93" s="94" customFormat="1" ht="40.5" customHeight="1" x14ac:dyDescent="0.3">
      <c r="A60" s="391"/>
      <c r="B60" s="1384"/>
      <c r="C60" s="1384"/>
      <c r="D60" s="1384"/>
      <c r="E60" s="1384"/>
      <c r="F60" s="1384"/>
      <c r="G60" s="1384"/>
      <c r="H60" s="1384"/>
      <c r="I60" s="1384"/>
      <c r="J60" s="1384"/>
      <c r="K60" s="1384"/>
      <c r="L60" s="1384"/>
      <c r="M60" s="1384"/>
      <c r="N60" s="1384"/>
      <c r="O60" s="1384"/>
      <c r="P60" s="1384"/>
      <c r="Q60" s="1384"/>
      <c r="R60" s="1384"/>
      <c r="S60" s="1384"/>
      <c r="T60" s="1384"/>
      <c r="U60" s="1384"/>
      <c r="V60" s="1384"/>
      <c r="W60" s="1384"/>
      <c r="X60" s="1384"/>
      <c r="Y60" s="1384"/>
      <c r="Z60" s="1384"/>
      <c r="AA60" s="1384"/>
      <c r="AB60" s="1384"/>
      <c r="AC60" s="1384"/>
      <c r="AD60" s="1384"/>
      <c r="AE60" s="1384"/>
      <c r="AF60" s="1384"/>
      <c r="AG60" s="1384"/>
      <c r="AH60" s="1384"/>
      <c r="AI60" s="1384"/>
      <c r="AJ60" s="1384"/>
      <c r="AK60" s="1384"/>
      <c r="AL60" s="1384"/>
      <c r="AM60" s="1384"/>
      <c r="AN60" s="1384"/>
      <c r="AO60" s="1384"/>
      <c r="AP60" s="1384"/>
      <c r="AQ60" s="1384"/>
      <c r="AR60" s="1384"/>
      <c r="AS60" s="1384"/>
      <c r="AT60" s="1384"/>
      <c r="AU60" s="1384"/>
      <c r="AV60" s="1384"/>
      <c r="AW60" s="1384"/>
      <c r="AX60" s="1384"/>
      <c r="AY60" s="1384"/>
      <c r="AZ60" s="1384"/>
      <c r="BA60" s="1384"/>
      <c r="BB60" s="1384"/>
      <c r="BC60" s="1384"/>
      <c r="BD60" s="1384"/>
      <c r="BE60" s="1384"/>
      <c r="BF60" s="1384"/>
      <c r="BG60" s="1384"/>
      <c r="BH60" s="1384"/>
      <c r="BI60" s="1384"/>
      <c r="BJ60" s="1384"/>
      <c r="BK60" s="1384"/>
      <c r="BL60" s="1384"/>
      <c r="BM60" s="1384"/>
      <c r="BN60" s="1384"/>
      <c r="BO60" s="1384"/>
      <c r="BP60" s="1384"/>
      <c r="BQ60" s="1384"/>
      <c r="BR60" s="1384"/>
      <c r="BS60" s="1384"/>
      <c r="BT60" s="1384"/>
      <c r="BU60" s="1384"/>
      <c r="BV60" s="1384"/>
      <c r="BW60" s="1384"/>
      <c r="BX60" s="1384"/>
      <c r="BY60" s="1384"/>
      <c r="BZ60" s="1384"/>
      <c r="CA60" s="1384"/>
      <c r="CB60" s="1384"/>
      <c r="CC60" s="1384"/>
      <c r="CD60" s="1384"/>
      <c r="CE60" s="1384"/>
      <c r="CF60" s="1384"/>
      <c r="CG60" s="1384"/>
      <c r="CH60" s="1384"/>
      <c r="CI60" s="549"/>
      <c r="CJ60" s="549"/>
      <c r="CK60" s="549"/>
      <c r="CL60" s="549"/>
      <c r="CM60" s="549"/>
      <c r="CN60" s="549"/>
      <c r="CO60" s="549"/>
    </row>
    <row r="61" spans="1:93" s="94" customFormat="1" ht="12" customHeight="1" x14ac:dyDescent="0.3">
      <c r="A61" s="391"/>
      <c r="B61" s="1385" t="s">
        <v>45</v>
      </c>
      <c r="C61" s="1386"/>
      <c r="D61" s="1386"/>
      <c r="E61" s="1386"/>
      <c r="F61" s="1386"/>
      <c r="G61" s="1386"/>
      <c r="H61" s="1386"/>
      <c r="I61" s="1386"/>
      <c r="J61" s="1386"/>
      <c r="K61" s="1386"/>
      <c r="L61" s="1386"/>
      <c r="M61" s="1386"/>
      <c r="N61" s="1386"/>
      <c r="O61" s="1386"/>
      <c r="P61" s="1386"/>
      <c r="Q61" s="1386"/>
      <c r="R61" s="1386"/>
      <c r="S61" s="1386"/>
      <c r="T61" s="411" t="s">
        <v>47</v>
      </c>
      <c r="U61" s="411"/>
      <c r="V61" s="411"/>
      <c r="W61" s="1387" t="str">
        <f>IF(NOT('DATA ENTRY SHEET'!AF4=""),'DATA ENTRY SHEET'!AF4,"")</f>
        <v/>
      </c>
      <c r="X61" s="1387"/>
      <c r="Y61" s="1387"/>
      <c r="Z61" s="1387"/>
      <c r="AA61" s="1387"/>
      <c r="AB61" s="1387"/>
      <c r="AC61" s="1387"/>
      <c r="AD61" s="1388"/>
      <c r="AE61" s="1389" t="s">
        <v>828</v>
      </c>
      <c r="AF61" s="1390"/>
      <c r="AG61" s="1390"/>
      <c r="AH61" s="1390"/>
      <c r="AI61" s="1390"/>
      <c r="AJ61" s="1390"/>
      <c r="AK61" s="1390"/>
      <c r="AL61" s="1390"/>
      <c r="AM61" s="1390"/>
      <c r="AN61" s="1390"/>
      <c r="AO61" s="1390"/>
      <c r="AP61" s="1390"/>
      <c r="AQ61" s="1390"/>
      <c r="AR61" s="1390"/>
      <c r="AS61" s="1390"/>
      <c r="AT61" s="1390"/>
      <c r="AU61" s="1390"/>
      <c r="AV61" s="1390"/>
      <c r="AW61" s="412" t="s">
        <v>47</v>
      </c>
      <c r="AX61" s="412"/>
      <c r="AY61" s="412"/>
      <c r="AZ61" s="1390"/>
      <c r="BA61" s="1390"/>
      <c r="BB61" s="1390"/>
      <c r="BC61" s="1390"/>
      <c r="BD61" s="1390"/>
      <c r="BE61" s="1391"/>
      <c r="BF61" s="1385" t="s">
        <v>46</v>
      </c>
      <c r="BG61" s="1386"/>
      <c r="BH61" s="1386"/>
      <c r="BI61" s="1386"/>
      <c r="BJ61" s="1386"/>
      <c r="BK61" s="1386"/>
      <c r="BL61" s="1386"/>
      <c r="BM61" s="1386"/>
      <c r="BN61" s="1386"/>
      <c r="BO61" s="1386"/>
      <c r="BP61" s="1386"/>
      <c r="BQ61" s="1386"/>
      <c r="BR61" s="1386"/>
      <c r="BS61" s="1386"/>
      <c r="BT61" s="1386"/>
      <c r="BU61" s="1386"/>
      <c r="BV61" s="1386"/>
      <c r="BW61" s="1386"/>
      <c r="BX61" s="412" t="s">
        <v>47</v>
      </c>
      <c r="BY61" s="412"/>
      <c r="BZ61" s="412"/>
      <c r="CA61" s="1390"/>
      <c r="CB61" s="1390"/>
      <c r="CC61" s="1390"/>
      <c r="CD61" s="1390"/>
      <c r="CE61" s="1390"/>
      <c r="CF61" s="1390"/>
      <c r="CG61" s="1390"/>
      <c r="CH61" s="1391"/>
      <c r="CI61" s="549"/>
      <c r="CJ61" s="549"/>
      <c r="CK61" s="549"/>
      <c r="CL61" s="549"/>
      <c r="CM61" s="549"/>
      <c r="CN61" s="549"/>
      <c r="CO61" s="549"/>
    </row>
    <row r="62" spans="1:93" s="94" customFormat="1" ht="10.5" customHeight="1" x14ac:dyDescent="0.3">
      <c r="A62" s="391"/>
      <c r="B62" s="1407"/>
      <c r="C62" s="1408"/>
      <c r="D62" s="1408"/>
      <c r="E62" s="1408"/>
      <c r="F62" s="1408"/>
      <c r="G62" s="1408"/>
      <c r="H62" s="1408"/>
      <c r="I62" s="1408"/>
      <c r="J62" s="1408"/>
      <c r="K62" s="1408"/>
      <c r="L62" s="1408"/>
      <c r="M62" s="1408"/>
      <c r="N62" s="1408"/>
      <c r="O62" s="1408"/>
      <c r="P62" s="1408"/>
      <c r="Q62" s="1408"/>
      <c r="R62" s="1408"/>
      <c r="S62" s="1408"/>
      <c r="T62" s="1408"/>
      <c r="U62" s="1408"/>
      <c r="V62" s="1408"/>
      <c r="W62" s="1408"/>
      <c r="X62" s="1408"/>
      <c r="Y62" s="1408"/>
      <c r="Z62" s="1408"/>
      <c r="AA62" s="1408"/>
      <c r="AB62" s="1408"/>
      <c r="AC62" s="1408"/>
      <c r="AD62" s="1409"/>
      <c r="AE62" s="1413"/>
      <c r="AF62" s="1414"/>
      <c r="AG62" s="1414"/>
      <c r="AH62" s="1414"/>
      <c r="AI62" s="1414"/>
      <c r="AJ62" s="1414"/>
      <c r="AK62" s="1414"/>
      <c r="AL62" s="1414"/>
      <c r="AM62" s="1414"/>
      <c r="AN62" s="1414"/>
      <c r="AO62" s="1414"/>
      <c r="AP62" s="1414"/>
      <c r="AQ62" s="1414"/>
      <c r="AR62" s="1414"/>
      <c r="AS62" s="1414"/>
      <c r="AT62" s="1414"/>
      <c r="AU62" s="1414"/>
      <c r="AV62" s="1414"/>
      <c r="AW62" s="1414"/>
      <c r="AX62" s="1414"/>
      <c r="AY62" s="1414"/>
      <c r="AZ62" s="1414"/>
      <c r="BA62" s="1414"/>
      <c r="BB62" s="1414"/>
      <c r="BC62" s="1414"/>
      <c r="BD62" s="1414"/>
      <c r="BE62" s="1415"/>
      <c r="BF62" s="1419"/>
      <c r="BG62" s="1420"/>
      <c r="BH62" s="1420"/>
      <c r="BI62" s="1420"/>
      <c r="BJ62" s="1420"/>
      <c r="BK62" s="1420"/>
      <c r="BL62" s="1420"/>
      <c r="BM62" s="1420"/>
      <c r="BN62" s="1420"/>
      <c r="BO62" s="1420"/>
      <c r="BP62" s="1420"/>
      <c r="BQ62" s="1420"/>
      <c r="BR62" s="1420"/>
      <c r="BS62" s="1420"/>
      <c r="BT62" s="1420"/>
      <c r="BU62" s="1420"/>
      <c r="BV62" s="1420"/>
      <c r="BW62" s="1420"/>
      <c r="BX62" s="1420"/>
      <c r="BY62" s="1420"/>
      <c r="BZ62" s="1420"/>
      <c r="CA62" s="1420"/>
      <c r="CB62" s="1420"/>
      <c r="CC62" s="1420"/>
      <c r="CD62" s="1420"/>
      <c r="CE62" s="1420"/>
      <c r="CF62" s="1420"/>
      <c r="CG62" s="1420"/>
      <c r="CH62" s="1421"/>
      <c r="CI62" s="549"/>
      <c r="CJ62" s="549"/>
      <c r="CK62" s="549"/>
      <c r="CL62" s="549"/>
      <c r="CM62" s="549"/>
      <c r="CN62" s="549"/>
      <c r="CO62" s="549"/>
    </row>
    <row r="63" spans="1:93" s="94" customFormat="1" ht="11.25" customHeight="1" x14ac:dyDescent="0.3">
      <c r="A63" s="391"/>
      <c r="B63" s="1410"/>
      <c r="C63" s="1411"/>
      <c r="D63" s="1411"/>
      <c r="E63" s="1411"/>
      <c r="F63" s="1411"/>
      <c r="G63" s="1411"/>
      <c r="H63" s="1411"/>
      <c r="I63" s="1411"/>
      <c r="J63" s="1411"/>
      <c r="K63" s="1411"/>
      <c r="L63" s="1411"/>
      <c r="M63" s="1411"/>
      <c r="N63" s="1411"/>
      <c r="O63" s="1411"/>
      <c r="P63" s="1411"/>
      <c r="Q63" s="1411"/>
      <c r="R63" s="1411"/>
      <c r="S63" s="1411"/>
      <c r="T63" s="1411"/>
      <c r="U63" s="1411"/>
      <c r="V63" s="1411"/>
      <c r="W63" s="1411"/>
      <c r="X63" s="1411"/>
      <c r="Y63" s="1411"/>
      <c r="Z63" s="1411"/>
      <c r="AA63" s="1411"/>
      <c r="AB63" s="1411"/>
      <c r="AC63" s="1411"/>
      <c r="AD63" s="1412"/>
      <c r="AE63" s="1416"/>
      <c r="AF63" s="1417"/>
      <c r="AG63" s="1417"/>
      <c r="AH63" s="1417"/>
      <c r="AI63" s="1417"/>
      <c r="AJ63" s="1417"/>
      <c r="AK63" s="1417"/>
      <c r="AL63" s="1417"/>
      <c r="AM63" s="1417"/>
      <c r="AN63" s="1417"/>
      <c r="AO63" s="1417"/>
      <c r="AP63" s="1417"/>
      <c r="AQ63" s="1417"/>
      <c r="AR63" s="1417"/>
      <c r="AS63" s="1417"/>
      <c r="AT63" s="1417"/>
      <c r="AU63" s="1417"/>
      <c r="AV63" s="1417"/>
      <c r="AW63" s="1417"/>
      <c r="AX63" s="1417"/>
      <c r="AY63" s="1417"/>
      <c r="AZ63" s="1417"/>
      <c r="BA63" s="1417"/>
      <c r="BB63" s="1417"/>
      <c r="BC63" s="1417"/>
      <c r="BD63" s="1417"/>
      <c r="BE63" s="1418"/>
      <c r="BF63" s="1422"/>
      <c r="BG63" s="1423"/>
      <c r="BH63" s="1423"/>
      <c r="BI63" s="1423"/>
      <c r="BJ63" s="1423"/>
      <c r="BK63" s="1423"/>
      <c r="BL63" s="1423"/>
      <c r="BM63" s="1423"/>
      <c r="BN63" s="1423"/>
      <c r="BO63" s="1423"/>
      <c r="BP63" s="1423"/>
      <c r="BQ63" s="1423"/>
      <c r="BR63" s="1423"/>
      <c r="BS63" s="1423"/>
      <c r="BT63" s="1423"/>
      <c r="BU63" s="1423"/>
      <c r="BV63" s="1423"/>
      <c r="BW63" s="1423"/>
      <c r="BX63" s="1423"/>
      <c r="BY63" s="1423"/>
      <c r="BZ63" s="1423"/>
      <c r="CA63" s="1423"/>
      <c r="CB63" s="1423"/>
      <c r="CC63" s="1423"/>
      <c r="CD63" s="1423"/>
      <c r="CE63" s="1423"/>
      <c r="CF63" s="1423"/>
      <c r="CG63" s="1423"/>
      <c r="CH63" s="1424"/>
      <c r="CI63" s="549"/>
      <c r="CJ63" s="549"/>
      <c r="CK63" s="549"/>
      <c r="CL63" s="549"/>
      <c r="CM63" s="549"/>
      <c r="CN63" s="549"/>
      <c r="CO63" s="549"/>
    </row>
    <row r="64" spans="1:93" s="94" customFormat="1" ht="3.75" customHeight="1" x14ac:dyDescent="0.3">
      <c r="A64" s="391"/>
      <c r="B64" s="413"/>
      <c r="C64" s="413"/>
      <c r="D64" s="413"/>
      <c r="E64" s="413"/>
      <c r="F64" s="413"/>
      <c r="G64" s="413"/>
      <c r="H64" s="413"/>
      <c r="I64" s="413"/>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391"/>
      <c r="BG64" s="391"/>
      <c r="BH64" s="391"/>
      <c r="BI64" s="391"/>
      <c r="BJ64" s="391"/>
      <c r="BK64" s="391"/>
      <c r="BL64" s="391"/>
      <c r="BM64" s="391"/>
      <c r="BN64" s="391"/>
      <c r="BO64" s="391"/>
      <c r="BP64" s="391"/>
      <c r="BQ64" s="391"/>
      <c r="BR64" s="391"/>
      <c r="BS64" s="391"/>
      <c r="BT64" s="391"/>
      <c r="BU64" s="391"/>
      <c r="BV64" s="391"/>
      <c r="BW64" s="391"/>
      <c r="BX64" s="391"/>
      <c r="BY64" s="391"/>
      <c r="BZ64" s="391"/>
      <c r="CA64" s="391"/>
      <c r="CB64" s="391"/>
      <c r="CC64" s="391"/>
      <c r="CD64" s="391"/>
      <c r="CE64" s="391"/>
      <c r="CF64" s="391"/>
      <c r="CG64" s="391"/>
      <c r="CH64" s="391"/>
      <c r="CI64" s="549"/>
      <c r="CJ64" s="549"/>
      <c r="CK64" s="549"/>
      <c r="CL64" s="549"/>
      <c r="CM64" s="549"/>
      <c r="CN64" s="549"/>
      <c r="CO64" s="549"/>
    </row>
    <row r="65" spans="1:93" ht="12" customHeight="1" x14ac:dyDescent="0.3">
      <c r="A65" s="1309" t="str">
        <f>'DATA ENTRY SHEET'!A101</f>
        <v>DeCAF 40-15 + DeCAF 40-16, Apr 21, 2025</v>
      </c>
      <c r="B65" s="1309"/>
      <c r="C65" s="1309"/>
      <c r="D65" s="1309"/>
      <c r="E65" s="1309"/>
      <c r="F65" s="1309"/>
      <c r="G65" s="1309"/>
      <c r="H65" s="1309"/>
      <c r="I65" s="1309"/>
      <c r="J65" s="1309"/>
      <c r="K65" s="1309"/>
      <c r="L65" s="1309"/>
      <c r="M65" s="1309"/>
      <c r="N65" s="1309"/>
      <c r="O65" s="1309"/>
      <c r="P65" s="1309"/>
      <c r="Q65" s="1309"/>
      <c r="R65" s="1309"/>
      <c r="S65" s="1309"/>
      <c r="T65" s="1309"/>
      <c r="U65" s="1309"/>
      <c r="V65" s="1309"/>
      <c r="W65" s="1309"/>
      <c r="X65" s="1309"/>
      <c r="Y65" s="1309"/>
      <c r="Z65" s="1309"/>
      <c r="AA65" s="1309"/>
      <c r="AB65" s="1309"/>
      <c r="AC65" s="1309"/>
      <c r="AD65" s="1309"/>
      <c r="AE65" s="1309"/>
      <c r="AF65" s="1309"/>
      <c r="AG65" s="1309"/>
      <c r="AH65" s="1309"/>
      <c r="AI65" s="1309"/>
      <c r="AJ65" s="1309"/>
      <c r="AK65" s="1309"/>
      <c r="AL65" s="1309"/>
      <c r="AM65" s="1309"/>
      <c r="AN65" s="1309"/>
      <c r="AO65" s="1309"/>
      <c r="AP65" s="1309"/>
      <c r="AQ65" s="1309"/>
      <c r="AR65" s="1309"/>
      <c r="AS65" s="1309"/>
      <c r="AT65" s="1309"/>
      <c r="AU65" s="1309"/>
      <c r="AV65" s="1309"/>
      <c r="AW65" s="1309"/>
      <c r="AX65" s="1309"/>
      <c r="AY65" s="1309"/>
      <c r="AZ65" s="1309"/>
      <c r="BA65" s="1309"/>
      <c r="BB65" s="1309"/>
      <c r="BC65" s="1309"/>
      <c r="BD65" s="1309"/>
      <c r="BE65" s="1309"/>
      <c r="BF65" s="1309"/>
      <c r="BG65" s="1309"/>
      <c r="BH65" s="1309"/>
      <c r="BI65" s="1309"/>
      <c r="BJ65" s="1309"/>
      <c r="BK65" s="1309"/>
      <c r="BL65" s="1309"/>
      <c r="BM65" s="1309"/>
      <c r="BN65" s="1309"/>
      <c r="BO65" s="1309"/>
      <c r="BP65" s="1309"/>
      <c r="BQ65" s="1309"/>
      <c r="BR65" s="1309"/>
      <c r="BS65" s="1309"/>
      <c r="BT65" s="1309"/>
      <c r="BU65" s="1309"/>
      <c r="BV65" s="1309"/>
      <c r="BW65" s="1310" t="s">
        <v>40</v>
      </c>
      <c r="BX65" s="1311"/>
      <c r="BY65" s="1311"/>
      <c r="BZ65" s="1311"/>
      <c r="CA65" s="1312"/>
      <c r="CB65" s="1349"/>
      <c r="CC65" s="1349"/>
      <c r="CD65" s="384"/>
      <c r="CE65" s="1292" t="s">
        <v>41</v>
      </c>
      <c r="CF65" s="1292"/>
      <c r="CG65" s="1349"/>
      <c r="CH65" s="1349"/>
      <c r="CI65" s="549"/>
      <c r="CJ65" s="190"/>
      <c r="CK65" s="190"/>
      <c r="CL65" s="190"/>
      <c r="CM65" s="190"/>
      <c r="CN65" s="190"/>
      <c r="CO65" s="190"/>
    </row>
    <row r="66" spans="1:93" x14ac:dyDescent="0.3">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399"/>
      <c r="BN66" s="399"/>
      <c r="BO66" s="399"/>
      <c r="BP66" s="399"/>
      <c r="BQ66" s="399"/>
      <c r="BR66" s="399"/>
      <c r="BS66" s="399"/>
      <c r="BT66" s="399"/>
      <c r="BU66" s="399"/>
      <c r="BV66" s="399"/>
      <c r="BW66" s="399"/>
      <c r="BX66" s="399"/>
      <c r="BY66" s="399"/>
      <c r="BZ66" s="399"/>
      <c r="CA66" s="399"/>
      <c r="CB66" s="399"/>
      <c r="CC66" s="399"/>
      <c r="CD66" s="94"/>
      <c r="CE66" s="399"/>
      <c r="CF66" s="399"/>
      <c r="CG66" s="399"/>
      <c r="CH66" s="399"/>
    </row>
  </sheetData>
  <sheetProtection algorithmName="SHA-512" hashValue="akoCoshXs6QWGVApy+F6eC+8oansxjpqyFc28ofzCFrdmj7JeJMsFyxHMqsS96k+aHlrKViAbDvyLF2vX5quNA==" saltValue="RedqjbPWZejkYMRuPsUYMw==" spinCount="100000" sheet="1" formatCells="0"/>
  <mergeCells count="447">
    <mergeCell ref="AZ2:BE2"/>
    <mergeCell ref="BI2:CH2"/>
    <mergeCell ref="BI3:CH3"/>
    <mergeCell ref="BF3:BH3"/>
    <mergeCell ref="BB4:BH4"/>
    <mergeCell ref="BF2:BH2"/>
    <mergeCell ref="BI4:CH4"/>
    <mergeCell ref="A1:Z1"/>
    <mergeCell ref="AO1:BQ1"/>
    <mergeCell ref="B30:T30"/>
    <mergeCell ref="A7:CH7"/>
    <mergeCell ref="B8:J8"/>
    <mergeCell ref="K8:M8"/>
    <mergeCell ref="N8:U8"/>
    <mergeCell ref="V8:X8"/>
    <mergeCell ref="Y8:AG8"/>
    <mergeCell ref="AH8:AO8"/>
    <mergeCell ref="BG8:BL8"/>
    <mergeCell ref="BW12:CF12"/>
    <mergeCell ref="CG12:CH12"/>
    <mergeCell ref="B13:R13"/>
    <mergeCell ref="S13:BT13"/>
    <mergeCell ref="B12:M12"/>
    <mergeCell ref="N12:BS12"/>
    <mergeCell ref="BU12:BV12"/>
    <mergeCell ref="BU13:BV13"/>
    <mergeCell ref="BW13:CF13"/>
    <mergeCell ref="CG13:CH13"/>
    <mergeCell ref="BU8:CH8"/>
    <mergeCell ref="M9:AY9"/>
    <mergeCell ref="B10:M10"/>
    <mergeCell ref="N10:BS10"/>
    <mergeCell ref="BU10:BV10"/>
    <mergeCell ref="CV3:DB3"/>
    <mergeCell ref="B6:M6"/>
    <mergeCell ref="N6:AG6"/>
    <mergeCell ref="AU6:BF6"/>
    <mergeCell ref="BG6:BL6"/>
    <mergeCell ref="B3:M3"/>
    <mergeCell ref="N3:AG3"/>
    <mergeCell ref="AJ3:AO3"/>
    <mergeCell ref="AQ3:AT3"/>
    <mergeCell ref="BW10:CF10"/>
    <mergeCell ref="CG10:CH10"/>
    <mergeCell ref="BN15:BQ15"/>
    <mergeCell ref="BU15:BV15"/>
    <mergeCell ref="BW15:CF15"/>
    <mergeCell ref="CG15:CH15"/>
    <mergeCell ref="B14:H14"/>
    <mergeCell ref="J14:S14"/>
    <mergeCell ref="U14:W14"/>
    <mergeCell ref="X14:AC14"/>
    <mergeCell ref="AE14:AG14"/>
    <mergeCell ref="AS14:BB14"/>
    <mergeCell ref="B18:H20"/>
    <mergeCell ref="I18:K18"/>
    <mergeCell ref="L18:Q18"/>
    <mergeCell ref="R18:T18"/>
    <mergeCell ref="U18:Z18"/>
    <mergeCell ref="AA18:AB18"/>
    <mergeCell ref="AC20:AE20"/>
    <mergeCell ref="CG14:CH14"/>
    <mergeCell ref="K15:L15"/>
    <mergeCell ref="O15:S15"/>
    <mergeCell ref="U15:W15"/>
    <mergeCell ref="X15:AC15"/>
    <mergeCell ref="AE15:AG15"/>
    <mergeCell ref="AT15:AU15"/>
    <mergeCell ref="AW15:BB15"/>
    <mergeCell ref="BC15:BF15"/>
    <mergeCell ref="BG15:BJ15"/>
    <mergeCell ref="BC14:BF14"/>
    <mergeCell ref="BG14:BJ14"/>
    <mergeCell ref="BK14:BM14"/>
    <mergeCell ref="BN14:BQ14"/>
    <mergeCell ref="BU14:BV14"/>
    <mergeCell ref="BW14:CF14"/>
    <mergeCell ref="BK15:BM15"/>
    <mergeCell ref="BS19:CH19"/>
    <mergeCell ref="I20:K20"/>
    <mergeCell ref="L20:Q20"/>
    <mergeCell ref="R20:T20"/>
    <mergeCell ref="U20:Z20"/>
    <mergeCell ref="AA20:AB20"/>
    <mergeCell ref="BU16:BV16"/>
    <mergeCell ref="BW16:CF16"/>
    <mergeCell ref="CG16:CH16"/>
    <mergeCell ref="B17:BT17"/>
    <mergeCell ref="BU17:BV17"/>
    <mergeCell ref="BW17:CF17"/>
    <mergeCell ref="CG17:CH17"/>
    <mergeCell ref="AT16:AU16"/>
    <mergeCell ref="AW16:BB16"/>
    <mergeCell ref="BC16:BF16"/>
    <mergeCell ref="BG16:BJ16"/>
    <mergeCell ref="BK16:BM16"/>
    <mergeCell ref="BN16:BQ16"/>
    <mergeCell ref="K16:L16"/>
    <mergeCell ref="O16:S16"/>
    <mergeCell ref="U16:W16"/>
    <mergeCell ref="X16:AC16"/>
    <mergeCell ref="AE16:AG16"/>
    <mergeCell ref="AO25:AS25"/>
    <mergeCell ref="BF25:BW25"/>
    <mergeCell ref="CB25:CD25"/>
    <mergeCell ref="B26:T26"/>
    <mergeCell ref="U26:AB26"/>
    <mergeCell ref="BF26:BW26"/>
    <mergeCell ref="BU18:CH18"/>
    <mergeCell ref="I19:K19"/>
    <mergeCell ref="L19:Q19"/>
    <mergeCell ref="R19:T19"/>
    <mergeCell ref="U19:Z19"/>
    <mergeCell ref="AA19:AB19"/>
    <mergeCell ref="AC19:AE19"/>
    <mergeCell ref="AR19:AT19"/>
    <mergeCell ref="AU19:BD19"/>
    <mergeCell ref="BE19:BO19"/>
    <mergeCell ref="AC18:AE18"/>
    <mergeCell ref="AJ18:AQ20"/>
    <mergeCell ref="AR18:AT18"/>
    <mergeCell ref="AU18:BD18"/>
    <mergeCell ref="BE18:BO18"/>
    <mergeCell ref="BP18:BR18"/>
    <mergeCell ref="BP19:BR19"/>
    <mergeCell ref="BP20:CG20"/>
    <mergeCell ref="B28:E28"/>
    <mergeCell ref="F28:H28"/>
    <mergeCell ref="I28:J28"/>
    <mergeCell ref="K28:L28"/>
    <mergeCell ref="M28:Q28"/>
    <mergeCell ref="R28:T28"/>
    <mergeCell ref="AR20:AT20"/>
    <mergeCell ref="AU20:BD20"/>
    <mergeCell ref="BE20:BO20"/>
    <mergeCell ref="A21:CH21"/>
    <mergeCell ref="B22:I22"/>
    <mergeCell ref="J22:CG22"/>
    <mergeCell ref="B24:T24"/>
    <mergeCell ref="U24:AB24"/>
    <mergeCell ref="AC24:AN24"/>
    <mergeCell ref="AO24:AS24"/>
    <mergeCell ref="AT24:BE25"/>
    <mergeCell ref="BF24:BW24"/>
    <mergeCell ref="BX24:CA24"/>
    <mergeCell ref="CB24:CD24"/>
    <mergeCell ref="CE24:CH28"/>
    <mergeCell ref="B25:T25"/>
    <mergeCell ref="U25:AB25"/>
    <mergeCell ref="AC25:AN25"/>
    <mergeCell ref="CB26:CD26"/>
    <mergeCell ref="U27:AB27"/>
    <mergeCell ref="AC27:AN27"/>
    <mergeCell ref="AO27:AS27"/>
    <mergeCell ref="BF27:BK28"/>
    <mergeCell ref="BL27:BQ28"/>
    <mergeCell ref="BR27:BW28"/>
    <mergeCell ref="BX27:CA27"/>
    <mergeCell ref="AC26:AN26"/>
    <mergeCell ref="AO26:AS26"/>
    <mergeCell ref="AT26:AV28"/>
    <mergeCell ref="AW26:AY28"/>
    <mergeCell ref="AZ26:BB28"/>
    <mergeCell ref="BC26:BE28"/>
    <mergeCell ref="AK28:AN28"/>
    <mergeCell ref="AO28:AS28"/>
    <mergeCell ref="CB27:CD28"/>
    <mergeCell ref="U28:AB28"/>
    <mergeCell ref="AC28:AF28"/>
    <mergeCell ref="AG28:AJ28"/>
    <mergeCell ref="BX28:CA28"/>
    <mergeCell ref="U30:AB30"/>
    <mergeCell ref="AO30:AS30"/>
    <mergeCell ref="AT30:AV30"/>
    <mergeCell ref="AW30:AY30"/>
    <mergeCell ref="AZ30:BB30"/>
    <mergeCell ref="BC30:BE30"/>
    <mergeCell ref="BF30:BK30"/>
    <mergeCell ref="BL30:BQ30"/>
    <mergeCell ref="AC30:AN30"/>
    <mergeCell ref="BR30:BW30"/>
    <mergeCell ref="BX30:CA30"/>
    <mergeCell ref="CB30:CD30"/>
    <mergeCell ref="CE30:CH33"/>
    <mergeCell ref="BR31:BW31"/>
    <mergeCell ref="BX31:CA31"/>
    <mergeCell ref="CB31:CD31"/>
    <mergeCell ref="BR32:BW32"/>
    <mergeCell ref="AT31:AV31"/>
    <mergeCell ref="AW31:AY31"/>
    <mergeCell ref="AZ31:BB31"/>
    <mergeCell ref="BC31:BE31"/>
    <mergeCell ref="BF31:BK31"/>
    <mergeCell ref="BL31:BQ31"/>
    <mergeCell ref="B31:T31"/>
    <mergeCell ref="U31:AB31"/>
    <mergeCell ref="AC31:AF31"/>
    <mergeCell ref="AG31:AJ31"/>
    <mergeCell ref="AK31:AN31"/>
    <mergeCell ref="AO31:AS31"/>
    <mergeCell ref="BX32:CA32"/>
    <mergeCell ref="CB32:CD32"/>
    <mergeCell ref="B33:E33"/>
    <mergeCell ref="F33:H33"/>
    <mergeCell ref="I33:J33"/>
    <mergeCell ref="K33:L33"/>
    <mergeCell ref="M33:Q33"/>
    <mergeCell ref="R33:T33"/>
    <mergeCell ref="U33:AB33"/>
    <mergeCell ref="AC33:AF33"/>
    <mergeCell ref="AT32:AV32"/>
    <mergeCell ref="AW32:AY32"/>
    <mergeCell ref="AZ32:BB32"/>
    <mergeCell ref="BC32:BE32"/>
    <mergeCell ref="BF32:BK32"/>
    <mergeCell ref="BL32:BQ32"/>
    <mergeCell ref="U32:AB32"/>
    <mergeCell ref="B35:T35"/>
    <mergeCell ref="U35:AB35"/>
    <mergeCell ref="AO35:AS35"/>
    <mergeCell ref="AT35:AV35"/>
    <mergeCell ref="AW35:AY35"/>
    <mergeCell ref="AZ35:BB35"/>
    <mergeCell ref="BC33:BE33"/>
    <mergeCell ref="BF33:BK33"/>
    <mergeCell ref="AG33:AJ33"/>
    <mergeCell ref="AK33:AN33"/>
    <mergeCell ref="AO33:AS33"/>
    <mergeCell ref="AT33:AV33"/>
    <mergeCell ref="AW33:AY33"/>
    <mergeCell ref="AZ33:BB33"/>
    <mergeCell ref="AC35:AN35"/>
    <mergeCell ref="AZ37:BB37"/>
    <mergeCell ref="BC37:BE37"/>
    <mergeCell ref="BF37:BK37"/>
    <mergeCell ref="BL37:BQ37"/>
    <mergeCell ref="CB38:CD38"/>
    <mergeCell ref="BF38:BQ38"/>
    <mergeCell ref="AC32:AF32"/>
    <mergeCell ref="AG32:AJ32"/>
    <mergeCell ref="AK32:AN32"/>
    <mergeCell ref="AO32:AS32"/>
    <mergeCell ref="CB33:CD33"/>
    <mergeCell ref="BL33:BQ33"/>
    <mergeCell ref="BR33:BT33"/>
    <mergeCell ref="BU33:BW33"/>
    <mergeCell ref="BX33:CA33"/>
    <mergeCell ref="AZ36:BB36"/>
    <mergeCell ref="AT37:AV37"/>
    <mergeCell ref="AW37:AY37"/>
    <mergeCell ref="AT36:AV36"/>
    <mergeCell ref="AW36:AY36"/>
    <mergeCell ref="CE35:CH38"/>
    <mergeCell ref="BC35:BE35"/>
    <mergeCell ref="BF35:BK35"/>
    <mergeCell ref="BL35:BQ35"/>
    <mergeCell ref="BR35:BW35"/>
    <mergeCell ref="BX35:CA35"/>
    <mergeCell ref="CB35:CD35"/>
    <mergeCell ref="BR37:BW37"/>
    <mergeCell ref="BX37:CA37"/>
    <mergeCell ref="CB37:CD37"/>
    <mergeCell ref="BC36:BE36"/>
    <mergeCell ref="BF36:BK36"/>
    <mergeCell ref="BL36:BQ36"/>
    <mergeCell ref="BR36:BW36"/>
    <mergeCell ref="BX36:CA36"/>
    <mergeCell ref="CB36:CD36"/>
    <mergeCell ref="BR38:BT38"/>
    <mergeCell ref="BU38:BW38"/>
    <mergeCell ref="BX38:CA38"/>
    <mergeCell ref="U37:AB37"/>
    <mergeCell ref="AC37:AF37"/>
    <mergeCell ref="AG37:AJ37"/>
    <mergeCell ref="AK37:AN37"/>
    <mergeCell ref="AO37:AS37"/>
    <mergeCell ref="B36:T36"/>
    <mergeCell ref="U36:AB36"/>
    <mergeCell ref="AC36:AF36"/>
    <mergeCell ref="AG36:AJ36"/>
    <mergeCell ref="AK36:AN36"/>
    <mergeCell ref="AO36:AS36"/>
    <mergeCell ref="AZ40:BB40"/>
    <mergeCell ref="AZ38:BB38"/>
    <mergeCell ref="BC38:BE38"/>
    <mergeCell ref="B38:E38"/>
    <mergeCell ref="F38:H38"/>
    <mergeCell ref="I38:J38"/>
    <mergeCell ref="K38:L38"/>
    <mergeCell ref="M38:Q38"/>
    <mergeCell ref="R38:T38"/>
    <mergeCell ref="U38:AB38"/>
    <mergeCell ref="AC38:AF38"/>
    <mergeCell ref="AG38:AJ38"/>
    <mergeCell ref="AK38:AN38"/>
    <mergeCell ref="AO38:AS38"/>
    <mergeCell ref="AT38:AV38"/>
    <mergeCell ref="AW38:AY38"/>
    <mergeCell ref="AC40:AN40"/>
    <mergeCell ref="CE40:CH43"/>
    <mergeCell ref="B41:T41"/>
    <mergeCell ref="U41:AB41"/>
    <mergeCell ref="AC41:AF41"/>
    <mergeCell ref="AG41:AJ41"/>
    <mergeCell ref="AK41:AN41"/>
    <mergeCell ref="AO41:AS41"/>
    <mergeCell ref="AT41:AV41"/>
    <mergeCell ref="AW41:AY41"/>
    <mergeCell ref="AZ41:BB41"/>
    <mergeCell ref="BC40:BE40"/>
    <mergeCell ref="BF40:BK40"/>
    <mergeCell ref="BL40:BQ40"/>
    <mergeCell ref="BR40:BW40"/>
    <mergeCell ref="BX40:CA40"/>
    <mergeCell ref="CB40:CD40"/>
    <mergeCell ref="BR42:BW42"/>
    <mergeCell ref="BX42:CA42"/>
    <mergeCell ref="B40:T40"/>
    <mergeCell ref="U40:AB40"/>
    <mergeCell ref="AO40:AS40"/>
    <mergeCell ref="AT40:AV40"/>
    <mergeCell ref="AW40:AY40"/>
    <mergeCell ref="BF43:BQ43"/>
    <mergeCell ref="BR43:BT43"/>
    <mergeCell ref="BU43:BW43"/>
    <mergeCell ref="BC41:BE41"/>
    <mergeCell ref="BF41:BK41"/>
    <mergeCell ref="BL41:BQ41"/>
    <mergeCell ref="BR41:BW41"/>
    <mergeCell ref="BX41:CA41"/>
    <mergeCell ref="CB41:CD41"/>
    <mergeCell ref="BX43:CA43"/>
    <mergeCell ref="B46:T46"/>
    <mergeCell ref="U46:AB46"/>
    <mergeCell ref="AC46:AF46"/>
    <mergeCell ref="AG46:AJ46"/>
    <mergeCell ref="CB42:CD42"/>
    <mergeCell ref="B43:E43"/>
    <mergeCell ref="F43:H43"/>
    <mergeCell ref="I43:J43"/>
    <mergeCell ref="K43:L43"/>
    <mergeCell ref="M43:Q43"/>
    <mergeCell ref="R43:T43"/>
    <mergeCell ref="U43:AB43"/>
    <mergeCell ref="AT42:AV42"/>
    <mergeCell ref="AW42:AY42"/>
    <mergeCell ref="AZ42:BB42"/>
    <mergeCell ref="BC42:BE42"/>
    <mergeCell ref="BF42:BK42"/>
    <mergeCell ref="BL42:BQ42"/>
    <mergeCell ref="U42:AB42"/>
    <mergeCell ref="AC42:AF42"/>
    <mergeCell ref="AG42:AJ42"/>
    <mergeCell ref="AK42:AN42"/>
    <mergeCell ref="AO42:AS42"/>
    <mergeCell ref="CB43:CD43"/>
    <mergeCell ref="AZ45:BB45"/>
    <mergeCell ref="AZ43:BB43"/>
    <mergeCell ref="BC43:BE43"/>
    <mergeCell ref="AC43:AF43"/>
    <mergeCell ref="AG43:AJ43"/>
    <mergeCell ref="AK43:AN43"/>
    <mergeCell ref="AO43:AS43"/>
    <mergeCell ref="AT43:AV43"/>
    <mergeCell ref="AW43:AY43"/>
    <mergeCell ref="AC45:AN45"/>
    <mergeCell ref="CB46:CD46"/>
    <mergeCell ref="CE45:CH48"/>
    <mergeCell ref="BC45:BE45"/>
    <mergeCell ref="BF45:BK45"/>
    <mergeCell ref="BL45:BQ45"/>
    <mergeCell ref="BR45:BW45"/>
    <mergeCell ref="BX45:CA45"/>
    <mergeCell ref="CB45:CD45"/>
    <mergeCell ref="BR47:BW47"/>
    <mergeCell ref="BX47:CA47"/>
    <mergeCell ref="CB47:CD47"/>
    <mergeCell ref="BC47:BE47"/>
    <mergeCell ref="BF47:BK47"/>
    <mergeCell ref="BL47:BQ47"/>
    <mergeCell ref="BC46:BE46"/>
    <mergeCell ref="BF46:BK46"/>
    <mergeCell ref="CG65:CH65"/>
    <mergeCell ref="CB48:CD48"/>
    <mergeCell ref="B50:T57"/>
    <mergeCell ref="U50:Z50"/>
    <mergeCell ref="B59:CH60"/>
    <mergeCell ref="B61:S61"/>
    <mergeCell ref="W61:AD61"/>
    <mergeCell ref="AE61:AV61"/>
    <mergeCell ref="AZ61:BE61"/>
    <mergeCell ref="BF61:BW61"/>
    <mergeCell ref="CA61:CH61"/>
    <mergeCell ref="AZ48:BB48"/>
    <mergeCell ref="BC48:BE48"/>
    <mergeCell ref="BF48:BQ48"/>
    <mergeCell ref="BR48:BT48"/>
    <mergeCell ref="BU48:BW48"/>
    <mergeCell ref="BX48:CA48"/>
    <mergeCell ref="AG48:AJ48"/>
    <mergeCell ref="AK48:AN48"/>
    <mergeCell ref="AO48:AS48"/>
    <mergeCell ref="B62:AD63"/>
    <mergeCell ref="AE62:BE63"/>
    <mergeCell ref="BF62:CH63"/>
    <mergeCell ref="I48:J48"/>
    <mergeCell ref="CB65:CC65"/>
    <mergeCell ref="CE65:CF65"/>
    <mergeCell ref="K48:L48"/>
    <mergeCell ref="M48:Q48"/>
    <mergeCell ref="R48:T48"/>
    <mergeCell ref="U48:AB48"/>
    <mergeCell ref="AT47:AV47"/>
    <mergeCell ref="AW47:AY47"/>
    <mergeCell ref="U47:AB47"/>
    <mergeCell ref="AC47:AF47"/>
    <mergeCell ref="AG47:AJ47"/>
    <mergeCell ref="AK47:AN47"/>
    <mergeCell ref="AO47:AS47"/>
    <mergeCell ref="AC48:AF48"/>
    <mergeCell ref="AT48:AV48"/>
    <mergeCell ref="AW48:AY48"/>
    <mergeCell ref="AZ47:BB47"/>
    <mergeCell ref="AY8:BF8"/>
    <mergeCell ref="AQ8:AV8"/>
    <mergeCell ref="S27:T27"/>
    <mergeCell ref="B32:S32"/>
    <mergeCell ref="B37:S37"/>
    <mergeCell ref="B42:S42"/>
    <mergeCell ref="B47:S47"/>
    <mergeCell ref="A65:BV65"/>
    <mergeCell ref="BW65:CA65"/>
    <mergeCell ref="B48:E48"/>
    <mergeCell ref="F48:H48"/>
    <mergeCell ref="BL46:BQ46"/>
    <mergeCell ref="BR46:BW46"/>
    <mergeCell ref="BX46:CA46"/>
    <mergeCell ref="AK46:AN46"/>
    <mergeCell ref="AO46:AS46"/>
    <mergeCell ref="AT46:AV46"/>
    <mergeCell ref="AW46:AY46"/>
    <mergeCell ref="AZ46:BB46"/>
    <mergeCell ref="B45:T45"/>
    <mergeCell ref="U45:AB45"/>
    <mergeCell ref="AO45:AS45"/>
    <mergeCell ref="AT45:AV45"/>
    <mergeCell ref="AW45:AY45"/>
  </mergeCells>
  <conditionalFormatting sqref="N3:AG3">
    <cfRule type="expression" dxfId="160" priority="120">
      <formula>$N$3=""</formula>
    </cfRule>
  </conditionalFormatting>
  <conditionalFormatting sqref="N6:AG6">
    <cfRule type="expression" dxfId="159" priority="119">
      <formula>$N$6=""</formula>
    </cfRule>
  </conditionalFormatting>
  <conditionalFormatting sqref="AQ8">
    <cfRule type="expression" dxfId="158" priority="118">
      <formula>$AQ$8=""</formula>
    </cfRule>
  </conditionalFormatting>
  <conditionalFormatting sqref="N8">
    <cfRule type="expression" dxfId="157" priority="117">
      <formula>$N$8=""</formula>
    </cfRule>
  </conditionalFormatting>
  <conditionalFormatting sqref="N10">
    <cfRule type="expression" dxfId="156" priority="116">
      <formula>$N$10=""</formula>
    </cfRule>
  </conditionalFormatting>
  <conditionalFormatting sqref="N12">
    <cfRule type="expression" dxfId="155" priority="115">
      <formula>$N$12=""</formula>
    </cfRule>
  </conditionalFormatting>
  <conditionalFormatting sqref="BU10 BU12:BU16 BV12:BV15">
    <cfRule type="expression" dxfId="154" priority="114">
      <formula>AND($BU$10="",$BU$12="",$BU$13="",$BU$14="",$BU$15="",$BU$17="")</formula>
    </cfRule>
  </conditionalFormatting>
  <conditionalFormatting sqref="AY2">
    <cfRule type="expression" dxfId="153" priority="113">
      <formula>$AY$2=""</formula>
    </cfRule>
  </conditionalFormatting>
  <conditionalFormatting sqref="BP18">
    <cfRule type="expression" dxfId="152" priority="121">
      <formula>$BP$18=""</formula>
    </cfRule>
  </conditionalFormatting>
  <conditionalFormatting sqref="BP19:BR19">
    <cfRule type="expression" dxfId="151" priority="111">
      <formula>$BP$19=""</formula>
    </cfRule>
  </conditionalFormatting>
  <conditionalFormatting sqref="U18:Z18">
    <cfRule type="expression" dxfId="150" priority="110">
      <formula>AND($I$18="YES",$U$18="")</formula>
    </cfRule>
  </conditionalFormatting>
  <conditionalFormatting sqref="U19:Z19">
    <cfRule type="expression" dxfId="149" priority="109">
      <formula>AND($I$19="yes",$U$19="")</formula>
    </cfRule>
  </conditionalFormatting>
  <conditionalFormatting sqref="U20:Z20">
    <cfRule type="expression" dxfId="148" priority="108">
      <formula>AND($I$20="yes",$U$20="")</formula>
    </cfRule>
  </conditionalFormatting>
  <conditionalFormatting sqref="AC18 AF18:AI18">
    <cfRule type="expression" dxfId="147" priority="107">
      <formula>AND(NOT($U$18=""),$AC$18="")</formula>
    </cfRule>
  </conditionalFormatting>
  <conditionalFormatting sqref="AC19 AF19:AI19">
    <cfRule type="expression" dxfId="146" priority="106">
      <formula>AND(NOT($U$19=""),$AC$19="")</formula>
    </cfRule>
  </conditionalFormatting>
  <conditionalFormatting sqref="AC20 AF20:AI20">
    <cfRule type="expression" dxfId="145" priority="105">
      <formula>AND(NOT($U$20=""),$AC$20="")</formula>
    </cfRule>
  </conditionalFormatting>
  <conditionalFormatting sqref="BM8">
    <cfRule type="expression" dxfId="144" priority="104">
      <formula>AND($Y$10="",$S$1="NEW ITEM")</formula>
    </cfRule>
  </conditionalFormatting>
  <conditionalFormatting sqref="X15">
    <cfRule type="expression" dxfId="143" priority="97">
      <formula>AND(X15="",NOT(M15=""),NOT(M16=""))</formula>
    </cfRule>
    <cfRule type="expression" dxfId="142" priority="103">
      <formula>AND(NOT(X14=""),X15="",M16="")</formula>
    </cfRule>
  </conditionalFormatting>
  <conditionalFormatting sqref="AE14 AE16">
    <cfRule type="expression" dxfId="141" priority="102">
      <formula>AND(NOT(X14=""),AE14="")</formula>
    </cfRule>
  </conditionalFormatting>
  <conditionalFormatting sqref="AE15">
    <cfRule type="expression" dxfId="140" priority="101">
      <formula>AND(NOT(X15=""),AE15="")</formula>
    </cfRule>
  </conditionalFormatting>
  <conditionalFormatting sqref="M15">
    <cfRule type="expression" dxfId="139" priority="74">
      <formula>$M$15=""</formula>
    </cfRule>
    <cfRule type="expression" dxfId="138" priority="96">
      <formula>AND(NOT(X15=""),M15="")</formula>
    </cfRule>
    <cfRule type="expression" dxfId="137" priority="100">
      <formula>AND(NOT(X14=""),M16="",M15="")</formula>
    </cfRule>
  </conditionalFormatting>
  <conditionalFormatting sqref="AJ16">
    <cfRule type="expression" dxfId="136" priority="99">
      <formula>AND(NOT(AB16=""),AJ16="")</formula>
    </cfRule>
  </conditionalFormatting>
  <conditionalFormatting sqref="M16">
    <cfRule type="expression" dxfId="135" priority="75">
      <formula>AND(NOT($X$16=""),$M$16="")</formula>
    </cfRule>
    <cfRule type="expression" dxfId="134" priority="98">
      <formula>AND(NOT(X14=""),M15="",M16="")</formula>
    </cfRule>
  </conditionalFormatting>
  <conditionalFormatting sqref="AV15">
    <cfRule type="expression" dxfId="133" priority="94">
      <formula>AND(NOT(BG15=""),AV15="")</formula>
    </cfRule>
    <cfRule type="expression" dxfId="132" priority="95">
      <formula>AND(NOT(BG14=""),AV16="",AV15="")</formula>
    </cfRule>
  </conditionalFormatting>
  <conditionalFormatting sqref="AV16">
    <cfRule type="expression" dxfId="131" priority="76">
      <formula>AND(NOT($BG$16=""),$AV$16="")</formula>
    </cfRule>
    <cfRule type="expression" dxfId="130" priority="93">
      <formula>AND(NOT(BG14=""),AV15="",AV16="")</formula>
    </cfRule>
  </conditionalFormatting>
  <conditionalFormatting sqref="BG14">
    <cfRule type="expression" dxfId="129" priority="92">
      <formula>AND(NOT(AV15=""),BG14="")</formula>
    </cfRule>
  </conditionalFormatting>
  <conditionalFormatting sqref="BG14">
    <cfRule type="expression" dxfId="128" priority="91">
      <formula>AND(NOT(BO14=""),BG14="")</formula>
    </cfRule>
  </conditionalFormatting>
  <conditionalFormatting sqref="BG14:BJ14">
    <cfRule type="expression" dxfId="127" priority="80">
      <formula>AND($BG$14="",NOT($AV$16=""))</formula>
    </cfRule>
    <cfRule type="expression" dxfId="126" priority="90">
      <formula>AND(NOT(BG15=""),BG14="")</formula>
    </cfRule>
  </conditionalFormatting>
  <conditionalFormatting sqref="BG15:BJ15">
    <cfRule type="expression" dxfId="125" priority="88">
      <formula>AND(BG15="",NOT(AV15=""),NOT(AV16=""))</formula>
    </cfRule>
    <cfRule type="expression" dxfId="124" priority="89">
      <formula>AND(NOT(BG14=""),BG15="",AV16="")</formula>
    </cfRule>
  </conditionalFormatting>
  <conditionalFormatting sqref="BG16:BJ16">
    <cfRule type="expression" dxfId="123" priority="84">
      <formula>AND(BG16="",AV16="",AV15="",NOT(BG14=""))</formula>
    </cfRule>
    <cfRule type="expression" dxfId="122" priority="85">
      <formula>AND(NOT(BO16=""),BG16="")</formula>
    </cfRule>
    <cfRule type="expression" priority="86">
      <formula>AND(NOT(BG16=""),NOT(BO16=""),NOT(AV16=""))</formula>
    </cfRule>
    <cfRule type="expression" dxfId="121" priority="87">
      <formula>AND(BG16="",NOT(AV16=""))</formula>
    </cfRule>
  </conditionalFormatting>
  <conditionalFormatting sqref="BN14">
    <cfRule type="expression" dxfId="120" priority="83">
      <formula>AND(NOT(BG14=""),BN14="")</formula>
    </cfRule>
  </conditionalFormatting>
  <conditionalFormatting sqref="BN15">
    <cfRule type="expression" dxfId="119" priority="82">
      <formula>AND(NOT(BG15=""),BN15="")</formula>
    </cfRule>
  </conditionalFormatting>
  <conditionalFormatting sqref="BN16:BQ16">
    <cfRule type="expression" dxfId="118" priority="81">
      <formula>AND(NOT(BG16=""),BN16="")</formula>
    </cfRule>
  </conditionalFormatting>
  <conditionalFormatting sqref="X14">
    <cfRule type="expression" dxfId="117" priority="79">
      <formula>AND(NOT(M15=""),X14="")</formula>
    </cfRule>
  </conditionalFormatting>
  <conditionalFormatting sqref="X14">
    <cfRule type="expression" dxfId="116" priority="77">
      <formula>AND($X$14="",NOT($M$16=""))</formula>
    </cfRule>
    <cfRule type="expression" dxfId="115" priority="78">
      <formula>AND(NOT(X15=""),X14="")</formula>
    </cfRule>
  </conditionalFormatting>
  <conditionalFormatting sqref="I18:K18">
    <cfRule type="expression" dxfId="114" priority="71">
      <formula>$I$18=""</formula>
    </cfRule>
  </conditionalFormatting>
  <conditionalFormatting sqref="I19:K19">
    <cfRule type="expression" dxfId="113" priority="70">
      <formula>$I$19=""</formula>
    </cfRule>
  </conditionalFormatting>
  <conditionalFormatting sqref="I20:K20">
    <cfRule type="expression" dxfId="112" priority="69">
      <formula>$I$20=""</formula>
    </cfRule>
  </conditionalFormatting>
  <conditionalFormatting sqref="AR18:AT18">
    <cfRule type="expression" dxfId="111" priority="68">
      <formula>$AR$18=""</formula>
    </cfRule>
  </conditionalFormatting>
  <conditionalFormatting sqref="AR19:AT19">
    <cfRule type="expression" dxfId="110" priority="67">
      <formula>$AR$19=""</formula>
    </cfRule>
  </conditionalFormatting>
  <conditionalFormatting sqref="AR20:AT20">
    <cfRule type="expression" dxfId="109" priority="66">
      <formula>$AR$20=""</formula>
    </cfRule>
  </conditionalFormatting>
  <conditionalFormatting sqref="CB32 CB37 CB42 CB47">
    <cfRule type="expression" dxfId="108" priority="65">
      <formula>$CB$32=""</formula>
    </cfRule>
  </conditionalFormatting>
  <conditionalFormatting sqref="CB33 CB38 CB43 CB48">
    <cfRule type="expression" dxfId="107" priority="64">
      <formula>$CB$33=""</formula>
    </cfRule>
  </conditionalFormatting>
  <conditionalFormatting sqref="B61:W62">
    <cfRule type="expression" dxfId="106" priority="63">
      <formula>$W$61=""</formula>
    </cfRule>
  </conditionalFormatting>
  <conditionalFormatting sqref="CB65:CC65">
    <cfRule type="expression" dxfId="105" priority="62">
      <formula>$CB$65=""</formula>
    </cfRule>
  </conditionalFormatting>
  <conditionalFormatting sqref="CG65:CH65">
    <cfRule type="expression" dxfId="104" priority="61">
      <formula>$CG$65=""</formula>
    </cfRule>
  </conditionalFormatting>
  <conditionalFormatting sqref="AC34:BE34 BC30:BC33 AZ30:AZ33 AT30:AT33 AW30:AW33 AK31:AK33 AC30:AC33 AG31:AG33 AC39:BE39 AC44:BE44 AC49:BE49 BC35:BC38 BC40:BC43 BC45:BC48 AZ35:AZ38 AZ40:AZ43 AZ45:AZ48 AT35:AT38 AT40:AT43 AT45:AT48 AW35:AW38 AW40:AW43 AW45:AW48 AK36:AK38 AK41:AK43 AK46:AK48 AC35:AC38 AC40:AC43 AC45:AC48 AG36:AG38 AG41:AG43 AG46:AG48">
    <cfRule type="containsErrors" dxfId="103" priority="60">
      <formula>ISERROR(AC30)</formula>
    </cfRule>
  </conditionalFormatting>
  <conditionalFormatting sqref="B31 B36 B41 B46">
    <cfRule type="expression" dxfId="102" priority="59">
      <formula>$B$31=""</formula>
    </cfRule>
  </conditionalFormatting>
  <conditionalFormatting sqref="B32">
    <cfRule type="expression" dxfId="101" priority="58">
      <formula>$B$32=""</formula>
    </cfRule>
  </conditionalFormatting>
  <conditionalFormatting sqref="I33 I38 I43 I48">
    <cfRule type="expression" dxfId="100" priority="57">
      <formula>$I$33=""</formula>
    </cfRule>
  </conditionalFormatting>
  <conditionalFormatting sqref="K33 K38 K43 K48">
    <cfRule type="expression" dxfId="99" priority="56">
      <formula>$K$33=""</formula>
    </cfRule>
  </conditionalFormatting>
  <conditionalFormatting sqref="M33 M38 M43 M48">
    <cfRule type="expression" dxfId="98" priority="55">
      <formula>$M$33=""</formula>
    </cfRule>
  </conditionalFormatting>
  <conditionalFormatting sqref="R33 R38 R43 R48">
    <cfRule type="expression" dxfId="97" priority="54">
      <formula>$R$33=""</formula>
    </cfRule>
  </conditionalFormatting>
  <conditionalFormatting sqref="AO30:AO33 AO35:AO38 AO40:AO43 AO45:AO48">
    <cfRule type="containsErrors" dxfId="96" priority="51">
      <formula>ISERROR(AO30)</formula>
    </cfRule>
  </conditionalFormatting>
  <conditionalFormatting sqref="X16">
    <cfRule type="expression" dxfId="95" priority="122">
      <formula>AND(X16="",M16="",M15="",NOT(X14=""))</formula>
    </cfRule>
    <cfRule type="expression" dxfId="94" priority="123">
      <formula>AND(NOT(AE16=""),X16="")</formula>
    </cfRule>
    <cfRule type="expression" priority="124">
      <formula>AND(NOT(X16=""),NOT(AE16=""),NOT(M16=""))</formula>
    </cfRule>
    <cfRule type="expression" dxfId="93" priority="125">
      <formula>AND(X16="",NOT(M16=""))</formula>
    </cfRule>
  </conditionalFormatting>
  <conditionalFormatting sqref="X14">
    <cfRule type="expression" dxfId="92" priority="126">
      <formula>AND(NOT(AE14=""),X14="")</formula>
    </cfRule>
  </conditionalFormatting>
  <conditionalFormatting sqref="AC30 AC35 AC40 AC45">
    <cfRule type="cellIs" dxfId="91" priority="42" operator="equal">
      <formula>""</formula>
    </cfRule>
  </conditionalFormatting>
  <conditionalFormatting sqref="BI2">
    <cfRule type="expression" dxfId="90" priority="901">
      <formula>$BI$2=""</formula>
    </cfRule>
  </conditionalFormatting>
  <conditionalFormatting sqref="BG6:BL6">
    <cfRule type="expression" dxfId="89" priority="902">
      <formula>AND($AY$2="no",$BG$6="")</formula>
    </cfRule>
  </conditionalFormatting>
  <conditionalFormatting sqref="BG8:BL8">
    <cfRule type="expression" dxfId="88" priority="903">
      <formula>AND($AY$2="no",$BG$8="")</formula>
    </cfRule>
  </conditionalFormatting>
  <conditionalFormatting sqref="B37">
    <cfRule type="expression" dxfId="87" priority="40">
      <formula>$B$32=""</formula>
    </cfRule>
  </conditionalFormatting>
  <conditionalFormatting sqref="B47 B42">
    <cfRule type="expression" dxfId="86" priority="39">
      <formula>$B$32=""</formula>
    </cfRule>
  </conditionalFormatting>
  <conditionalFormatting sqref="U35">
    <cfRule type="expression" dxfId="85" priority="37">
      <formula>$U$30=""</formula>
    </cfRule>
  </conditionalFormatting>
  <conditionalFormatting sqref="U36">
    <cfRule type="expression" dxfId="84" priority="36">
      <formula>$U$31=""</formula>
    </cfRule>
  </conditionalFormatting>
  <conditionalFormatting sqref="U38">
    <cfRule type="expression" dxfId="83" priority="32">
      <formula>$U$33=""</formula>
    </cfRule>
  </conditionalFormatting>
  <conditionalFormatting sqref="U40">
    <cfRule type="expression" dxfId="82" priority="31">
      <formula>$U$30=""</formula>
    </cfRule>
  </conditionalFormatting>
  <conditionalFormatting sqref="U41">
    <cfRule type="expression" dxfId="81" priority="30">
      <formula>$U$31=""</formula>
    </cfRule>
  </conditionalFormatting>
  <conditionalFormatting sqref="U43">
    <cfRule type="expression" dxfId="80" priority="26">
      <formula>$U$33=""</formula>
    </cfRule>
  </conditionalFormatting>
  <conditionalFormatting sqref="U45">
    <cfRule type="expression" dxfId="79" priority="25">
      <formula>$U$30=""</formula>
    </cfRule>
  </conditionalFormatting>
  <conditionalFormatting sqref="U46">
    <cfRule type="expression" dxfId="78" priority="24">
      <formula>$U$31=""</formula>
    </cfRule>
  </conditionalFormatting>
  <conditionalFormatting sqref="U48">
    <cfRule type="expression" dxfId="77" priority="20">
      <formula>$U$33=""</formula>
    </cfRule>
  </conditionalFormatting>
  <conditionalFormatting sqref="U30">
    <cfRule type="expression" dxfId="76" priority="19">
      <formula>$U$30=""</formula>
    </cfRule>
  </conditionalFormatting>
  <conditionalFormatting sqref="U31">
    <cfRule type="expression" dxfId="75" priority="18">
      <formula>$U$31=""</formula>
    </cfRule>
  </conditionalFormatting>
  <conditionalFormatting sqref="U33">
    <cfRule type="expression" dxfId="74" priority="14">
      <formula>$U$33=""</formula>
    </cfRule>
  </conditionalFormatting>
  <conditionalFormatting sqref="U32">
    <cfRule type="expression" dxfId="73" priority="13">
      <formula>NOT($U$37="")</formula>
    </cfRule>
  </conditionalFormatting>
  <conditionalFormatting sqref="U32">
    <cfRule type="expression" dxfId="72" priority="11">
      <formula>$U$32=""</formula>
    </cfRule>
    <cfRule type="expression" dxfId="71" priority="12">
      <formula>NOT($U$32="")</formula>
    </cfRule>
  </conditionalFormatting>
  <conditionalFormatting sqref="U37">
    <cfRule type="expression" dxfId="70" priority="10">
      <formula>NOT($U$37="")</formula>
    </cfRule>
  </conditionalFormatting>
  <conditionalFormatting sqref="U37">
    <cfRule type="expression" dxfId="69" priority="8">
      <formula>$U$32=""</formula>
    </cfRule>
    <cfRule type="expression" dxfId="68" priority="9">
      <formula>NOT($U$32="")</formula>
    </cfRule>
  </conditionalFormatting>
  <conditionalFormatting sqref="U42">
    <cfRule type="expression" dxfId="67" priority="7">
      <formula>NOT($U$37="")</formula>
    </cfRule>
  </conditionalFormatting>
  <conditionalFormatting sqref="U42">
    <cfRule type="expression" dxfId="66" priority="5">
      <formula>$U$32=""</formula>
    </cfRule>
    <cfRule type="expression" dxfId="65" priority="6">
      <formula>NOT($U$32="")</formula>
    </cfRule>
  </conditionalFormatting>
  <conditionalFormatting sqref="U47">
    <cfRule type="expression" dxfId="64" priority="4">
      <formula>NOT($U$37="")</formula>
    </cfRule>
  </conditionalFormatting>
  <conditionalFormatting sqref="U47">
    <cfRule type="expression" dxfId="63" priority="2">
      <formula>$U$32=""</formula>
    </cfRule>
    <cfRule type="expression" dxfId="62" priority="3">
      <formula>NOT($U$32="")</formula>
    </cfRule>
  </conditionalFormatting>
  <conditionalFormatting sqref="AC31:AN33 AC36:AN38 AC41:AN43 AC46:AN48">
    <cfRule type="expression" dxfId="61" priority="1">
      <formula>OR($AQ$3="EDLP",$AQ$3="NON-EDLP")</formula>
    </cfRule>
  </conditionalFormatting>
  <hyperlinks>
    <hyperlink ref="CJ2" location="'DATA ENTRY SHEET'!B19" display="'DATA ENTRY SHEET'!B19" xr:uid="{D48B6B3A-14B7-4D21-ACF4-2BFF6790D6DE}"/>
    <hyperlink ref="CJ10" location="'DATA ENTRY SHEET'!B19" display="'DATA ENTRY SHEET'!B19" xr:uid="{4B102EE8-22A8-4FA0-ABF7-4F18E873A24F}"/>
  </hyperlinks>
  <printOptions horizontalCentered="1" verticalCentered="1"/>
  <pageMargins left="0" right="0" top="0" bottom="0" header="0" footer="0"/>
  <pageSetup scale="6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DK64"/>
  <sheetViews>
    <sheetView zoomScaleNormal="100" workbookViewId="0"/>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5.36328125"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549"/>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549"/>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77"/>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77"/>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1686" t="s">
        <v>549</v>
      </c>
      <c r="AI6" s="1686"/>
      <c r="AJ6" s="1686"/>
      <c r="AK6" s="1686"/>
      <c r="AL6" s="1686"/>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685" t="s">
        <v>830</v>
      </c>
      <c r="AZ6" s="1685"/>
      <c r="BA6" s="1685"/>
      <c r="BB6" s="1685"/>
      <c r="BC6" s="1685"/>
      <c r="BD6" s="1685"/>
      <c r="BE6" s="1685"/>
      <c r="BF6" s="1685" t="str">
        <f>IF(NOT('40-16 PRES - MANDATORY'!$BI$4=""),'40-16 PRES - MANDATORY'!$BI$4,"")</f>
        <v/>
      </c>
      <c r="BG6" s="1685"/>
      <c r="BH6" s="1685"/>
      <c r="BI6" s="1685"/>
      <c r="BJ6" s="1685"/>
      <c r="BK6" s="1685"/>
      <c r="BL6" s="1685"/>
      <c r="BM6" s="1685"/>
      <c r="BN6" s="1685"/>
      <c r="BO6" s="1685"/>
      <c r="BP6" s="1685"/>
      <c r="BQ6" s="1685"/>
      <c r="BR6" s="1685"/>
      <c r="BS6" s="1685"/>
      <c r="BT6" s="1685"/>
      <c r="BU6" s="1685"/>
      <c r="BV6" s="1685"/>
      <c r="BW6" s="1685"/>
      <c r="BX6" s="1685"/>
      <c r="BY6" s="1685"/>
      <c r="BZ6" s="1685"/>
      <c r="CA6" s="1685"/>
      <c r="CB6" s="1685"/>
      <c r="CC6" s="1685"/>
      <c r="CD6" s="1685"/>
      <c r="CE6" s="1685"/>
      <c r="CF6" s="1685"/>
      <c r="CG6" s="1685"/>
      <c r="CH6" s="1685"/>
      <c r="CI6" s="77"/>
      <c r="CJ6" s="1245"/>
      <c r="CK6" s="1245"/>
      <c r="CL6" s="77"/>
      <c r="CM6" s="77"/>
      <c r="CN6" s="77"/>
      <c r="CO6" s="77"/>
      <c r="CP6" s="77"/>
      <c r="CQ6" s="77"/>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77"/>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995</v>
      </c>
      <c r="CK8" s="549"/>
      <c r="CL8" s="549"/>
      <c r="CM8" s="549"/>
      <c r="CN8" s="549"/>
      <c r="CO8" s="549"/>
      <c r="CP8" s="549"/>
      <c r="CQ8" s="549"/>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549"/>
      <c r="CR9" s="94"/>
      <c r="CS9" s="94"/>
      <c r="CT9" s="94"/>
      <c r="CU9" s="94"/>
      <c r="CV9" s="94"/>
      <c r="CW9" s="94"/>
      <c r="CX9" s="94"/>
      <c r="CY9" s="94"/>
      <c r="CZ9" s="94"/>
      <c r="DA9" s="94"/>
      <c r="DB9" s="94"/>
      <c r="DC9" s="94"/>
      <c r="DD9" s="94"/>
      <c r="DE9" s="94"/>
      <c r="DF9" s="94"/>
      <c r="DG9" s="94"/>
      <c r="DH9" s="94"/>
    </row>
    <row r="10" spans="1:115" ht="15" customHeight="1" thickBot="1" x14ac:dyDescent="0.35">
      <c r="A10" s="190"/>
      <c r="B10" s="1676" t="s">
        <v>13</v>
      </c>
      <c r="C10" s="1573"/>
      <c r="D10" s="1573"/>
      <c r="E10" s="1573"/>
      <c r="F10" s="1573"/>
      <c r="G10" s="1573"/>
      <c r="H10" s="1573"/>
      <c r="I10" s="1573"/>
      <c r="J10" s="1573"/>
      <c r="K10" s="1573"/>
      <c r="L10" s="1573"/>
      <c r="M10" s="1573"/>
      <c r="N10" s="1573"/>
      <c r="O10" s="1573"/>
      <c r="P10" s="1573"/>
      <c r="Q10" s="1573"/>
      <c r="R10" s="1573"/>
      <c r="S10" s="1573"/>
      <c r="T10" s="1573"/>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549"/>
      <c r="CR10" s="94"/>
      <c r="CS10" s="94"/>
      <c r="CT10" s="94"/>
      <c r="CU10" s="94"/>
      <c r="CV10" s="94"/>
      <c r="CW10" s="94"/>
      <c r="CX10" s="94"/>
      <c r="CY10" s="94"/>
      <c r="CZ10" s="94"/>
      <c r="DA10" s="94"/>
      <c r="DB10" s="94"/>
      <c r="DC10" s="94"/>
      <c r="DD10" s="94"/>
      <c r="DE10" s="94"/>
    </row>
    <row r="11" spans="1:115" ht="15" customHeight="1" thickBot="1" x14ac:dyDescent="0.35">
      <c r="A11" s="656"/>
      <c r="B11" s="1184" t="s">
        <v>14</v>
      </c>
      <c r="C11" s="1184"/>
      <c r="D11" s="1184"/>
      <c r="E11" s="1184"/>
      <c r="F11" s="1184"/>
      <c r="G11" s="1184"/>
      <c r="H11" s="1184"/>
      <c r="I11" s="1184"/>
      <c r="J11" s="1184"/>
      <c r="K11" s="1184"/>
      <c r="L11" s="1184"/>
      <c r="M11" s="1184"/>
      <c r="N11" s="1184"/>
      <c r="O11" s="1184"/>
      <c r="P11" s="1184"/>
      <c r="Q11" s="1184"/>
      <c r="R11" s="1184"/>
      <c r="S11" s="1305" t="s">
        <v>991</v>
      </c>
      <c r="T11" s="1306"/>
      <c r="U11" s="1484"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549"/>
      <c r="CR11" s="94"/>
      <c r="CS11" s="94"/>
      <c r="CT11" s="94"/>
      <c r="CU11" s="94"/>
      <c r="CV11" s="94"/>
      <c r="CW11" s="94"/>
      <c r="CX11" s="94"/>
      <c r="CY11" s="94"/>
      <c r="CZ11" s="94"/>
      <c r="DA11" s="94"/>
      <c r="DB11" s="94"/>
      <c r="DC11" s="94"/>
      <c r="DD11" s="94"/>
      <c r="DE11" s="94"/>
    </row>
    <row r="12" spans="1:115" ht="15" customHeight="1" thickBot="1" x14ac:dyDescent="0.35">
      <c r="A12" s="190"/>
      <c r="B12" s="1680" t="s">
        <v>760</v>
      </c>
      <c r="C12" s="1526"/>
      <c r="D12" s="1526"/>
      <c r="E12" s="1526"/>
      <c r="F12" s="1526" t="s">
        <v>811</v>
      </c>
      <c r="G12" s="1526"/>
      <c r="H12" s="1526"/>
      <c r="I12" s="1527" t="s">
        <v>16</v>
      </c>
      <c r="J12" s="1527"/>
      <c r="K12" s="1527" t="s">
        <v>17</v>
      </c>
      <c r="L12" s="1527"/>
      <c r="M12" s="1527" t="s">
        <v>548</v>
      </c>
      <c r="N12" s="1527"/>
      <c r="O12" s="1527"/>
      <c r="P12" s="1527"/>
      <c r="Q12" s="1527"/>
      <c r="R12" s="1527" t="s">
        <v>18</v>
      </c>
      <c r="S12" s="1527"/>
      <c r="T12" s="1527"/>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549"/>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373"/>
      <c r="J13" s="373"/>
      <c r="K13" s="373"/>
      <c r="L13" s="118"/>
      <c r="M13" s="213"/>
      <c r="N13" s="373"/>
      <c r="O13" s="373"/>
      <c r="P13" s="213"/>
      <c r="Q13" s="118"/>
      <c r="R13" s="118"/>
      <c r="S13" s="118"/>
      <c r="T13" s="118"/>
      <c r="U13" s="118"/>
      <c r="V13" s="118"/>
      <c r="W13" s="118"/>
      <c r="X13" s="118"/>
      <c r="Y13" s="118"/>
      <c r="Z13" s="118"/>
      <c r="AA13" s="118"/>
      <c r="AB13" s="118"/>
      <c r="AC13" s="118"/>
      <c r="AD13" s="373"/>
      <c r="AE13" s="373"/>
      <c r="AF13" s="373"/>
      <c r="AG13" s="373"/>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429"/>
      <c r="BG13" s="429"/>
      <c r="BH13" s="429"/>
      <c r="BI13" s="429"/>
      <c r="BJ13" s="429"/>
      <c r="BK13" s="429"/>
      <c r="BL13" s="429"/>
      <c r="BM13" s="429"/>
      <c r="BN13" s="429"/>
      <c r="BO13" s="429"/>
      <c r="BP13" s="429"/>
      <c r="BQ13" s="429"/>
      <c r="BR13" s="429"/>
      <c r="BS13" s="429"/>
      <c r="BT13" s="429"/>
      <c r="BU13" s="429"/>
      <c r="BV13" s="429"/>
      <c r="BW13" s="429"/>
      <c r="BX13" s="373"/>
      <c r="BY13" s="373"/>
      <c r="BZ13" s="373"/>
      <c r="CA13" s="373"/>
      <c r="CB13" s="373"/>
      <c r="CC13" s="373"/>
      <c r="CD13" s="373"/>
      <c r="CE13" s="77"/>
      <c r="CF13" s="391"/>
      <c r="CG13" s="391"/>
      <c r="CH13" s="391"/>
      <c r="CI13" s="549"/>
      <c r="CJ13" s="549"/>
      <c r="CK13" s="549"/>
      <c r="CL13" s="549"/>
      <c r="CM13" s="549"/>
      <c r="CN13" s="549"/>
      <c r="CO13" s="549"/>
      <c r="CP13" s="549"/>
      <c r="CQ13" s="549"/>
      <c r="CR13" s="94"/>
      <c r="CS13" s="94"/>
      <c r="CT13" s="94"/>
      <c r="CU13" s="94"/>
      <c r="CV13" s="94"/>
      <c r="CW13" s="94"/>
      <c r="CX13" s="94"/>
      <c r="CY13" s="94"/>
      <c r="CZ13" s="94"/>
      <c r="DA13" s="94"/>
      <c r="DB13" s="94"/>
      <c r="DC13" s="94"/>
      <c r="DD13" s="94"/>
      <c r="DE13" s="94"/>
    </row>
    <row r="14" spans="1:115" ht="15" customHeight="1" x14ac:dyDescent="0.3">
      <c r="A14" s="479">
        <v>5</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SHEET'!J24=""),'DATA ENTRY SHEET'!J24,"")</f>
        <v/>
      </c>
      <c r="V14" s="1341"/>
      <c r="W14" s="1341"/>
      <c r="X14" s="1341"/>
      <c r="Y14" s="1341"/>
      <c r="Z14" s="1341"/>
      <c r="AA14" s="1341"/>
      <c r="AB14" s="1342"/>
      <c r="AC14" s="1640" t="str">
        <f>IF('DATA ENTRY SHEET'!AW24&lt;&gt;"",IF(NOT(TRIM(MID($AC$8,FIND(":",$AC$8)+1,9))="EDLP"),IF(NOT(TRIM(MID($AC$8,FIND(":",$AC$8)+1,9))="NON-EDLP"),TEXT('DATA ENTRY SHEET'!AW24,"$#0.00"),_xlfn.CONCAT(TEXT('DATA ENTRY SHEET'!AW24,"$#0.00")," (NON-EDLP, ADJ is $0.00)")),_xlfn.CONCAT(TEXT('DATA ENTRY SHEET'!AW24,"$#0.00")," (EDLP, ADJ is $0.00)")),"")</f>
        <v/>
      </c>
      <c r="AD14" s="1641"/>
      <c r="AE14" s="1641"/>
      <c r="AF14" s="1641"/>
      <c r="AG14" s="1641"/>
      <c r="AH14" s="1641"/>
      <c r="AI14" s="1641"/>
      <c r="AJ14" s="1641"/>
      <c r="AK14" s="1641"/>
      <c r="AL14" s="1641"/>
      <c r="AM14" s="1641"/>
      <c r="AN14" s="1642"/>
      <c r="AO14" s="1343" t="str">
        <f>IF(NOT('DATA ENTRY SHEET'!BG24=""),'DATA ENTRY SHEET'!BG24,"")</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SHEET'!BN24=""),'DATA ENTRY SHEET'!BN24,"")</f>
        <v/>
      </c>
      <c r="BY14" s="1447"/>
      <c r="BZ14" s="1447"/>
      <c r="CA14" s="1448"/>
      <c r="CB14" s="1449" t="str">
        <f>IF(NOT('DATA ENTRY SHEET'!AR24=""),'DATA ENTRY SHEET'!AR24,"")</f>
        <v/>
      </c>
      <c r="CC14" s="1450"/>
      <c r="CD14" s="1451"/>
      <c r="CE14" s="1428"/>
      <c r="CF14" s="1429"/>
      <c r="CG14" s="1429"/>
      <c r="CH14" s="1430"/>
      <c r="CI14" s="190"/>
      <c r="CJ14" s="190"/>
      <c r="CK14" s="190"/>
      <c r="CL14" s="190"/>
      <c r="CM14" s="190"/>
      <c r="CN14" s="190"/>
      <c r="CO14" s="190"/>
      <c r="CP14" s="190"/>
      <c r="CQ14" s="190"/>
    </row>
    <row r="15" spans="1:115" ht="15" customHeight="1" x14ac:dyDescent="0.3">
      <c r="A15" s="479"/>
      <c r="B15" s="1464" t="str">
        <f>IF(NOT('DATA ENTRY SHEET'!B24=""),'DATA ENTRY SHEET'!B24,"")</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SHEET'!AD24=""),'DATA ENTRY SHEET'!AD24,"")</f>
        <v/>
      </c>
      <c r="V15" s="1644"/>
      <c r="W15" s="1644"/>
      <c r="X15" s="1644"/>
      <c r="Y15" s="1644"/>
      <c r="Z15" s="1644"/>
      <c r="AA15" s="1644"/>
      <c r="AB15" s="1645"/>
      <c r="AC15" s="1646" t="str">
        <f>IF(NOT('DATA ENTRY SHEET'!BA24=""),IF('DATA ENTRY SHEET'!F24="","UPK?",TEXT('DATA ENTRY SHEET'!BA24/'DATA ENTRY SHEET'!F24,"$#0.00")),"")</f>
        <v/>
      </c>
      <c r="AD15" s="1647"/>
      <c r="AE15" s="1647"/>
      <c r="AF15" s="1648"/>
      <c r="AG15" s="1646" t="str">
        <f>IF(NOT('DATA ENTRY SHEET'!BB24=""),IF('DATA ENTRY SHEET'!F24="","UPK?",TEXT('DATA ENTRY SHEET'!BB24/'DATA ENTRY SHEET'!F24,"$#0.00")),"")</f>
        <v/>
      </c>
      <c r="AH15" s="1647"/>
      <c r="AI15" s="1647"/>
      <c r="AJ15" s="1648"/>
      <c r="AK15" s="1646" t="str">
        <f>IF(NOT('DATA ENTRY SHEET'!BC24=""),IF('DATA ENTRY SHEET'!F24="","UPK?",TEXT('DATA ENTRY SHEET'!BC24/'DATA ENTRY SHEET'!F24,"$#0.00")),"")</f>
        <v/>
      </c>
      <c r="AL15" s="1647"/>
      <c r="AM15" s="1647"/>
      <c r="AN15" s="1648"/>
      <c r="AO15" s="1331" t="str">
        <f>IF(NOT('DATA ENTRY SHEET'!BH24=""),'DATA ENTRY SHEET'!BH24,"")</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SHEET'!BK24=""),'DATA ENTRY SHEET'!BK24,"")</f>
        <v/>
      </c>
      <c r="BG15" s="1323"/>
      <c r="BH15" s="1323"/>
      <c r="BI15" s="1323"/>
      <c r="BJ15" s="1323"/>
      <c r="BK15" s="1324"/>
      <c r="BL15" s="1322" t="str">
        <f>IF(NOT('DATA ENTRY SHEET'!BL24=""),'DATA ENTRY SHEET'!BL24,"")</f>
        <v/>
      </c>
      <c r="BM15" s="1323"/>
      <c r="BN15" s="1323"/>
      <c r="BO15" s="1323"/>
      <c r="BP15" s="1323"/>
      <c r="BQ15" s="1324"/>
      <c r="BR15" s="1322" t="str">
        <f>IF(NOT('DATA ENTRY SHEET'!BM24=""),'DATA ENTRY SHEET'!BM24,"")</f>
        <v/>
      </c>
      <c r="BS15" s="1323"/>
      <c r="BT15" s="1323"/>
      <c r="BU15" s="1323"/>
      <c r="BV15" s="1323"/>
      <c r="BW15" s="1324"/>
      <c r="BX15" s="1325" t="str">
        <f>IF(NOT('DATA ENTRY SHEET'!BO24=""),'DATA ENTRY SHEET'!BO24,"")</f>
        <v/>
      </c>
      <c r="BY15" s="1326"/>
      <c r="BZ15" s="1326"/>
      <c r="CA15" s="1327"/>
      <c r="CB15" s="1425"/>
      <c r="CC15" s="1426"/>
      <c r="CD15" s="1427"/>
      <c r="CE15" s="1431"/>
      <c r="CF15" s="1432"/>
      <c r="CG15" s="1432"/>
      <c r="CH15" s="1433"/>
      <c r="CI15" s="190"/>
      <c r="CJ15" s="190"/>
      <c r="CK15" s="190"/>
      <c r="CL15" s="190"/>
      <c r="CM15" s="190"/>
      <c r="CN15" s="190"/>
      <c r="CO15" s="190"/>
      <c r="CP15" s="190"/>
      <c r="CQ15" s="190"/>
    </row>
    <row r="16" spans="1:115" ht="15" customHeight="1" x14ac:dyDescent="0.3">
      <c r="A16" s="479"/>
      <c r="B16" s="1307" t="str">
        <f>IF(NOT('DATA ENTRY SHEET'!C24=""),'DATA ENTRY SHEET'!C24,"")</f>
        <v/>
      </c>
      <c r="C16" s="1308"/>
      <c r="D16" s="1308"/>
      <c r="E16" s="1308"/>
      <c r="F16" s="1308"/>
      <c r="G16" s="1308"/>
      <c r="H16" s="1308"/>
      <c r="I16" s="1308"/>
      <c r="J16" s="1308"/>
      <c r="K16" s="1308"/>
      <c r="L16" s="1308"/>
      <c r="M16" s="1308"/>
      <c r="N16" s="1308"/>
      <c r="O16" s="1308"/>
      <c r="P16" s="1308"/>
      <c r="Q16" s="1308"/>
      <c r="R16" s="1308"/>
      <c r="S16" s="1308"/>
      <c r="T16" s="654" t="str">
        <f>IF('DATA ENTRY SHEET'!AG24&lt;&gt;"",LEFT('DATA ENTRY SHEET'!AG24,1),"")</f>
        <v/>
      </c>
      <c r="U16" s="1636" t="str">
        <f>IF(NOT('DATA ENTRY SHEET'!AF24=""),'DATA ENTRY SHEET'!AF24,"")</f>
        <v/>
      </c>
      <c r="V16" s="1637"/>
      <c r="W16" s="1637"/>
      <c r="X16" s="1637"/>
      <c r="Y16" s="1637"/>
      <c r="Z16" s="1637"/>
      <c r="AA16" s="1637"/>
      <c r="AB16" s="1638"/>
      <c r="AC16" s="1639"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SHEET'!BI24=""),'DATA ENTRY SHEET'!BI24,"")</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SHEET'!BP24=""),'DATA ENTRY SHEET'!BP24,"")</f>
        <v/>
      </c>
      <c r="BY16" s="1326"/>
      <c r="BZ16" s="1326"/>
      <c r="CA16" s="1327"/>
      <c r="CB16" s="1455" t="str">
        <f>IF(NOT('DATA ENTRY SHEET'!AP24=""),'DATA ENTRY SHEET'!AP24,"")</f>
        <v/>
      </c>
      <c r="CC16" s="1456"/>
      <c r="CD16" s="1457"/>
      <c r="CE16" s="1431"/>
      <c r="CF16" s="1432"/>
      <c r="CG16" s="1432"/>
      <c r="CH16" s="1433"/>
      <c r="CI16" s="190"/>
      <c r="CJ16" s="190"/>
      <c r="CK16" s="190"/>
      <c r="CL16" s="190"/>
      <c r="CM16" s="190"/>
      <c r="CN16" s="190"/>
      <c r="CO16" s="190"/>
      <c r="CP16" s="190"/>
      <c r="CQ16" s="190"/>
    </row>
    <row r="17" spans="1:95" ht="15" customHeight="1" thickBot="1" x14ac:dyDescent="0.35">
      <c r="A17" s="479"/>
      <c r="B17" s="1313" t="str">
        <f>IF(NOT('DATA ENTRY SHEET'!D24=""),'DATA ENTRY SHEET'!D24,"")</f>
        <v/>
      </c>
      <c r="C17" s="1314"/>
      <c r="D17" s="1314"/>
      <c r="E17" s="1315"/>
      <c r="F17" s="1316" t="str">
        <f>IF(NOT('DATA ENTRY SHEET'!E24=""),'DATA ENTRY SHEET'!E24,"")</f>
        <v/>
      </c>
      <c r="G17" s="1317"/>
      <c r="H17" s="1318"/>
      <c r="I17" s="1350" t="str">
        <f>IF(NOT('DATA ENTRY SHEET'!F24=""),'DATA ENTRY SHEET'!F24,"")</f>
        <v/>
      </c>
      <c r="J17" s="1315"/>
      <c r="K17" s="1350" t="str">
        <f>IF(NOT('DATA ENTRY SHEET'!G24=""),'DATA ENTRY SHEET'!G24,"")</f>
        <v/>
      </c>
      <c r="L17" s="1315"/>
      <c r="M17" s="1351" t="str">
        <f>IF(NOT('DATA ENTRY SHEET'!H24=""),'DATA ENTRY SHEET'!H24,"")</f>
        <v/>
      </c>
      <c r="N17" s="1352"/>
      <c r="O17" s="1352"/>
      <c r="P17" s="1352"/>
      <c r="Q17" s="1353"/>
      <c r="R17" s="1350" t="str">
        <f>IF(NOT('DATA ENTRY SHEET'!I24=""),'DATA ENTRY SHEET'!I24,"")</f>
        <v/>
      </c>
      <c r="S17" s="1314"/>
      <c r="T17" s="1315"/>
      <c r="U17" s="1633" t="str">
        <f>IF(NOT('DATA ENTRY SHEET'!AE24=""),'DATA ENTRY SHEET'!AE24,"")</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SHEET'!BJ24=""),'DATA ENTRY SHEET'!BJ24,"")</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SHEET'!AU24=""),'DATA ENTRY SHEET'!AU24,"")</f>
        <v/>
      </c>
      <c r="BV17" s="1399"/>
      <c r="BW17" s="1400"/>
      <c r="BX17" s="1401"/>
      <c r="BY17" s="1402"/>
      <c r="BZ17" s="1402"/>
      <c r="CA17" s="1403"/>
      <c r="CB17" s="1369" t="str">
        <f>IF(NOT('DATA ENTRY SHEET'!AQ24=""),'DATA ENTRY SHEET'!AQ24,"")</f>
        <v/>
      </c>
      <c r="CC17" s="1370"/>
      <c r="CD17" s="1371"/>
      <c r="CE17" s="1434"/>
      <c r="CF17" s="1435"/>
      <c r="CG17" s="1435"/>
      <c r="CH17" s="1436"/>
      <c r="CI17" s="190"/>
      <c r="CJ17" s="190"/>
      <c r="CK17" s="190"/>
      <c r="CL17" s="190"/>
      <c r="CM17" s="190"/>
      <c r="CN17" s="190"/>
      <c r="CO17" s="190"/>
      <c r="CP17" s="190"/>
      <c r="CQ17" s="190"/>
    </row>
    <row r="18" spans="1:95"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c r="CQ18" s="190"/>
    </row>
    <row r="19" spans="1:95" ht="15" customHeight="1" x14ac:dyDescent="0.3">
      <c r="A19" s="431">
        <v>6</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SHEET'!J25=""),'DATA ENTRY SHEET'!J25,"")</f>
        <v/>
      </c>
      <c r="V19" s="1341"/>
      <c r="W19" s="1341"/>
      <c r="X19" s="1341"/>
      <c r="Y19" s="1341"/>
      <c r="Z19" s="1341"/>
      <c r="AA19" s="1341"/>
      <c r="AB19" s="1342"/>
      <c r="AC19" s="1640" t="str">
        <f>IF('DATA ENTRY SHEET'!AW25&lt;&gt;"",IF(NOT(TRIM(MID($AC$8,FIND(":",$AC$8)+1,9))="EDLP"),IF(NOT(TRIM(MID($AC$8,FIND(":",$AC$8)+1,9))="NON-EDLP"),TEXT('DATA ENTRY SHEET'!AW25,"$#0.00"),_xlfn.CONCAT(TEXT('DATA ENTRY SHEET'!AW25,"$#0.00")," (NON-EDLP, ADJ is $0.00)")),_xlfn.CONCAT(TEXT('DATA ENTRY SHEET'!AW25,"$#0.00")," (EDLP, ADJ is $0.00)")),"")</f>
        <v/>
      </c>
      <c r="AD19" s="1641"/>
      <c r="AE19" s="1641"/>
      <c r="AF19" s="1641"/>
      <c r="AG19" s="1641"/>
      <c r="AH19" s="1641"/>
      <c r="AI19" s="1641"/>
      <c r="AJ19" s="1641"/>
      <c r="AK19" s="1641"/>
      <c r="AL19" s="1641"/>
      <c r="AM19" s="1641"/>
      <c r="AN19" s="1642"/>
      <c r="AO19" s="1343" t="str">
        <f>IF(NOT('DATA ENTRY SHEET'!BG25=""),'DATA ENTRY SHEET'!BG25,"")</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SHEET'!BN25=""),'DATA ENTRY SHEET'!BN25,"")</f>
        <v/>
      </c>
      <c r="BY19" s="1447"/>
      <c r="BZ19" s="1447"/>
      <c r="CA19" s="1448"/>
      <c r="CB19" s="1449" t="str">
        <f>IF(NOT('DATA ENTRY SHEET'!AR25=""),'DATA ENTRY SHEET'!AR25,"")</f>
        <v/>
      </c>
      <c r="CC19" s="1450"/>
      <c r="CD19" s="1451"/>
      <c r="CE19" s="1428"/>
      <c r="CF19" s="1429"/>
      <c r="CG19" s="1429"/>
      <c r="CH19" s="1430"/>
      <c r="CI19" s="190"/>
      <c r="CJ19" s="190"/>
      <c r="CK19" s="190"/>
      <c r="CL19" s="190"/>
      <c r="CM19" s="190"/>
      <c r="CN19" s="190"/>
      <c r="CO19" s="190"/>
      <c r="CP19" s="190"/>
      <c r="CQ19" s="190"/>
    </row>
    <row r="20" spans="1:95" ht="15" customHeight="1" x14ac:dyDescent="0.3">
      <c r="A20" s="431"/>
      <c r="B20" s="1464" t="str">
        <f>IF(NOT('DATA ENTRY SHEET'!B25=""),'DATA ENTRY SHEET'!B25,"")</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SHEET'!AD25=""),'DATA ENTRY SHEET'!AD25,"")</f>
        <v/>
      </c>
      <c r="V20" s="1644"/>
      <c r="W20" s="1644"/>
      <c r="X20" s="1644"/>
      <c r="Y20" s="1644"/>
      <c r="Z20" s="1644"/>
      <c r="AA20" s="1644"/>
      <c r="AB20" s="1645"/>
      <c r="AC20" s="1646" t="str">
        <f>IF(NOT('DATA ENTRY SHEET'!BA25=""),IF('DATA ENTRY SHEET'!F25="","UPK?",TEXT('DATA ENTRY SHEET'!BA25/'DATA ENTRY SHEET'!F25,"$#0.00")),"")</f>
        <v/>
      </c>
      <c r="AD20" s="1647"/>
      <c r="AE20" s="1647"/>
      <c r="AF20" s="1648"/>
      <c r="AG20" s="1646" t="str">
        <f>IF(NOT('DATA ENTRY SHEET'!BB25=""),IF('DATA ENTRY SHEET'!F25="","UPK?",TEXT('DATA ENTRY SHEET'!BB25/'DATA ENTRY SHEET'!F25,"$#0.00")),"")</f>
        <v/>
      </c>
      <c r="AH20" s="1647"/>
      <c r="AI20" s="1647"/>
      <c r="AJ20" s="1648"/>
      <c r="AK20" s="1646" t="str">
        <f>IF(NOT('DATA ENTRY SHEET'!BC25=""),IF('DATA ENTRY SHEET'!F25="","UPK?",TEXT('DATA ENTRY SHEET'!BC25/'DATA ENTRY SHEET'!F25,"$#0.00")),"")</f>
        <v/>
      </c>
      <c r="AL20" s="1647"/>
      <c r="AM20" s="1647"/>
      <c r="AN20" s="1648"/>
      <c r="AO20" s="1331" t="str">
        <f>IF(NOT('DATA ENTRY SHEET'!BH25=""),'DATA ENTRY SHEET'!BH25,"")</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SHEET'!BK25=""),'DATA ENTRY SHEET'!BK25,"")</f>
        <v/>
      </c>
      <c r="BG20" s="1323"/>
      <c r="BH20" s="1323"/>
      <c r="BI20" s="1323"/>
      <c r="BJ20" s="1323"/>
      <c r="BK20" s="1324"/>
      <c r="BL20" s="1322" t="str">
        <f>IF(NOT('DATA ENTRY SHEET'!BL25=""),'DATA ENTRY SHEET'!BL25,"")</f>
        <v/>
      </c>
      <c r="BM20" s="1323"/>
      <c r="BN20" s="1323"/>
      <c r="BO20" s="1323"/>
      <c r="BP20" s="1323"/>
      <c r="BQ20" s="1324"/>
      <c r="BR20" s="1322" t="str">
        <f>IF(NOT('DATA ENTRY SHEET'!BM25=""),'DATA ENTRY SHEET'!BM25,"")</f>
        <v/>
      </c>
      <c r="BS20" s="1323"/>
      <c r="BT20" s="1323"/>
      <c r="BU20" s="1323"/>
      <c r="BV20" s="1323"/>
      <c r="BW20" s="1324"/>
      <c r="BX20" s="1325" t="str">
        <f>IF(NOT('DATA ENTRY SHEET'!BO25=""),'DATA ENTRY SHEET'!BO25,"")</f>
        <v/>
      </c>
      <c r="BY20" s="1326"/>
      <c r="BZ20" s="1326"/>
      <c r="CA20" s="1327"/>
      <c r="CB20" s="1425"/>
      <c r="CC20" s="1426"/>
      <c r="CD20" s="1427"/>
      <c r="CE20" s="1431"/>
      <c r="CF20" s="1432"/>
      <c r="CG20" s="1432"/>
      <c r="CH20" s="1433"/>
      <c r="CI20" s="190"/>
      <c r="CJ20" s="190"/>
      <c r="CK20" s="190"/>
      <c r="CL20" s="190"/>
      <c r="CM20" s="190"/>
      <c r="CN20" s="190"/>
      <c r="CO20" s="190"/>
      <c r="CP20" s="190"/>
      <c r="CQ20" s="190"/>
    </row>
    <row r="21" spans="1:95" ht="15" customHeight="1" x14ac:dyDescent="0.3">
      <c r="A21" s="431"/>
      <c r="B21" s="1307" t="str">
        <f>IF(NOT('DATA ENTRY SHEET'!C25=""),'DATA ENTRY SHEET'!C25,"")</f>
        <v/>
      </c>
      <c r="C21" s="1308"/>
      <c r="D21" s="1308"/>
      <c r="E21" s="1308"/>
      <c r="F21" s="1308"/>
      <c r="G21" s="1308"/>
      <c r="H21" s="1308"/>
      <c r="I21" s="1308"/>
      <c r="J21" s="1308"/>
      <c r="K21" s="1308"/>
      <c r="L21" s="1308"/>
      <c r="M21" s="1308"/>
      <c r="N21" s="1308"/>
      <c r="O21" s="1308"/>
      <c r="P21" s="1308"/>
      <c r="Q21" s="1308"/>
      <c r="R21" s="1308"/>
      <c r="S21" s="1308"/>
      <c r="T21" s="654" t="str">
        <f>IF('DATA ENTRY SHEET'!AG25&lt;&gt;"",LEFT('DATA ENTRY SHEET'!AG25,1),"")</f>
        <v/>
      </c>
      <c r="U21" s="1636" t="str">
        <f>IF(NOT('DATA ENTRY SHEET'!AF25=""),'DATA ENTRY SHEET'!AF25,"")</f>
        <v/>
      </c>
      <c r="V21" s="1637"/>
      <c r="W21" s="1637"/>
      <c r="X21" s="1637"/>
      <c r="Y21" s="1637"/>
      <c r="Z21" s="1637"/>
      <c r="AA21" s="1637"/>
      <c r="AB21" s="1638"/>
      <c r="AC21" s="1639"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SHEET'!BI25=""),'DATA ENTRY SHEET'!BI25,"")</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SHEET'!BP25=""),'DATA ENTRY SHEET'!BP25,"")</f>
        <v/>
      </c>
      <c r="BY21" s="1326"/>
      <c r="BZ21" s="1326"/>
      <c r="CA21" s="1327"/>
      <c r="CB21" s="1455" t="str">
        <f>IF(NOT('DATA ENTRY SHEET'!AP25=""),'DATA ENTRY SHEET'!AP25,"")</f>
        <v/>
      </c>
      <c r="CC21" s="1456"/>
      <c r="CD21" s="1457"/>
      <c r="CE21" s="1431"/>
      <c r="CF21" s="1432"/>
      <c r="CG21" s="1432"/>
      <c r="CH21" s="1433"/>
      <c r="CI21" s="190"/>
      <c r="CJ21" s="190"/>
      <c r="CK21" s="190"/>
      <c r="CL21" s="190"/>
      <c r="CM21" s="190"/>
      <c r="CN21" s="190"/>
      <c r="CO21" s="190"/>
      <c r="CP21" s="190"/>
      <c r="CQ21" s="190"/>
    </row>
    <row r="22" spans="1:95" ht="15" customHeight="1" thickBot="1" x14ac:dyDescent="0.35">
      <c r="A22" s="431"/>
      <c r="B22" s="1313" t="str">
        <f>IF(NOT('DATA ENTRY SHEET'!D25=""),'DATA ENTRY SHEET'!D25,"")</f>
        <v/>
      </c>
      <c r="C22" s="1314"/>
      <c r="D22" s="1314"/>
      <c r="E22" s="1315"/>
      <c r="F22" s="1316" t="str">
        <f>IF(NOT('DATA ENTRY SHEET'!E25=""),'DATA ENTRY SHEET'!E25,"")</f>
        <v/>
      </c>
      <c r="G22" s="1317"/>
      <c r="H22" s="1318"/>
      <c r="I22" s="1350" t="str">
        <f>IF(NOT('DATA ENTRY SHEET'!F25=""),'DATA ENTRY SHEET'!F25,"")</f>
        <v/>
      </c>
      <c r="J22" s="1315"/>
      <c r="K22" s="1350" t="str">
        <f>IF(NOT('DATA ENTRY SHEET'!G25=""),'DATA ENTRY SHEET'!G25,"")</f>
        <v/>
      </c>
      <c r="L22" s="1315"/>
      <c r="M22" s="1351" t="str">
        <f>IF(NOT('DATA ENTRY SHEET'!H25=""),'DATA ENTRY SHEET'!H25,"")</f>
        <v/>
      </c>
      <c r="N22" s="1352"/>
      <c r="O22" s="1352"/>
      <c r="P22" s="1352"/>
      <c r="Q22" s="1353"/>
      <c r="R22" s="1350" t="str">
        <f>IF(NOT('DATA ENTRY SHEET'!I25=""),'DATA ENTRY SHEET'!I25,"")</f>
        <v/>
      </c>
      <c r="S22" s="1314"/>
      <c r="T22" s="1315"/>
      <c r="U22" s="1633" t="str">
        <f>IF(NOT('DATA ENTRY SHEET'!AE25=""),'DATA ENTRY SHEET'!AE25,"")</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SHEET'!BJ25=""),'DATA ENTRY SHEET'!BJ25,"")</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SHEET'!AU25=""),'DATA ENTRY SHEET'!AU25,"")</f>
        <v/>
      </c>
      <c r="BV22" s="1399"/>
      <c r="BW22" s="1400"/>
      <c r="BX22" s="1401"/>
      <c r="BY22" s="1402"/>
      <c r="BZ22" s="1402"/>
      <c r="CA22" s="1403"/>
      <c r="CB22" s="1369" t="str">
        <f>IF(NOT('DATA ENTRY SHEET'!AQ25=""),'DATA ENTRY SHEET'!AQ25,"")</f>
        <v/>
      </c>
      <c r="CC22" s="1370"/>
      <c r="CD22" s="1371"/>
      <c r="CE22" s="1434"/>
      <c r="CF22" s="1435"/>
      <c r="CG22" s="1435"/>
      <c r="CH22" s="1436"/>
      <c r="CI22" s="190"/>
      <c r="CJ22" s="190"/>
      <c r="CK22" s="190"/>
      <c r="CL22" s="190"/>
      <c r="CM22" s="190"/>
      <c r="CN22" s="190"/>
      <c r="CO22" s="190"/>
      <c r="CP22" s="190"/>
      <c r="CQ22" s="190"/>
    </row>
    <row r="23" spans="1:95" ht="3.75" customHeight="1" thickBot="1" x14ac:dyDescent="0.35">
      <c r="A23" s="431"/>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849"/>
      <c r="AU23" s="849"/>
      <c r="AV23" s="849"/>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c r="CQ23" s="190"/>
    </row>
    <row r="24" spans="1:95" ht="15" customHeight="1" x14ac:dyDescent="0.3">
      <c r="A24" s="431">
        <v>7</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SHEET'!J26=""),'DATA ENTRY SHEET'!J26,"")</f>
        <v/>
      </c>
      <c r="V24" s="1341"/>
      <c r="W24" s="1341"/>
      <c r="X24" s="1341"/>
      <c r="Y24" s="1341"/>
      <c r="Z24" s="1341"/>
      <c r="AA24" s="1341"/>
      <c r="AB24" s="1342"/>
      <c r="AC24" s="1640" t="str">
        <f>IF('DATA ENTRY SHEET'!AW26&lt;&gt;"",IF(NOT(TRIM(MID($AC$8,FIND(":",$AC$8)+1,9))="EDLP"),IF(NOT(TRIM(MID($AC$8,FIND(":",$AC$8)+1,9))="NON-EDLP"),TEXT('DATA ENTRY SHEET'!AW26,"$#0.00"),_xlfn.CONCAT(TEXT('DATA ENTRY SHEET'!AW26,"$#0.00")," (NON-EDLP, ADJ is $0.00)")),_xlfn.CONCAT(TEXT('DATA ENTRY SHEET'!AW26,"$#0.00")," (EDLP, ADJ is $0.00)")),"")</f>
        <v/>
      </c>
      <c r="AD24" s="1641"/>
      <c r="AE24" s="1641"/>
      <c r="AF24" s="1641"/>
      <c r="AG24" s="1641"/>
      <c r="AH24" s="1641"/>
      <c r="AI24" s="1641"/>
      <c r="AJ24" s="1641"/>
      <c r="AK24" s="1641"/>
      <c r="AL24" s="1641"/>
      <c r="AM24" s="1641"/>
      <c r="AN24" s="1642"/>
      <c r="AO24" s="1343" t="str">
        <f>IF(NOT('DATA ENTRY SHEET'!BG26=""),'DATA ENTRY SHEET'!BG26,"")</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SHEET'!BN26=""),'DATA ENTRY SHEET'!BN26,"")</f>
        <v/>
      </c>
      <c r="BY24" s="1447"/>
      <c r="BZ24" s="1447"/>
      <c r="CA24" s="1448"/>
      <c r="CB24" s="1449" t="str">
        <f>IF(NOT('DATA ENTRY SHEET'!AR26=""),'DATA ENTRY SHEET'!AR26,"")</f>
        <v/>
      </c>
      <c r="CC24" s="1450"/>
      <c r="CD24" s="1451"/>
      <c r="CE24" s="1428"/>
      <c r="CF24" s="1429"/>
      <c r="CG24" s="1429"/>
      <c r="CH24" s="1430"/>
      <c r="CI24" s="190"/>
      <c r="CJ24" s="190"/>
      <c r="CK24" s="190"/>
      <c r="CL24" s="190"/>
      <c r="CM24" s="190"/>
      <c r="CN24" s="190"/>
      <c r="CO24" s="190"/>
      <c r="CP24" s="190"/>
      <c r="CQ24" s="190"/>
    </row>
    <row r="25" spans="1:95" ht="15" customHeight="1" x14ac:dyDescent="0.3">
      <c r="A25" s="431"/>
      <c r="B25" s="1464" t="str">
        <f>IF(NOT('DATA ENTRY SHEET'!B26=""),'DATA ENTRY SHEET'!B26,"")</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SHEET'!AD26=""),'DATA ENTRY SHEET'!AD26,"")</f>
        <v/>
      </c>
      <c r="V25" s="1644"/>
      <c r="W25" s="1644"/>
      <c r="X25" s="1644"/>
      <c r="Y25" s="1644"/>
      <c r="Z25" s="1644"/>
      <c r="AA25" s="1644"/>
      <c r="AB25" s="1645"/>
      <c r="AC25" s="1646" t="str">
        <f>IF(NOT('DATA ENTRY SHEET'!BA26=""),IF('DATA ENTRY SHEET'!F26="","UPK?",TEXT('DATA ENTRY SHEET'!BA26/'DATA ENTRY SHEET'!F26,"$#0.00")),"")</f>
        <v/>
      </c>
      <c r="AD25" s="1647"/>
      <c r="AE25" s="1647"/>
      <c r="AF25" s="1648"/>
      <c r="AG25" s="1646" t="str">
        <f>IF(NOT('DATA ENTRY SHEET'!BB26=""),IF('DATA ENTRY SHEET'!F26="","UPK?",TEXT('DATA ENTRY SHEET'!BB26/'DATA ENTRY SHEET'!F26,"$#0.00")),"")</f>
        <v/>
      </c>
      <c r="AH25" s="1647"/>
      <c r="AI25" s="1647"/>
      <c r="AJ25" s="1648"/>
      <c r="AK25" s="1646" t="str">
        <f>IF(NOT('DATA ENTRY SHEET'!BC26=""),IF('DATA ENTRY SHEET'!F26="","UPK?",TEXT('DATA ENTRY SHEET'!BC26/'DATA ENTRY SHEET'!F26,"$#0.00")),"")</f>
        <v/>
      </c>
      <c r="AL25" s="1647"/>
      <c r="AM25" s="1647"/>
      <c r="AN25" s="1648"/>
      <c r="AO25" s="1331" t="str">
        <f>IF(NOT('DATA ENTRY SHEET'!BH26=""),'DATA ENTRY SHEET'!BH26,"")</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SHEET'!BK26=""),'DATA ENTRY SHEET'!BK26,"")</f>
        <v/>
      </c>
      <c r="BG25" s="1323"/>
      <c r="BH25" s="1323"/>
      <c r="BI25" s="1323"/>
      <c r="BJ25" s="1323"/>
      <c r="BK25" s="1324"/>
      <c r="BL25" s="1322" t="str">
        <f>IF(NOT('DATA ENTRY SHEET'!BL26=""),'DATA ENTRY SHEET'!BL26,"")</f>
        <v/>
      </c>
      <c r="BM25" s="1323"/>
      <c r="BN25" s="1323"/>
      <c r="BO25" s="1323"/>
      <c r="BP25" s="1323"/>
      <c r="BQ25" s="1324"/>
      <c r="BR25" s="1322" t="str">
        <f>IF(NOT('DATA ENTRY SHEET'!BM26=""),'DATA ENTRY SHEET'!BM26,"")</f>
        <v/>
      </c>
      <c r="BS25" s="1323"/>
      <c r="BT25" s="1323"/>
      <c r="BU25" s="1323"/>
      <c r="BV25" s="1323"/>
      <c r="BW25" s="1324"/>
      <c r="BX25" s="1325" t="str">
        <f>IF(NOT('DATA ENTRY SHEET'!BO26=""),'DATA ENTRY SHEET'!BO26,"")</f>
        <v/>
      </c>
      <c r="BY25" s="1326"/>
      <c r="BZ25" s="1326"/>
      <c r="CA25" s="1327"/>
      <c r="CB25" s="1425"/>
      <c r="CC25" s="1426"/>
      <c r="CD25" s="1427"/>
      <c r="CE25" s="1431"/>
      <c r="CF25" s="1432"/>
      <c r="CG25" s="1432"/>
      <c r="CH25" s="1433"/>
      <c r="CI25" s="190"/>
      <c r="CJ25" s="190"/>
      <c r="CK25" s="190"/>
      <c r="CL25" s="190"/>
      <c r="CM25" s="190"/>
      <c r="CN25" s="190"/>
      <c r="CO25" s="190"/>
      <c r="CP25" s="190"/>
      <c r="CQ25" s="190"/>
    </row>
    <row r="26" spans="1:95" ht="15" customHeight="1" x14ac:dyDescent="0.3">
      <c r="A26" s="431"/>
      <c r="B26" s="1307" t="str">
        <f>IF(NOT('DATA ENTRY SHEET'!C26=""),'DATA ENTRY SHEET'!C26,"")</f>
        <v/>
      </c>
      <c r="C26" s="1308"/>
      <c r="D26" s="1308"/>
      <c r="E26" s="1308"/>
      <c r="F26" s="1308"/>
      <c r="G26" s="1308"/>
      <c r="H26" s="1308"/>
      <c r="I26" s="1308"/>
      <c r="J26" s="1308"/>
      <c r="K26" s="1308"/>
      <c r="L26" s="1308"/>
      <c r="M26" s="1308"/>
      <c r="N26" s="1308"/>
      <c r="O26" s="1308"/>
      <c r="P26" s="1308"/>
      <c r="Q26" s="1308"/>
      <c r="R26" s="1308"/>
      <c r="S26" s="1308"/>
      <c r="T26" s="654" t="str">
        <f>IF('DATA ENTRY SHEET'!AG26&lt;&gt;"",LEFT('DATA ENTRY SHEET'!AG26,1),"")</f>
        <v/>
      </c>
      <c r="U26" s="1636" t="str">
        <f>IF(NOT('DATA ENTRY SHEET'!AF26=""),'DATA ENTRY SHEET'!AF26,"")</f>
        <v/>
      </c>
      <c r="V26" s="1637"/>
      <c r="W26" s="1637"/>
      <c r="X26" s="1637"/>
      <c r="Y26" s="1637"/>
      <c r="Z26" s="1637"/>
      <c r="AA26" s="1637"/>
      <c r="AB26" s="1638"/>
      <c r="AC26" s="1639"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SHEET'!BI26=""),'DATA ENTRY SHEET'!BI26,"")</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SHEET'!BP26=""),'DATA ENTRY SHEET'!BP26,"")</f>
        <v/>
      </c>
      <c r="BY26" s="1326"/>
      <c r="BZ26" s="1326"/>
      <c r="CA26" s="1327"/>
      <c r="CB26" s="1455" t="str">
        <f>IF(NOT('DATA ENTRY SHEET'!AP26=""),'DATA ENTRY SHEET'!AP26,"")</f>
        <v/>
      </c>
      <c r="CC26" s="1456"/>
      <c r="CD26" s="1457"/>
      <c r="CE26" s="1431"/>
      <c r="CF26" s="1432"/>
      <c r="CG26" s="1432"/>
      <c r="CH26" s="1433"/>
      <c r="CI26" s="190"/>
      <c r="CJ26" s="190"/>
      <c r="CK26" s="190"/>
      <c r="CL26" s="190"/>
      <c r="CM26" s="190"/>
      <c r="CN26" s="190"/>
      <c r="CO26" s="190"/>
      <c r="CP26" s="190"/>
      <c r="CQ26" s="190"/>
    </row>
    <row r="27" spans="1:95" ht="15" customHeight="1" thickBot="1" x14ac:dyDescent="0.35">
      <c r="A27" s="431"/>
      <c r="B27" s="1313" t="str">
        <f>IF(NOT('DATA ENTRY SHEET'!D26=""),'DATA ENTRY SHEET'!D26,"")</f>
        <v/>
      </c>
      <c r="C27" s="1314"/>
      <c r="D27" s="1314"/>
      <c r="E27" s="1315"/>
      <c r="F27" s="1316" t="str">
        <f>IF(NOT('DATA ENTRY SHEET'!E26=""),'DATA ENTRY SHEET'!E26,"")</f>
        <v/>
      </c>
      <c r="G27" s="1317"/>
      <c r="H27" s="1318"/>
      <c r="I27" s="1350" t="str">
        <f>IF(NOT('DATA ENTRY SHEET'!F26=""),'DATA ENTRY SHEET'!F26,"")</f>
        <v/>
      </c>
      <c r="J27" s="1315"/>
      <c r="K27" s="1350" t="str">
        <f>IF(NOT('DATA ENTRY SHEET'!G26=""),'DATA ENTRY SHEET'!G26,"")</f>
        <v/>
      </c>
      <c r="L27" s="1315"/>
      <c r="M27" s="1351" t="str">
        <f>IF(NOT('DATA ENTRY SHEET'!H26=""),'DATA ENTRY SHEET'!H26,"")</f>
        <v/>
      </c>
      <c r="N27" s="1352"/>
      <c r="O27" s="1352"/>
      <c r="P27" s="1352"/>
      <c r="Q27" s="1353"/>
      <c r="R27" s="1350" t="str">
        <f>IF(NOT('DATA ENTRY SHEET'!I26=""),'DATA ENTRY SHEET'!I26,"")</f>
        <v/>
      </c>
      <c r="S27" s="1314"/>
      <c r="T27" s="1315"/>
      <c r="U27" s="1633" t="str">
        <f>IF(NOT('DATA ENTRY SHEET'!AE26=""),'DATA ENTRY SHEET'!AE26,"")</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SHEET'!BJ26=""),'DATA ENTRY SHEET'!BJ26,"")</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SHEET'!AU26=""),'DATA ENTRY SHEET'!AU26,"")</f>
        <v/>
      </c>
      <c r="BV27" s="1399"/>
      <c r="BW27" s="1400"/>
      <c r="BX27" s="1401"/>
      <c r="BY27" s="1402"/>
      <c r="BZ27" s="1402"/>
      <c r="CA27" s="1403"/>
      <c r="CB27" s="1369" t="str">
        <f>IF(NOT('DATA ENTRY SHEET'!AQ26=""),'DATA ENTRY SHEET'!AQ26,"")</f>
        <v/>
      </c>
      <c r="CC27" s="1370"/>
      <c r="CD27" s="1371"/>
      <c r="CE27" s="1434"/>
      <c r="CF27" s="1435"/>
      <c r="CG27" s="1435"/>
      <c r="CH27" s="1436"/>
      <c r="CI27" s="190"/>
      <c r="CJ27" s="190"/>
      <c r="CK27" s="190"/>
      <c r="CL27" s="190"/>
      <c r="CM27" s="190"/>
      <c r="CN27" s="190"/>
      <c r="CO27" s="190"/>
      <c r="CP27" s="190"/>
      <c r="CQ27" s="190"/>
    </row>
    <row r="28" spans="1:95"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c r="CQ28" s="190"/>
    </row>
    <row r="29" spans="1:95" ht="15" customHeight="1" x14ac:dyDescent="0.3">
      <c r="A29" s="431">
        <v>8</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SHEET'!J27=""),'DATA ENTRY SHEET'!J27,"")</f>
        <v/>
      </c>
      <c r="V29" s="1341"/>
      <c r="W29" s="1341"/>
      <c r="X29" s="1341"/>
      <c r="Y29" s="1341"/>
      <c r="Z29" s="1341"/>
      <c r="AA29" s="1341"/>
      <c r="AB29" s="1342"/>
      <c r="AC29" s="1640" t="str">
        <f>IF('DATA ENTRY SHEET'!AW27&lt;&gt;"",IF(NOT(TRIM(MID($AC$8,FIND(":",$AC$8)+1,9))="EDLP"),IF(NOT(TRIM(MID($AC$8,FIND(":",$AC$8)+1,9))="NON-EDLP"),TEXT('DATA ENTRY SHEET'!AW27,"$#0.00"),_xlfn.CONCAT(TEXT('DATA ENTRY SHEET'!AW27,"$#0.00")," (NON-EDLP, ADJ is $0.00)")),_xlfn.CONCAT(TEXT('DATA ENTRY SHEET'!AW27,"$#0.00")," (EDLP, ADJ is $0.00)")),"")</f>
        <v/>
      </c>
      <c r="AD29" s="1641"/>
      <c r="AE29" s="1641"/>
      <c r="AF29" s="1641"/>
      <c r="AG29" s="1641"/>
      <c r="AH29" s="1641"/>
      <c r="AI29" s="1641"/>
      <c r="AJ29" s="1641"/>
      <c r="AK29" s="1641"/>
      <c r="AL29" s="1641"/>
      <c r="AM29" s="1641"/>
      <c r="AN29" s="1642"/>
      <c r="AO29" s="1343" t="str">
        <f>IF(NOT('DATA ENTRY SHEET'!BG27=""),'DATA ENTRY SHEET'!BG27,"")</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SHEET'!BN27=""),'DATA ENTRY SHEET'!BN27,"")</f>
        <v/>
      </c>
      <c r="BY29" s="1447"/>
      <c r="BZ29" s="1447"/>
      <c r="CA29" s="1448"/>
      <c r="CB29" s="1449" t="str">
        <f>IF(NOT('DATA ENTRY SHEET'!AR27=""),'DATA ENTRY SHEET'!AR27,"")</f>
        <v/>
      </c>
      <c r="CC29" s="1450"/>
      <c r="CD29" s="1451"/>
      <c r="CE29" s="1428"/>
      <c r="CF29" s="1429"/>
      <c r="CG29" s="1429"/>
      <c r="CH29" s="1430"/>
      <c r="CI29" s="190"/>
      <c r="CJ29" s="190"/>
      <c r="CK29" s="190"/>
      <c r="CL29" s="190"/>
      <c r="CM29" s="190"/>
      <c r="CN29" s="190"/>
      <c r="CO29" s="190"/>
      <c r="CP29" s="190"/>
      <c r="CQ29" s="190"/>
    </row>
    <row r="30" spans="1:95" ht="15" customHeight="1" x14ac:dyDescent="0.3">
      <c r="A30" s="431"/>
      <c r="B30" s="1464" t="str">
        <f>IF(NOT('DATA ENTRY SHEET'!B27=""),'DATA ENTRY SHEET'!B27,"")</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SHEET'!AD27=""),'DATA ENTRY SHEET'!AD27,"")</f>
        <v/>
      </c>
      <c r="V30" s="1644"/>
      <c r="W30" s="1644"/>
      <c r="X30" s="1644"/>
      <c r="Y30" s="1644"/>
      <c r="Z30" s="1644"/>
      <c r="AA30" s="1644"/>
      <c r="AB30" s="1645"/>
      <c r="AC30" s="1646" t="str">
        <f>IF(NOT('DATA ENTRY SHEET'!BA27=""),IF('DATA ENTRY SHEET'!F27="","UPK?",TEXT('DATA ENTRY SHEET'!BA27/'DATA ENTRY SHEET'!F27,"$#0.00")),"")</f>
        <v/>
      </c>
      <c r="AD30" s="1647"/>
      <c r="AE30" s="1647"/>
      <c r="AF30" s="1648"/>
      <c r="AG30" s="1646" t="str">
        <f>IF(NOT('DATA ENTRY SHEET'!BB27=""),IF('DATA ENTRY SHEET'!F27="","UPK?",TEXT('DATA ENTRY SHEET'!BB27/'DATA ENTRY SHEET'!F27,"$#0.00")),"")</f>
        <v/>
      </c>
      <c r="AH30" s="1647"/>
      <c r="AI30" s="1647"/>
      <c r="AJ30" s="1648"/>
      <c r="AK30" s="1646" t="str">
        <f>IF(NOT('DATA ENTRY SHEET'!BC27=""),IF('DATA ENTRY SHEET'!F27="","UPK?",TEXT('DATA ENTRY SHEET'!BC27/'DATA ENTRY SHEET'!F27,"$#0.00")),"")</f>
        <v/>
      </c>
      <c r="AL30" s="1647"/>
      <c r="AM30" s="1647"/>
      <c r="AN30" s="1648"/>
      <c r="AO30" s="1331" t="str">
        <f>IF(NOT('DATA ENTRY SHEET'!BH27=""),'DATA ENTRY SHEET'!BH27,"")</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SHEET'!BK27=""),'DATA ENTRY SHEET'!BK27,"")</f>
        <v/>
      </c>
      <c r="BG30" s="1323"/>
      <c r="BH30" s="1323"/>
      <c r="BI30" s="1323"/>
      <c r="BJ30" s="1323"/>
      <c r="BK30" s="1324"/>
      <c r="BL30" s="1322" t="str">
        <f>IF(NOT('DATA ENTRY SHEET'!BL27=""),'DATA ENTRY SHEET'!BL27,"")</f>
        <v/>
      </c>
      <c r="BM30" s="1323"/>
      <c r="BN30" s="1323"/>
      <c r="BO30" s="1323"/>
      <c r="BP30" s="1323"/>
      <c r="BQ30" s="1324"/>
      <c r="BR30" s="1322" t="str">
        <f>IF(NOT('DATA ENTRY SHEET'!BM27=""),'DATA ENTRY SHEET'!BM27,"")</f>
        <v/>
      </c>
      <c r="BS30" s="1323"/>
      <c r="BT30" s="1323"/>
      <c r="BU30" s="1323"/>
      <c r="BV30" s="1323"/>
      <c r="BW30" s="1324"/>
      <c r="BX30" s="1325" t="str">
        <f>IF(NOT('DATA ENTRY SHEET'!BO27=""),'DATA ENTRY SHEET'!BO27,"")</f>
        <v/>
      </c>
      <c r="BY30" s="1326"/>
      <c r="BZ30" s="1326"/>
      <c r="CA30" s="1327"/>
      <c r="CB30" s="1425"/>
      <c r="CC30" s="1426"/>
      <c r="CD30" s="1427"/>
      <c r="CE30" s="1431"/>
      <c r="CF30" s="1432"/>
      <c r="CG30" s="1432"/>
      <c r="CH30" s="1433"/>
      <c r="CI30" s="190"/>
      <c r="CJ30" s="190"/>
      <c r="CK30" s="190"/>
      <c r="CL30" s="190"/>
      <c r="CM30" s="190"/>
      <c r="CN30" s="190"/>
      <c r="CO30" s="190"/>
      <c r="CP30" s="190"/>
      <c r="CQ30" s="190"/>
    </row>
    <row r="31" spans="1:95" ht="15" customHeight="1" x14ac:dyDescent="0.3">
      <c r="A31" s="431"/>
      <c r="B31" s="1307" t="str">
        <f>IF(NOT('DATA ENTRY SHEET'!C27=""),'DATA ENTRY SHEET'!C27,"")</f>
        <v/>
      </c>
      <c r="C31" s="1308"/>
      <c r="D31" s="1308"/>
      <c r="E31" s="1308"/>
      <c r="F31" s="1308"/>
      <c r="G31" s="1308"/>
      <c r="H31" s="1308"/>
      <c r="I31" s="1308"/>
      <c r="J31" s="1308"/>
      <c r="K31" s="1308"/>
      <c r="L31" s="1308"/>
      <c r="M31" s="1308"/>
      <c r="N31" s="1308"/>
      <c r="O31" s="1308"/>
      <c r="P31" s="1308"/>
      <c r="Q31" s="1308"/>
      <c r="R31" s="1308"/>
      <c r="S31" s="1308"/>
      <c r="T31" s="654" t="str">
        <f>IF('DATA ENTRY SHEET'!AG27&lt;&gt;"",LEFT('DATA ENTRY SHEET'!AG27,1),"")</f>
        <v/>
      </c>
      <c r="U31" s="1636" t="str">
        <f>IF(NOT('DATA ENTRY SHEET'!AF27=""),'DATA ENTRY SHEET'!AF27,"")</f>
        <v/>
      </c>
      <c r="V31" s="1637"/>
      <c r="W31" s="1637"/>
      <c r="X31" s="1637"/>
      <c r="Y31" s="1637"/>
      <c r="Z31" s="1637"/>
      <c r="AA31" s="1637"/>
      <c r="AB31" s="1638"/>
      <c r="AC31" s="1639"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SHEET'!BI27=""),'DATA ENTRY SHEET'!BI27,"")</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SHEET'!BP27=""),'DATA ENTRY SHEET'!BP27,"")</f>
        <v/>
      </c>
      <c r="BY31" s="1326"/>
      <c r="BZ31" s="1326"/>
      <c r="CA31" s="1327"/>
      <c r="CB31" s="1455" t="str">
        <f>IF(NOT('DATA ENTRY SHEET'!AP27=""),'DATA ENTRY SHEET'!AP27,"")</f>
        <v/>
      </c>
      <c r="CC31" s="1456"/>
      <c r="CD31" s="1457"/>
      <c r="CE31" s="1431"/>
      <c r="CF31" s="1432"/>
      <c r="CG31" s="1432"/>
      <c r="CH31" s="1433"/>
      <c r="CI31" s="190"/>
      <c r="CJ31" s="190"/>
      <c r="CK31" s="190"/>
      <c r="CL31" s="190"/>
      <c r="CM31" s="190"/>
      <c r="CN31" s="190"/>
      <c r="CO31" s="190"/>
      <c r="CP31" s="190"/>
      <c r="CQ31" s="190"/>
    </row>
    <row r="32" spans="1:95" ht="15" customHeight="1" thickBot="1" x14ac:dyDescent="0.35">
      <c r="A32" s="431"/>
      <c r="B32" s="1313" t="str">
        <f>IF(NOT('DATA ENTRY SHEET'!D27=""),'DATA ENTRY SHEET'!D27,"")</f>
        <v/>
      </c>
      <c r="C32" s="1314"/>
      <c r="D32" s="1314"/>
      <c r="E32" s="1315"/>
      <c r="F32" s="1316" t="str">
        <f>IF(NOT('DATA ENTRY SHEET'!E27=""),'DATA ENTRY SHEET'!E27,"")</f>
        <v/>
      </c>
      <c r="G32" s="1317"/>
      <c r="H32" s="1318"/>
      <c r="I32" s="1350" t="str">
        <f>IF(NOT('DATA ENTRY SHEET'!F27=""),'DATA ENTRY SHEET'!F27,"")</f>
        <v/>
      </c>
      <c r="J32" s="1315"/>
      <c r="K32" s="1350" t="str">
        <f>IF(NOT('DATA ENTRY SHEET'!G27=""),'DATA ENTRY SHEET'!G27,"")</f>
        <v/>
      </c>
      <c r="L32" s="1315"/>
      <c r="M32" s="1351" t="str">
        <f>IF(NOT('DATA ENTRY SHEET'!H27=""),'DATA ENTRY SHEET'!H27,"")</f>
        <v/>
      </c>
      <c r="N32" s="1352"/>
      <c r="O32" s="1352"/>
      <c r="P32" s="1352"/>
      <c r="Q32" s="1353"/>
      <c r="R32" s="1350" t="str">
        <f>IF(NOT('DATA ENTRY SHEET'!I27=""),'DATA ENTRY SHEET'!I27,"")</f>
        <v/>
      </c>
      <c r="S32" s="1314"/>
      <c r="T32" s="1315"/>
      <c r="U32" s="1633" t="str">
        <f>IF(NOT('DATA ENTRY SHEET'!AE27=""),'DATA ENTRY SHEET'!AE27,"")</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SHEET'!BJ27=""),'DATA ENTRY SHEET'!BJ27,"")</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SHEET'!AU27=""),'DATA ENTRY SHEET'!AU27,"")</f>
        <v/>
      </c>
      <c r="BV32" s="1399"/>
      <c r="BW32" s="1400"/>
      <c r="BX32" s="1401"/>
      <c r="BY32" s="1402"/>
      <c r="BZ32" s="1402"/>
      <c r="CA32" s="1403"/>
      <c r="CB32" s="1369" t="str">
        <f>IF(NOT('DATA ENTRY SHEET'!AQ27=""),'DATA ENTRY SHEET'!AQ27,"")</f>
        <v/>
      </c>
      <c r="CC32" s="1370"/>
      <c r="CD32" s="1371"/>
      <c r="CE32" s="1434"/>
      <c r="CF32" s="1435"/>
      <c r="CG32" s="1435"/>
      <c r="CH32" s="1436"/>
      <c r="CI32" s="190"/>
      <c r="CJ32" s="190"/>
      <c r="CK32" s="190"/>
      <c r="CL32" s="190"/>
      <c r="CM32" s="190"/>
      <c r="CN32" s="190"/>
      <c r="CO32" s="190"/>
      <c r="CP32" s="190"/>
      <c r="CQ32" s="190"/>
    </row>
    <row r="33" spans="1:95"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c r="CQ33" s="190"/>
    </row>
    <row r="34" spans="1:95" ht="15" customHeight="1" x14ac:dyDescent="0.3">
      <c r="A34" s="431">
        <v>9</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SHEET'!J28=""),'DATA ENTRY SHEET'!J28,"")</f>
        <v/>
      </c>
      <c r="V34" s="1341"/>
      <c r="W34" s="1341"/>
      <c r="X34" s="1341"/>
      <c r="Y34" s="1341"/>
      <c r="Z34" s="1341"/>
      <c r="AA34" s="1341"/>
      <c r="AB34" s="1342"/>
      <c r="AC34" s="1640" t="str">
        <f>IF('DATA ENTRY SHEET'!AW28&lt;&gt;"",IF(NOT(TRIM(MID($AC$8,FIND(":",$AC$8)+1,9))="EDLP"),IF(NOT(TRIM(MID($AC$8,FIND(":",$AC$8)+1,9))="NON-EDLP"),TEXT('DATA ENTRY SHEET'!AW28,"$#0.00"),_xlfn.CONCAT(TEXT('DATA ENTRY SHEET'!AW28,"$#0.00")," (NON-EDLP, ADJ is $0.00)")),_xlfn.CONCAT(TEXT('DATA ENTRY SHEET'!AW28,"$#0.00")," (EDLP, ADJ is $0.00)")),"")</f>
        <v/>
      </c>
      <c r="AD34" s="1641"/>
      <c r="AE34" s="1641"/>
      <c r="AF34" s="1641"/>
      <c r="AG34" s="1641"/>
      <c r="AH34" s="1641"/>
      <c r="AI34" s="1641"/>
      <c r="AJ34" s="1641"/>
      <c r="AK34" s="1641"/>
      <c r="AL34" s="1641"/>
      <c r="AM34" s="1641"/>
      <c r="AN34" s="1642"/>
      <c r="AO34" s="1343" t="str">
        <f>IF(NOT('DATA ENTRY SHEET'!BG28=""),'DATA ENTRY SHEET'!BG28,"")</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SHEET'!BN28=""),'DATA ENTRY SHEET'!BN28,"")</f>
        <v/>
      </c>
      <c r="BY34" s="1447"/>
      <c r="BZ34" s="1447"/>
      <c r="CA34" s="1448"/>
      <c r="CB34" s="1449" t="str">
        <f>IF(NOT('DATA ENTRY SHEET'!AR28=""),'DATA ENTRY SHEET'!AR28,"")</f>
        <v/>
      </c>
      <c r="CC34" s="1450"/>
      <c r="CD34" s="1451"/>
      <c r="CE34" s="1428"/>
      <c r="CF34" s="1429"/>
      <c r="CG34" s="1429"/>
      <c r="CH34" s="1430"/>
      <c r="CI34" s="190"/>
      <c r="CJ34" s="190"/>
      <c r="CK34" s="190"/>
      <c r="CL34" s="190"/>
      <c r="CM34" s="190"/>
      <c r="CN34" s="190"/>
      <c r="CO34" s="190"/>
      <c r="CP34" s="190"/>
      <c r="CQ34" s="190"/>
    </row>
    <row r="35" spans="1:95" ht="15" customHeight="1" x14ac:dyDescent="0.3">
      <c r="A35" s="431"/>
      <c r="B35" s="1464" t="str">
        <f>IF(NOT('DATA ENTRY SHEET'!B28=""),'DATA ENTRY SHEET'!B28,"")</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SHEET'!AD28=""),'DATA ENTRY SHEET'!AD28,"")</f>
        <v/>
      </c>
      <c r="V35" s="1644"/>
      <c r="W35" s="1644"/>
      <c r="X35" s="1644"/>
      <c r="Y35" s="1644"/>
      <c r="Z35" s="1644"/>
      <c r="AA35" s="1644"/>
      <c r="AB35" s="1645"/>
      <c r="AC35" s="1646" t="str">
        <f>IF(NOT('DATA ENTRY SHEET'!BA28=""),IF('DATA ENTRY SHEET'!F28="","UPK?",TEXT('DATA ENTRY SHEET'!BA28/'DATA ENTRY SHEET'!F28,"$#0.00")),"")</f>
        <v/>
      </c>
      <c r="AD35" s="1647"/>
      <c r="AE35" s="1647"/>
      <c r="AF35" s="1648"/>
      <c r="AG35" s="1646" t="str">
        <f>IF(NOT('DATA ENTRY SHEET'!BB28=""),IF('DATA ENTRY SHEET'!F28="","UPK?",TEXT('DATA ENTRY SHEET'!BB28/'DATA ENTRY SHEET'!F28,"$#0.00")),"")</f>
        <v/>
      </c>
      <c r="AH35" s="1647"/>
      <c r="AI35" s="1647"/>
      <c r="AJ35" s="1648"/>
      <c r="AK35" s="1646" t="str">
        <f>IF(NOT('DATA ENTRY SHEET'!BC28=""),IF('DATA ENTRY SHEET'!F28="","UPK?",TEXT('DATA ENTRY SHEET'!BC28/'DATA ENTRY SHEET'!F28,"$#0.00")),"")</f>
        <v/>
      </c>
      <c r="AL35" s="1647"/>
      <c r="AM35" s="1647"/>
      <c r="AN35" s="1648"/>
      <c r="AO35" s="1331" t="str">
        <f>IF(NOT('DATA ENTRY SHEET'!BH28=""),'DATA ENTRY SHEET'!BH28,"")</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SHEET'!BK28=""),'DATA ENTRY SHEET'!BK28,"")</f>
        <v/>
      </c>
      <c r="BG35" s="1323"/>
      <c r="BH35" s="1323"/>
      <c r="BI35" s="1323"/>
      <c r="BJ35" s="1323"/>
      <c r="BK35" s="1324"/>
      <c r="BL35" s="1322" t="str">
        <f>IF(NOT('DATA ENTRY SHEET'!BL28=""),'DATA ENTRY SHEET'!BL28,"")</f>
        <v/>
      </c>
      <c r="BM35" s="1323"/>
      <c r="BN35" s="1323"/>
      <c r="BO35" s="1323"/>
      <c r="BP35" s="1323"/>
      <c r="BQ35" s="1324"/>
      <c r="BR35" s="1322" t="str">
        <f>IF(NOT('DATA ENTRY SHEET'!BM28=""),'DATA ENTRY SHEET'!BM28,"")</f>
        <v/>
      </c>
      <c r="BS35" s="1323"/>
      <c r="BT35" s="1323"/>
      <c r="BU35" s="1323"/>
      <c r="BV35" s="1323"/>
      <c r="BW35" s="1324"/>
      <c r="BX35" s="1325" t="str">
        <f>IF(NOT('DATA ENTRY SHEET'!BO28=""),'DATA ENTRY SHEET'!BO28,"")</f>
        <v/>
      </c>
      <c r="BY35" s="1326"/>
      <c r="BZ35" s="1326"/>
      <c r="CA35" s="1327"/>
      <c r="CB35" s="1425"/>
      <c r="CC35" s="1426"/>
      <c r="CD35" s="1427"/>
      <c r="CE35" s="1431"/>
      <c r="CF35" s="1432"/>
      <c r="CG35" s="1432"/>
      <c r="CH35" s="1433"/>
      <c r="CI35" s="190"/>
      <c r="CJ35" s="190"/>
      <c r="CK35" s="190"/>
      <c r="CL35" s="190"/>
      <c r="CM35" s="190"/>
      <c r="CN35" s="190"/>
      <c r="CO35" s="190"/>
      <c r="CP35" s="190"/>
      <c r="CQ35" s="190"/>
    </row>
    <row r="36" spans="1:95" ht="15" customHeight="1" x14ac:dyDescent="0.3">
      <c r="A36" s="431"/>
      <c r="B36" s="1307" t="str">
        <f>IF(NOT('DATA ENTRY SHEET'!C28=""),'DATA ENTRY SHEET'!C28,"")</f>
        <v/>
      </c>
      <c r="C36" s="1308"/>
      <c r="D36" s="1308"/>
      <c r="E36" s="1308"/>
      <c r="F36" s="1308"/>
      <c r="G36" s="1308"/>
      <c r="H36" s="1308"/>
      <c r="I36" s="1308"/>
      <c r="J36" s="1308"/>
      <c r="K36" s="1308"/>
      <c r="L36" s="1308"/>
      <c r="M36" s="1308"/>
      <c r="N36" s="1308"/>
      <c r="O36" s="1308"/>
      <c r="P36" s="1308"/>
      <c r="Q36" s="1308"/>
      <c r="R36" s="1308"/>
      <c r="S36" s="1308"/>
      <c r="T36" s="654" t="str">
        <f>IF('DATA ENTRY SHEET'!AG28&lt;&gt;"",LEFT('DATA ENTRY SHEET'!AG28,1),"")</f>
        <v/>
      </c>
      <c r="U36" s="1636" t="str">
        <f>IF(NOT('DATA ENTRY SHEET'!AF28=""),'DATA ENTRY SHEET'!AF28,"")</f>
        <v/>
      </c>
      <c r="V36" s="1637"/>
      <c r="W36" s="1637"/>
      <c r="X36" s="1637"/>
      <c r="Y36" s="1637"/>
      <c r="Z36" s="1637"/>
      <c r="AA36" s="1637"/>
      <c r="AB36" s="1638"/>
      <c r="AC36" s="1639"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SHEET'!BI28=""),'DATA ENTRY SHEET'!BI28,"")</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SHEET'!BP28=""),'DATA ENTRY SHEET'!BP28,"")</f>
        <v/>
      </c>
      <c r="BY36" s="1326"/>
      <c r="BZ36" s="1326"/>
      <c r="CA36" s="1327"/>
      <c r="CB36" s="1455" t="str">
        <f>IF(NOT('DATA ENTRY SHEET'!AP28=""),'DATA ENTRY SHEET'!AP28,"")</f>
        <v/>
      </c>
      <c r="CC36" s="1456"/>
      <c r="CD36" s="1457"/>
      <c r="CE36" s="1431"/>
      <c r="CF36" s="1432"/>
      <c r="CG36" s="1432"/>
      <c r="CH36" s="1433"/>
      <c r="CI36" s="190"/>
      <c r="CJ36" s="190"/>
      <c r="CK36" s="190"/>
      <c r="CL36" s="190"/>
      <c r="CM36" s="190"/>
      <c r="CN36" s="190"/>
      <c r="CO36" s="190"/>
      <c r="CP36" s="190"/>
      <c r="CQ36" s="190"/>
    </row>
    <row r="37" spans="1:95" ht="15" customHeight="1" thickBot="1" x14ac:dyDescent="0.35">
      <c r="A37" s="431"/>
      <c r="B37" s="1313" t="str">
        <f>IF(NOT('DATA ENTRY SHEET'!D28=""),'DATA ENTRY SHEET'!D28,"")</f>
        <v/>
      </c>
      <c r="C37" s="1314"/>
      <c r="D37" s="1314"/>
      <c r="E37" s="1315"/>
      <c r="F37" s="1316" t="str">
        <f>IF(NOT('DATA ENTRY SHEET'!E28=""),'DATA ENTRY SHEET'!E28,"")</f>
        <v/>
      </c>
      <c r="G37" s="1317"/>
      <c r="H37" s="1318"/>
      <c r="I37" s="1350" t="str">
        <f>IF(NOT('DATA ENTRY SHEET'!F28=""),'DATA ENTRY SHEET'!F28,"")</f>
        <v/>
      </c>
      <c r="J37" s="1315"/>
      <c r="K37" s="1350" t="str">
        <f>IF(NOT('DATA ENTRY SHEET'!G28=""),'DATA ENTRY SHEET'!G28,"")</f>
        <v/>
      </c>
      <c r="L37" s="1315"/>
      <c r="M37" s="1351" t="str">
        <f>IF(NOT('DATA ENTRY SHEET'!H28=""),'DATA ENTRY SHEET'!H28,"")</f>
        <v/>
      </c>
      <c r="N37" s="1352"/>
      <c r="O37" s="1352"/>
      <c r="P37" s="1352"/>
      <c r="Q37" s="1353"/>
      <c r="R37" s="1350" t="str">
        <f>IF(NOT('DATA ENTRY SHEET'!I28=""),'DATA ENTRY SHEET'!I28,"")</f>
        <v/>
      </c>
      <c r="S37" s="1314"/>
      <c r="T37" s="1315"/>
      <c r="U37" s="1633" t="str">
        <f>IF(NOT('DATA ENTRY SHEET'!AE28=""),'DATA ENTRY SHEET'!AE28,"")</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SHEET'!BJ28=""),'DATA ENTRY SHEET'!BJ28,"")</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SHEET'!AU28=""),'DATA ENTRY SHEET'!AU28,"")</f>
        <v/>
      </c>
      <c r="BV37" s="1399"/>
      <c r="BW37" s="1400"/>
      <c r="BX37" s="1401"/>
      <c r="BY37" s="1402"/>
      <c r="BZ37" s="1402"/>
      <c r="CA37" s="1403"/>
      <c r="CB37" s="1369" t="str">
        <f>IF(NOT('DATA ENTRY SHEET'!AQ28=""),'DATA ENTRY SHEET'!AQ28,"")</f>
        <v/>
      </c>
      <c r="CC37" s="1370"/>
      <c r="CD37" s="1371"/>
      <c r="CE37" s="1434"/>
      <c r="CF37" s="1435"/>
      <c r="CG37" s="1435"/>
      <c r="CH37" s="1436"/>
      <c r="CI37" s="190"/>
      <c r="CJ37" s="190"/>
      <c r="CK37" s="190"/>
      <c r="CL37" s="190"/>
      <c r="CM37" s="190"/>
      <c r="CN37" s="190"/>
      <c r="CO37" s="190"/>
      <c r="CP37" s="190"/>
      <c r="CQ37" s="190"/>
    </row>
    <row r="38" spans="1:95" ht="5.25" customHeight="1" thickBot="1" x14ac:dyDescent="0.35">
      <c r="A38" s="431"/>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c r="CQ38" s="190"/>
    </row>
    <row r="39" spans="1:95" ht="15" customHeight="1" x14ac:dyDescent="0.3">
      <c r="A39" s="431">
        <v>10</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SHEET'!J29=""),'DATA ENTRY SHEET'!J29,"")</f>
        <v/>
      </c>
      <c r="V39" s="1341"/>
      <c r="W39" s="1341"/>
      <c r="X39" s="1341"/>
      <c r="Y39" s="1341"/>
      <c r="Z39" s="1341"/>
      <c r="AA39" s="1341"/>
      <c r="AB39" s="1342"/>
      <c r="AC39" s="1640" t="str">
        <f>IF('DATA ENTRY SHEET'!AW29&lt;&gt;"",IF(NOT(TRIM(MID($AC$8,FIND(":",$AC$8)+1,9))="EDLP"),IF(NOT(TRIM(MID($AC$8,FIND(":",$AC$8)+1,9))="NON-EDLP"),TEXT('DATA ENTRY SHEET'!AW29,"$#0.00"),_xlfn.CONCAT(TEXT('DATA ENTRY SHEET'!AW29,"$#0.00")," (NON-EDLP, ADJ is $0.00)")),_xlfn.CONCAT(TEXT('DATA ENTRY SHEET'!AW29,"$#0.00")," (EDLP, ADJ is $0.00)")),"")</f>
        <v/>
      </c>
      <c r="AD39" s="1641"/>
      <c r="AE39" s="1641"/>
      <c r="AF39" s="1641"/>
      <c r="AG39" s="1641"/>
      <c r="AH39" s="1641"/>
      <c r="AI39" s="1641"/>
      <c r="AJ39" s="1641"/>
      <c r="AK39" s="1641"/>
      <c r="AL39" s="1641"/>
      <c r="AM39" s="1641"/>
      <c r="AN39" s="1642"/>
      <c r="AO39" s="1343" t="str">
        <f>IF(NOT('DATA ENTRY SHEET'!BG29=""),'DATA ENTRY SHEET'!BG29,"")</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SHEET'!BN29=""),'DATA ENTRY SHEET'!BN29,"")</f>
        <v/>
      </c>
      <c r="BY39" s="1447"/>
      <c r="BZ39" s="1447"/>
      <c r="CA39" s="1448"/>
      <c r="CB39" s="1449" t="str">
        <f>IF(NOT('DATA ENTRY SHEET'!AR29=""),'DATA ENTRY SHEET'!AR29,"")</f>
        <v/>
      </c>
      <c r="CC39" s="1450"/>
      <c r="CD39" s="1451"/>
      <c r="CE39" s="1428"/>
      <c r="CF39" s="1429"/>
      <c r="CG39" s="1429"/>
      <c r="CH39" s="1430"/>
      <c r="CI39" s="190"/>
      <c r="CJ39" s="190"/>
      <c r="CK39" s="190"/>
      <c r="CL39" s="190"/>
      <c r="CM39" s="190"/>
      <c r="CN39" s="190"/>
      <c r="CO39" s="190"/>
      <c r="CP39" s="190"/>
      <c r="CQ39" s="190"/>
    </row>
    <row r="40" spans="1:95" ht="15" customHeight="1" x14ac:dyDescent="0.3">
      <c r="A40" s="431"/>
      <c r="B40" s="1464" t="str">
        <f>IF(NOT('DATA ENTRY SHEET'!B29=""),'DATA ENTRY SHEET'!B29,"")</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SHEET'!AD29=""),'DATA ENTRY SHEET'!AD29,"")</f>
        <v/>
      </c>
      <c r="V40" s="1644"/>
      <c r="W40" s="1644"/>
      <c r="X40" s="1644"/>
      <c r="Y40" s="1644"/>
      <c r="Z40" s="1644"/>
      <c r="AA40" s="1644"/>
      <c r="AB40" s="1645"/>
      <c r="AC40" s="1646" t="str">
        <f>IF(NOT('DATA ENTRY SHEET'!BA29=""),IF('DATA ENTRY SHEET'!F29="","UPK?",TEXT('DATA ENTRY SHEET'!BA29/'DATA ENTRY SHEET'!F29,"$#0.00")),"")</f>
        <v/>
      </c>
      <c r="AD40" s="1647"/>
      <c r="AE40" s="1647"/>
      <c r="AF40" s="1648"/>
      <c r="AG40" s="1646" t="str">
        <f>IF(NOT('DATA ENTRY SHEET'!BB29=""),IF('DATA ENTRY SHEET'!F29="","UPK?",TEXT('DATA ENTRY SHEET'!BB29/'DATA ENTRY SHEET'!F29,"$#0.00")),"")</f>
        <v/>
      </c>
      <c r="AH40" s="1647"/>
      <c r="AI40" s="1647"/>
      <c r="AJ40" s="1648"/>
      <c r="AK40" s="1646" t="str">
        <f>IF(NOT('DATA ENTRY SHEET'!BC29=""),IF('DATA ENTRY SHEET'!F29="","UPK?",TEXT('DATA ENTRY SHEET'!BC29/'DATA ENTRY SHEET'!F29,"$#0.00")),"")</f>
        <v/>
      </c>
      <c r="AL40" s="1647"/>
      <c r="AM40" s="1647"/>
      <c r="AN40" s="1648"/>
      <c r="AO40" s="1331" t="str">
        <f>IF(NOT('DATA ENTRY SHEET'!BH29=""),'DATA ENTRY SHEET'!BH29,"")</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SHEET'!BK29=""),'DATA ENTRY SHEET'!BK29,"")</f>
        <v/>
      </c>
      <c r="BG40" s="1323"/>
      <c r="BH40" s="1323"/>
      <c r="BI40" s="1323"/>
      <c r="BJ40" s="1323"/>
      <c r="BK40" s="1324"/>
      <c r="BL40" s="1322" t="str">
        <f>IF(NOT('DATA ENTRY SHEET'!BL29=""),'DATA ENTRY SHEET'!BL29,"")</f>
        <v/>
      </c>
      <c r="BM40" s="1323"/>
      <c r="BN40" s="1323"/>
      <c r="BO40" s="1323"/>
      <c r="BP40" s="1323"/>
      <c r="BQ40" s="1324"/>
      <c r="BR40" s="1322" t="str">
        <f>IF(NOT('DATA ENTRY SHEET'!BM29=""),'DATA ENTRY SHEET'!BM29,"")</f>
        <v/>
      </c>
      <c r="BS40" s="1323"/>
      <c r="BT40" s="1323"/>
      <c r="BU40" s="1323"/>
      <c r="BV40" s="1323"/>
      <c r="BW40" s="1324"/>
      <c r="BX40" s="1325" t="str">
        <f>IF(NOT('DATA ENTRY SHEET'!BO29=""),'DATA ENTRY SHEET'!BO29,"")</f>
        <v/>
      </c>
      <c r="BY40" s="1326"/>
      <c r="BZ40" s="1326"/>
      <c r="CA40" s="1327"/>
      <c r="CB40" s="1425"/>
      <c r="CC40" s="1426"/>
      <c r="CD40" s="1427"/>
      <c r="CE40" s="1431"/>
      <c r="CF40" s="1432"/>
      <c r="CG40" s="1432"/>
      <c r="CH40" s="1433"/>
      <c r="CI40" s="190"/>
      <c r="CJ40" s="190"/>
      <c r="CK40" s="190"/>
      <c r="CL40" s="190"/>
      <c r="CM40" s="190"/>
      <c r="CN40" s="190"/>
      <c r="CO40" s="190"/>
      <c r="CP40" s="190"/>
      <c r="CQ40" s="190"/>
    </row>
    <row r="41" spans="1:95" ht="15" customHeight="1" x14ac:dyDescent="0.3">
      <c r="A41" s="431"/>
      <c r="B41" s="1307" t="str">
        <f>IF(NOT('DATA ENTRY SHEET'!C29=""),'DATA ENTRY SHEET'!C29,"")</f>
        <v/>
      </c>
      <c r="C41" s="1308"/>
      <c r="D41" s="1308"/>
      <c r="E41" s="1308"/>
      <c r="F41" s="1308"/>
      <c r="G41" s="1308"/>
      <c r="H41" s="1308"/>
      <c r="I41" s="1308"/>
      <c r="J41" s="1308"/>
      <c r="K41" s="1308"/>
      <c r="L41" s="1308"/>
      <c r="M41" s="1308"/>
      <c r="N41" s="1308"/>
      <c r="O41" s="1308"/>
      <c r="P41" s="1308"/>
      <c r="Q41" s="1308"/>
      <c r="R41" s="1308"/>
      <c r="S41" s="1308"/>
      <c r="T41" s="654" t="str">
        <f>IF('DATA ENTRY SHEET'!AG29&lt;&gt;"",LEFT('DATA ENTRY SHEET'!AG29,1),"")</f>
        <v/>
      </c>
      <c r="U41" s="1636" t="str">
        <f>IF(NOT('DATA ENTRY SHEET'!AF29=""),'DATA ENTRY SHEET'!AF29,"")</f>
        <v/>
      </c>
      <c r="V41" s="1637"/>
      <c r="W41" s="1637"/>
      <c r="X41" s="1637"/>
      <c r="Y41" s="1637"/>
      <c r="Z41" s="1637"/>
      <c r="AA41" s="1637"/>
      <c r="AB41" s="1638"/>
      <c r="AC41" s="1639"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SHEET'!BI29=""),'DATA ENTRY SHEET'!BI29,"")</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SHEET'!BP29=""),'DATA ENTRY SHEET'!BP29,"")</f>
        <v/>
      </c>
      <c r="BY41" s="1326"/>
      <c r="BZ41" s="1326"/>
      <c r="CA41" s="1327"/>
      <c r="CB41" s="1455" t="str">
        <f>IF(NOT('DATA ENTRY SHEET'!AP29=""),'DATA ENTRY SHEET'!AP29,"")</f>
        <v/>
      </c>
      <c r="CC41" s="1456"/>
      <c r="CD41" s="1457"/>
      <c r="CE41" s="1431"/>
      <c r="CF41" s="1432"/>
      <c r="CG41" s="1432"/>
      <c r="CH41" s="1433"/>
      <c r="CI41" s="190"/>
      <c r="CJ41" s="190"/>
      <c r="CK41" s="190"/>
      <c r="CL41" s="190"/>
      <c r="CM41" s="190"/>
      <c r="CN41" s="190"/>
      <c r="CO41" s="190"/>
      <c r="CP41" s="190"/>
      <c r="CQ41" s="190"/>
    </row>
    <row r="42" spans="1:95" ht="15" customHeight="1" thickBot="1" x14ac:dyDescent="0.35">
      <c r="A42" s="431"/>
      <c r="B42" s="1313" t="str">
        <f>IF(NOT('DATA ENTRY SHEET'!D29=""),'DATA ENTRY SHEET'!D29,"")</f>
        <v/>
      </c>
      <c r="C42" s="1314"/>
      <c r="D42" s="1314"/>
      <c r="E42" s="1315"/>
      <c r="F42" s="1316" t="str">
        <f>IF(NOT('DATA ENTRY SHEET'!E29=""),'DATA ENTRY SHEET'!E29,"")</f>
        <v/>
      </c>
      <c r="G42" s="1317"/>
      <c r="H42" s="1318"/>
      <c r="I42" s="1350" t="str">
        <f>IF(NOT('DATA ENTRY SHEET'!F29=""),'DATA ENTRY SHEET'!F29,"")</f>
        <v/>
      </c>
      <c r="J42" s="1315"/>
      <c r="K42" s="1350" t="str">
        <f>IF(NOT('DATA ENTRY SHEET'!G29=""),'DATA ENTRY SHEET'!G29,"")</f>
        <v/>
      </c>
      <c r="L42" s="1315"/>
      <c r="M42" s="1351" t="str">
        <f>IF(NOT('DATA ENTRY SHEET'!H29=""),'DATA ENTRY SHEET'!H29,"")</f>
        <v/>
      </c>
      <c r="N42" s="1352"/>
      <c r="O42" s="1352"/>
      <c r="P42" s="1352"/>
      <c r="Q42" s="1353"/>
      <c r="R42" s="1350" t="str">
        <f>IF(NOT('DATA ENTRY SHEET'!I29=""),'DATA ENTRY SHEET'!I29,"")</f>
        <v/>
      </c>
      <c r="S42" s="1314"/>
      <c r="T42" s="1315"/>
      <c r="U42" s="1633" t="str">
        <f>IF(NOT('DATA ENTRY SHEET'!AE29=""),'DATA ENTRY SHEET'!AE29,"")</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SHEET'!BJ29=""),'DATA ENTRY SHEET'!BJ29,"")</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SHEET'!AU29=""),'DATA ENTRY SHEET'!AU29,"")</f>
        <v/>
      </c>
      <c r="BV42" s="1399"/>
      <c r="BW42" s="1400"/>
      <c r="BX42" s="1401"/>
      <c r="BY42" s="1402"/>
      <c r="BZ42" s="1402"/>
      <c r="CA42" s="1403"/>
      <c r="CB42" s="1369" t="str">
        <f>IF(NOT('DATA ENTRY SHEET'!AQ29=""),'DATA ENTRY SHEET'!AQ29,"")</f>
        <v/>
      </c>
      <c r="CC42" s="1370"/>
      <c r="CD42" s="1371"/>
      <c r="CE42" s="1434"/>
      <c r="CF42" s="1435"/>
      <c r="CG42" s="1435"/>
      <c r="CH42" s="1436"/>
      <c r="CI42" s="190"/>
      <c r="CJ42" s="190"/>
      <c r="CK42" s="190"/>
      <c r="CL42" s="190"/>
      <c r="CM42" s="190"/>
      <c r="CN42" s="190"/>
      <c r="CO42" s="190"/>
      <c r="CP42" s="190"/>
      <c r="CQ42" s="190"/>
    </row>
    <row r="43" spans="1:95" ht="4.5" customHeight="1" thickBot="1" x14ac:dyDescent="0.35">
      <c r="A43" s="431"/>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c r="CQ43" s="190"/>
    </row>
    <row r="44" spans="1:95"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c r="CQ44" s="190"/>
    </row>
    <row r="45" spans="1:95"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c r="CQ45" s="190"/>
    </row>
    <row r="46" spans="1:95"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c r="CQ46" s="190"/>
    </row>
    <row r="47" spans="1:95"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c r="CQ47" s="190"/>
    </row>
    <row r="48" spans="1:95"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c r="CQ48" s="190"/>
    </row>
    <row r="49" spans="1:95"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c r="CQ49" s="190"/>
    </row>
    <row r="50" spans="1:95"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c r="CQ50" s="190"/>
    </row>
    <row r="51" spans="1:95"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c r="CQ51" s="190"/>
    </row>
    <row r="52" spans="1:95"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c r="CQ52" s="190"/>
    </row>
    <row r="53" spans="1:95" s="94" customFormat="1" ht="12" customHeight="1" x14ac:dyDescent="0.3">
      <c r="A53" s="455" t="str">
        <f>'40-16 PRES - MANDATORY'!A65:BV65</f>
        <v>DeCAF 40-15 + DeCAF 40-16, Apr 21, 2025</v>
      </c>
      <c r="C53" s="456"/>
      <c r="D53" s="456"/>
      <c r="E53" s="456"/>
      <c r="F53" s="456"/>
      <c r="G53" s="456"/>
      <c r="H53" s="456"/>
      <c r="I53" s="456"/>
      <c r="J53" s="456"/>
      <c r="K53" s="456"/>
      <c r="L53" s="456"/>
      <c r="M53" s="456"/>
      <c r="N53" s="456"/>
      <c r="O53" s="456"/>
      <c r="P53" s="456"/>
      <c r="Q53" s="456"/>
      <c r="R53" s="456"/>
      <c r="S53" s="456"/>
      <c r="T53" s="456"/>
      <c r="U53" s="456"/>
      <c r="V53" s="456"/>
      <c r="W53" s="456"/>
      <c r="X53" s="456"/>
      <c r="Y53" s="456"/>
      <c r="Z53" s="456"/>
      <c r="AA53" s="456"/>
      <c r="AB53" s="456"/>
      <c r="AC53" s="456"/>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c r="CQ53" s="549"/>
    </row>
    <row r="64" spans="1:95" x14ac:dyDescent="0.3">
      <c r="CG64" s="191">
        <f>'40-15 PRES - MANDATORY'!AO63</f>
        <v>0</v>
      </c>
    </row>
  </sheetData>
  <sheetProtection algorithmName="SHA-512" hashValue="DhHSD4HfSuTb+x6B8BdLLP/TBUvZzFSPoqhfDryWTfrbe7OiRfOTtQyF8cyWM7M59XIczg+iYApSerV/VE0GkA==" saltValue="3+D/KHsf45Y/BGhUZfIOUA==" spinCount="100000" sheet="1"/>
  <mergeCells count="452">
    <mergeCell ref="J2:AG2"/>
    <mergeCell ref="J4:AG4"/>
    <mergeCell ref="CJ4:CK4"/>
    <mergeCell ref="CW4:DC4"/>
    <mergeCell ref="K6:M6"/>
    <mergeCell ref="N6:U6"/>
    <mergeCell ref="Y6:AF6"/>
    <mergeCell ref="AY6:BE6"/>
    <mergeCell ref="CJ6:CK6"/>
    <mergeCell ref="BF6:CH6"/>
    <mergeCell ref="BF4:CH4"/>
    <mergeCell ref="BF2:CH2"/>
    <mergeCell ref="AM6:AX6"/>
    <mergeCell ref="AH6:AL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B14:T14"/>
    <mergeCell ref="U14:AB14"/>
    <mergeCell ref="AO14:AS14"/>
    <mergeCell ref="AT14:AV14"/>
    <mergeCell ref="AW14:AY14"/>
    <mergeCell ref="AZ14:BB14"/>
    <mergeCell ref="AW10:AY12"/>
    <mergeCell ref="AZ10:BB12"/>
    <mergeCell ref="AG12:AJ12"/>
    <mergeCell ref="AK12:AN12"/>
    <mergeCell ref="AO12:AS12"/>
    <mergeCell ref="U12:AB12"/>
    <mergeCell ref="AC12:AF12"/>
    <mergeCell ref="B11:R11"/>
    <mergeCell ref="S11:T11"/>
    <mergeCell ref="AC14:AN14"/>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BF35:BK35"/>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AO36:AS36"/>
    <mergeCell ref="BL35:BQ35"/>
    <mergeCell ref="BR35:BW35"/>
    <mergeCell ref="BU37:BW37"/>
    <mergeCell ref="BX37:CA37"/>
    <mergeCell ref="AO37:AS37"/>
    <mergeCell ref="AT37:AV37"/>
    <mergeCell ref="AW37:AY37"/>
    <mergeCell ref="CE34:CH37"/>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7:CD37"/>
    <mergeCell ref="BR37:BT37"/>
    <mergeCell ref="BC35:BE35"/>
    <mergeCell ref="R42:T42"/>
    <mergeCell ref="U42:AB42"/>
    <mergeCell ref="CE39:CH42"/>
    <mergeCell ref="BX35:CA35"/>
    <mergeCell ref="BR40:BW40"/>
    <mergeCell ref="BX40:CA40"/>
    <mergeCell ref="BF40:BK40"/>
    <mergeCell ref="BL40:BQ40"/>
    <mergeCell ref="AC39:AN39"/>
    <mergeCell ref="AG36:AJ36"/>
    <mergeCell ref="AK36:AN36"/>
    <mergeCell ref="CB35:CD35"/>
    <mergeCell ref="AO39:AS39"/>
    <mergeCell ref="AT39:AV39"/>
    <mergeCell ref="AW39:AY39"/>
    <mergeCell ref="AZ39:BB39"/>
    <mergeCell ref="AZ37:BB37"/>
    <mergeCell ref="CB36:CD36"/>
    <mergeCell ref="AZ36:BB36"/>
    <mergeCell ref="BC36:BE36"/>
    <mergeCell ref="BF36:BK36"/>
    <mergeCell ref="BL36:BQ36"/>
    <mergeCell ref="AT36:AV36"/>
    <mergeCell ref="AW36:AY36"/>
    <mergeCell ref="BC39:BE39"/>
    <mergeCell ref="BC37:BE37"/>
    <mergeCell ref="BF37:BQ37"/>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B44:T50"/>
    <mergeCell ref="U44:Z44"/>
    <mergeCell ref="K42:L42"/>
    <mergeCell ref="AZ41:BB41"/>
    <mergeCell ref="BC41:BE41"/>
    <mergeCell ref="BF41:BK41"/>
    <mergeCell ref="BL41:BQ41"/>
    <mergeCell ref="AC41:AF41"/>
    <mergeCell ref="AG41:AJ41"/>
    <mergeCell ref="AK41:AN41"/>
    <mergeCell ref="AO41:AS41"/>
    <mergeCell ref="AT40:AV40"/>
    <mergeCell ref="AW40:AY40"/>
    <mergeCell ref="AZ40:BB40"/>
    <mergeCell ref="B40:T40"/>
    <mergeCell ref="U40:AB40"/>
    <mergeCell ref="AC40:AF40"/>
    <mergeCell ref="B41:S41"/>
    <mergeCell ref="CB42:CD42"/>
    <mergeCell ref="BR41:BW41"/>
    <mergeCell ref="BX41:CA41"/>
    <mergeCell ref="BF39:BK39"/>
    <mergeCell ref="BL39:BQ39"/>
    <mergeCell ref="BR39:BW39"/>
    <mergeCell ref="BX39:CA39"/>
    <mergeCell ref="CB39:CD39"/>
    <mergeCell ref="CB40:CD40"/>
    <mergeCell ref="AG40:AJ40"/>
    <mergeCell ref="AK40:AN40"/>
    <mergeCell ref="AO40:AS40"/>
    <mergeCell ref="BC40:BE40"/>
    <mergeCell ref="U41:AB41"/>
    <mergeCell ref="CB41:CD41"/>
    <mergeCell ref="B42:E42"/>
    <mergeCell ref="F42:H42"/>
    <mergeCell ref="I42:J42"/>
    <mergeCell ref="AT41:AV41"/>
    <mergeCell ref="AW41:AY41"/>
    <mergeCell ref="B16:S16"/>
    <mergeCell ref="B21:S21"/>
    <mergeCell ref="B26:S26"/>
    <mergeCell ref="B31:S31"/>
    <mergeCell ref="B36:S36"/>
    <mergeCell ref="B37:E37"/>
    <mergeCell ref="F37:H37"/>
    <mergeCell ref="I37:J37"/>
    <mergeCell ref="K37:L37"/>
    <mergeCell ref="M37:Q37"/>
    <mergeCell ref="R37:T37"/>
    <mergeCell ref="B35:T35"/>
    <mergeCell ref="U37:AB37"/>
    <mergeCell ref="B29:T29"/>
    <mergeCell ref="U29:AB29"/>
    <mergeCell ref="B19:T19"/>
    <mergeCell ref="U19:AB19"/>
    <mergeCell ref="B39:T39"/>
    <mergeCell ref="U39:AB39"/>
    <mergeCell ref="U36:AB36"/>
    <mergeCell ref="AC36:AF36"/>
    <mergeCell ref="AC37:AF37"/>
    <mergeCell ref="U32:AB32"/>
    <mergeCell ref="AC34:AN34"/>
    <mergeCell ref="AG37:AJ37"/>
    <mergeCell ref="AK37:AN37"/>
    <mergeCell ref="U35:AB35"/>
    <mergeCell ref="AC35:AF35"/>
    <mergeCell ref="AG35:AJ35"/>
    <mergeCell ref="AK35:AN35"/>
  </mergeCells>
  <conditionalFormatting sqref="BC14:BC17 AZ14:AZ17 AW14:AW17 AC18:BE18 AK15:AK17 AC14:AC17 AG15:AG17 BC19:BC22 BC24:BC27 BC29:BC32 BC34:BC37 BC39:BC42 AZ19:AZ22 AZ24:AZ27 AZ29:AZ32 AZ34:AZ37 AZ39:AZ42 AT24:AT27 AT29:AT32 AT34:AT37 AW19:AW22 AW24:AW27 AW29:AW32 AW34:AW37 AW39:AW42 AC23:BE23 AC28:BE28 AC33:BE33 AC38:BE38 AC43:BE43 AK20:AK22 AK25:AK27 AK30:AK32 AK35:AK37 AK40:AK42 AC19:AC22 AC24:AC27 AC29:AC32 AC34:AC37 AC39:AC42 AG20:AG22 AG25:AG27 AG30:AG32 AG35:AG37 AG40:AG42">
    <cfRule type="containsErrors" dxfId="60" priority="15">
      <formula>ISERROR(AC14)</formula>
    </cfRule>
  </conditionalFormatting>
  <conditionalFormatting sqref="AO14:AO17 AO19:AO22 AO24:AO27 AO29:AO32 AO34:AO37 AO39:AO42">
    <cfRule type="containsErrors" dxfId="59" priority="14">
      <formula>ISERROR(AO14)</formula>
    </cfRule>
  </conditionalFormatting>
  <conditionalFormatting sqref="AT14:AT17">
    <cfRule type="containsErrors" dxfId="58" priority="6">
      <formula>ISERROR(AT14)</formula>
    </cfRule>
  </conditionalFormatting>
  <conditionalFormatting sqref="AT19:AT22">
    <cfRule type="containsErrors" dxfId="57" priority="5">
      <formula>ISERROR(AT19)</formula>
    </cfRule>
  </conditionalFormatting>
  <conditionalFormatting sqref="AT39:AT42">
    <cfRule type="containsErrors" dxfId="56" priority="1">
      <formula>ISERROR(AT39)</formula>
    </cfRule>
  </conditionalFormatting>
  <hyperlinks>
    <hyperlink ref="CJ8" location="'DATA ENTRY SHEET'!B23" display="'DATA ENTRY SHEET'!B23" xr:uid="{D9F68B64-0FB4-4F18-8C76-3F9A17CC7644}"/>
  </hyperlinks>
  <printOptions horizontalCentered="1" verticalCentered="1"/>
  <pageMargins left="0" right="0" top="0" bottom="0" header="0" footer="0"/>
  <pageSetup scale="73" orientation="landscape" r:id="rId1"/>
  <extLst>
    <ext xmlns:x14="http://schemas.microsoft.com/office/spreadsheetml/2009/9/main" uri="{78C0D931-6437-407d-A8EE-F0AAD7539E65}">
      <x14:conditionalFormattings>
        <x14:conditionalFormatting xmlns:xm="http://schemas.microsoft.com/office/excel/2006/main">
          <x14:cfRule type="expression" priority="2" id="{5DC791C3-2580-4681-960C-A44EC004020F}">
            <xm:f>OR('40-16 PRES - MANDATORY'!$AQ$3="EDLP",'40-16 PRES - MANDATORY'!$AQ$3="NON-EDLP")</xm:f>
            <x14:dxf>
              <font>
                <color theme="0"/>
              </font>
              <fill>
                <patternFill patternType="none">
                  <bgColor auto="1"/>
                </patternFill>
              </fill>
            </x14:dxf>
          </x14:cfRule>
          <xm:sqref>AC15:AN17 AC20:AN22 AC25:AN27 AC30:AN32 AC35:AN37 AC40:AN42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94"/>
      <c r="CP2" s="94"/>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94"/>
      <c r="CP3" s="94"/>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115"/>
      <c r="CP4" s="115"/>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115"/>
      <c r="CP5" s="115"/>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115"/>
      <c r="CP6" s="115"/>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115"/>
      <c r="CP7" s="115"/>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60" t="s">
        <v>993</v>
      </c>
      <c r="CK8" s="549"/>
      <c r="CL8" s="549"/>
      <c r="CM8" s="549"/>
      <c r="CN8" s="549"/>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94"/>
      <c r="CP9" s="94"/>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94"/>
      <c r="CP10" s="94"/>
      <c r="CQ10" s="94"/>
      <c r="CR10" s="94"/>
      <c r="CS10" s="94"/>
      <c r="CT10" s="94"/>
      <c r="CU10" s="94"/>
      <c r="CV10" s="94"/>
      <c r="CW10" s="94"/>
      <c r="CX10" s="94"/>
      <c r="CY10" s="94"/>
      <c r="CZ10" s="94"/>
      <c r="DA10" s="94"/>
      <c r="DB10" s="94"/>
      <c r="DC10" s="94"/>
      <c r="DD10" s="94"/>
      <c r="DE10" s="94"/>
    </row>
    <row r="11" spans="1:115" ht="15" customHeight="1" thickBot="1" x14ac:dyDescent="0.35">
      <c r="A11" s="190"/>
      <c r="B11" s="1687" t="s">
        <v>14</v>
      </c>
      <c r="C11" s="1688"/>
      <c r="D11" s="1688"/>
      <c r="E11" s="1688"/>
      <c r="F11" s="1688"/>
      <c r="G11" s="1688"/>
      <c r="H11" s="1688"/>
      <c r="I11" s="1688"/>
      <c r="J11" s="1688"/>
      <c r="K11" s="1688"/>
      <c r="L11" s="1688"/>
      <c r="M11" s="1688"/>
      <c r="N11" s="1688"/>
      <c r="O11" s="1688"/>
      <c r="P11" s="1688"/>
      <c r="Q11" s="1688"/>
      <c r="R11" s="1688"/>
      <c r="S11" s="1689" t="s">
        <v>991</v>
      </c>
      <c r="T11" s="1690"/>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94"/>
      <c r="CP11" s="94"/>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94"/>
      <c r="CP12" s="94"/>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94"/>
      <c r="CP13" s="94"/>
      <c r="CQ13" s="94"/>
      <c r="CR13" s="94"/>
      <c r="CS13" s="94"/>
      <c r="CT13" s="94"/>
      <c r="CU13" s="94"/>
      <c r="CV13" s="94"/>
      <c r="CW13" s="94"/>
      <c r="CX13" s="94"/>
      <c r="CY13" s="94"/>
      <c r="CZ13" s="94"/>
      <c r="DA13" s="94"/>
      <c r="DB13" s="94"/>
      <c r="DC13" s="94"/>
      <c r="DD13" s="94"/>
      <c r="DE13" s="94"/>
    </row>
    <row r="14" spans="1:115" ht="15" customHeight="1" x14ac:dyDescent="0.3">
      <c r="A14" s="479">
        <v>11</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SHEET'!J30=""),'DATA ENTRY SHEET'!J30,"")</f>
        <v/>
      </c>
      <c r="V14" s="1341"/>
      <c r="W14" s="1341"/>
      <c r="X14" s="1341"/>
      <c r="Y14" s="1341"/>
      <c r="Z14" s="1341"/>
      <c r="AA14" s="1341"/>
      <c r="AB14" s="1342"/>
      <c r="AC14" s="1449" t="str">
        <f>IF('DATA ENTRY SHEET'!AW30&lt;&gt;"",IF(NOT(TRIM(MID($AC$8,FIND(":",$AC$8)+1,9))="EDLP"),IF(NOT(TRIM(MID($AC$8,FIND(":",$AC$8)+1,9))="NON-EDLP"),TEXT('DATA ENTRY SHEET'!AW30,"$#0.00"),_xlfn.CONCAT(TEXT('DATA ENTRY SHEET'!AW30,"$#0.00")," (NON-EDLP, ADJ is $0.00)")),_xlfn.CONCAT(TEXT('DATA ENTRY SHEET'!AW30,"$#0.00")," (EDLP, ADJ is $0.00)")),"")</f>
        <v/>
      </c>
      <c r="AD14" s="1450"/>
      <c r="AE14" s="1450"/>
      <c r="AF14" s="1450"/>
      <c r="AG14" s="1450"/>
      <c r="AH14" s="1450"/>
      <c r="AI14" s="1450"/>
      <c r="AJ14" s="1450"/>
      <c r="AK14" s="1450"/>
      <c r="AL14" s="1450"/>
      <c r="AM14" s="1450"/>
      <c r="AN14" s="1451"/>
      <c r="AO14" s="1343" t="str">
        <f>IF(NOT('DATA ENTRY SHEET'!BG30=""),'DATA ENTRY SHEET'!BG30,"")</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SHEET'!BN30=""),'DATA ENTRY SHEET'!BN30,"")</f>
        <v/>
      </c>
      <c r="BY14" s="1447"/>
      <c r="BZ14" s="1447"/>
      <c r="CA14" s="1448"/>
      <c r="CB14" s="1449" t="str">
        <f>IF(NOT('DATA ENTRY SHEET'!AR30=""),'DATA ENTRY SHEET'!AR30,"")</f>
        <v/>
      </c>
      <c r="CC14" s="1450"/>
      <c r="CD14" s="1451"/>
      <c r="CE14" s="1428"/>
      <c r="CF14" s="1429"/>
      <c r="CG14" s="1429"/>
      <c r="CH14" s="1430"/>
      <c r="CI14" s="190"/>
      <c r="CJ14" s="190"/>
      <c r="CK14" s="190"/>
      <c r="CL14" s="190"/>
      <c r="CM14" s="190"/>
      <c r="CN14" s="190"/>
    </row>
    <row r="15" spans="1:115" ht="15" customHeight="1" x14ac:dyDescent="0.3">
      <c r="A15" s="479"/>
      <c r="B15" s="1464" t="str">
        <f>IF(NOT('DATA ENTRY SHEET'!B30=""),'DATA ENTRY SHEET'!B30,"")</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SHEET'!AD30=""),'DATA ENTRY SHEET'!AD30,"")</f>
        <v/>
      </c>
      <c r="V15" s="1644"/>
      <c r="W15" s="1644"/>
      <c r="X15" s="1644"/>
      <c r="Y15" s="1644"/>
      <c r="Z15" s="1644"/>
      <c r="AA15" s="1644"/>
      <c r="AB15" s="1645"/>
      <c r="AC15" s="1328" t="str">
        <f>IF(NOT('DATA ENTRY SHEET'!BA30=""),IF('DATA ENTRY SHEET'!F30="","UPK?",TEXT('DATA ENTRY SHEET'!BA30/'DATA ENTRY SHEET'!F30,"$#0.00")),"")</f>
        <v/>
      </c>
      <c r="AD15" s="1329"/>
      <c r="AE15" s="1329"/>
      <c r="AF15" s="1330"/>
      <c r="AG15" s="1328" t="str">
        <f>IF(NOT('DATA ENTRY SHEET'!BB30=""),IF('DATA ENTRY SHEET'!F30="","UPK?",TEXT('DATA ENTRY SHEET'!BB30/'DATA ENTRY SHEET'!F30,"$#0.00")),"")</f>
        <v/>
      </c>
      <c r="AH15" s="1329"/>
      <c r="AI15" s="1329"/>
      <c r="AJ15" s="1330"/>
      <c r="AK15" s="1328" t="str">
        <f>IF(NOT('DATA ENTRY SHEET'!BC30=""),IF('DATA ENTRY SHEET'!F30="","UPK?",TEXT('DATA ENTRY SHEET'!BC30/'DATA ENTRY SHEET'!F30,"$#0.00")),"")</f>
        <v/>
      </c>
      <c r="AL15" s="1329"/>
      <c r="AM15" s="1329"/>
      <c r="AN15" s="1330"/>
      <c r="AO15" s="1331" t="str">
        <f>IF(NOT('DATA ENTRY SHEET'!BH30=""),'DATA ENTRY SHEET'!BH30,"")</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SHEET'!BK30=""),'DATA ENTRY SHEET'!BK30,"")</f>
        <v/>
      </c>
      <c r="BG15" s="1323"/>
      <c r="BH15" s="1323"/>
      <c r="BI15" s="1323"/>
      <c r="BJ15" s="1323"/>
      <c r="BK15" s="1324"/>
      <c r="BL15" s="1322" t="str">
        <f>IF(NOT('DATA ENTRY SHEET'!BL30=""),'DATA ENTRY SHEET'!BL30,"")</f>
        <v/>
      </c>
      <c r="BM15" s="1323"/>
      <c r="BN15" s="1323"/>
      <c r="BO15" s="1323"/>
      <c r="BP15" s="1323"/>
      <c r="BQ15" s="1324"/>
      <c r="BR15" s="1322" t="str">
        <f>IF(NOT('DATA ENTRY SHEET'!BM30=""),'DATA ENTRY SHEET'!BM30,"")</f>
        <v/>
      </c>
      <c r="BS15" s="1323"/>
      <c r="BT15" s="1323"/>
      <c r="BU15" s="1323"/>
      <c r="BV15" s="1323"/>
      <c r="BW15" s="1324"/>
      <c r="BX15" s="1325" t="str">
        <f>IF(NOT('DATA ENTRY SHEET'!BO30=""),'DATA ENTRY SHEET'!BO30,"")</f>
        <v/>
      </c>
      <c r="BY15" s="1326"/>
      <c r="BZ15" s="1326"/>
      <c r="CA15" s="1327"/>
      <c r="CB15" s="1425"/>
      <c r="CC15" s="1426"/>
      <c r="CD15" s="1427"/>
      <c r="CE15" s="1431"/>
      <c r="CF15" s="1432"/>
      <c r="CG15" s="1432"/>
      <c r="CH15" s="1433"/>
      <c r="CI15" s="190"/>
      <c r="CJ15" s="190"/>
      <c r="CK15" s="190"/>
      <c r="CL15" s="190"/>
      <c r="CM15" s="190"/>
      <c r="CN15" s="190"/>
    </row>
    <row r="16" spans="1:115" ht="15" customHeight="1" x14ac:dyDescent="0.3">
      <c r="A16" s="479"/>
      <c r="B16" s="1307" t="str">
        <f>IF(NOT('DATA ENTRY SHEET'!C30=""),'DATA ENTRY SHEET'!C30,"")</f>
        <v/>
      </c>
      <c r="C16" s="1308"/>
      <c r="D16" s="1308"/>
      <c r="E16" s="1308"/>
      <c r="F16" s="1308"/>
      <c r="G16" s="1308"/>
      <c r="H16" s="1308"/>
      <c r="I16" s="1308"/>
      <c r="J16" s="1308"/>
      <c r="K16" s="1308"/>
      <c r="L16" s="1308"/>
      <c r="M16" s="1308"/>
      <c r="N16" s="1308"/>
      <c r="O16" s="1308"/>
      <c r="P16" s="1308"/>
      <c r="Q16" s="1308"/>
      <c r="R16" s="1308"/>
      <c r="S16" s="1308"/>
      <c r="T16" s="654" t="str">
        <f>IF('DATA ENTRY SHEET'!AG30&lt;&gt;"",LEFT('DATA ENTRY SHEET'!AG30,1),"")</f>
        <v/>
      </c>
      <c r="U16" s="1636" t="str">
        <f>IF(NOT('DATA ENTRY SHEET'!AF30=""),'DATA ENTRY SHEET'!AF30,"")</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SHEET'!BI30=""),'DATA ENTRY SHEET'!BI30,"")</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SHEET'!BP30=""),'DATA ENTRY SHEET'!BP30,"")</f>
        <v/>
      </c>
      <c r="BY16" s="1326"/>
      <c r="BZ16" s="1326"/>
      <c r="CA16" s="1327"/>
      <c r="CB16" s="1455" t="str">
        <f>IF(NOT('DATA ENTRY SHEET'!AP30=""),'DATA ENTRY SHEET'!AP30,"")</f>
        <v/>
      </c>
      <c r="CC16" s="1456"/>
      <c r="CD16" s="1457"/>
      <c r="CE16" s="1431"/>
      <c r="CF16" s="1432"/>
      <c r="CG16" s="1432"/>
      <c r="CH16" s="1433"/>
      <c r="CI16" s="190"/>
      <c r="CJ16" s="190"/>
      <c r="CK16" s="190"/>
      <c r="CL16" s="190"/>
      <c r="CM16" s="190"/>
      <c r="CN16" s="190"/>
    </row>
    <row r="17" spans="1:92" ht="15" customHeight="1" thickBot="1" x14ac:dyDescent="0.35">
      <c r="A17" s="479"/>
      <c r="B17" s="1313" t="str">
        <f>IF(NOT('DATA ENTRY SHEET'!D30=""),'DATA ENTRY SHEET'!D30,"")</f>
        <v/>
      </c>
      <c r="C17" s="1314"/>
      <c r="D17" s="1314"/>
      <c r="E17" s="1315"/>
      <c r="F17" s="1316" t="str">
        <f>IF(NOT('DATA ENTRY SHEET'!E30=""),'DATA ENTRY SHEET'!E30,"")</f>
        <v/>
      </c>
      <c r="G17" s="1317"/>
      <c r="H17" s="1318"/>
      <c r="I17" s="1350" t="str">
        <f>IF(NOT('DATA ENTRY SHEET'!F30=""),'DATA ENTRY SHEET'!F30,"")</f>
        <v/>
      </c>
      <c r="J17" s="1315"/>
      <c r="K17" s="1350" t="str">
        <f>IF(NOT('DATA ENTRY SHEET'!G30=""),'DATA ENTRY SHEET'!G30,"")</f>
        <v/>
      </c>
      <c r="L17" s="1315"/>
      <c r="M17" s="1351" t="str">
        <f>IF(NOT('DATA ENTRY SHEET'!H30=""),'DATA ENTRY SHEET'!H30,"")</f>
        <v/>
      </c>
      <c r="N17" s="1352"/>
      <c r="O17" s="1352"/>
      <c r="P17" s="1352"/>
      <c r="Q17" s="1353"/>
      <c r="R17" s="1350" t="s">
        <v>994</v>
      </c>
      <c r="S17" s="1314"/>
      <c r="T17" s="1315"/>
      <c r="U17" s="1633" t="str">
        <f>IF(NOT('DATA ENTRY SHEET'!AE30=""),'DATA ENTRY SHEET'!AE30,"")</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SHEET'!BJ30=""),'DATA ENTRY SHEET'!BJ30,"")</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SHEET'!AU30=""),'DATA ENTRY SHEET'!AU30,"")</f>
        <v/>
      </c>
      <c r="BV17" s="1399"/>
      <c r="BW17" s="1400"/>
      <c r="BX17" s="1401"/>
      <c r="BY17" s="1402"/>
      <c r="BZ17" s="1402"/>
      <c r="CA17" s="1403"/>
      <c r="CB17" s="1369" t="str">
        <f>IF(NOT('DATA ENTRY SHEET'!AQ30=""),'DATA ENTRY SHEET'!AQ30,"")</f>
        <v/>
      </c>
      <c r="CC17" s="1370"/>
      <c r="CD17" s="1371"/>
      <c r="CE17" s="1434"/>
      <c r="CF17" s="1435"/>
      <c r="CG17" s="1435"/>
      <c r="CH17" s="1436"/>
      <c r="CI17" s="190"/>
      <c r="CJ17" s="190"/>
      <c r="CK17" s="190"/>
      <c r="CL17" s="190"/>
      <c r="CM17" s="190"/>
      <c r="CN17" s="190"/>
    </row>
    <row r="18" spans="1:92"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row>
    <row r="19" spans="1:92" ht="15" customHeight="1" x14ac:dyDescent="0.3">
      <c r="A19" s="431">
        <v>12</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SHEET'!J31=""),'DATA ENTRY SHEET'!J31,"")</f>
        <v/>
      </c>
      <c r="V19" s="1341"/>
      <c r="W19" s="1341"/>
      <c r="X19" s="1341"/>
      <c r="Y19" s="1341"/>
      <c r="Z19" s="1341"/>
      <c r="AA19" s="1341"/>
      <c r="AB19" s="1342"/>
      <c r="AC19" s="1449" t="str">
        <f>IF('DATA ENTRY SHEET'!AW31&lt;&gt;"",IF(NOT(TRIM(MID($AC$8,FIND(":",$AC$8)+1,9))="EDLP"),IF(NOT(TRIM(MID($AC$8,FIND(":",$AC$8)+1,9))="NON-EDLP"),TEXT('DATA ENTRY SHEET'!AW31,"$#0.00"),_xlfn.CONCAT(TEXT('DATA ENTRY SHEET'!AW31,"$#0.00")," (NON-EDLP, ADJ is $0.00)")),_xlfn.CONCAT(TEXT('DATA ENTRY SHEET'!AW31,"$#0.00")," (EDLP, ADJ is $0.00)")),"")</f>
        <v/>
      </c>
      <c r="AD19" s="1450"/>
      <c r="AE19" s="1450"/>
      <c r="AF19" s="1450"/>
      <c r="AG19" s="1450"/>
      <c r="AH19" s="1450"/>
      <c r="AI19" s="1450"/>
      <c r="AJ19" s="1450"/>
      <c r="AK19" s="1450"/>
      <c r="AL19" s="1450"/>
      <c r="AM19" s="1450"/>
      <c r="AN19" s="1451"/>
      <c r="AO19" s="1343" t="str">
        <f>IF(NOT('DATA ENTRY SHEET'!BG31=""),'DATA ENTRY SHEET'!BG31,"")</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SHEET'!BN31=""),'DATA ENTRY SHEET'!BN31,"")</f>
        <v/>
      </c>
      <c r="BY19" s="1447"/>
      <c r="BZ19" s="1447"/>
      <c r="CA19" s="1448"/>
      <c r="CB19" s="1449" t="str">
        <f>IF(NOT('DATA ENTRY SHEET'!AR31=""),'DATA ENTRY SHEET'!AR31,"")</f>
        <v/>
      </c>
      <c r="CC19" s="1450"/>
      <c r="CD19" s="1451"/>
      <c r="CE19" s="1428"/>
      <c r="CF19" s="1429"/>
      <c r="CG19" s="1429"/>
      <c r="CH19" s="1430"/>
      <c r="CI19" s="190"/>
      <c r="CJ19" s="190"/>
      <c r="CK19" s="190"/>
      <c r="CL19" s="190"/>
      <c r="CM19" s="190"/>
      <c r="CN19" s="190"/>
    </row>
    <row r="20" spans="1:92" ht="15" customHeight="1" x14ac:dyDescent="0.3">
      <c r="A20" s="431"/>
      <c r="B20" s="1464" t="str">
        <f>IF(NOT('DATA ENTRY SHEET'!B31=""),'DATA ENTRY SHEET'!B31,"")</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SHEET'!AD31=""),'DATA ENTRY SHEET'!AD31,"")</f>
        <v/>
      </c>
      <c r="V20" s="1644"/>
      <c r="W20" s="1644"/>
      <c r="X20" s="1644"/>
      <c r="Y20" s="1644"/>
      <c r="Z20" s="1644"/>
      <c r="AA20" s="1644"/>
      <c r="AB20" s="1645"/>
      <c r="AC20" s="1328" t="str">
        <f>IF(NOT('DATA ENTRY SHEET'!BA31=""),IF('DATA ENTRY SHEET'!F31="","UPK?",TEXT('DATA ENTRY SHEET'!BA31/'DATA ENTRY SHEET'!F31,"$#0.00")),"")</f>
        <v/>
      </c>
      <c r="AD20" s="1329"/>
      <c r="AE20" s="1329"/>
      <c r="AF20" s="1330"/>
      <c r="AG20" s="1328" t="str">
        <f>IF(NOT('DATA ENTRY SHEET'!BB31=""),IF('DATA ENTRY SHEET'!F31="","UPK?",TEXT('DATA ENTRY SHEET'!BB31/'DATA ENTRY SHEET'!F31,"$#0.00")),"")</f>
        <v/>
      </c>
      <c r="AH20" s="1329"/>
      <c r="AI20" s="1329"/>
      <c r="AJ20" s="1330"/>
      <c r="AK20" s="1328" t="str">
        <f>IF(NOT('DATA ENTRY SHEET'!BC31=""),IF('DATA ENTRY SHEET'!F31="","UPK?",TEXT('DATA ENTRY SHEET'!BC31/'DATA ENTRY SHEET'!F31,"$#0.00")),"")</f>
        <v/>
      </c>
      <c r="AL20" s="1329"/>
      <c r="AM20" s="1329"/>
      <c r="AN20" s="1330"/>
      <c r="AO20" s="1331" t="str">
        <f>IF(NOT('DATA ENTRY SHEET'!BH31=""),'DATA ENTRY SHEET'!BH31,"")</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SHEET'!BK31=""),'DATA ENTRY SHEET'!BK31,"")</f>
        <v/>
      </c>
      <c r="BG20" s="1323"/>
      <c r="BH20" s="1323"/>
      <c r="BI20" s="1323"/>
      <c r="BJ20" s="1323"/>
      <c r="BK20" s="1324"/>
      <c r="BL20" s="1322" t="str">
        <f>IF(NOT('DATA ENTRY SHEET'!BL31=""),'DATA ENTRY SHEET'!BL31,"")</f>
        <v/>
      </c>
      <c r="BM20" s="1323"/>
      <c r="BN20" s="1323"/>
      <c r="BO20" s="1323"/>
      <c r="BP20" s="1323"/>
      <c r="BQ20" s="1324"/>
      <c r="BR20" s="1322" t="str">
        <f>IF(NOT('DATA ENTRY SHEET'!BM31=""),'DATA ENTRY SHEET'!BM31,"")</f>
        <v/>
      </c>
      <c r="BS20" s="1323"/>
      <c r="BT20" s="1323"/>
      <c r="BU20" s="1323"/>
      <c r="BV20" s="1323"/>
      <c r="BW20" s="1324"/>
      <c r="BX20" s="1325" t="str">
        <f>IF(NOT('DATA ENTRY SHEET'!BO31=""),'DATA ENTRY SHEET'!BO31,"")</f>
        <v/>
      </c>
      <c r="BY20" s="1326"/>
      <c r="BZ20" s="1326"/>
      <c r="CA20" s="1327"/>
      <c r="CB20" s="1425"/>
      <c r="CC20" s="1426"/>
      <c r="CD20" s="1427"/>
      <c r="CE20" s="1431"/>
      <c r="CF20" s="1432"/>
      <c r="CG20" s="1432"/>
      <c r="CH20" s="1433"/>
      <c r="CI20" s="190"/>
      <c r="CJ20" s="190"/>
      <c r="CK20" s="190"/>
      <c r="CL20" s="190"/>
      <c r="CM20" s="190"/>
      <c r="CN20" s="190"/>
    </row>
    <row r="21" spans="1:92" ht="15" customHeight="1" x14ac:dyDescent="0.3">
      <c r="A21" s="431"/>
      <c r="B21" s="1307" t="str">
        <f>IF(NOT('DATA ENTRY SHEET'!C31=""),'DATA ENTRY SHEET'!C31,"")</f>
        <v/>
      </c>
      <c r="C21" s="1308"/>
      <c r="D21" s="1308"/>
      <c r="E21" s="1308"/>
      <c r="F21" s="1308"/>
      <c r="G21" s="1308"/>
      <c r="H21" s="1308"/>
      <c r="I21" s="1308"/>
      <c r="J21" s="1308"/>
      <c r="K21" s="1308"/>
      <c r="L21" s="1308"/>
      <c r="M21" s="1308"/>
      <c r="N21" s="1308"/>
      <c r="O21" s="1308"/>
      <c r="P21" s="1308"/>
      <c r="Q21" s="1308"/>
      <c r="R21" s="1308"/>
      <c r="S21" s="1308"/>
      <c r="T21" s="654" t="str">
        <f>IF('DATA ENTRY SHEET'!AG31&lt;&gt;"",LEFT('DATA ENTRY SHEET'!AG31,1),"")</f>
        <v/>
      </c>
      <c r="U21" s="1636" t="str">
        <f>IF(NOT('DATA ENTRY SHEET'!AF31=""),'DATA ENTRY SHEET'!AF31,"")</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SHEET'!BI31=""),'DATA ENTRY SHEET'!BI31,"")</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SHEET'!BP31=""),'DATA ENTRY SHEET'!BP31,"")</f>
        <v/>
      </c>
      <c r="BY21" s="1326"/>
      <c r="BZ21" s="1326"/>
      <c r="CA21" s="1327"/>
      <c r="CB21" s="1455" t="str">
        <f>IF(NOT('DATA ENTRY SHEET'!AP31=""),'DATA ENTRY SHEET'!AP31,"")</f>
        <v/>
      </c>
      <c r="CC21" s="1456"/>
      <c r="CD21" s="1457"/>
      <c r="CE21" s="1431"/>
      <c r="CF21" s="1432"/>
      <c r="CG21" s="1432"/>
      <c r="CH21" s="1433"/>
      <c r="CI21" s="190"/>
      <c r="CJ21" s="190"/>
      <c r="CK21" s="190"/>
      <c r="CL21" s="190"/>
      <c r="CM21" s="190"/>
      <c r="CN21" s="190"/>
    </row>
    <row r="22" spans="1:92" ht="15" customHeight="1" thickBot="1" x14ac:dyDescent="0.35">
      <c r="A22" s="431"/>
      <c r="B22" s="1313" t="str">
        <f>IF(NOT('DATA ENTRY SHEET'!D31=""),'DATA ENTRY SHEET'!D31,"")</f>
        <v/>
      </c>
      <c r="C22" s="1314"/>
      <c r="D22" s="1314"/>
      <c r="E22" s="1315"/>
      <c r="F22" s="1316" t="str">
        <f>IF(NOT('DATA ENTRY SHEET'!E31=""),'DATA ENTRY SHEET'!E31,"")</f>
        <v/>
      </c>
      <c r="G22" s="1317"/>
      <c r="H22" s="1318"/>
      <c r="I22" s="1350" t="str">
        <f>IF(NOT('DATA ENTRY SHEET'!F31=""),'DATA ENTRY SHEET'!F31,"")</f>
        <v/>
      </c>
      <c r="J22" s="1315"/>
      <c r="K22" s="1350" t="str">
        <f>IF(NOT('DATA ENTRY SHEET'!G31=""),'DATA ENTRY SHEET'!G31,"")</f>
        <v/>
      </c>
      <c r="L22" s="1315"/>
      <c r="M22" s="1351" t="str">
        <f>IF(NOT('DATA ENTRY SHEET'!H31=""),'DATA ENTRY SHEET'!H31,"")</f>
        <v/>
      </c>
      <c r="N22" s="1352"/>
      <c r="O22" s="1352"/>
      <c r="P22" s="1352"/>
      <c r="Q22" s="1353"/>
      <c r="R22" s="1350" t="str">
        <f>IF(NOT('DATA ENTRY SHEET'!I31=""),'DATA ENTRY SHEET'!I31,"")</f>
        <v/>
      </c>
      <c r="S22" s="1314"/>
      <c r="T22" s="1315"/>
      <c r="U22" s="1633" t="str">
        <f>IF(NOT('DATA ENTRY SHEET'!AE31=""),'DATA ENTRY SHEET'!AE31,"")</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SHEET'!BJ31=""),'DATA ENTRY SHEET'!BJ31,"")</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SHEET'!AU31=""),'DATA ENTRY SHEET'!AU31,"")</f>
        <v/>
      </c>
      <c r="BV22" s="1399"/>
      <c r="BW22" s="1400"/>
      <c r="BX22" s="1401"/>
      <c r="BY22" s="1402"/>
      <c r="BZ22" s="1402"/>
      <c r="CA22" s="1403"/>
      <c r="CB22" s="1369" t="str">
        <f>IF(NOT('DATA ENTRY SHEET'!AQ31=""),'DATA ENTRY SHEET'!AQ31,"")</f>
        <v/>
      </c>
      <c r="CC22" s="1370"/>
      <c r="CD22" s="1371"/>
      <c r="CE22" s="1434"/>
      <c r="CF22" s="1435"/>
      <c r="CG22" s="1435"/>
      <c r="CH22" s="1436"/>
      <c r="CI22" s="190"/>
      <c r="CJ22" s="190"/>
      <c r="CK22" s="190"/>
      <c r="CL22" s="190"/>
      <c r="CM22" s="190"/>
      <c r="CN22" s="190"/>
    </row>
    <row r="23" spans="1:92"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row>
    <row r="24" spans="1:92" ht="15" customHeight="1" x14ac:dyDescent="0.3">
      <c r="A24" s="431">
        <v>13</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SHEET'!J32=""),'DATA ENTRY SHEET'!J32,"")</f>
        <v/>
      </c>
      <c r="V24" s="1341"/>
      <c r="W24" s="1341"/>
      <c r="X24" s="1341"/>
      <c r="Y24" s="1341"/>
      <c r="Z24" s="1341"/>
      <c r="AA24" s="1341"/>
      <c r="AB24" s="1342"/>
      <c r="AC24" s="1449" t="str">
        <f>IF('DATA ENTRY SHEET'!AW32&lt;&gt;"",IF(NOT(TRIM(MID($AC$8,FIND(":",$AC$8)+1,9))="EDLP"),IF(NOT(TRIM(MID($AC$8,FIND(":",$AC$8)+1,9))="NON-EDLP"),TEXT('DATA ENTRY SHEET'!AW32,"$#0.00"),_xlfn.CONCAT(TEXT('DATA ENTRY SHEET'!AW32,"$#0.00")," (NON-EDLP, ADJ is $0.00)")),_xlfn.CONCAT(TEXT('DATA ENTRY SHEET'!AW32,"$#0.00")," (EDLP, ADJ is $0.00)")),"")</f>
        <v/>
      </c>
      <c r="AD24" s="1450"/>
      <c r="AE24" s="1450"/>
      <c r="AF24" s="1450"/>
      <c r="AG24" s="1450"/>
      <c r="AH24" s="1450"/>
      <c r="AI24" s="1450"/>
      <c r="AJ24" s="1450"/>
      <c r="AK24" s="1450"/>
      <c r="AL24" s="1450"/>
      <c r="AM24" s="1450"/>
      <c r="AN24" s="1451"/>
      <c r="AO24" s="1343" t="str">
        <f>IF(NOT('DATA ENTRY SHEET'!BG32=""),'DATA ENTRY SHEET'!BG32,"")</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SHEET'!BN32=""),'DATA ENTRY SHEET'!BN32,"")</f>
        <v/>
      </c>
      <c r="BY24" s="1447"/>
      <c r="BZ24" s="1447"/>
      <c r="CA24" s="1448"/>
      <c r="CB24" s="1449" t="str">
        <f>IF(NOT('DATA ENTRY SHEET'!AR32=""),'DATA ENTRY SHEET'!AR32,"")</f>
        <v/>
      </c>
      <c r="CC24" s="1450"/>
      <c r="CD24" s="1451"/>
      <c r="CE24" s="1428"/>
      <c r="CF24" s="1429"/>
      <c r="CG24" s="1429"/>
      <c r="CH24" s="1430"/>
      <c r="CI24" s="190"/>
      <c r="CJ24" s="190"/>
      <c r="CK24" s="190"/>
      <c r="CL24" s="190"/>
      <c r="CM24" s="190"/>
      <c r="CN24" s="190"/>
    </row>
    <row r="25" spans="1:92" ht="15" customHeight="1" x14ac:dyDescent="0.3">
      <c r="A25" s="431"/>
      <c r="B25" s="1464" t="str">
        <f>IF(NOT('DATA ENTRY SHEET'!B32=""),'DATA ENTRY SHEET'!B32,"")</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SHEET'!AD32=""),'DATA ENTRY SHEET'!AD32,"")</f>
        <v/>
      </c>
      <c r="V25" s="1644"/>
      <c r="W25" s="1644"/>
      <c r="X25" s="1644"/>
      <c r="Y25" s="1644"/>
      <c r="Z25" s="1644"/>
      <c r="AA25" s="1644"/>
      <c r="AB25" s="1645"/>
      <c r="AC25" s="1328" t="str">
        <f>IF(NOT('DATA ENTRY SHEET'!BA32=""),IF('DATA ENTRY SHEET'!F32="","UPK?",TEXT('DATA ENTRY SHEET'!BA32/'DATA ENTRY SHEET'!F32,"$#0.00")),"")</f>
        <v/>
      </c>
      <c r="AD25" s="1329"/>
      <c r="AE25" s="1329"/>
      <c r="AF25" s="1330"/>
      <c r="AG25" s="1328" t="str">
        <f>IF(NOT('DATA ENTRY SHEET'!BB32=""),IF('DATA ENTRY SHEET'!F32="","UPK?",TEXT('DATA ENTRY SHEET'!BB32/'DATA ENTRY SHEET'!F32,"$#0.00")),"")</f>
        <v/>
      </c>
      <c r="AH25" s="1329"/>
      <c r="AI25" s="1329"/>
      <c r="AJ25" s="1330"/>
      <c r="AK25" s="1328" t="str">
        <f>IF(NOT('DATA ENTRY SHEET'!BC32=""),IF('DATA ENTRY SHEET'!F32="","UPK?",TEXT('DATA ENTRY SHEET'!BC32/'DATA ENTRY SHEET'!F32,"$#0.00")),"")</f>
        <v/>
      </c>
      <c r="AL25" s="1329"/>
      <c r="AM25" s="1329"/>
      <c r="AN25" s="1330"/>
      <c r="AO25" s="1331" t="str">
        <f>IF(NOT('DATA ENTRY SHEET'!BH32=""),'DATA ENTRY SHEET'!BH32,"")</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SHEET'!BK32=""),'DATA ENTRY SHEET'!BK32,"")</f>
        <v/>
      </c>
      <c r="BG25" s="1323"/>
      <c r="BH25" s="1323"/>
      <c r="BI25" s="1323"/>
      <c r="BJ25" s="1323"/>
      <c r="BK25" s="1324"/>
      <c r="BL25" s="1322" t="str">
        <f>IF(NOT('DATA ENTRY SHEET'!BL32=""),'DATA ENTRY SHEET'!BL32,"")</f>
        <v/>
      </c>
      <c r="BM25" s="1323"/>
      <c r="BN25" s="1323"/>
      <c r="BO25" s="1323"/>
      <c r="BP25" s="1323"/>
      <c r="BQ25" s="1324"/>
      <c r="BR25" s="1322" t="str">
        <f>IF(NOT('DATA ENTRY SHEET'!BM32=""),'DATA ENTRY SHEET'!BM32,"")</f>
        <v/>
      </c>
      <c r="BS25" s="1323"/>
      <c r="BT25" s="1323"/>
      <c r="BU25" s="1323"/>
      <c r="BV25" s="1323"/>
      <c r="BW25" s="1324"/>
      <c r="BX25" s="1325" t="str">
        <f>IF(NOT('DATA ENTRY SHEET'!BO32=""),'DATA ENTRY SHEET'!BO32,"")</f>
        <v/>
      </c>
      <c r="BY25" s="1326"/>
      <c r="BZ25" s="1326"/>
      <c r="CA25" s="1327"/>
      <c r="CB25" s="1425"/>
      <c r="CC25" s="1426"/>
      <c r="CD25" s="1427"/>
      <c r="CE25" s="1431"/>
      <c r="CF25" s="1432"/>
      <c r="CG25" s="1432"/>
      <c r="CH25" s="1433"/>
      <c r="CI25" s="190"/>
      <c r="CJ25" s="190"/>
      <c r="CK25" s="190"/>
      <c r="CL25" s="190"/>
      <c r="CM25" s="190"/>
      <c r="CN25" s="190"/>
    </row>
    <row r="26" spans="1:92" ht="15" customHeight="1" x14ac:dyDescent="0.3">
      <c r="A26" s="431"/>
      <c r="B26" s="1307" t="str">
        <f>IF(NOT('DATA ENTRY SHEET'!C32=""),'DATA ENTRY SHEET'!C32,"")</f>
        <v/>
      </c>
      <c r="C26" s="1308"/>
      <c r="D26" s="1308"/>
      <c r="E26" s="1308"/>
      <c r="F26" s="1308"/>
      <c r="G26" s="1308"/>
      <c r="H26" s="1308"/>
      <c r="I26" s="1308"/>
      <c r="J26" s="1308"/>
      <c r="K26" s="1308"/>
      <c r="L26" s="1308"/>
      <c r="M26" s="1308"/>
      <c r="N26" s="1308"/>
      <c r="O26" s="1308"/>
      <c r="P26" s="1308"/>
      <c r="Q26" s="1308"/>
      <c r="R26" s="1308"/>
      <c r="S26" s="1308"/>
      <c r="T26" s="654" t="str">
        <f>IF('DATA ENTRY SHEET'!AG32&lt;&gt;"",LEFT('DATA ENTRY SHEET'!AG32,1),"")</f>
        <v/>
      </c>
      <c r="U26" s="1636" t="str">
        <f>IF(NOT('DATA ENTRY SHEET'!AF32=""),'DATA ENTRY SHEET'!AF32,"")</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SHEET'!BI32=""),'DATA ENTRY SHEET'!BI32,"")</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SHEET'!BP32=""),'DATA ENTRY SHEET'!BP32,"")</f>
        <v/>
      </c>
      <c r="BY26" s="1326"/>
      <c r="BZ26" s="1326"/>
      <c r="CA26" s="1327"/>
      <c r="CB26" s="1455" t="str">
        <f>IF(NOT('DATA ENTRY SHEET'!AP32=""),'DATA ENTRY SHEET'!AP32,"")</f>
        <v/>
      </c>
      <c r="CC26" s="1456"/>
      <c r="CD26" s="1457"/>
      <c r="CE26" s="1431"/>
      <c r="CF26" s="1432"/>
      <c r="CG26" s="1432"/>
      <c r="CH26" s="1433"/>
      <c r="CI26" s="190"/>
      <c r="CJ26" s="190"/>
      <c r="CK26" s="190"/>
      <c r="CL26" s="190"/>
      <c r="CM26" s="190"/>
      <c r="CN26" s="190"/>
    </row>
    <row r="27" spans="1:92" ht="15" customHeight="1" thickBot="1" x14ac:dyDescent="0.35">
      <c r="A27" s="431"/>
      <c r="B27" s="1313" t="str">
        <f>IF(NOT('DATA ENTRY SHEET'!D32=""),'DATA ENTRY SHEET'!D32,"")</f>
        <v/>
      </c>
      <c r="C27" s="1314"/>
      <c r="D27" s="1314"/>
      <c r="E27" s="1315"/>
      <c r="F27" s="1316" t="str">
        <f>IF(NOT('DATA ENTRY SHEET'!E32=""),'DATA ENTRY SHEET'!E32,"")</f>
        <v/>
      </c>
      <c r="G27" s="1317"/>
      <c r="H27" s="1318"/>
      <c r="I27" s="1350" t="str">
        <f>IF(NOT('DATA ENTRY SHEET'!F32=""),'DATA ENTRY SHEET'!F32,"")</f>
        <v/>
      </c>
      <c r="J27" s="1315"/>
      <c r="K27" s="1350" t="str">
        <f>IF(NOT('DATA ENTRY SHEET'!G32=""),'DATA ENTRY SHEET'!G32,"")</f>
        <v/>
      </c>
      <c r="L27" s="1315"/>
      <c r="M27" s="1351" t="str">
        <f>IF(NOT('DATA ENTRY SHEET'!H32=""),'DATA ENTRY SHEET'!H32,"")</f>
        <v/>
      </c>
      <c r="N27" s="1352"/>
      <c r="O27" s="1352"/>
      <c r="P27" s="1352"/>
      <c r="Q27" s="1353"/>
      <c r="R27" s="1350" t="str">
        <f>IF(NOT('DATA ENTRY SHEET'!I32=""),'DATA ENTRY SHEET'!I32,"")</f>
        <v/>
      </c>
      <c r="S27" s="1314"/>
      <c r="T27" s="1315"/>
      <c r="U27" s="1633" t="str">
        <f>IF(NOT('DATA ENTRY SHEET'!AE32=""),'DATA ENTRY SHEET'!AE32,"")</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SHEET'!BJ32=""),'DATA ENTRY SHEET'!BJ32,"")</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SHEET'!AU32=""),'DATA ENTRY SHEET'!AU32,"")</f>
        <v/>
      </c>
      <c r="BV27" s="1399"/>
      <c r="BW27" s="1400"/>
      <c r="BX27" s="1401"/>
      <c r="BY27" s="1402"/>
      <c r="BZ27" s="1402"/>
      <c r="CA27" s="1403"/>
      <c r="CB27" s="1369" t="str">
        <f>IF(NOT('DATA ENTRY SHEET'!AQ32=""),'DATA ENTRY SHEET'!AQ32,"")</f>
        <v/>
      </c>
      <c r="CC27" s="1370"/>
      <c r="CD27" s="1371"/>
      <c r="CE27" s="1434"/>
      <c r="CF27" s="1435"/>
      <c r="CG27" s="1435"/>
      <c r="CH27" s="1436"/>
      <c r="CI27" s="190"/>
      <c r="CJ27" s="190"/>
      <c r="CK27" s="190"/>
      <c r="CL27" s="190"/>
      <c r="CM27" s="190"/>
      <c r="CN27" s="190"/>
    </row>
    <row r="28" spans="1:92"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row>
    <row r="29" spans="1:92" ht="15" customHeight="1" x14ac:dyDescent="0.3">
      <c r="A29" s="431">
        <v>14</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SHEET'!J33=""),'DATA ENTRY SHEET'!J33,"")</f>
        <v/>
      </c>
      <c r="V29" s="1341"/>
      <c r="W29" s="1341"/>
      <c r="X29" s="1341"/>
      <c r="Y29" s="1341"/>
      <c r="Z29" s="1341"/>
      <c r="AA29" s="1341"/>
      <c r="AB29" s="1342"/>
      <c r="AC29" s="1449" t="str">
        <f>IF('DATA ENTRY SHEET'!AW33&lt;&gt;"",IF(NOT(TRIM(MID($AC$8,FIND(":",$AC$8)+1,9))="EDLP"),IF(NOT(TRIM(MID($AC$8,FIND(":",$AC$8)+1,9))="NON-EDLP"),TEXT('DATA ENTRY SHEET'!AW33,"$#0.00"),_xlfn.CONCAT(TEXT('DATA ENTRY SHEET'!AW33,"$#0.00")," (NON-EDLP, ADJ is $0.00)")),_xlfn.CONCAT(TEXT('DATA ENTRY SHEET'!AW33,"$#0.00")," (EDLP, ADJ is $0.00)")),"")</f>
        <v/>
      </c>
      <c r="AD29" s="1450"/>
      <c r="AE29" s="1450"/>
      <c r="AF29" s="1450"/>
      <c r="AG29" s="1450"/>
      <c r="AH29" s="1450"/>
      <c r="AI29" s="1450"/>
      <c r="AJ29" s="1450"/>
      <c r="AK29" s="1450"/>
      <c r="AL29" s="1450"/>
      <c r="AM29" s="1450"/>
      <c r="AN29" s="1451"/>
      <c r="AO29" s="1343" t="str">
        <f>IF(NOT('DATA ENTRY SHEET'!BG33=""),'DATA ENTRY SHEET'!BG33,"")</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SHEET'!BN33=""),'DATA ENTRY SHEET'!BN33,"")</f>
        <v/>
      </c>
      <c r="BY29" s="1447"/>
      <c r="BZ29" s="1447"/>
      <c r="CA29" s="1448"/>
      <c r="CB29" s="1449" t="str">
        <f>IF(NOT('DATA ENTRY SHEET'!AR33=""),'DATA ENTRY SHEET'!AR33,"")</f>
        <v/>
      </c>
      <c r="CC29" s="1450"/>
      <c r="CD29" s="1451"/>
      <c r="CE29" s="1428"/>
      <c r="CF29" s="1429"/>
      <c r="CG29" s="1429"/>
      <c r="CH29" s="1430"/>
      <c r="CI29" s="190"/>
      <c r="CJ29" s="190"/>
      <c r="CK29" s="190"/>
      <c r="CL29" s="190"/>
      <c r="CM29" s="190"/>
      <c r="CN29" s="190"/>
    </row>
    <row r="30" spans="1:92" ht="15" customHeight="1" x14ac:dyDescent="0.3">
      <c r="A30" s="431"/>
      <c r="B30" s="1464" t="str">
        <f>IF(NOT('DATA ENTRY SHEET'!B33=""),'DATA ENTRY SHEET'!B33,"")</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SHEET'!AD33=""),'DATA ENTRY SHEET'!AD33,"")</f>
        <v/>
      </c>
      <c r="V30" s="1644"/>
      <c r="W30" s="1644"/>
      <c r="X30" s="1644"/>
      <c r="Y30" s="1644"/>
      <c r="Z30" s="1644"/>
      <c r="AA30" s="1644"/>
      <c r="AB30" s="1645"/>
      <c r="AC30" s="1328" t="str">
        <f>IF(NOT('DATA ENTRY SHEET'!BA33=""),IF('DATA ENTRY SHEET'!F33="","UPK?",TEXT('DATA ENTRY SHEET'!BA33/'DATA ENTRY SHEET'!F33,"$#0.00")),"")</f>
        <v/>
      </c>
      <c r="AD30" s="1329"/>
      <c r="AE30" s="1329"/>
      <c r="AF30" s="1330"/>
      <c r="AG30" s="1328" t="str">
        <f>IF(NOT('DATA ENTRY SHEET'!BB33=""),IF('DATA ENTRY SHEET'!F33="","UPK?",TEXT('DATA ENTRY SHEET'!BB33/'DATA ENTRY SHEET'!F33,"$#0.00")),"")</f>
        <v/>
      </c>
      <c r="AH30" s="1329"/>
      <c r="AI30" s="1329"/>
      <c r="AJ30" s="1330"/>
      <c r="AK30" s="1328" t="str">
        <f>IF(NOT('DATA ENTRY SHEET'!BC33=""),IF('DATA ENTRY SHEET'!F33="","UPK?",TEXT('DATA ENTRY SHEET'!BC33/'DATA ENTRY SHEET'!F33,"$#0.00")),"")</f>
        <v/>
      </c>
      <c r="AL30" s="1329"/>
      <c r="AM30" s="1329"/>
      <c r="AN30" s="1330"/>
      <c r="AO30" s="1331" t="str">
        <f>IF(NOT('DATA ENTRY SHEET'!BH33=""),'DATA ENTRY SHEET'!BH33,"")</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SHEET'!BK33=""),'DATA ENTRY SHEET'!BK33,"")</f>
        <v/>
      </c>
      <c r="BG30" s="1323"/>
      <c r="BH30" s="1323"/>
      <c r="BI30" s="1323"/>
      <c r="BJ30" s="1323"/>
      <c r="BK30" s="1324"/>
      <c r="BL30" s="1322" t="str">
        <f>IF(NOT('DATA ENTRY SHEET'!BL33=""),'DATA ENTRY SHEET'!BL33,"")</f>
        <v/>
      </c>
      <c r="BM30" s="1323"/>
      <c r="BN30" s="1323"/>
      <c r="BO30" s="1323"/>
      <c r="BP30" s="1323"/>
      <c r="BQ30" s="1324"/>
      <c r="BR30" s="1322" t="str">
        <f>IF(NOT('DATA ENTRY SHEET'!BM33=""),'DATA ENTRY SHEET'!BM33,"")</f>
        <v/>
      </c>
      <c r="BS30" s="1323"/>
      <c r="BT30" s="1323"/>
      <c r="BU30" s="1323"/>
      <c r="BV30" s="1323"/>
      <c r="BW30" s="1324"/>
      <c r="BX30" s="1325" t="str">
        <f>IF(NOT('DATA ENTRY SHEET'!BO33=""),'DATA ENTRY SHEET'!BO33,"")</f>
        <v/>
      </c>
      <c r="BY30" s="1326"/>
      <c r="BZ30" s="1326"/>
      <c r="CA30" s="1327"/>
      <c r="CB30" s="1425"/>
      <c r="CC30" s="1426"/>
      <c r="CD30" s="1427"/>
      <c r="CE30" s="1431"/>
      <c r="CF30" s="1432"/>
      <c r="CG30" s="1432"/>
      <c r="CH30" s="1433"/>
      <c r="CI30" s="190"/>
      <c r="CJ30" s="190"/>
      <c r="CK30" s="190"/>
      <c r="CL30" s="190"/>
      <c r="CM30" s="190"/>
      <c r="CN30" s="190"/>
    </row>
    <row r="31" spans="1:92" ht="15" customHeight="1" x14ac:dyDescent="0.3">
      <c r="A31" s="431"/>
      <c r="B31" s="1307" t="str">
        <f>IF(NOT('DATA ENTRY SHEET'!C33=""),'DATA ENTRY SHEET'!C33,"")</f>
        <v/>
      </c>
      <c r="C31" s="1308"/>
      <c r="D31" s="1308"/>
      <c r="E31" s="1308"/>
      <c r="F31" s="1308"/>
      <c r="G31" s="1308"/>
      <c r="H31" s="1308"/>
      <c r="I31" s="1308"/>
      <c r="J31" s="1308"/>
      <c r="K31" s="1308"/>
      <c r="L31" s="1308"/>
      <c r="M31" s="1308"/>
      <c r="N31" s="1308"/>
      <c r="O31" s="1308"/>
      <c r="P31" s="1308"/>
      <c r="Q31" s="1308"/>
      <c r="R31" s="1308"/>
      <c r="S31" s="1308"/>
      <c r="T31" s="654" t="str">
        <f>IF('DATA ENTRY SHEET'!AG33&lt;&gt;"",LEFT('DATA ENTRY SHEET'!AG33,1),"")</f>
        <v/>
      </c>
      <c r="U31" s="1636" t="str">
        <f>IF(NOT('DATA ENTRY SHEET'!AF33=""),'DATA ENTRY SHEET'!AF33,"")</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SHEET'!BI33=""),'DATA ENTRY SHEET'!BI33,"")</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SHEET'!BP33=""),'DATA ENTRY SHEET'!BP33,"")</f>
        <v/>
      </c>
      <c r="BY31" s="1326"/>
      <c r="BZ31" s="1326"/>
      <c r="CA31" s="1327"/>
      <c r="CB31" s="1455" t="str">
        <f>IF(NOT('DATA ENTRY SHEET'!AP33=""),'DATA ENTRY SHEET'!AP33,"")</f>
        <v/>
      </c>
      <c r="CC31" s="1456"/>
      <c r="CD31" s="1457"/>
      <c r="CE31" s="1431"/>
      <c r="CF31" s="1432"/>
      <c r="CG31" s="1432"/>
      <c r="CH31" s="1433"/>
      <c r="CI31" s="190"/>
      <c r="CJ31" s="190"/>
      <c r="CK31" s="190"/>
      <c r="CL31" s="190"/>
      <c r="CM31" s="190"/>
      <c r="CN31" s="190"/>
    </row>
    <row r="32" spans="1:92" ht="15" customHeight="1" thickBot="1" x14ac:dyDescent="0.35">
      <c r="A32" s="431"/>
      <c r="B32" s="1313" t="str">
        <f>IF(NOT('DATA ENTRY SHEET'!D33=""),'DATA ENTRY SHEET'!D33,"")</f>
        <v/>
      </c>
      <c r="C32" s="1314"/>
      <c r="D32" s="1314"/>
      <c r="E32" s="1315"/>
      <c r="F32" s="1316" t="str">
        <f>IF(NOT('DATA ENTRY SHEET'!E33=""),'DATA ENTRY SHEET'!E33,"")</f>
        <v/>
      </c>
      <c r="G32" s="1317"/>
      <c r="H32" s="1318"/>
      <c r="I32" s="1350" t="str">
        <f>IF(NOT('DATA ENTRY SHEET'!F33=""),'DATA ENTRY SHEET'!F33,"")</f>
        <v/>
      </c>
      <c r="J32" s="1315"/>
      <c r="K32" s="1350" t="str">
        <f>IF(NOT('DATA ENTRY SHEET'!G33=""),'DATA ENTRY SHEET'!G33,"")</f>
        <v/>
      </c>
      <c r="L32" s="1315"/>
      <c r="M32" s="1351" t="str">
        <f>IF(NOT('DATA ENTRY SHEET'!H33=""),'DATA ENTRY SHEET'!H33,"")</f>
        <v/>
      </c>
      <c r="N32" s="1352"/>
      <c r="O32" s="1352"/>
      <c r="P32" s="1352"/>
      <c r="Q32" s="1353"/>
      <c r="R32" s="1350" t="str">
        <f>IF(NOT('DATA ENTRY SHEET'!I33=""),'DATA ENTRY SHEET'!I33,"")</f>
        <v/>
      </c>
      <c r="S32" s="1314"/>
      <c r="T32" s="1315"/>
      <c r="U32" s="1633" t="str">
        <f>IF(NOT('DATA ENTRY SHEET'!AE33=""),'DATA ENTRY SHEET'!AE33,"")</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SHEET'!BJ33=""),'DATA ENTRY SHEET'!BJ33,"")</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SHEET'!AU33=""),'DATA ENTRY SHEET'!AU33,"")</f>
        <v/>
      </c>
      <c r="BV32" s="1399"/>
      <c r="BW32" s="1400"/>
      <c r="BX32" s="1401"/>
      <c r="BY32" s="1402"/>
      <c r="BZ32" s="1402"/>
      <c r="CA32" s="1403"/>
      <c r="CB32" s="1369" t="str">
        <f>IF(NOT('DATA ENTRY SHEET'!AQ33=""),'DATA ENTRY SHEET'!AQ33,"")</f>
        <v/>
      </c>
      <c r="CC32" s="1370"/>
      <c r="CD32" s="1371"/>
      <c r="CE32" s="1434"/>
      <c r="CF32" s="1435"/>
      <c r="CG32" s="1435"/>
      <c r="CH32" s="1436"/>
      <c r="CI32" s="190"/>
      <c r="CJ32" s="190"/>
      <c r="CK32" s="190"/>
      <c r="CL32" s="190"/>
      <c r="CM32" s="190"/>
      <c r="CN32" s="190"/>
    </row>
    <row r="33" spans="1:92"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row>
    <row r="34" spans="1:92" ht="15" customHeight="1" x14ac:dyDescent="0.3">
      <c r="A34" s="431">
        <v>15</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SHEET'!J34=""),'DATA ENTRY SHEET'!J34,"")</f>
        <v/>
      </c>
      <c r="V34" s="1341"/>
      <c r="W34" s="1341"/>
      <c r="X34" s="1341"/>
      <c r="Y34" s="1341"/>
      <c r="Z34" s="1341"/>
      <c r="AA34" s="1341"/>
      <c r="AB34" s="1342"/>
      <c r="AC34" s="1449" t="str">
        <f>IF('DATA ENTRY SHEET'!AW34&lt;&gt;"",IF(NOT(TRIM(MID($AC$8,FIND(":",$AC$8)+1,9))="EDLP"),IF(NOT(TRIM(MID($AC$8,FIND(":",$AC$8)+1,9))="NON-EDLP"),TEXT('DATA ENTRY SHEET'!AW34,"$#0.00"),_xlfn.CONCAT(TEXT('DATA ENTRY SHEET'!AW34,"$#0.00")," (NON-EDLP, ADJ is $0.00)")),_xlfn.CONCAT(TEXT('DATA ENTRY SHEET'!AW34,"$#0.00")," (EDLP, ADJ is $0.00)")),"")</f>
        <v/>
      </c>
      <c r="AD34" s="1450"/>
      <c r="AE34" s="1450"/>
      <c r="AF34" s="1450"/>
      <c r="AG34" s="1450"/>
      <c r="AH34" s="1450"/>
      <c r="AI34" s="1450"/>
      <c r="AJ34" s="1450"/>
      <c r="AK34" s="1450"/>
      <c r="AL34" s="1450"/>
      <c r="AM34" s="1450"/>
      <c r="AN34" s="1451"/>
      <c r="AO34" s="1343" t="str">
        <f>IF(NOT('DATA ENTRY SHEET'!BG34=""),'DATA ENTRY SHEET'!BG34,"")</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SHEET'!BN34=""),'DATA ENTRY SHEET'!BN34,"")</f>
        <v/>
      </c>
      <c r="BY34" s="1447"/>
      <c r="BZ34" s="1447"/>
      <c r="CA34" s="1448"/>
      <c r="CB34" s="1449" t="str">
        <f>IF(NOT('DATA ENTRY SHEET'!AR34=""),'DATA ENTRY SHEET'!AR34,"")</f>
        <v/>
      </c>
      <c r="CC34" s="1450"/>
      <c r="CD34" s="1451"/>
      <c r="CE34" s="1428"/>
      <c r="CF34" s="1429"/>
      <c r="CG34" s="1429"/>
      <c r="CH34" s="1430"/>
      <c r="CI34" s="190"/>
      <c r="CJ34" s="190"/>
      <c r="CK34" s="190"/>
      <c r="CL34" s="190"/>
      <c r="CM34" s="190"/>
      <c r="CN34" s="190"/>
    </row>
    <row r="35" spans="1:92" ht="15" customHeight="1" x14ac:dyDescent="0.3">
      <c r="A35" s="431"/>
      <c r="B35" s="1464" t="str">
        <f>IF(NOT('DATA ENTRY SHEET'!B34=""),'DATA ENTRY SHEET'!B34,"")</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SHEET'!AD34=""),'DATA ENTRY SHEET'!AD34,"")</f>
        <v/>
      </c>
      <c r="V35" s="1644"/>
      <c r="W35" s="1644"/>
      <c r="X35" s="1644"/>
      <c r="Y35" s="1644"/>
      <c r="Z35" s="1644"/>
      <c r="AA35" s="1644"/>
      <c r="AB35" s="1645"/>
      <c r="AC35" s="1328" t="str">
        <f>IF(NOT('DATA ENTRY SHEET'!BA34=""),IF('DATA ENTRY SHEET'!F34="","UPK?",TEXT('DATA ENTRY SHEET'!BA34/'DATA ENTRY SHEET'!F34,"$#0.00")),"")</f>
        <v/>
      </c>
      <c r="AD35" s="1329"/>
      <c r="AE35" s="1329"/>
      <c r="AF35" s="1330"/>
      <c r="AG35" s="1328" t="str">
        <f>IF(NOT('DATA ENTRY SHEET'!BB34=""),IF('DATA ENTRY SHEET'!F34="","UPK?",TEXT('DATA ENTRY SHEET'!BB34/'DATA ENTRY SHEET'!F34,"$#0.00")),"")</f>
        <v/>
      </c>
      <c r="AH35" s="1329"/>
      <c r="AI35" s="1329"/>
      <c r="AJ35" s="1330"/>
      <c r="AK35" s="1328" t="str">
        <f>IF(NOT('DATA ENTRY SHEET'!BC34=""),IF('DATA ENTRY SHEET'!F34="","UPK?",TEXT('DATA ENTRY SHEET'!BC34/'DATA ENTRY SHEET'!F34,"$#0.00")),"")</f>
        <v/>
      </c>
      <c r="AL35" s="1329"/>
      <c r="AM35" s="1329"/>
      <c r="AN35" s="1330"/>
      <c r="AO35" s="1331" t="str">
        <f>IF(NOT('DATA ENTRY SHEET'!BH34=""),'DATA ENTRY SHEET'!BH34,"")</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SHEET'!BK34=""),'DATA ENTRY SHEET'!BK34,"")</f>
        <v/>
      </c>
      <c r="BG35" s="1323"/>
      <c r="BH35" s="1323"/>
      <c r="BI35" s="1323"/>
      <c r="BJ35" s="1323"/>
      <c r="BK35" s="1324"/>
      <c r="BL35" s="1322" t="str">
        <f>IF(NOT('DATA ENTRY SHEET'!BL34=""),'DATA ENTRY SHEET'!BL34,"")</f>
        <v/>
      </c>
      <c r="BM35" s="1323"/>
      <c r="BN35" s="1323"/>
      <c r="BO35" s="1323"/>
      <c r="BP35" s="1323"/>
      <c r="BQ35" s="1324"/>
      <c r="BR35" s="1322" t="str">
        <f>IF(NOT('DATA ENTRY SHEET'!BM34=""),'DATA ENTRY SHEET'!BM34,"")</f>
        <v/>
      </c>
      <c r="BS35" s="1323"/>
      <c r="BT35" s="1323"/>
      <c r="BU35" s="1323"/>
      <c r="BV35" s="1323"/>
      <c r="BW35" s="1324"/>
      <c r="BX35" s="1325" t="str">
        <f>IF(NOT('DATA ENTRY SHEET'!BO34=""),'DATA ENTRY SHEET'!BO34,"")</f>
        <v/>
      </c>
      <c r="BY35" s="1326"/>
      <c r="BZ35" s="1326"/>
      <c r="CA35" s="1327"/>
      <c r="CB35" s="1425"/>
      <c r="CC35" s="1426"/>
      <c r="CD35" s="1427"/>
      <c r="CE35" s="1431"/>
      <c r="CF35" s="1432"/>
      <c r="CG35" s="1432"/>
      <c r="CH35" s="1433"/>
      <c r="CI35" s="190"/>
      <c r="CJ35" s="190"/>
      <c r="CK35" s="190"/>
      <c r="CL35" s="190"/>
      <c r="CM35" s="190"/>
      <c r="CN35" s="190"/>
    </row>
    <row r="36" spans="1:92" ht="15" customHeight="1" x14ac:dyDescent="0.3">
      <c r="A36" s="431"/>
      <c r="B36" s="1307" t="str">
        <f>IF(NOT('DATA ENTRY SHEET'!C34=""),'DATA ENTRY SHEET'!C34,"")</f>
        <v/>
      </c>
      <c r="C36" s="1308"/>
      <c r="D36" s="1308"/>
      <c r="E36" s="1308"/>
      <c r="F36" s="1308"/>
      <c r="G36" s="1308"/>
      <c r="H36" s="1308"/>
      <c r="I36" s="1308"/>
      <c r="J36" s="1308"/>
      <c r="K36" s="1308"/>
      <c r="L36" s="1308"/>
      <c r="M36" s="1308"/>
      <c r="N36" s="1308"/>
      <c r="O36" s="1308"/>
      <c r="P36" s="1308"/>
      <c r="Q36" s="1308"/>
      <c r="R36" s="1308"/>
      <c r="S36" s="1308"/>
      <c r="T36" s="654" t="str">
        <f>IF('DATA ENTRY SHEET'!AG34&lt;&gt;"",LEFT('DATA ENTRY SHEET'!AG34,1),"")</f>
        <v/>
      </c>
      <c r="U36" s="1636" t="str">
        <f>IF(NOT('DATA ENTRY SHEET'!AF34=""),'DATA ENTRY SHEET'!AF34,"")</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SHEET'!BI34=""),'DATA ENTRY SHEET'!BI34,"")</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SHEET'!BP34=""),'DATA ENTRY SHEET'!BP34,"")</f>
        <v/>
      </c>
      <c r="BY36" s="1326"/>
      <c r="BZ36" s="1326"/>
      <c r="CA36" s="1327"/>
      <c r="CB36" s="1455" t="str">
        <f>IF(NOT('DATA ENTRY SHEET'!AP34=""),'DATA ENTRY SHEET'!AP34,"")</f>
        <v/>
      </c>
      <c r="CC36" s="1456"/>
      <c r="CD36" s="1457"/>
      <c r="CE36" s="1431"/>
      <c r="CF36" s="1432"/>
      <c r="CG36" s="1432"/>
      <c r="CH36" s="1433"/>
      <c r="CI36" s="190"/>
      <c r="CJ36" s="190"/>
      <c r="CK36" s="190"/>
      <c r="CL36" s="190"/>
      <c r="CM36" s="190"/>
      <c r="CN36" s="190"/>
    </row>
    <row r="37" spans="1:92" ht="15" customHeight="1" thickBot="1" x14ac:dyDescent="0.35">
      <c r="A37" s="431"/>
      <c r="B37" s="1313" t="str">
        <f>IF(NOT('DATA ENTRY SHEET'!D34=""),'DATA ENTRY SHEET'!D34,"")</f>
        <v/>
      </c>
      <c r="C37" s="1314"/>
      <c r="D37" s="1314"/>
      <c r="E37" s="1315"/>
      <c r="F37" s="1316" t="str">
        <f>IF(NOT('DATA ENTRY SHEET'!E34=""),'DATA ENTRY SHEET'!E34,"")</f>
        <v/>
      </c>
      <c r="G37" s="1317"/>
      <c r="H37" s="1318"/>
      <c r="I37" s="1350" t="str">
        <f>IF(NOT('DATA ENTRY SHEET'!F34=""),'DATA ENTRY SHEET'!F34,"")</f>
        <v/>
      </c>
      <c r="J37" s="1315"/>
      <c r="K37" s="1350" t="str">
        <f>IF(NOT('DATA ENTRY SHEET'!G34=""),'DATA ENTRY SHEET'!G34,"")</f>
        <v/>
      </c>
      <c r="L37" s="1315"/>
      <c r="M37" s="1351" t="str">
        <f>IF(NOT('DATA ENTRY SHEET'!H34=""),'DATA ENTRY SHEET'!H34,"")</f>
        <v/>
      </c>
      <c r="N37" s="1352"/>
      <c r="O37" s="1352"/>
      <c r="P37" s="1352"/>
      <c r="Q37" s="1353"/>
      <c r="R37" s="1350" t="str">
        <f>IF(NOT('DATA ENTRY SHEET'!I34=""),'DATA ENTRY SHEET'!I34,"")</f>
        <v/>
      </c>
      <c r="S37" s="1314"/>
      <c r="T37" s="1315"/>
      <c r="U37" s="1633" t="str">
        <f>IF(NOT('DATA ENTRY SHEET'!AE34=""),'DATA ENTRY SHEET'!AE34,"")</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SHEET'!BJ34=""),'DATA ENTRY SHEET'!BJ34,"")</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SHEET'!AU34=""),'DATA ENTRY SHEET'!AU34,"")</f>
        <v/>
      </c>
      <c r="BV37" s="1399"/>
      <c r="BW37" s="1400"/>
      <c r="BX37" s="1401"/>
      <c r="BY37" s="1402"/>
      <c r="BZ37" s="1402"/>
      <c r="CA37" s="1403"/>
      <c r="CB37" s="1369" t="str">
        <f>IF(NOT('DATA ENTRY SHEET'!AQ34=""),'DATA ENTRY SHEET'!AQ34,"")</f>
        <v/>
      </c>
      <c r="CC37" s="1370"/>
      <c r="CD37" s="1371"/>
      <c r="CE37" s="1434"/>
      <c r="CF37" s="1435"/>
      <c r="CG37" s="1435"/>
      <c r="CH37" s="1436"/>
      <c r="CI37" s="190"/>
      <c r="CJ37" s="190"/>
      <c r="CK37" s="190"/>
      <c r="CL37" s="190"/>
      <c r="CM37" s="190"/>
      <c r="CN37" s="190"/>
    </row>
    <row r="38" spans="1:92"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row>
    <row r="39" spans="1:92" ht="15" customHeight="1" x14ac:dyDescent="0.3">
      <c r="A39" s="431">
        <v>16</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SHEET'!J35=""),'DATA ENTRY SHEET'!J35,"")</f>
        <v/>
      </c>
      <c r="V39" s="1341"/>
      <c r="W39" s="1341"/>
      <c r="X39" s="1341"/>
      <c r="Y39" s="1341"/>
      <c r="Z39" s="1341"/>
      <c r="AA39" s="1341"/>
      <c r="AB39" s="1342"/>
      <c r="AC39" s="1449" t="str">
        <f>IF('DATA ENTRY SHEET'!AW35&lt;&gt;"",IF(NOT(TRIM(MID($AC$8,FIND(":",$AC$8)+1,9))="EDLP"),IF(NOT(TRIM(MID($AC$8,FIND(":",$AC$8)+1,9))="NON-EDLP"),TEXT('DATA ENTRY SHEET'!AW35,"$#0.00"),_xlfn.CONCAT(TEXT('DATA ENTRY SHEET'!AW35,"$#0.00")," (NON-EDLP, ADJ is $0.00)")),_xlfn.CONCAT(TEXT('DATA ENTRY SHEET'!AW35,"$#0.00")," (EDLP, ADJ is $0.00)")),"")</f>
        <v/>
      </c>
      <c r="AD39" s="1450"/>
      <c r="AE39" s="1450"/>
      <c r="AF39" s="1450"/>
      <c r="AG39" s="1450"/>
      <c r="AH39" s="1450"/>
      <c r="AI39" s="1450"/>
      <c r="AJ39" s="1450"/>
      <c r="AK39" s="1450"/>
      <c r="AL39" s="1450"/>
      <c r="AM39" s="1450"/>
      <c r="AN39" s="1451"/>
      <c r="AO39" s="1343" t="str">
        <f>IF(NOT('DATA ENTRY SHEET'!BG35=""),'DATA ENTRY SHEET'!BG35,"")</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SHEET'!BN35=""),'DATA ENTRY SHEET'!BN35,"")</f>
        <v/>
      </c>
      <c r="BY39" s="1447"/>
      <c r="BZ39" s="1447"/>
      <c r="CA39" s="1448"/>
      <c r="CB39" s="1449" t="str">
        <f>IF(NOT('DATA ENTRY SHEET'!AR35=""),'DATA ENTRY SHEET'!AR35,"")</f>
        <v/>
      </c>
      <c r="CC39" s="1450"/>
      <c r="CD39" s="1451"/>
      <c r="CE39" s="1428"/>
      <c r="CF39" s="1429"/>
      <c r="CG39" s="1429"/>
      <c r="CH39" s="1430"/>
      <c r="CI39" s="190"/>
      <c r="CJ39" s="190"/>
      <c r="CK39" s="190"/>
      <c r="CL39" s="190"/>
      <c r="CM39" s="190"/>
      <c r="CN39" s="190"/>
    </row>
    <row r="40" spans="1:92" ht="15" customHeight="1" x14ac:dyDescent="0.3">
      <c r="A40" s="431"/>
      <c r="B40" s="1464" t="str">
        <f>IF(NOT('DATA ENTRY SHEET'!B35=""),'DATA ENTRY SHEET'!B35,"")</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SHEET'!AD35=""),'DATA ENTRY SHEET'!AD35,"")</f>
        <v/>
      </c>
      <c r="V40" s="1644"/>
      <c r="W40" s="1644"/>
      <c r="X40" s="1644"/>
      <c r="Y40" s="1644"/>
      <c r="Z40" s="1644"/>
      <c r="AA40" s="1644"/>
      <c r="AB40" s="1645"/>
      <c r="AC40" s="1328" t="str">
        <f>IF(NOT('DATA ENTRY SHEET'!BA35=""),IF('DATA ENTRY SHEET'!F35="","UPK?",TEXT('DATA ENTRY SHEET'!BA35/'DATA ENTRY SHEET'!F35,"$#0.00")),"")</f>
        <v/>
      </c>
      <c r="AD40" s="1329"/>
      <c r="AE40" s="1329"/>
      <c r="AF40" s="1330"/>
      <c r="AG40" s="1328" t="str">
        <f>IF(NOT('DATA ENTRY SHEET'!BB35=""),IF('DATA ENTRY SHEET'!F35="","UPK?",TEXT('DATA ENTRY SHEET'!BB35/'DATA ENTRY SHEET'!F35,"$#0.00")),"")</f>
        <v/>
      </c>
      <c r="AH40" s="1329"/>
      <c r="AI40" s="1329"/>
      <c r="AJ40" s="1330"/>
      <c r="AK40" s="1328" t="str">
        <f>IF(NOT('DATA ENTRY SHEET'!BC35=""),IF('DATA ENTRY SHEET'!F35="","UPK?",TEXT('DATA ENTRY SHEET'!BC35/'DATA ENTRY SHEET'!F35,"$#0.00")),"")</f>
        <v/>
      </c>
      <c r="AL40" s="1329"/>
      <c r="AM40" s="1329"/>
      <c r="AN40" s="1330"/>
      <c r="AO40" s="1331" t="str">
        <f>IF(NOT('DATA ENTRY SHEET'!BH35=""),'DATA ENTRY SHEET'!BH35,"")</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SHEET'!BK35=""),'DATA ENTRY SHEET'!BK35,"")</f>
        <v/>
      </c>
      <c r="BG40" s="1323"/>
      <c r="BH40" s="1323"/>
      <c r="BI40" s="1323"/>
      <c r="BJ40" s="1323"/>
      <c r="BK40" s="1324"/>
      <c r="BL40" s="1322" t="str">
        <f>IF(NOT('DATA ENTRY SHEET'!BL35=""),'DATA ENTRY SHEET'!BL35,"")</f>
        <v/>
      </c>
      <c r="BM40" s="1323"/>
      <c r="BN40" s="1323"/>
      <c r="BO40" s="1323"/>
      <c r="BP40" s="1323"/>
      <c r="BQ40" s="1324"/>
      <c r="BR40" s="1322" t="str">
        <f>IF(NOT('DATA ENTRY SHEET'!BM35=""),'DATA ENTRY SHEET'!BM35,"")</f>
        <v/>
      </c>
      <c r="BS40" s="1323"/>
      <c r="BT40" s="1323"/>
      <c r="BU40" s="1323"/>
      <c r="BV40" s="1323"/>
      <c r="BW40" s="1324"/>
      <c r="BX40" s="1325" t="str">
        <f>IF(NOT('DATA ENTRY SHEET'!BO35=""),'DATA ENTRY SHEET'!BO35,"")</f>
        <v/>
      </c>
      <c r="BY40" s="1326"/>
      <c r="BZ40" s="1326"/>
      <c r="CA40" s="1327"/>
      <c r="CB40" s="1425"/>
      <c r="CC40" s="1426"/>
      <c r="CD40" s="1427"/>
      <c r="CE40" s="1431"/>
      <c r="CF40" s="1432"/>
      <c r="CG40" s="1432"/>
      <c r="CH40" s="1433"/>
      <c r="CI40" s="190"/>
      <c r="CJ40" s="190"/>
      <c r="CK40" s="190"/>
      <c r="CL40" s="190"/>
      <c r="CM40" s="190"/>
      <c r="CN40" s="190"/>
    </row>
    <row r="41" spans="1:92" ht="15" customHeight="1" x14ac:dyDescent="0.3">
      <c r="A41" s="431"/>
      <c r="B41" s="1307" t="str">
        <f>IF(NOT('DATA ENTRY SHEET'!C35=""),'DATA ENTRY SHEET'!C35,"")</f>
        <v/>
      </c>
      <c r="C41" s="1308"/>
      <c r="D41" s="1308"/>
      <c r="E41" s="1308"/>
      <c r="F41" s="1308"/>
      <c r="G41" s="1308"/>
      <c r="H41" s="1308"/>
      <c r="I41" s="1308"/>
      <c r="J41" s="1308"/>
      <c r="K41" s="1308"/>
      <c r="L41" s="1308"/>
      <c r="M41" s="1308"/>
      <c r="N41" s="1308"/>
      <c r="O41" s="1308"/>
      <c r="P41" s="1308"/>
      <c r="Q41" s="1308"/>
      <c r="R41" s="1308"/>
      <c r="S41" s="1308"/>
      <c r="T41" s="654" t="str">
        <f>IF('DATA ENTRY SHEET'!AG35&lt;&gt;"",LEFT('DATA ENTRY SHEET'!AG35,1),"")</f>
        <v/>
      </c>
      <c r="U41" s="1636" t="str">
        <f>IF(NOT('DATA ENTRY SHEET'!AF35=""),'DATA ENTRY SHEET'!AF35,"")</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SHEET'!BI35=""),'DATA ENTRY SHEET'!BI35,"")</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SHEET'!BP35=""),'DATA ENTRY SHEET'!BP35,"")</f>
        <v/>
      </c>
      <c r="BY41" s="1326"/>
      <c r="BZ41" s="1326"/>
      <c r="CA41" s="1327"/>
      <c r="CB41" s="1455" t="str">
        <f>IF(NOT('DATA ENTRY SHEET'!AP35=""),'DATA ENTRY SHEET'!AP35,"")</f>
        <v/>
      </c>
      <c r="CC41" s="1456"/>
      <c r="CD41" s="1457"/>
      <c r="CE41" s="1431"/>
      <c r="CF41" s="1432"/>
      <c r="CG41" s="1432"/>
      <c r="CH41" s="1433"/>
      <c r="CI41" s="190"/>
      <c r="CJ41" s="190"/>
      <c r="CK41" s="190"/>
      <c r="CL41" s="190"/>
      <c r="CM41" s="190"/>
      <c r="CN41" s="190"/>
    </row>
    <row r="42" spans="1:92" ht="15" customHeight="1" thickBot="1" x14ac:dyDescent="0.35">
      <c r="A42" s="431"/>
      <c r="B42" s="1313" t="str">
        <f>IF(NOT('DATA ENTRY SHEET'!D35=""),'DATA ENTRY SHEET'!D35,"")</f>
        <v/>
      </c>
      <c r="C42" s="1314"/>
      <c r="D42" s="1314"/>
      <c r="E42" s="1315"/>
      <c r="F42" s="1316" t="str">
        <f>IF(NOT('DATA ENTRY SHEET'!E35=""),'DATA ENTRY SHEET'!E35,"")</f>
        <v/>
      </c>
      <c r="G42" s="1317"/>
      <c r="H42" s="1318"/>
      <c r="I42" s="1350" t="str">
        <f>IF(NOT('DATA ENTRY SHEET'!F35=""),'DATA ENTRY SHEET'!F35,"")</f>
        <v/>
      </c>
      <c r="J42" s="1315"/>
      <c r="K42" s="1350" t="str">
        <f>IF(NOT('DATA ENTRY SHEET'!G35=""),'DATA ENTRY SHEET'!G35,"")</f>
        <v/>
      </c>
      <c r="L42" s="1315"/>
      <c r="M42" s="1351" t="str">
        <f>IF(NOT('DATA ENTRY SHEET'!H35=""),'DATA ENTRY SHEET'!H35,"")</f>
        <v/>
      </c>
      <c r="N42" s="1352"/>
      <c r="O42" s="1352"/>
      <c r="P42" s="1352"/>
      <c r="Q42" s="1353"/>
      <c r="R42" s="1350" t="str">
        <f>IF(NOT('DATA ENTRY SHEET'!I35=""),'DATA ENTRY SHEET'!I35,"")</f>
        <v/>
      </c>
      <c r="S42" s="1314"/>
      <c r="T42" s="1315"/>
      <c r="U42" s="1633" t="str">
        <f>IF(NOT('DATA ENTRY SHEET'!AE35=""),'DATA ENTRY SHEET'!AE35,"")</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SHEET'!BJ35=""),'DATA ENTRY SHEET'!BJ35,"")</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SHEET'!AU35=""),'DATA ENTRY SHEET'!AU35,"")</f>
        <v/>
      </c>
      <c r="BV42" s="1399"/>
      <c r="BW42" s="1400"/>
      <c r="BX42" s="1401"/>
      <c r="BY42" s="1402"/>
      <c r="BZ42" s="1402"/>
      <c r="CA42" s="1403"/>
      <c r="CB42" s="1369" t="str">
        <f>IF(NOT('DATA ENTRY SHEET'!AQ35=""),'DATA ENTRY SHEET'!AQ35,"")</f>
        <v/>
      </c>
      <c r="CC42" s="1370"/>
      <c r="CD42" s="1371"/>
      <c r="CE42" s="1434"/>
      <c r="CF42" s="1435"/>
      <c r="CG42" s="1435"/>
      <c r="CH42" s="1436"/>
      <c r="CI42" s="190"/>
      <c r="CJ42" s="190"/>
      <c r="CK42" s="190"/>
      <c r="CL42" s="190"/>
      <c r="CM42" s="190"/>
      <c r="CN42" s="190"/>
    </row>
    <row r="43" spans="1:92"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row>
    <row r="44" spans="1:92"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row>
    <row r="45" spans="1:92"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row>
    <row r="46" spans="1:92"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row>
    <row r="47" spans="1:92"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row>
    <row r="48" spans="1:92"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row>
    <row r="49" spans="1:92"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row>
    <row r="50" spans="1:92"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row>
    <row r="51" spans="1:92"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row>
    <row r="52" spans="1:92"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row>
    <row r="53" spans="1:92"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row>
    <row r="64" spans="1:92" x14ac:dyDescent="0.3">
      <c r="CG64" s="191">
        <f>'40-15 PRES - MANDATORY'!AO63</f>
        <v>0</v>
      </c>
    </row>
  </sheetData>
  <sheetProtection algorithmName="SHA-512" hashValue="RV2h6ySzziOymDm1f1B3nDy1u96cslxb/5vl2JOicEmjSdxTqUvBc+74ALgziCnQOE6u7N0X3V2jcmGAvP5lKA==" saltValue="GxP9sELdkY7/OqSz6HJqQQ==" spinCount="100000" sheet="1"/>
  <mergeCells count="451">
    <mergeCell ref="J2:AG2"/>
    <mergeCell ref="J4:AG4"/>
    <mergeCell ref="CJ4:CK4"/>
    <mergeCell ref="CW4:DC4"/>
    <mergeCell ref="K6:M6"/>
    <mergeCell ref="N6:U6"/>
    <mergeCell ref="Y6:AF6"/>
    <mergeCell ref="AY6:BE6"/>
    <mergeCell ref="CJ6:CK6"/>
    <mergeCell ref="BF2:CH2"/>
    <mergeCell ref="BF4:CH4"/>
    <mergeCell ref="BF6:CH6"/>
    <mergeCell ref="AM6:AX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AO14:AS14"/>
    <mergeCell ref="AT14:AV14"/>
    <mergeCell ref="AW14:AY14"/>
    <mergeCell ref="AZ14:BB14"/>
    <mergeCell ref="AW10:AY12"/>
    <mergeCell ref="AZ10:BB12"/>
    <mergeCell ref="AG12:AJ12"/>
    <mergeCell ref="AK12:AN12"/>
    <mergeCell ref="AO12:AS12"/>
    <mergeCell ref="AC14:AN14"/>
    <mergeCell ref="AC12:AF12"/>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U32:AB32"/>
    <mergeCell ref="AC34:AN34"/>
    <mergeCell ref="BC35:BE35"/>
    <mergeCell ref="BF35:BK35"/>
    <mergeCell ref="BL35:BQ35"/>
    <mergeCell ref="BR35:BW35"/>
    <mergeCell ref="BX35:CA35"/>
    <mergeCell ref="CB35:CD35"/>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AG36:AJ36"/>
    <mergeCell ref="AK36:AN36"/>
    <mergeCell ref="AO36:AS36"/>
    <mergeCell ref="CB37:CD37"/>
    <mergeCell ref="BC37:BE37"/>
    <mergeCell ref="BF37:BQ37"/>
    <mergeCell ref="BR37:BT37"/>
    <mergeCell ref="BU37:BW37"/>
    <mergeCell ref="BL39:BQ39"/>
    <mergeCell ref="BR39:BW39"/>
    <mergeCell ref="CB40:CD40"/>
    <mergeCell ref="U40:AB40"/>
    <mergeCell ref="AC40:AF40"/>
    <mergeCell ref="BX37:CA37"/>
    <mergeCell ref="AC37:AF37"/>
    <mergeCell ref="AG37:AJ37"/>
    <mergeCell ref="AK37:AN37"/>
    <mergeCell ref="AO37:AS37"/>
    <mergeCell ref="AT37:AV37"/>
    <mergeCell ref="AW37:AY37"/>
    <mergeCell ref="BC40:BE40"/>
    <mergeCell ref="BF40:BK40"/>
    <mergeCell ref="BL40:BQ40"/>
    <mergeCell ref="BR40:BW40"/>
    <mergeCell ref="BX40:CA40"/>
    <mergeCell ref="AO39:AS39"/>
    <mergeCell ref="AT39:AV39"/>
    <mergeCell ref="AW39:AY39"/>
    <mergeCell ref="AZ39:BB39"/>
    <mergeCell ref="AZ37:BB37"/>
    <mergeCell ref="BX39:CA39"/>
    <mergeCell ref="AG40:AJ40"/>
    <mergeCell ref="B39:T39"/>
    <mergeCell ref="U39:AB39"/>
    <mergeCell ref="AK40:AN40"/>
    <mergeCell ref="AO40:AS40"/>
    <mergeCell ref="AT40:AV40"/>
    <mergeCell ref="AW40:AY40"/>
    <mergeCell ref="AZ40:BB40"/>
    <mergeCell ref="BC39:BE39"/>
    <mergeCell ref="BF39:BK39"/>
    <mergeCell ref="AC39:AN39"/>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CE39:CH42"/>
    <mergeCell ref="B40:T40"/>
    <mergeCell ref="CB39:CD39"/>
    <mergeCell ref="BR41:BW41"/>
    <mergeCell ref="B41:S41"/>
    <mergeCell ref="CB42:CD42"/>
    <mergeCell ref="AT41:AV41"/>
    <mergeCell ref="AW41:AY41"/>
    <mergeCell ref="AZ41:BB41"/>
    <mergeCell ref="BC41:BE41"/>
    <mergeCell ref="BF41:BK41"/>
    <mergeCell ref="BL41:BQ41"/>
    <mergeCell ref="U41:AB41"/>
    <mergeCell ref="AC41:AF41"/>
    <mergeCell ref="AG41:AJ41"/>
    <mergeCell ref="AK41:AN41"/>
    <mergeCell ref="AO41:AS41"/>
    <mergeCell ref="R42:T42"/>
    <mergeCell ref="U42:AB42"/>
    <mergeCell ref="BX41:CA41"/>
    <mergeCell ref="CB41:CD41"/>
    <mergeCell ref="B42:E42"/>
    <mergeCell ref="F42:H42"/>
    <mergeCell ref="I42:J42"/>
    <mergeCell ref="K42:L42"/>
    <mergeCell ref="B16:S16"/>
    <mergeCell ref="B11:R11"/>
    <mergeCell ref="S11:T11"/>
    <mergeCell ref="B21:S21"/>
    <mergeCell ref="B26:S26"/>
    <mergeCell ref="B31:S31"/>
    <mergeCell ref="B36:S36"/>
    <mergeCell ref="B29:T29"/>
    <mergeCell ref="U29:AB29"/>
    <mergeCell ref="B19:T19"/>
    <mergeCell ref="U19:AB19"/>
    <mergeCell ref="B14:T14"/>
    <mergeCell ref="U14:AB14"/>
    <mergeCell ref="U12:AB12"/>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54" priority="11">
      <formula>ISERROR(AC14)</formula>
    </cfRule>
  </conditionalFormatting>
  <conditionalFormatting sqref="AO14:AO17 AO19:AO22 AO24:AO27 AO29:AO32 AO34:AO37 AO39:AO42">
    <cfRule type="containsErrors" dxfId="53" priority="10">
      <formula>ISERROR(AO14)</formula>
    </cfRule>
  </conditionalFormatting>
  <conditionalFormatting sqref="AT18:AV18 AT24:AT27 AT29:AT32 AT34:AT37 AT23:AV23 AT28:AV28 AT33:AV33 AT38:AV38">
    <cfRule type="containsErrors" dxfId="52" priority="4">
      <formula>ISERROR(AT18)</formula>
    </cfRule>
  </conditionalFormatting>
  <conditionalFormatting sqref="AT14:AT17">
    <cfRule type="containsErrors" dxfId="51" priority="3">
      <formula>ISERROR(AT14)</formula>
    </cfRule>
  </conditionalFormatting>
  <conditionalFormatting sqref="AT19:AT22">
    <cfRule type="containsErrors" dxfId="50" priority="2">
      <formula>ISERROR(AT19)</formula>
    </cfRule>
  </conditionalFormatting>
  <conditionalFormatting sqref="AT39:AT42">
    <cfRule type="containsErrors" dxfId="49" priority="1">
      <formula>ISERROR(AT39)</formula>
    </cfRule>
  </conditionalFormatting>
  <hyperlinks>
    <hyperlink ref="CJ8" location="'DATA ENTRY SHEET'!B29" display="'DATA ENTRY SHEET'!B29" xr:uid="{EB215363-2426-4525-A569-66CBF5C5D0EC}"/>
  </hyperlinks>
  <printOptions horizontalCentered="1" verticalCentered="1"/>
  <pageMargins left="0" right="0" top="0" bottom="0" header="0" footer="0"/>
  <pageSetup scale="73" orientation="landscape" r:id="rId1"/>
  <extLst>
    <ext xmlns:x14="http://schemas.microsoft.com/office/spreadsheetml/2009/9/main" uri="{78C0D931-6437-407d-A8EE-F0AAD7539E65}">
      <x14:conditionalFormattings>
        <x14:conditionalFormatting xmlns:xm="http://schemas.microsoft.com/office/excel/2006/main">
          <x14:cfRule type="expression" priority="9" id="{80BD5A64-BA5E-48B2-8217-D1AC89154ECF}">
            <xm:f>OR('40-16 PRES - MANDATORY'!$AQ$3="EDLP",'40-16 PRES - MANDATORY'!$AQ$3="NON-EDLP")</xm:f>
            <x14:dxf>
              <font>
                <color theme="0"/>
              </font>
            </x14:dxf>
          </x14:cfRule>
          <xm:sqref>AC15:AN17 AC20:AN22 AC25:AN27 AC30:AN32 AC35:AN37 AC40:AN42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190"/>
      <c r="BA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549"/>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549"/>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77"/>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77"/>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77"/>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77"/>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1000</v>
      </c>
      <c r="CK8" s="549"/>
      <c r="CL8" s="549"/>
      <c r="CM8" s="549"/>
      <c r="CN8" s="549"/>
      <c r="CO8" s="549"/>
      <c r="CP8" s="549"/>
      <c r="CQ8" s="549"/>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549"/>
      <c r="CR9" s="94"/>
      <c r="CS9" s="94"/>
      <c r="CT9" s="94"/>
      <c r="CU9" s="94"/>
      <c r="CV9" s="94"/>
      <c r="CW9" s="94"/>
      <c r="CX9" s="94"/>
      <c r="CY9" s="94"/>
      <c r="CZ9" s="94"/>
      <c r="DA9" s="94"/>
      <c r="DB9" s="94"/>
      <c r="DC9" s="94"/>
      <c r="DD9" s="94"/>
      <c r="DE9" s="94"/>
      <c r="DF9" s="94"/>
      <c r="DG9" s="94"/>
      <c r="DH9" s="94"/>
    </row>
    <row r="10" spans="1:115" ht="15" customHeight="1" thickBot="1" x14ac:dyDescent="0.35">
      <c r="A10" s="190"/>
      <c r="B10" s="1676" t="s">
        <v>13</v>
      </c>
      <c r="C10" s="1573"/>
      <c r="D10" s="1573"/>
      <c r="E10" s="1573"/>
      <c r="F10" s="1573"/>
      <c r="G10" s="1573"/>
      <c r="H10" s="1573"/>
      <c r="I10" s="1573"/>
      <c r="J10" s="1573"/>
      <c r="K10" s="1573"/>
      <c r="L10" s="1573"/>
      <c r="M10" s="1573"/>
      <c r="N10" s="1573"/>
      <c r="O10" s="1573"/>
      <c r="P10" s="1573"/>
      <c r="Q10" s="1573"/>
      <c r="R10" s="1573"/>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549"/>
      <c r="CR10" s="94"/>
      <c r="CS10" s="94"/>
      <c r="CT10" s="94"/>
      <c r="CU10" s="94"/>
      <c r="CV10" s="94"/>
      <c r="CW10" s="94"/>
      <c r="CX10" s="94"/>
      <c r="CY10" s="94"/>
      <c r="CZ10" s="94"/>
      <c r="DA10" s="94"/>
      <c r="DB10" s="94"/>
      <c r="DC10" s="94"/>
      <c r="DD10" s="94"/>
      <c r="DE10" s="94"/>
    </row>
    <row r="11" spans="1:115" ht="15" customHeight="1" thickBot="1" x14ac:dyDescent="0.35">
      <c r="A11" s="190"/>
      <c r="B11" s="1687" t="s">
        <v>14</v>
      </c>
      <c r="C11" s="1688"/>
      <c r="D11" s="1688"/>
      <c r="E11" s="1688"/>
      <c r="F11" s="1688"/>
      <c r="G11" s="1688"/>
      <c r="H11" s="1688"/>
      <c r="I11" s="1688"/>
      <c r="J11" s="1688"/>
      <c r="K11" s="1688"/>
      <c r="L11" s="1688"/>
      <c r="M11" s="1688"/>
      <c r="N11" s="1688"/>
      <c r="O11" s="1688"/>
      <c r="P11" s="1688"/>
      <c r="Q11" s="1688"/>
      <c r="R11" s="1688"/>
      <c r="S11" s="1689" t="s">
        <v>991</v>
      </c>
      <c r="T11" s="1690"/>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549"/>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549"/>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549"/>
      <c r="CR13" s="94"/>
      <c r="CS13" s="94"/>
      <c r="CT13" s="94"/>
      <c r="CU13" s="94"/>
      <c r="CV13" s="94"/>
      <c r="CW13" s="94"/>
      <c r="CX13" s="94"/>
      <c r="CY13" s="94"/>
      <c r="CZ13" s="94"/>
      <c r="DA13" s="94"/>
      <c r="DB13" s="94"/>
      <c r="DC13" s="94"/>
      <c r="DD13" s="94"/>
      <c r="DE13" s="94"/>
    </row>
    <row r="14" spans="1:115" ht="15" customHeight="1" x14ac:dyDescent="0.3">
      <c r="A14" s="479">
        <v>17</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SHEET'!J36=""),'DATA ENTRY SHEET'!J36,"")</f>
        <v/>
      </c>
      <c r="V14" s="1341"/>
      <c r="W14" s="1341"/>
      <c r="X14" s="1341"/>
      <c r="Y14" s="1341"/>
      <c r="Z14" s="1341"/>
      <c r="AA14" s="1341"/>
      <c r="AB14" s="1342"/>
      <c r="AC14" s="1640" t="str">
        <f>IF('DATA ENTRY SHEET'!AW36&lt;&gt;"",IF(NOT(TRIM(MID($AC$8,FIND(":",$AC$8)+1,9))="EDLP"),IF(NOT(TRIM(MID($AC$8,FIND(":",$AC$8)+1,9))="NON-EDLP"),TEXT('DATA ENTRY SHEET'!AW36,"$#0.00"),_xlfn.CONCAT(TEXT('DATA ENTRY SHEET'!AW36,"$#0.00")," (NON-EDLP, ADJ is $0.00)")),_xlfn.CONCAT(TEXT('DATA ENTRY SHEET'!AW36,"$#0.00")," (EDLP, ADJ is $0.00)")),"")</f>
        <v/>
      </c>
      <c r="AD14" s="1641"/>
      <c r="AE14" s="1641"/>
      <c r="AF14" s="1641"/>
      <c r="AG14" s="1641"/>
      <c r="AH14" s="1641"/>
      <c r="AI14" s="1641"/>
      <c r="AJ14" s="1641"/>
      <c r="AK14" s="1641"/>
      <c r="AL14" s="1641"/>
      <c r="AM14" s="1641"/>
      <c r="AN14" s="1642"/>
      <c r="AO14" s="1343" t="str">
        <f>IF(NOT('DATA ENTRY SHEET'!BG36=""),'DATA ENTRY SHEET'!BG36,"")</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SHEET'!BN36=""),'DATA ENTRY SHEET'!BN36,"")</f>
        <v/>
      </c>
      <c r="BY14" s="1447"/>
      <c r="BZ14" s="1447"/>
      <c r="CA14" s="1448"/>
      <c r="CB14" s="1449" t="str">
        <f>IF(NOT('DATA ENTRY SHEET'!AR36=""),'DATA ENTRY SHEET'!AR36,"")</f>
        <v/>
      </c>
      <c r="CC14" s="1450"/>
      <c r="CD14" s="1451"/>
      <c r="CE14" s="1428"/>
      <c r="CF14" s="1429"/>
      <c r="CG14" s="1429"/>
      <c r="CH14" s="1430"/>
      <c r="CI14" s="190"/>
      <c r="CJ14" s="190"/>
      <c r="CK14" s="190"/>
      <c r="CL14" s="190"/>
      <c r="CM14" s="190"/>
      <c r="CN14" s="190"/>
      <c r="CO14" s="190"/>
      <c r="CP14" s="190"/>
      <c r="CQ14" s="190"/>
    </row>
    <row r="15" spans="1:115" ht="15" customHeight="1" x14ac:dyDescent="0.3">
      <c r="A15" s="479"/>
      <c r="B15" s="1464" t="str">
        <f>IF(NOT('DATA ENTRY SHEET'!B36=""),'DATA ENTRY SHEET'!B36,"")</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SHEET'!AD36=""),'DATA ENTRY SHEET'!AD36,"")</f>
        <v/>
      </c>
      <c r="V15" s="1644"/>
      <c r="W15" s="1644"/>
      <c r="X15" s="1644"/>
      <c r="Y15" s="1644"/>
      <c r="Z15" s="1644"/>
      <c r="AA15" s="1644"/>
      <c r="AB15" s="1645"/>
      <c r="AC15" s="1646" t="str">
        <f>IF(NOT('DATA ENTRY SHEET'!BA36=""),IF('DATA ENTRY SHEET'!F36="","UPK?",TEXT('DATA ENTRY SHEET'!BA36/'DATA ENTRY SHEET'!F36,"$#0.00")),"")</f>
        <v/>
      </c>
      <c r="AD15" s="1647"/>
      <c r="AE15" s="1647"/>
      <c r="AF15" s="1648"/>
      <c r="AG15" s="1646" t="str">
        <f>IF(NOT('DATA ENTRY SHEET'!BB36=""),IF('DATA ENTRY SHEET'!F36="","UPK?",TEXT('DATA ENTRY SHEET'!BB36/'DATA ENTRY SHEET'!F36,"$#0.00")),"")</f>
        <v/>
      </c>
      <c r="AH15" s="1647"/>
      <c r="AI15" s="1647"/>
      <c r="AJ15" s="1648"/>
      <c r="AK15" s="1646" t="str">
        <f>IF(NOT('DATA ENTRY SHEET'!BC36=""),IF('DATA ENTRY SHEET'!F36="","UPK?",TEXT('DATA ENTRY SHEET'!BC36/'DATA ENTRY SHEET'!F36,"$#0.00")),"")</f>
        <v/>
      </c>
      <c r="AL15" s="1647"/>
      <c r="AM15" s="1647"/>
      <c r="AN15" s="1648"/>
      <c r="AO15" s="1331" t="str">
        <f>IF(NOT('DATA ENTRY SHEET'!BH36=""),'DATA ENTRY SHEET'!BH36,"")</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SHEET'!BK36=""),'DATA ENTRY SHEET'!BK36,"")</f>
        <v/>
      </c>
      <c r="BG15" s="1323"/>
      <c r="BH15" s="1323"/>
      <c r="BI15" s="1323"/>
      <c r="BJ15" s="1323"/>
      <c r="BK15" s="1324"/>
      <c r="BL15" s="1322" t="str">
        <f>IF(NOT('DATA ENTRY SHEET'!BL36=""),'DATA ENTRY SHEET'!BL36,"")</f>
        <v/>
      </c>
      <c r="BM15" s="1323"/>
      <c r="BN15" s="1323"/>
      <c r="BO15" s="1323"/>
      <c r="BP15" s="1323"/>
      <c r="BQ15" s="1324"/>
      <c r="BR15" s="1322" t="str">
        <f>IF(NOT('DATA ENTRY SHEET'!BM36=""),'DATA ENTRY SHEET'!BM36,"")</f>
        <v/>
      </c>
      <c r="BS15" s="1323"/>
      <c r="BT15" s="1323"/>
      <c r="BU15" s="1323"/>
      <c r="BV15" s="1323"/>
      <c r="BW15" s="1324"/>
      <c r="BX15" s="1325" t="str">
        <f>IF(NOT('DATA ENTRY SHEET'!BO36=""),'DATA ENTRY SHEET'!BO36,"")</f>
        <v/>
      </c>
      <c r="BY15" s="1326"/>
      <c r="BZ15" s="1326"/>
      <c r="CA15" s="1327"/>
      <c r="CB15" s="1425"/>
      <c r="CC15" s="1426"/>
      <c r="CD15" s="1427"/>
      <c r="CE15" s="1431"/>
      <c r="CF15" s="1432"/>
      <c r="CG15" s="1432"/>
      <c r="CH15" s="1433"/>
      <c r="CI15" s="190"/>
      <c r="CJ15" s="190"/>
      <c r="CK15" s="190"/>
      <c r="CL15" s="190"/>
      <c r="CM15" s="190"/>
      <c r="CN15" s="190"/>
      <c r="CO15" s="190"/>
      <c r="CP15" s="190"/>
      <c r="CQ15" s="190"/>
    </row>
    <row r="16" spans="1:115" ht="15" customHeight="1" x14ac:dyDescent="0.3">
      <c r="A16" s="479"/>
      <c r="B16" s="1307" t="str">
        <f>IF(NOT('DATA ENTRY SHEET'!C36=""),'DATA ENTRY SHEET'!C36,"")</f>
        <v/>
      </c>
      <c r="C16" s="1308"/>
      <c r="D16" s="1308"/>
      <c r="E16" s="1308"/>
      <c r="F16" s="1308"/>
      <c r="G16" s="1308"/>
      <c r="H16" s="1308"/>
      <c r="I16" s="1308"/>
      <c r="J16" s="1308"/>
      <c r="K16" s="1308"/>
      <c r="L16" s="1308"/>
      <c r="M16" s="1308"/>
      <c r="N16" s="1308"/>
      <c r="O16" s="1308"/>
      <c r="P16" s="1308"/>
      <c r="Q16" s="1308"/>
      <c r="R16" s="1308"/>
      <c r="S16" s="1308"/>
      <c r="T16" s="654" t="str">
        <f>IF('DATA ENTRY SHEET'!AG36&lt;&gt;"",LEFT('DATA ENTRY SHEET'!AG36,1),"")</f>
        <v/>
      </c>
      <c r="U16" s="1636" t="str">
        <f>IF(NOT('DATA ENTRY SHEET'!AF36=""),'DATA ENTRY SHEET'!AF36,"")</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SHEET'!BI36=""),'DATA ENTRY SHEET'!BI36,"")</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SHEET'!BP36=""),'DATA ENTRY SHEET'!BP36,"")</f>
        <v/>
      </c>
      <c r="BY16" s="1326"/>
      <c r="BZ16" s="1326"/>
      <c r="CA16" s="1327"/>
      <c r="CB16" s="1455" t="str">
        <f>IF(NOT('DATA ENTRY SHEET'!AP36=""),'DATA ENTRY SHEET'!AP36,"")</f>
        <v/>
      </c>
      <c r="CC16" s="1456"/>
      <c r="CD16" s="1457"/>
      <c r="CE16" s="1431"/>
      <c r="CF16" s="1432"/>
      <c r="CG16" s="1432"/>
      <c r="CH16" s="1433"/>
      <c r="CI16" s="190"/>
      <c r="CJ16" s="190"/>
      <c r="CK16" s="190"/>
      <c r="CL16" s="190"/>
      <c r="CM16" s="190"/>
      <c r="CN16" s="190"/>
      <c r="CO16" s="190"/>
      <c r="CP16" s="190"/>
      <c r="CQ16" s="190"/>
    </row>
    <row r="17" spans="1:95" ht="15" customHeight="1" thickBot="1" x14ac:dyDescent="0.35">
      <c r="A17" s="479"/>
      <c r="B17" s="1313" t="str">
        <f>IF(NOT('DATA ENTRY SHEET'!D36=""),'DATA ENTRY SHEET'!D36,"")</f>
        <v/>
      </c>
      <c r="C17" s="1314"/>
      <c r="D17" s="1314"/>
      <c r="E17" s="1315"/>
      <c r="F17" s="1316" t="str">
        <f>IF(NOT('DATA ENTRY SHEET'!E36=""),'DATA ENTRY SHEET'!E36,"")</f>
        <v/>
      </c>
      <c r="G17" s="1317"/>
      <c r="H17" s="1318"/>
      <c r="I17" s="1350" t="str">
        <f>IF(NOT('DATA ENTRY SHEET'!F36=""),'DATA ENTRY SHEET'!F36,"")</f>
        <v/>
      </c>
      <c r="J17" s="1315"/>
      <c r="K17" s="1350" t="str">
        <f>IF(NOT('DATA ENTRY SHEET'!G36=""),'DATA ENTRY SHEET'!G36,"")</f>
        <v/>
      </c>
      <c r="L17" s="1315"/>
      <c r="M17" s="1351" t="str">
        <f>IF(NOT('DATA ENTRY SHEET'!H36=""),'DATA ENTRY SHEET'!H36,"")</f>
        <v/>
      </c>
      <c r="N17" s="1352"/>
      <c r="O17" s="1352"/>
      <c r="P17" s="1352"/>
      <c r="Q17" s="1353"/>
      <c r="R17" s="1350" t="str">
        <f>IF(NOT('DATA ENTRY SHEET'!I36=""),'DATA ENTRY SHEET'!I36,"")</f>
        <v/>
      </c>
      <c r="S17" s="1314"/>
      <c r="T17" s="1315"/>
      <c r="U17" s="1633" t="str">
        <f>IF(NOT('DATA ENTRY SHEET'!AE36=""),'DATA ENTRY SHEET'!AE36,"")</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SHEET'!BJ36=""),'DATA ENTRY SHEET'!BJ36,"")</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SHEET'!AU36=""),'DATA ENTRY SHEET'!AU36,"")</f>
        <v/>
      </c>
      <c r="BV17" s="1399"/>
      <c r="BW17" s="1400"/>
      <c r="BX17" s="1401"/>
      <c r="BY17" s="1402"/>
      <c r="BZ17" s="1402"/>
      <c r="CA17" s="1403"/>
      <c r="CB17" s="1369" t="str">
        <f>IF(NOT('DATA ENTRY SHEET'!AQ36=""),'DATA ENTRY SHEET'!AQ36,"")</f>
        <v/>
      </c>
      <c r="CC17" s="1370"/>
      <c r="CD17" s="1371"/>
      <c r="CE17" s="1434"/>
      <c r="CF17" s="1435"/>
      <c r="CG17" s="1435"/>
      <c r="CH17" s="1436"/>
      <c r="CI17" s="190"/>
      <c r="CJ17" s="190"/>
      <c r="CK17" s="190"/>
      <c r="CL17" s="190"/>
      <c r="CM17" s="190"/>
      <c r="CN17" s="190"/>
      <c r="CO17" s="190"/>
      <c r="CP17" s="190"/>
      <c r="CQ17" s="190"/>
    </row>
    <row r="18" spans="1:95"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c r="CQ18" s="190"/>
    </row>
    <row r="19" spans="1:95" ht="15" customHeight="1" x14ac:dyDescent="0.3">
      <c r="A19" s="431">
        <v>18</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SHEET'!J37=""),'DATA ENTRY SHEET'!J37,"")</f>
        <v/>
      </c>
      <c r="V19" s="1341"/>
      <c r="W19" s="1341"/>
      <c r="X19" s="1341"/>
      <c r="Y19" s="1341"/>
      <c r="Z19" s="1341"/>
      <c r="AA19" s="1341"/>
      <c r="AB19" s="1342"/>
      <c r="AC19" s="1640" t="str">
        <f>IF('DATA ENTRY SHEET'!AW37&lt;&gt;"",IF(NOT(TRIM(MID($AC$8,FIND(":",$AC$8)+1,9))="EDLP"),IF(NOT(TRIM(MID($AC$8,FIND(":",$AC$8)+1,9))="NON-EDLP"),TEXT('DATA ENTRY SHEET'!AW37,"$#0.00"),_xlfn.CONCAT(TEXT('DATA ENTRY SHEET'!AW37,"$#0.00")," (NON-EDLP, ADJ is $0.00)")),_xlfn.CONCAT(TEXT('DATA ENTRY SHEET'!AW37,"$#0.00")," (EDLP, ADJ is $0.00)")),"")</f>
        <v/>
      </c>
      <c r="AD19" s="1641"/>
      <c r="AE19" s="1641"/>
      <c r="AF19" s="1641"/>
      <c r="AG19" s="1641"/>
      <c r="AH19" s="1641"/>
      <c r="AI19" s="1641"/>
      <c r="AJ19" s="1641"/>
      <c r="AK19" s="1641"/>
      <c r="AL19" s="1641"/>
      <c r="AM19" s="1641"/>
      <c r="AN19" s="1642"/>
      <c r="AO19" s="1343" t="str">
        <f>IF(NOT('DATA ENTRY SHEET'!BG37=""),'DATA ENTRY SHEET'!BG37,"")</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SHEET'!BN37=""),'DATA ENTRY SHEET'!BN37,"")</f>
        <v/>
      </c>
      <c r="BY19" s="1447"/>
      <c r="BZ19" s="1447"/>
      <c r="CA19" s="1448"/>
      <c r="CB19" s="1449" t="str">
        <f>IF(NOT('DATA ENTRY SHEET'!AR37=""),'DATA ENTRY SHEET'!AR37,"")</f>
        <v/>
      </c>
      <c r="CC19" s="1450"/>
      <c r="CD19" s="1451"/>
      <c r="CE19" s="1428"/>
      <c r="CF19" s="1429"/>
      <c r="CG19" s="1429"/>
      <c r="CH19" s="1430"/>
      <c r="CI19" s="190"/>
      <c r="CJ19" s="190"/>
      <c r="CK19" s="190"/>
      <c r="CL19" s="190"/>
      <c r="CM19" s="190"/>
      <c r="CN19" s="190"/>
      <c r="CO19" s="190"/>
      <c r="CP19" s="190"/>
      <c r="CQ19" s="190"/>
    </row>
    <row r="20" spans="1:95" ht="15" customHeight="1" x14ac:dyDescent="0.3">
      <c r="A20" s="431"/>
      <c r="B20" s="1464" t="str">
        <f>IF(NOT('DATA ENTRY SHEET'!B37=""),'DATA ENTRY SHEET'!B37,"")</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SHEET'!AD37=""),'DATA ENTRY SHEET'!AD37,"")</f>
        <v/>
      </c>
      <c r="V20" s="1644"/>
      <c r="W20" s="1644"/>
      <c r="X20" s="1644"/>
      <c r="Y20" s="1644"/>
      <c r="Z20" s="1644"/>
      <c r="AA20" s="1644"/>
      <c r="AB20" s="1645"/>
      <c r="AC20" s="1646" t="str">
        <f>IF(NOT('DATA ENTRY SHEET'!BA37=""),IF('DATA ENTRY SHEET'!F37="","UPK?",TEXT('DATA ENTRY SHEET'!BA37/'DATA ENTRY SHEET'!F37,"$#0.00")),"")</f>
        <v/>
      </c>
      <c r="AD20" s="1647"/>
      <c r="AE20" s="1647"/>
      <c r="AF20" s="1648"/>
      <c r="AG20" s="1646" t="str">
        <f>IF(NOT('DATA ENTRY SHEET'!BB37=""),IF('DATA ENTRY SHEET'!F37="","UPK?",TEXT('DATA ENTRY SHEET'!BB37/'DATA ENTRY SHEET'!F37,"$#0.00")),"")</f>
        <v/>
      </c>
      <c r="AH20" s="1647"/>
      <c r="AI20" s="1647"/>
      <c r="AJ20" s="1648"/>
      <c r="AK20" s="1646" t="str">
        <f>IF(NOT('DATA ENTRY SHEET'!BC37=""),IF('DATA ENTRY SHEET'!F37="","UPK?",TEXT('DATA ENTRY SHEET'!BC37/'DATA ENTRY SHEET'!F37,"$#0.00")),"")</f>
        <v/>
      </c>
      <c r="AL20" s="1647"/>
      <c r="AM20" s="1647"/>
      <c r="AN20" s="1648"/>
      <c r="AO20" s="1331" t="str">
        <f>IF(NOT('DATA ENTRY SHEET'!BH37=""),'DATA ENTRY SHEET'!BH37,"")</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SHEET'!BK37=""),'DATA ENTRY SHEET'!BK37,"")</f>
        <v/>
      </c>
      <c r="BG20" s="1323"/>
      <c r="BH20" s="1323"/>
      <c r="BI20" s="1323"/>
      <c r="BJ20" s="1323"/>
      <c r="BK20" s="1324"/>
      <c r="BL20" s="1322" t="str">
        <f>IF(NOT('DATA ENTRY SHEET'!BL37=""),'DATA ENTRY SHEET'!BL37,"")</f>
        <v/>
      </c>
      <c r="BM20" s="1323"/>
      <c r="BN20" s="1323"/>
      <c r="BO20" s="1323"/>
      <c r="BP20" s="1323"/>
      <c r="BQ20" s="1324"/>
      <c r="BR20" s="1322" t="str">
        <f>IF(NOT('DATA ENTRY SHEET'!BM37=""),'DATA ENTRY SHEET'!BM37,"")</f>
        <v/>
      </c>
      <c r="BS20" s="1323"/>
      <c r="BT20" s="1323"/>
      <c r="BU20" s="1323"/>
      <c r="BV20" s="1323"/>
      <c r="BW20" s="1324"/>
      <c r="BX20" s="1325" t="str">
        <f>IF(NOT('DATA ENTRY SHEET'!BO37=""),'DATA ENTRY SHEET'!BO37,"")</f>
        <v/>
      </c>
      <c r="BY20" s="1326"/>
      <c r="BZ20" s="1326"/>
      <c r="CA20" s="1327"/>
      <c r="CB20" s="1425"/>
      <c r="CC20" s="1426"/>
      <c r="CD20" s="1427"/>
      <c r="CE20" s="1431"/>
      <c r="CF20" s="1432"/>
      <c r="CG20" s="1432"/>
      <c r="CH20" s="1433"/>
      <c r="CI20" s="190"/>
      <c r="CJ20" s="190"/>
      <c r="CK20" s="190"/>
      <c r="CL20" s="190"/>
      <c r="CM20" s="190"/>
      <c r="CN20" s="190"/>
      <c r="CO20" s="190"/>
      <c r="CP20" s="190"/>
      <c r="CQ20" s="190"/>
    </row>
    <row r="21" spans="1:95" ht="15" customHeight="1" x14ac:dyDescent="0.3">
      <c r="A21" s="431"/>
      <c r="B21" s="1307" t="str">
        <f>IF(NOT('DATA ENTRY SHEET'!C37=""),'DATA ENTRY SHEET'!C37,"")</f>
        <v/>
      </c>
      <c r="C21" s="1308"/>
      <c r="D21" s="1308"/>
      <c r="E21" s="1308"/>
      <c r="F21" s="1308"/>
      <c r="G21" s="1308"/>
      <c r="H21" s="1308"/>
      <c r="I21" s="1308"/>
      <c r="J21" s="1308"/>
      <c r="K21" s="1308"/>
      <c r="L21" s="1308"/>
      <c r="M21" s="1308"/>
      <c r="N21" s="1308"/>
      <c r="O21" s="1308"/>
      <c r="P21" s="1308"/>
      <c r="Q21" s="1308"/>
      <c r="R21" s="1308"/>
      <c r="S21" s="1308"/>
      <c r="T21" s="654" t="str">
        <f>IF('DATA ENTRY SHEET'!AG37&lt;&gt;"",LEFT('DATA ENTRY SHEET'!AG37,1),"")</f>
        <v/>
      </c>
      <c r="U21" s="1636" t="str">
        <f>IF(NOT('DATA ENTRY SHEET'!AF37=""),'DATA ENTRY SHEET'!AF37,"")</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SHEET'!BI37=""),'DATA ENTRY SHEET'!BI37,"")</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SHEET'!BP37=""),'DATA ENTRY SHEET'!BP37,"")</f>
        <v/>
      </c>
      <c r="BY21" s="1326"/>
      <c r="BZ21" s="1326"/>
      <c r="CA21" s="1327"/>
      <c r="CB21" s="1455" t="str">
        <f>IF(NOT('DATA ENTRY SHEET'!AP37=""),'DATA ENTRY SHEET'!AP37,"")</f>
        <v/>
      </c>
      <c r="CC21" s="1456"/>
      <c r="CD21" s="1457"/>
      <c r="CE21" s="1431"/>
      <c r="CF21" s="1432"/>
      <c r="CG21" s="1432"/>
      <c r="CH21" s="1433"/>
      <c r="CI21" s="190"/>
      <c r="CJ21" s="190"/>
      <c r="CK21" s="190"/>
      <c r="CL21" s="190"/>
      <c r="CM21" s="190"/>
      <c r="CN21" s="190"/>
      <c r="CO21" s="190"/>
      <c r="CP21" s="190"/>
      <c r="CQ21" s="190"/>
    </row>
    <row r="22" spans="1:95" ht="15" customHeight="1" thickBot="1" x14ac:dyDescent="0.35">
      <c r="A22" s="431"/>
      <c r="B22" s="1313" t="str">
        <f>IF(NOT('DATA ENTRY SHEET'!D37=""),'DATA ENTRY SHEET'!D37,"")</f>
        <v/>
      </c>
      <c r="C22" s="1314"/>
      <c r="D22" s="1314"/>
      <c r="E22" s="1315"/>
      <c r="F22" s="1316" t="str">
        <f>IF(NOT('DATA ENTRY SHEET'!E37=""),'DATA ENTRY SHEET'!E37,"")</f>
        <v/>
      </c>
      <c r="G22" s="1317"/>
      <c r="H22" s="1318"/>
      <c r="I22" s="1350" t="str">
        <f>IF(NOT('DATA ENTRY SHEET'!F37=""),'DATA ENTRY SHEET'!F37,"")</f>
        <v/>
      </c>
      <c r="J22" s="1315"/>
      <c r="K22" s="1350" t="str">
        <f>IF(NOT('DATA ENTRY SHEET'!G37=""),'DATA ENTRY SHEET'!G37,"")</f>
        <v/>
      </c>
      <c r="L22" s="1315"/>
      <c r="M22" s="1351" t="str">
        <f>IF(NOT('DATA ENTRY SHEET'!H37=""),'DATA ENTRY SHEET'!H37,"")</f>
        <v/>
      </c>
      <c r="N22" s="1352"/>
      <c r="O22" s="1352"/>
      <c r="P22" s="1352"/>
      <c r="Q22" s="1353"/>
      <c r="R22" s="1350" t="str">
        <f>IF(NOT('DATA ENTRY SHEET'!I37=""),'DATA ENTRY SHEET'!I37,"")</f>
        <v/>
      </c>
      <c r="S22" s="1314"/>
      <c r="T22" s="1315"/>
      <c r="U22" s="1633" t="str">
        <f>IF(NOT('DATA ENTRY SHEET'!AE37=""),'DATA ENTRY SHEET'!AE37,"")</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SHEET'!BJ37=""),'DATA ENTRY SHEET'!BJ37,"")</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SHEET'!AU37=""),'DATA ENTRY SHEET'!AU37,"")</f>
        <v/>
      </c>
      <c r="BV22" s="1399"/>
      <c r="BW22" s="1400"/>
      <c r="BX22" s="1401"/>
      <c r="BY22" s="1402"/>
      <c r="BZ22" s="1402"/>
      <c r="CA22" s="1403"/>
      <c r="CB22" s="1369" t="str">
        <f>IF(NOT('DATA ENTRY SHEET'!AQ37=""),'DATA ENTRY SHEET'!AQ37,"")</f>
        <v/>
      </c>
      <c r="CC22" s="1370"/>
      <c r="CD22" s="1371"/>
      <c r="CE22" s="1434"/>
      <c r="CF22" s="1435"/>
      <c r="CG22" s="1435"/>
      <c r="CH22" s="1436"/>
      <c r="CI22" s="190"/>
      <c r="CJ22" s="190"/>
      <c r="CK22" s="190"/>
      <c r="CL22" s="190"/>
      <c r="CM22" s="190"/>
      <c r="CN22" s="190"/>
      <c r="CO22" s="190"/>
      <c r="CP22" s="190"/>
      <c r="CQ22" s="190"/>
    </row>
    <row r="23" spans="1:95"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c r="CQ23" s="190"/>
    </row>
    <row r="24" spans="1:95" ht="15" customHeight="1" x14ac:dyDescent="0.3">
      <c r="A24" s="431">
        <v>19</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SHEET'!J38=""),'DATA ENTRY SHEET'!J38,"")</f>
        <v/>
      </c>
      <c r="V24" s="1341"/>
      <c r="W24" s="1341"/>
      <c r="X24" s="1341"/>
      <c r="Y24" s="1341"/>
      <c r="Z24" s="1341"/>
      <c r="AA24" s="1341"/>
      <c r="AB24" s="1342"/>
      <c r="AC24" s="1640" t="str">
        <f>IF('DATA ENTRY SHEET'!AW38&lt;&gt;"",IF(NOT(TRIM(MID($AC$8,FIND(":",$AC$8)+1,9))="EDLP"),IF(NOT(TRIM(MID($AC$8,FIND(":",$AC$8)+1,9))="NON-EDLP"),TEXT('DATA ENTRY SHEET'!AW38,"$#0.00"),_xlfn.CONCAT(TEXT('DATA ENTRY SHEET'!AW38,"$#0.00")," (NON-EDLP, ADJ is $0.00)")),_xlfn.CONCAT(TEXT('DATA ENTRY SHEET'!AW38,"$#0.00")," (EDLP, ADJ is $0.00)")),"")</f>
        <v/>
      </c>
      <c r="AD24" s="1641"/>
      <c r="AE24" s="1641"/>
      <c r="AF24" s="1641"/>
      <c r="AG24" s="1641"/>
      <c r="AH24" s="1641"/>
      <c r="AI24" s="1641"/>
      <c r="AJ24" s="1641"/>
      <c r="AK24" s="1641"/>
      <c r="AL24" s="1641"/>
      <c r="AM24" s="1641"/>
      <c r="AN24" s="1642"/>
      <c r="AO24" s="1343" t="str">
        <f>IF(NOT('DATA ENTRY SHEET'!BG38=""),'DATA ENTRY SHEET'!BG38,"")</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SHEET'!BN38=""),'DATA ENTRY SHEET'!BN38,"")</f>
        <v/>
      </c>
      <c r="BY24" s="1447"/>
      <c r="BZ24" s="1447"/>
      <c r="CA24" s="1448"/>
      <c r="CB24" s="1449" t="str">
        <f>IF(NOT('DATA ENTRY SHEET'!AR38=""),'DATA ENTRY SHEET'!AR38,"")</f>
        <v/>
      </c>
      <c r="CC24" s="1450"/>
      <c r="CD24" s="1451"/>
      <c r="CE24" s="1428"/>
      <c r="CF24" s="1429"/>
      <c r="CG24" s="1429"/>
      <c r="CH24" s="1430"/>
      <c r="CI24" s="190"/>
      <c r="CJ24" s="190"/>
      <c r="CK24" s="190"/>
      <c r="CL24" s="190"/>
      <c r="CM24" s="190"/>
      <c r="CN24" s="190"/>
      <c r="CO24" s="190"/>
      <c r="CP24" s="190"/>
      <c r="CQ24" s="190"/>
    </row>
    <row r="25" spans="1:95" ht="15" customHeight="1" x14ac:dyDescent="0.3">
      <c r="A25" s="431"/>
      <c r="B25" s="1464" t="str">
        <f>IF(NOT('DATA ENTRY SHEET'!B38=""),'DATA ENTRY SHEET'!B38,"")</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SHEET'!AD38=""),'DATA ENTRY SHEET'!AD38,"")</f>
        <v/>
      </c>
      <c r="V25" s="1644"/>
      <c r="W25" s="1644"/>
      <c r="X25" s="1644"/>
      <c r="Y25" s="1644"/>
      <c r="Z25" s="1644"/>
      <c r="AA25" s="1644"/>
      <c r="AB25" s="1645"/>
      <c r="AC25" s="1646" t="str">
        <f>IF(NOT('DATA ENTRY SHEET'!BA38=""),IF('DATA ENTRY SHEET'!F38="","UPK?",TEXT('DATA ENTRY SHEET'!BA38/'DATA ENTRY SHEET'!F38,"$#0.00")),"")</f>
        <v/>
      </c>
      <c r="AD25" s="1647"/>
      <c r="AE25" s="1647"/>
      <c r="AF25" s="1648"/>
      <c r="AG25" s="1646" t="str">
        <f>IF(NOT('DATA ENTRY SHEET'!BB38=""),IF('DATA ENTRY SHEET'!F38="","UPK?",TEXT('DATA ENTRY SHEET'!BB38/'DATA ENTRY SHEET'!F38,"$#0.00")),"")</f>
        <v/>
      </c>
      <c r="AH25" s="1647"/>
      <c r="AI25" s="1647"/>
      <c r="AJ25" s="1648"/>
      <c r="AK25" s="1646" t="str">
        <f>IF(NOT('DATA ENTRY SHEET'!BC38=""),IF('DATA ENTRY SHEET'!F38="","UPK?",TEXT('DATA ENTRY SHEET'!BC38/'DATA ENTRY SHEET'!F38,"$#0.00")),"")</f>
        <v/>
      </c>
      <c r="AL25" s="1647"/>
      <c r="AM25" s="1647"/>
      <c r="AN25" s="1648"/>
      <c r="AO25" s="1331" t="str">
        <f>IF(NOT('DATA ENTRY SHEET'!BH38=""),'DATA ENTRY SHEET'!BH38,"")</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SHEET'!BK38=""),'DATA ENTRY SHEET'!BK38,"")</f>
        <v/>
      </c>
      <c r="BG25" s="1323"/>
      <c r="BH25" s="1323"/>
      <c r="BI25" s="1323"/>
      <c r="BJ25" s="1323"/>
      <c r="BK25" s="1324"/>
      <c r="BL25" s="1322" t="str">
        <f>IF(NOT('DATA ENTRY SHEET'!BL38=""),'DATA ENTRY SHEET'!BL38,"")</f>
        <v/>
      </c>
      <c r="BM25" s="1323"/>
      <c r="BN25" s="1323"/>
      <c r="BO25" s="1323"/>
      <c r="BP25" s="1323"/>
      <c r="BQ25" s="1324"/>
      <c r="BR25" s="1322" t="str">
        <f>IF(NOT('DATA ENTRY SHEET'!BM38=""),'DATA ENTRY SHEET'!BM38,"")</f>
        <v/>
      </c>
      <c r="BS25" s="1323"/>
      <c r="BT25" s="1323"/>
      <c r="BU25" s="1323"/>
      <c r="BV25" s="1323"/>
      <c r="BW25" s="1324"/>
      <c r="BX25" s="1325" t="str">
        <f>IF(NOT('DATA ENTRY SHEET'!BO38=""),'DATA ENTRY SHEET'!BO38,"")</f>
        <v/>
      </c>
      <c r="BY25" s="1326"/>
      <c r="BZ25" s="1326"/>
      <c r="CA25" s="1327"/>
      <c r="CB25" s="1425"/>
      <c r="CC25" s="1426"/>
      <c r="CD25" s="1427"/>
      <c r="CE25" s="1431"/>
      <c r="CF25" s="1432"/>
      <c r="CG25" s="1432"/>
      <c r="CH25" s="1433"/>
      <c r="CI25" s="190"/>
      <c r="CJ25" s="190"/>
      <c r="CK25" s="190"/>
      <c r="CL25" s="190"/>
      <c r="CM25" s="190"/>
      <c r="CN25" s="190"/>
      <c r="CO25" s="190"/>
      <c r="CP25" s="190"/>
      <c r="CQ25" s="190"/>
    </row>
    <row r="26" spans="1:95" ht="15" customHeight="1" x14ac:dyDescent="0.3">
      <c r="A26" s="431"/>
      <c r="B26" s="1307" t="str">
        <f>IF(NOT('DATA ENTRY SHEET'!C38=""),'DATA ENTRY SHEET'!C38,"")</f>
        <v/>
      </c>
      <c r="C26" s="1308"/>
      <c r="D26" s="1308"/>
      <c r="E26" s="1308"/>
      <c r="F26" s="1308"/>
      <c r="G26" s="1308"/>
      <c r="H26" s="1308"/>
      <c r="I26" s="1308"/>
      <c r="J26" s="1308"/>
      <c r="K26" s="1308"/>
      <c r="L26" s="1308"/>
      <c r="M26" s="1308"/>
      <c r="N26" s="1308"/>
      <c r="O26" s="1308"/>
      <c r="P26" s="1308"/>
      <c r="Q26" s="1308"/>
      <c r="R26" s="1308"/>
      <c r="S26" s="1308"/>
      <c r="T26" s="654" t="str">
        <f>IF('DATA ENTRY SHEET'!AG38&lt;&gt;"",LEFT('DATA ENTRY SHEET'!AG38,1),"")</f>
        <v/>
      </c>
      <c r="U26" s="1636" t="str">
        <f>IF(NOT('DATA ENTRY SHEET'!AF38=""),'DATA ENTRY SHEET'!AF38,"")</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SHEET'!BI38=""),'DATA ENTRY SHEET'!BI38,"")</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SHEET'!BP38=""),'DATA ENTRY SHEET'!BP38,"")</f>
        <v/>
      </c>
      <c r="BY26" s="1326"/>
      <c r="BZ26" s="1326"/>
      <c r="CA26" s="1327"/>
      <c r="CB26" s="1455" t="str">
        <f>IF(NOT('DATA ENTRY SHEET'!AP38=""),'DATA ENTRY SHEET'!AP38,"")</f>
        <v/>
      </c>
      <c r="CC26" s="1456"/>
      <c r="CD26" s="1457"/>
      <c r="CE26" s="1431"/>
      <c r="CF26" s="1432"/>
      <c r="CG26" s="1432"/>
      <c r="CH26" s="1433"/>
      <c r="CI26" s="190"/>
      <c r="CJ26" s="190"/>
      <c r="CK26" s="190"/>
      <c r="CL26" s="190"/>
      <c r="CM26" s="190"/>
      <c r="CN26" s="190"/>
      <c r="CO26" s="190"/>
      <c r="CP26" s="190"/>
      <c r="CQ26" s="190"/>
    </row>
    <row r="27" spans="1:95" ht="15" customHeight="1" thickBot="1" x14ac:dyDescent="0.35">
      <c r="A27" s="431"/>
      <c r="B27" s="1313" t="str">
        <f>IF(NOT('DATA ENTRY SHEET'!D38=""),'DATA ENTRY SHEET'!D38,"")</f>
        <v/>
      </c>
      <c r="C27" s="1314"/>
      <c r="D27" s="1314"/>
      <c r="E27" s="1315"/>
      <c r="F27" s="1316" t="str">
        <f>IF(NOT('DATA ENTRY SHEET'!E38=""),'DATA ENTRY SHEET'!E38,"")</f>
        <v/>
      </c>
      <c r="G27" s="1317"/>
      <c r="H27" s="1318"/>
      <c r="I27" s="1350" t="str">
        <f>IF(NOT('DATA ENTRY SHEET'!F38=""),'DATA ENTRY SHEET'!F38,"")</f>
        <v/>
      </c>
      <c r="J27" s="1315"/>
      <c r="K27" s="1350" t="str">
        <f>IF(NOT('DATA ENTRY SHEET'!G38=""),'DATA ENTRY SHEET'!G38,"")</f>
        <v/>
      </c>
      <c r="L27" s="1315"/>
      <c r="M27" s="1351" t="str">
        <f>IF(NOT('DATA ENTRY SHEET'!H38=""),'DATA ENTRY SHEET'!H38,"")</f>
        <v/>
      </c>
      <c r="N27" s="1352"/>
      <c r="O27" s="1352"/>
      <c r="P27" s="1352"/>
      <c r="Q27" s="1353"/>
      <c r="R27" s="1350" t="str">
        <f>IF(NOT('DATA ENTRY SHEET'!I38=""),'DATA ENTRY SHEET'!I38,"")</f>
        <v/>
      </c>
      <c r="S27" s="1314"/>
      <c r="T27" s="1315"/>
      <c r="U27" s="1633" t="str">
        <f>IF(NOT('DATA ENTRY SHEET'!AE38=""),'DATA ENTRY SHEET'!AE38,"")</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SHEET'!BJ38=""),'DATA ENTRY SHEET'!BJ38,"")</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SHEET'!AU38=""),'DATA ENTRY SHEET'!AU38,"")</f>
        <v/>
      </c>
      <c r="BV27" s="1399"/>
      <c r="BW27" s="1400"/>
      <c r="BX27" s="1401"/>
      <c r="BY27" s="1402"/>
      <c r="BZ27" s="1402"/>
      <c r="CA27" s="1403"/>
      <c r="CB27" s="1369" t="str">
        <f>IF(NOT('DATA ENTRY SHEET'!AQ38=""),'DATA ENTRY SHEET'!AQ38,"")</f>
        <v/>
      </c>
      <c r="CC27" s="1370"/>
      <c r="CD27" s="1371"/>
      <c r="CE27" s="1434"/>
      <c r="CF27" s="1435"/>
      <c r="CG27" s="1435"/>
      <c r="CH27" s="1436"/>
      <c r="CI27" s="190"/>
      <c r="CJ27" s="190"/>
      <c r="CK27" s="190"/>
      <c r="CL27" s="190"/>
      <c r="CM27" s="190"/>
      <c r="CN27" s="190"/>
      <c r="CO27" s="190"/>
      <c r="CP27" s="190"/>
      <c r="CQ27" s="190"/>
    </row>
    <row r="28" spans="1:95"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c r="CQ28" s="190"/>
    </row>
    <row r="29" spans="1:95" ht="15" customHeight="1" x14ac:dyDescent="0.3">
      <c r="A29" s="431">
        <v>20</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SHEET'!J39=""),'DATA ENTRY SHEET'!J39,"")</f>
        <v/>
      </c>
      <c r="V29" s="1341"/>
      <c r="W29" s="1341"/>
      <c r="X29" s="1341"/>
      <c r="Y29" s="1341"/>
      <c r="Z29" s="1341"/>
      <c r="AA29" s="1341"/>
      <c r="AB29" s="1342"/>
      <c r="AC29" s="1640" t="str">
        <f>IF('DATA ENTRY SHEET'!AW39&lt;&gt;"",IF(NOT(TRIM(MID($AC$8,FIND(":",$AC$8)+1,9))="EDLP"),IF(NOT(TRIM(MID($AC$8,FIND(":",$AC$8)+1,9))="NON-EDLP"),TEXT('DATA ENTRY SHEET'!AW39,"$#0.00"),_xlfn.CONCAT(TEXT('DATA ENTRY SHEET'!AW39,"$#0.00")," (NON-EDLP, ADJ is $0.00)")),_xlfn.CONCAT(TEXT('DATA ENTRY SHEET'!AW39,"$#0.00")," (EDLP, ADJ is $0.00)")),"")</f>
        <v/>
      </c>
      <c r="AD29" s="1641"/>
      <c r="AE29" s="1641"/>
      <c r="AF29" s="1641"/>
      <c r="AG29" s="1641"/>
      <c r="AH29" s="1641"/>
      <c r="AI29" s="1641"/>
      <c r="AJ29" s="1641"/>
      <c r="AK29" s="1641"/>
      <c r="AL29" s="1641"/>
      <c r="AM29" s="1641"/>
      <c r="AN29" s="1642"/>
      <c r="AO29" s="1343" t="str">
        <f>IF(NOT('DATA ENTRY SHEET'!BG39=""),'DATA ENTRY SHEET'!BG39,"")</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SHEET'!BN39=""),'DATA ENTRY SHEET'!BN39,"")</f>
        <v/>
      </c>
      <c r="BY29" s="1447"/>
      <c r="BZ29" s="1447"/>
      <c r="CA29" s="1448"/>
      <c r="CB29" s="1449" t="str">
        <f>IF(NOT('DATA ENTRY SHEET'!AR39=""),'DATA ENTRY SHEET'!AR39,"")</f>
        <v/>
      </c>
      <c r="CC29" s="1450"/>
      <c r="CD29" s="1451"/>
      <c r="CE29" s="1428"/>
      <c r="CF29" s="1429"/>
      <c r="CG29" s="1429"/>
      <c r="CH29" s="1430"/>
      <c r="CI29" s="190"/>
      <c r="CJ29" s="190"/>
      <c r="CK29" s="190"/>
      <c r="CL29" s="190"/>
      <c r="CM29" s="190"/>
      <c r="CN29" s="190"/>
      <c r="CO29" s="190"/>
      <c r="CP29" s="190"/>
      <c r="CQ29" s="190"/>
    </row>
    <row r="30" spans="1:95" ht="15" customHeight="1" x14ac:dyDescent="0.3">
      <c r="A30" s="431"/>
      <c r="B30" s="1464" t="str">
        <f>IF(NOT('DATA ENTRY SHEET'!B39=""),'DATA ENTRY SHEET'!B39,"")</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SHEET'!AD39=""),'DATA ENTRY SHEET'!AD39,"")</f>
        <v/>
      </c>
      <c r="V30" s="1644"/>
      <c r="W30" s="1644"/>
      <c r="X30" s="1644"/>
      <c r="Y30" s="1644"/>
      <c r="Z30" s="1644"/>
      <c r="AA30" s="1644"/>
      <c r="AB30" s="1645"/>
      <c r="AC30" s="1646" t="str">
        <f>IF(NOT('DATA ENTRY SHEET'!BA39=""),IF('DATA ENTRY SHEET'!F39="","UPK?",TEXT('DATA ENTRY SHEET'!BA39/'DATA ENTRY SHEET'!F39,"$#0.00")),"")</f>
        <v/>
      </c>
      <c r="AD30" s="1647"/>
      <c r="AE30" s="1647"/>
      <c r="AF30" s="1648"/>
      <c r="AG30" s="1646" t="str">
        <f>IF(NOT('DATA ENTRY SHEET'!BB39=""),IF('DATA ENTRY SHEET'!F39="","UPK?",TEXT('DATA ENTRY SHEET'!BB39/'DATA ENTRY SHEET'!F39,"$#0.00")),"")</f>
        <v/>
      </c>
      <c r="AH30" s="1647"/>
      <c r="AI30" s="1647"/>
      <c r="AJ30" s="1648"/>
      <c r="AK30" s="1646" t="str">
        <f>IF(NOT('DATA ENTRY SHEET'!BC39=""),IF('DATA ENTRY SHEET'!F39="","UPK?",TEXT('DATA ENTRY SHEET'!BC39/'DATA ENTRY SHEET'!F39,"$#0.00")),"")</f>
        <v/>
      </c>
      <c r="AL30" s="1647"/>
      <c r="AM30" s="1647"/>
      <c r="AN30" s="1648"/>
      <c r="AO30" s="1331" t="str">
        <f>IF(NOT('DATA ENTRY SHEET'!BH39=""),'DATA ENTRY SHEET'!BH39,"")</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SHEET'!BK39=""),'DATA ENTRY SHEET'!BK39,"")</f>
        <v/>
      </c>
      <c r="BG30" s="1323"/>
      <c r="BH30" s="1323"/>
      <c r="BI30" s="1323"/>
      <c r="BJ30" s="1323"/>
      <c r="BK30" s="1324"/>
      <c r="BL30" s="1322" t="str">
        <f>IF(NOT('DATA ENTRY SHEET'!BL39=""),'DATA ENTRY SHEET'!BL39,"")</f>
        <v/>
      </c>
      <c r="BM30" s="1323"/>
      <c r="BN30" s="1323"/>
      <c r="BO30" s="1323"/>
      <c r="BP30" s="1323"/>
      <c r="BQ30" s="1324"/>
      <c r="BR30" s="1322" t="str">
        <f>IF(NOT('DATA ENTRY SHEET'!BM39=""),'DATA ENTRY SHEET'!BM39,"")</f>
        <v/>
      </c>
      <c r="BS30" s="1323"/>
      <c r="BT30" s="1323"/>
      <c r="BU30" s="1323"/>
      <c r="BV30" s="1323"/>
      <c r="BW30" s="1324"/>
      <c r="BX30" s="1325" t="str">
        <f>IF(NOT('DATA ENTRY SHEET'!BO39=""),'DATA ENTRY SHEET'!BO39,"")</f>
        <v/>
      </c>
      <c r="BY30" s="1326"/>
      <c r="BZ30" s="1326"/>
      <c r="CA30" s="1327"/>
      <c r="CB30" s="1425"/>
      <c r="CC30" s="1426"/>
      <c r="CD30" s="1427"/>
      <c r="CE30" s="1431"/>
      <c r="CF30" s="1432"/>
      <c r="CG30" s="1432"/>
      <c r="CH30" s="1433"/>
      <c r="CI30" s="190"/>
      <c r="CJ30" s="190"/>
      <c r="CK30" s="190"/>
      <c r="CL30" s="190"/>
      <c r="CM30" s="190"/>
      <c r="CN30" s="190"/>
      <c r="CO30" s="190"/>
      <c r="CP30" s="190"/>
      <c r="CQ30" s="190"/>
    </row>
    <row r="31" spans="1:95" ht="15" customHeight="1" x14ac:dyDescent="0.3">
      <c r="A31" s="431"/>
      <c r="B31" s="1307" t="str">
        <f>IF(NOT('DATA ENTRY SHEET'!C39=""),'DATA ENTRY SHEET'!C39,"")</f>
        <v/>
      </c>
      <c r="C31" s="1308"/>
      <c r="D31" s="1308"/>
      <c r="E31" s="1308"/>
      <c r="F31" s="1308"/>
      <c r="G31" s="1308"/>
      <c r="H31" s="1308"/>
      <c r="I31" s="1308"/>
      <c r="J31" s="1308"/>
      <c r="K31" s="1308"/>
      <c r="L31" s="1308"/>
      <c r="M31" s="1308"/>
      <c r="N31" s="1308"/>
      <c r="O31" s="1308"/>
      <c r="P31" s="1308"/>
      <c r="Q31" s="1308"/>
      <c r="R31" s="1308"/>
      <c r="S31" s="1308"/>
      <c r="T31" s="654" t="str">
        <f>IF('DATA ENTRY SHEET'!AG39&lt;&gt;"",LEFT('DATA ENTRY SHEET'!AG39,1),"")</f>
        <v/>
      </c>
      <c r="U31" s="1636" t="str">
        <f>IF(NOT('DATA ENTRY SHEET'!AF39=""),'DATA ENTRY SHEET'!AF39,"")</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SHEET'!BI39=""),'DATA ENTRY SHEET'!BI39,"")</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SHEET'!BP39=""),'DATA ENTRY SHEET'!BP39,"")</f>
        <v/>
      </c>
      <c r="BY31" s="1326"/>
      <c r="BZ31" s="1326"/>
      <c r="CA31" s="1327"/>
      <c r="CB31" s="1455" t="str">
        <f>IF(NOT('DATA ENTRY SHEET'!AP39=""),'DATA ENTRY SHEET'!AP39,"")</f>
        <v/>
      </c>
      <c r="CC31" s="1456"/>
      <c r="CD31" s="1457"/>
      <c r="CE31" s="1431"/>
      <c r="CF31" s="1432"/>
      <c r="CG31" s="1432"/>
      <c r="CH31" s="1433"/>
      <c r="CI31" s="190"/>
      <c r="CJ31" s="190"/>
      <c r="CK31" s="190"/>
      <c r="CL31" s="190"/>
      <c r="CM31" s="190"/>
      <c r="CN31" s="190"/>
      <c r="CO31" s="190"/>
      <c r="CP31" s="190"/>
      <c r="CQ31" s="190"/>
    </row>
    <row r="32" spans="1:95" ht="15" customHeight="1" thickBot="1" x14ac:dyDescent="0.35">
      <c r="A32" s="431"/>
      <c r="B32" s="1313" t="str">
        <f>IF(NOT('DATA ENTRY SHEET'!D39=""),'DATA ENTRY SHEET'!D39,"")</f>
        <v/>
      </c>
      <c r="C32" s="1314"/>
      <c r="D32" s="1314"/>
      <c r="E32" s="1315"/>
      <c r="F32" s="1316" t="str">
        <f>IF(NOT('DATA ENTRY SHEET'!E39=""),'DATA ENTRY SHEET'!E39,"")</f>
        <v/>
      </c>
      <c r="G32" s="1317"/>
      <c r="H32" s="1318"/>
      <c r="I32" s="1350" t="str">
        <f>IF(NOT('DATA ENTRY SHEET'!F39=""),'DATA ENTRY SHEET'!F39,"")</f>
        <v/>
      </c>
      <c r="J32" s="1315"/>
      <c r="K32" s="1350" t="str">
        <f>IF(NOT('DATA ENTRY SHEET'!G39=""),'DATA ENTRY SHEET'!G39,"")</f>
        <v/>
      </c>
      <c r="L32" s="1315"/>
      <c r="M32" s="1351" t="str">
        <f>IF(NOT('DATA ENTRY SHEET'!H39=""),'DATA ENTRY SHEET'!H39,"")</f>
        <v/>
      </c>
      <c r="N32" s="1352"/>
      <c r="O32" s="1352"/>
      <c r="P32" s="1352"/>
      <c r="Q32" s="1353"/>
      <c r="R32" s="1350" t="str">
        <f>IF(NOT('DATA ENTRY SHEET'!I39=""),'DATA ENTRY SHEET'!I39,"")</f>
        <v/>
      </c>
      <c r="S32" s="1314"/>
      <c r="T32" s="1315"/>
      <c r="U32" s="1633" t="str">
        <f>IF(NOT('DATA ENTRY SHEET'!AE39=""),'DATA ENTRY SHEET'!AE39,"")</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SHEET'!BJ39=""),'DATA ENTRY SHEET'!BJ39,"")</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SHEET'!AU39=""),'DATA ENTRY SHEET'!AU39,"")</f>
        <v/>
      </c>
      <c r="BV32" s="1399"/>
      <c r="BW32" s="1400"/>
      <c r="BX32" s="1401"/>
      <c r="BY32" s="1402"/>
      <c r="BZ32" s="1402"/>
      <c r="CA32" s="1403"/>
      <c r="CB32" s="1369" t="str">
        <f>IF(NOT('DATA ENTRY SHEET'!AQ39=""),'DATA ENTRY SHEET'!AQ39,"")</f>
        <v/>
      </c>
      <c r="CC32" s="1370"/>
      <c r="CD32" s="1371"/>
      <c r="CE32" s="1434"/>
      <c r="CF32" s="1435"/>
      <c r="CG32" s="1435"/>
      <c r="CH32" s="1436"/>
      <c r="CI32" s="190"/>
      <c r="CJ32" s="190"/>
      <c r="CK32" s="190"/>
      <c r="CL32" s="190"/>
      <c r="CM32" s="190"/>
      <c r="CN32" s="190"/>
      <c r="CO32" s="190"/>
      <c r="CP32" s="190"/>
      <c r="CQ32" s="190"/>
    </row>
    <row r="33" spans="1:95"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c r="CQ33" s="190"/>
    </row>
    <row r="34" spans="1:95" ht="15" customHeight="1" x14ac:dyDescent="0.3">
      <c r="A34" s="431">
        <v>21</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SHEET'!J40=""),'DATA ENTRY SHEET'!J40,"")</f>
        <v/>
      </c>
      <c r="V34" s="1341"/>
      <c r="W34" s="1341"/>
      <c r="X34" s="1341"/>
      <c r="Y34" s="1341"/>
      <c r="Z34" s="1341"/>
      <c r="AA34" s="1341"/>
      <c r="AB34" s="1342"/>
      <c r="AC34" s="1640" t="str">
        <f>IF('DATA ENTRY SHEET'!AW40&lt;&gt;"",IF(NOT(TRIM(MID($AC$8,FIND(":",$AC$8)+1,9))="EDLP"),IF(NOT(TRIM(MID($AC$8,FIND(":",$AC$8)+1,9))="NON-EDLP"),TEXT('DATA ENTRY SHEET'!AW40,"$#0.00"),_xlfn.CONCAT(TEXT('DATA ENTRY SHEET'!AW40,"$#0.00")," (NON-EDLP, ADJ is $0.00)")),_xlfn.CONCAT(TEXT('DATA ENTRY SHEET'!AW40,"$#0.00")," (EDLP, ADJ is $0.00)")),"")</f>
        <v/>
      </c>
      <c r="AD34" s="1641"/>
      <c r="AE34" s="1641"/>
      <c r="AF34" s="1641"/>
      <c r="AG34" s="1641"/>
      <c r="AH34" s="1641"/>
      <c r="AI34" s="1641"/>
      <c r="AJ34" s="1641"/>
      <c r="AK34" s="1641"/>
      <c r="AL34" s="1641"/>
      <c r="AM34" s="1641"/>
      <c r="AN34" s="1642"/>
      <c r="AO34" s="1343" t="str">
        <f>IF(NOT('DATA ENTRY SHEET'!BG40=""),'DATA ENTRY SHEET'!BG40,"")</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SHEET'!BN40=""),'DATA ENTRY SHEET'!BN40,"")</f>
        <v/>
      </c>
      <c r="BY34" s="1447"/>
      <c r="BZ34" s="1447"/>
      <c r="CA34" s="1448"/>
      <c r="CB34" s="1449" t="str">
        <f>IF(NOT('DATA ENTRY SHEET'!AR40=""),'DATA ENTRY SHEET'!AR40,"")</f>
        <v/>
      </c>
      <c r="CC34" s="1450"/>
      <c r="CD34" s="1451"/>
      <c r="CE34" s="1428"/>
      <c r="CF34" s="1429"/>
      <c r="CG34" s="1429"/>
      <c r="CH34" s="1430"/>
      <c r="CI34" s="190"/>
      <c r="CJ34" s="190"/>
      <c r="CK34" s="190"/>
      <c r="CL34" s="190"/>
      <c r="CM34" s="190"/>
      <c r="CN34" s="190"/>
      <c r="CO34" s="190"/>
      <c r="CP34" s="190"/>
      <c r="CQ34" s="190"/>
    </row>
    <row r="35" spans="1:95" ht="15" customHeight="1" x14ac:dyDescent="0.3">
      <c r="A35" s="431"/>
      <c r="B35" s="1464" t="str">
        <f>IF(NOT('DATA ENTRY SHEET'!B40=""),'DATA ENTRY SHEET'!B40,"")</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SHEET'!AD40=""),'DATA ENTRY SHEET'!AD40,"")</f>
        <v/>
      </c>
      <c r="V35" s="1644"/>
      <c r="W35" s="1644"/>
      <c r="X35" s="1644"/>
      <c r="Y35" s="1644"/>
      <c r="Z35" s="1644"/>
      <c r="AA35" s="1644"/>
      <c r="AB35" s="1645"/>
      <c r="AC35" s="1646" t="str">
        <f>IF(NOT('DATA ENTRY SHEET'!BA40=""),IF('DATA ENTRY SHEET'!F40="","UPK?",TEXT('DATA ENTRY SHEET'!BA40/'DATA ENTRY SHEET'!F40,"$#0.00")),"")</f>
        <v/>
      </c>
      <c r="AD35" s="1647"/>
      <c r="AE35" s="1647"/>
      <c r="AF35" s="1648"/>
      <c r="AG35" s="1646" t="str">
        <f>IF(NOT('DATA ENTRY SHEET'!BB40=""),IF('DATA ENTRY SHEET'!F40="","UPK?",TEXT('DATA ENTRY SHEET'!BB40/'DATA ENTRY SHEET'!F40,"$#0.00")),"")</f>
        <v/>
      </c>
      <c r="AH35" s="1647"/>
      <c r="AI35" s="1647"/>
      <c r="AJ35" s="1648"/>
      <c r="AK35" s="1646" t="str">
        <f>IF(NOT('DATA ENTRY SHEET'!BC40=""),IF('DATA ENTRY SHEET'!F40="","UPK?",TEXT('DATA ENTRY SHEET'!BC40/'DATA ENTRY SHEET'!F40,"$#0.00")),"")</f>
        <v/>
      </c>
      <c r="AL35" s="1647"/>
      <c r="AM35" s="1647"/>
      <c r="AN35" s="1648"/>
      <c r="AO35" s="1331" t="str">
        <f>IF(NOT('DATA ENTRY SHEET'!BH40=""),'DATA ENTRY SHEET'!BH40,"")</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SHEET'!BK40=""),'DATA ENTRY SHEET'!BK40,"")</f>
        <v/>
      </c>
      <c r="BG35" s="1323"/>
      <c r="BH35" s="1323"/>
      <c r="BI35" s="1323"/>
      <c r="BJ35" s="1323"/>
      <c r="BK35" s="1324"/>
      <c r="BL35" s="1322" t="str">
        <f>IF(NOT('DATA ENTRY SHEET'!BL40=""),'DATA ENTRY SHEET'!BL40,"")</f>
        <v/>
      </c>
      <c r="BM35" s="1323"/>
      <c r="BN35" s="1323"/>
      <c r="BO35" s="1323"/>
      <c r="BP35" s="1323"/>
      <c r="BQ35" s="1324"/>
      <c r="BR35" s="1322" t="str">
        <f>IF(NOT('DATA ENTRY SHEET'!BM40=""),'DATA ENTRY SHEET'!BM40,"")</f>
        <v/>
      </c>
      <c r="BS35" s="1323"/>
      <c r="BT35" s="1323"/>
      <c r="BU35" s="1323"/>
      <c r="BV35" s="1323"/>
      <c r="BW35" s="1324"/>
      <c r="BX35" s="1325" t="str">
        <f>IF(NOT('DATA ENTRY SHEET'!BO40=""),'DATA ENTRY SHEET'!BO40,"")</f>
        <v/>
      </c>
      <c r="BY35" s="1326"/>
      <c r="BZ35" s="1326"/>
      <c r="CA35" s="1327"/>
      <c r="CB35" s="1425"/>
      <c r="CC35" s="1426"/>
      <c r="CD35" s="1427"/>
      <c r="CE35" s="1431"/>
      <c r="CF35" s="1432"/>
      <c r="CG35" s="1432"/>
      <c r="CH35" s="1433"/>
      <c r="CI35" s="190"/>
      <c r="CJ35" s="190"/>
      <c r="CK35" s="190"/>
      <c r="CL35" s="190"/>
      <c r="CM35" s="190"/>
      <c r="CN35" s="190"/>
      <c r="CO35" s="190"/>
      <c r="CP35" s="190"/>
      <c r="CQ35" s="190"/>
    </row>
    <row r="36" spans="1:95" ht="15" customHeight="1" x14ac:dyDescent="0.3">
      <c r="A36" s="431"/>
      <c r="B36" s="1307" t="str">
        <f>IF(NOT('DATA ENTRY SHEET'!C40=""),'DATA ENTRY SHEET'!C40,"")</f>
        <v/>
      </c>
      <c r="C36" s="1308"/>
      <c r="D36" s="1308"/>
      <c r="E36" s="1308"/>
      <c r="F36" s="1308"/>
      <c r="G36" s="1308"/>
      <c r="H36" s="1308"/>
      <c r="I36" s="1308"/>
      <c r="J36" s="1308"/>
      <c r="K36" s="1308"/>
      <c r="L36" s="1308"/>
      <c r="M36" s="1308"/>
      <c r="N36" s="1308"/>
      <c r="O36" s="1308"/>
      <c r="P36" s="1308"/>
      <c r="Q36" s="1308"/>
      <c r="R36" s="1308"/>
      <c r="S36" s="1308"/>
      <c r="T36" s="654" t="str">
        <f>IF('DATA ENTRY SHEET'!AG40&lt;&gt;"",LEFT('DATA ENTRY SHEET'!AG40,1),"")</f>
        <v/>
      </c>
      <c r="U36" s="1636" t="str">
        <f>IF(NOT('DATA ENTRY SHEET'!AF40=""),'DATA ENTRY SHEET'!AF40,"")</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SHEET'!BI40=""),'DATA ENTRY SHEET'!BI40,"")</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SHEET'!BP40=""),'DATA ENTRY SHEET'!BP40,"")</f>
        <v/>
      </c>
      <c r="BY36" s="1326"/>
      <c r="BZ36" s="1326"/>
      <c r="CA36" s="1327"/>
      <c r="CB36" s="1455" t="str">
        <f>IF(NOT('DATA ENTRY SHEET'!AP40=""),'DATA ENTRY SHEET'!AP40,"")</f>
        <v/>
      </c>
      <c r="CC36" s="1456"/>
      <c r="CD36" s="1457"/>
      <c r="CE36" s="1431"/>
      <c r="CF36" s="1432"/>
      <c r="CG36" s="1432"/>
      <c r="CH36" s="1433"/>
      <c r="CI36" s="190"/>
      <c r="CJ36" s="190"/>
      <c r="CK36" s="190"/>
      <c r="CL36" s="190"/>
      <c r="CM36" s="190"/>
      <c r="CN36" s="190"/>
      <c r="CO36" s="190"/>
      <c r="CP36" s="190"/>
      <c r="CQ36" s="190"/>
    </row>
    <row r="37" spans="1:95" ht="15" customHeight="1" thickBot="1" x14ac:dyDescent="0.35">
      <c r="A37" s="431"/>
      <c r="B37" s="1313" t="str">
        <f>IF(NOT('DATA ENTRY SHEET'!D40=""),'DATA ENTRY SHEET'!D40,"")</f>
        <v/>
      </c>
      <c r="C37" s="1314"/>
      <c r="D37" s="1314"/>
      <c r="E37" s="1315"/>
      <c r="F37" s="1316" t="str">
        <f>IF(NOT('DATA ENTRY SHEET'!E40=""),'DATA ENTRY SHEET'!E40,"")</f>
        <v/>
      </c>
      <c r="G37" s="1317"/>
      <c r="H37" s="1318"/>
      <c r="I37" s="1350" t="str">
        <f>IF(NOT('DATA ENTRY SHEET'!F40=""),'DATA ENTRY SHEET'!F40,"")</f>
        <v/>
      </c>
      <c r="J37" s="1315"/>
      <c r="K37" s="1350" t="str">
        <f>IF(NOT('DATA ENTRY SHEET'!G40=""),'DATA ENTRY SHEET'!G40,"")</f>
        <v/>
      </c>
      <c r="L37" s="1315"/>
      <c r="M37" s="1351" t="str">
        <f>IF(NOT('DATA ENTRY SHEET'!H40=""),'DATA ENTRY SHEET'!H40,"")</f>
        <v/>
      </c>
      <c r="N37" s="1352"/>
      <c r="O37" s="1352"/>
      <c r="P37" s="1352"/>
      <c r="Q37" s="1353"/>
      <c r="R37" s="1350" t="str">
        <f>IF(NOT('DATA ENTRY SHEET'!I40=""),'DATA ENTRY SHEET'!I40,"")</f>
        <v/>
      </c>
      <c r="S37" s="1314"/>
      <c r="T37" s="1315"/>
      <c r="U37" s="1633" t="str">
        <f>IF(NOT('DATA ENTRY SHEET'!AE40=""),'DATA ENTRY SHEET'!AE40,"")</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SHEET'!BJ40=""),'DATA ENTRY SHEET'!BJ40,"")</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SHEET'!AU40=""),'DATA ENTRY SHEET'!AU40,"")</f>
        <v/>
      </c>
      <c r="BV37" s="1399"/>
      <c r="BW37" s="1400"/>
      <c r="BX37" s="1401"/>
      <c r="BY37" s="1402"/>
      <c r="BZ37" s="1402"/>
      <c r="CA37" s="1403"/>
      <c r="CB37" s="1369" t="str">
        <f>IF(NOT('DATA ENTRY SHEET'!AQ40=""),'DATA ENTRY SHEET'!AQ40,"")</f>
        <v/>
      </c>
      <c r="CC37" s="1370"/>
      <c r="CD37" s="1371"/>
      <c r="CE37" s="1434"/>
      <c r="CF37" s="1435"/>
      <c r="CG37" s="1435"/>
      <c r="CH37" s="1436"/>
      <c r="CI37" s="190"/>
      <c r="CJ37" s="190"/>
      <c r="CK37" s="190"/>
      <c r="CL37" s="190"/>
      <c r="CM37" s="190"/>
      <c r="CN37" s="190"/>
      <c r="CO37" s="190"/>
      <c r="CP37" s="190"/>
      <c r="CQ37" s="190"/>
    </row>
    <row r="38" spans="1:95"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c r="CQ38" s="190"/>
    </row>
    <row r="39" spans="1:95" ht="15" customHeight="1" x14ac:dyDescent="0.3">
      <c r="A39" s="431">
        <v>22</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SHEET'!J41=""),'DATA ENTRY SHEET'!J41,"")</f>
        <v/>
      </c>
      <c r="V39" s="1341"/>
      <c r="W39" s="1341"/>
      <c r="X39" s="1341"/>
      <c r="Y39" s="1341"/>
      <c r="Z39" s="1341"/>
      <c r="AA39" s="1341"/>
      <c r="AB39" s="1342"/>
      <c r="AC39" s="1640" t="str">
        <f>IF('DATA ENTRY SHEET'!AW41&lt;&gt;"",IF(NOT(TRIM(MID($AC$8,FIND(":",$AC$8)+1,9))="EDLP"),IF(NOT(TRIM(MID($AC$8,FIND(":",$AC$8)+1,9))="NON-EDLP"),TEXT('DATA ENTRY SHEET'!AW41,"$#0.00"),_xlfn.CONCAT(TEXT('DATA ENTRY SHEET'!AW41,"$#0.00")," (NON-EDLP, ADJ is $0.00)")),_xlfn.CONCAT(TEXT('DATA ENTRY SHEET'!AW41,"$#0.00")," (EDLP, ADJ is $0.00)")),"")</f>
        <v/>
      </c>
      <c r="AD39" s="1641"/>
      <c r="AE39" s="1641"/>
      <c r="AF39" s="1641"/>
      <c r="AG39" s="1641"/>
      <c r="AH39" s="1641"/>
      <c r="AI39" s="1641"/>
      <c r="AJ39" s="1641"/>
      <c r="AK39" s="1641"/>
      <c r="AL39" s="1641"/>
      <c r="AM39" s="1641"/>
      <c r="AN39" s="1642"/>
      <c r="AO39" s="1343" t="str">
        <f>IF(NOT('DATA ENTRY SHEET'!BG41=""),'DATA ENTRY SHEET'!BG41,"")</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SHEET'!BN41=""),'DATA ENTRY SHEET'!BN41,"")</f>
        <v/>
      </c>
      <c r="BY39" s="1447"/>
      <c r="BZ39" s="1447"/>
      <c r="CA39" s="1448"/>
      <c r="CB39" s="1449" t="str">
        <f>IF(NOT('DATA ENTRY SHEET'!AR41=""),'DATA ENTRY SHEET'!AR41,"")</f>
        <v/>
      </c>
      <c r="CC39" s="1450"/>
      <c r="CD39" s="1451"/>
      <c r="CE39" s="1428"/>
      <c r="CF39" s="1429"/>
      <c r="CG39" s="1429"/>
      <c r="CH39" s="1430"/>
      <c r="CI39" s="190"/>
      <c r="CJ39" s="190"/>
      <c r="CK39" s="190"/>
      <c r="CL39" s="190"/>
      <c r="CM39" s="190"/>
      <c r="CN39" s="190"/>
      <c r="CO39" s="190"/>
      <c r="CP39" s="190"/>
      <c r="CQ39" s="190"/>
    </row>
    <row r="40" spans="1:95" ht="15" customHeight="1" x14ac:dyDescent="0.3">
      <c r="A40" s="431"/>
      <c r="B40" s="1464" t="str">
        <f>IF(NOT('DATA ENTRY SHEET'!B41=""),'DATA ENTRY SHEET'!B41,"")</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SHEET'!AD41=""),'DATA ENTRY SHEET'!AD41,"")</f>
        <v/>
      </c>
      <c r="V40" s="1644"/>
      <c r="W40" s="1644"/>
      <c r="X40" s="1644"/>
      <c r="Y40" s="1644"/>
      <c r="Z40" s="1644"/>
      <c r="AA40" s="1644"/>
      <c r="AB40" s="1645"/>
      <c r="AC40" s="1646" t="str">
        <f>IF(NOT('DATA ENTRY SHEET'!BA41=""),IF('DATA ENTRY SHEET'!F41="","UPK?",TEXT('DATA ENTRY SHEET'!BA41/'DATA ENTRY SHEET'!F41,"$#0.00")),"")</f>
        <v/>
      </c>
      <c r="AD40" s="1647"/>
      <c r="AE40" s="1647"/>
      <c r="AF40" s="1648"/>
      <c r="AG40" s="1646" t="str">
        <f>IF(NOT('DATA ENTRY SHEET'!BB41=""),IF('DATA ENTRY SHEET'!F41="","UPK?",TEXT('DATA ENTRY SHEET'!BB41/'DATA ENTRY SHEET'!F41,"$#0.00")),"")</f>
        <v/>
      </c>
      <c r="AH40" s="1647"/>
      <c r="AI40" s="1647"/>
      <c r="AJ40" s="1648"/>
      <c r="AK40" s="1646" t="str">
        <f>IF(NOT('DATA ENTRY SHEET'!BC41=""),IF('DATA ENTRY SHEET'!F41="","UPK?",TEXT('DATA ENTRY SHEET'!BC41/'DATA ENTRY SHEET'!F41,"$#0.00")),"")</f>
        <v/>
      </c>
      <c r="AL40" s="1647"/>
      <c r="AM40" s="1647"/>
      <c r="AN40" s="1648"/>
      <c r="AO40" s="1331" t="str">
        <f>IF(NOT('DATA ENTRY SHEET'!BH41=""),'DATA ENTRY SHEET'!BH41,"")</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SHEET'!BK41=""),'DATA ENTRY SHEET'!BK41,"")</f>
        <v/>
      </c>
      <c r="BG40" s="1323"/>
      <c r="BH40" s="1323"/>
      <c r="BI40" s="1323"/>
      <c r="BJ40" s="1323"/>
      <c r="BK40" s="1324"/>
      <c r="BL40" s="1322" t="str">
        <f>IF(NOT('DATA ENTRY SHEET'!BL41=""),'DATA ENTRY SHEET'!BL41,"")</f>
        <v/>
      </c>
      <c r="BM40" s="1323"/>
      <c r="BN40" s="1323"/>
      <c r="BO40" s="1323"/>
      <c r="BP40" s="1323"/>
      <c r="BQ40" s="1324"/>
      <c r="BR40" s="1322" t="str">
        <f>IF(NOT('DATA ENTRY SHEET'!BM41=""),'DATA ENTRY SHEET'!BM41,"")</f>
        <v/>
      </c>
      <c r="BS40" s="1323"/>
      <c r="BT40" s="1323"/>
      <c r="BU40" s="1323"/>
      <c r="BV40" s="1323"/>
      <c r="BW40" s="1324"/>
      <c r="BX40" s="1325" t="str">
        <f>IF(NOT('DATA ENTRY SHEET'!BO41=""),'DATA ENTRY SHEET'!BO41,"")</f>
        <v/>
      </c>
      <c r="BY40" s="1326"/>
      <c r="BZ40" s="1326"/>
      <c r="CA40" s="1327"/>
      <c r="CB40" s="1425"/>
      <c r="CC40" s="1426"/>
      <c r="CD40" s="1427"/>
      <c r="CE40" s="1431"/>
      <c r="CF40" s="1432"/>
      <c r="CG40" s="1432"/>
      <c r="CH40" s="1433"/>
      <c r="CI40" s="190"/>
      <c r="CJ40" s="190"/>
      <c r="CK40" s="190"/>
      <c r="CL40" s="190"/>
      <c r="CM40" s="190"/>
      <c r="CN40" s="190"/>
      <c r="CO40" s="190"/>
      <c r="CP40" s="190"/>
      <c r="CQ40" s="190"/>
    </row>
    <row r="41" spans="1:95" ht="15" customHeight="1" x14ac:dyDescent="0.3">
      <c r="A41" s="431"/>
      <c r="B41" s="1307" t="str">
        <f>IF(NOT('DATA ENTRY SHEET'!C41=""),'DATA ENTRY SHEET'!C41,"")</f>
        <v/>
      </c>
      <c r="C41" s="1308"/>
      <c r="D41" s="1308"/>
      <c r="E41" s="1308"/>
      <c r="F41" s="1308"/>
      <c r="G41" s="1308"/>
      <c r="H41" s="1308"/>
      <c r="I41" s="1308"/>
      <c r="J41" s="1308"/>
      <c r="K41" s="1308"/>
      <c r="L41" s="1308"/>
      <c r="M41" s="1308"/>
      <c r="N41" s="1308"/>
      <c r="O41" s="1308"/>
      <c r="P41" s="1308"/>
      <c r="Q41" s="1308"/>
      <c r="R41" s="1308"/>
      <c r="S41" s="1308"/>
      <c r="T41" s="654" t="str">
        <f>IF('DATA ENTRY SHEET'!AG41&lt;&gt;"",LEFT('DATA ENTRY SHEET'!AG41,1),"")</f>
        <v/>
      </c>
      <c r="U41" s="1636" t="str">
        <f>IF(NOT('DATA ENTRY SHEET'!AF41=""),'DATA ENTRY SHEET'!AF41,"")</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SHEET'!BI41=""),'DATA ENTRY SHEET'!BI41,"")</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SHEET'!BP41=""),'DATA ENTRY SHEET'!BP41,"")</f>
        <v/>
      </c>
      <c r="BY41" s="1326"/>
      <c r="BZ41" s="1326"/>
      <c r="CA41" s="1327"/>
      <c r="CB41" s="1455" t="str">
        <f>IF(NOT('DATA ENTRY SHEET'!AP41=""),'DATA ENTRY SHEET'!AP41,"")</f>
        <v/>
      </c>
      <c r="CC41" s="1456"/>
      <c r="CD41" s="1457"/>
      <c r="CE41" s="1431"/>
      <c r="CF41" s="1432"/>
      <c r="CG41" s="1432"/>
      <c r="CH41" s="1433"/>
      <c r="CI41" s="190"/>
      <c r="CJ41" s="190"/>
      <c r="CK41" s="190"/>
      <c r="CL41" s="190"/>
      <c r="CM41" s="190"/>
      <c r="CN41" s="190"/>
      <c r="CO41" s="190"/>
      <c r="CP41" s="190"/>
      <c r="CQ41" s="190"/>
    </row>
    <row r="42" spans="1:95" ht="15" customHeight="1" thickBot="1" x14ac:dyDescent="0.35">
      <c r="A42" s="431"/>
      <c r="B42" s="1313" t="str">
        <f>IF(NOT('DATA ENTRY SHEET'!D41=""),'DATA ENTRY SHEET'!D41,"")</f>
        <v/>
      </c>
      <c r="C42" s="1314"/>
      <c r="D42" s="1314"/>
      <c r="E42" s="1315"/>
      <c r="F42" s="1316" t="str">
        <f>IF(NOT('DATA ENTRY SHEET'!E41=""),'DATA ENTRY SHEET'!E41,"")</f>
        <v/>
      </c>
      <c r="G42" s="1317"/>
      <c r="H42" s="1318"/>
      <c r="I42" s="1350" t="str">
        <f>IF(NOT('DATA ENTRY SHEET'!F41=""),'DATA ENTRY SHEET'!F41,"")</f>
        <v/>
      </c>
      <c r="J42" s="1315"/>
      <c r="K42" s="1350" t="str">
        <f>IF(NOT('DATA ENTRY SHEET'!G41=""),'DATA ENTRY SHEET'!G41,"")</f>
        <v/>
      </c>
      <c r="L42" s="1315"/>
      <c r="M42" s="1351" t="str">
        <f>IF(NOT('DATA ENTRY SHEET'!H41=""),'DATA ENTRY SHEET'!H41,"")</f>
        <v/>
      </c>
      <c r="N42" s="1352"/>
      <c r="O42" s="1352"/>
      <c r="P42" s="1352"/>
      <c r="Q42" s="1353"/>
      <c r="R42" s="1350" t="str">
        <f>IF(NOT('DATA ENTRY SHEET'!I41=""),'DATA ENTRY SHEET'!I41,"")</f>
        <v/>
      </c>
      <c r="S42" s="1314"/>
      <c r="T42" s="1315"/>
      <c r="U42" s="1633" t="str">
        <f>IF(NOT('DATA ENTRY SHEET'!AE41=""),'DATA ENTRY SHEET'!AE41,"")</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SHEET'!BJ41=""),'DATA ENTRY SHEET'!BJ41,"")</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SHEET'!AU41=""),'DATA ENTRY SHEET'!AU41,"")</f>
        <v/>
      </c>
      <c r="BV42" s="1399"/>
      <c r="BW42" s="1400"/>
      <c r="BX42" s="1401"/>
      <c r="BY42" s="1402"/>
      <c r="BZ42" s="1402"/>
      <c r="CA42" s="1403"/>
      <c r="CB42" s="1369" t="str">
        <f>IF(NOT('DATA ENTRY SHEET'!AQ41=""),'DATA ENTRY SHEET'!AQ41,"")</f>
        <v/>
      </c>
      <c r="CC42" s="1370"/>
      <c r="CD42" s="1371"/>
      <c r="CE42" s="1434"/>
      <c r="CF42" s="1435"/>
      <c r="CG42" s="1435"/>
      <c r="CH42" s="1436"/>
      <c r="CI42" s="190"/>
      <c r="CJ42" s="190"/>
      <c r="CK42" s="190"/>
      <c r="CL42" s="190"/>
      <c r="CM42" s="190"/>
      <c r="CN42" s="190"/>
      <c r="CO42" s="190"/>
      <c r="CP42" s="190"/>
      <c r="CQ42" s="190"/>
    </row>
    <row r="43" spans="1:95"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c r="CQ43" s="190"/>
    </row>
    <row r="44" spans="1:95"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c r="CQ44" s="190"/>
    </row>
    <row r="45" spans="1:95"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c r="CQ45" s="190"/>
    </row>
    <row r="46" spans="1:95"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c r="CQ46" s="190"/>
    </row>
    <row r="47" spans="1:95"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c r="CQ47" s="190"/>
    </row>
    <row r="48" spans="1:95"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c r="CQ48" s="190"/>
    </row>
    <row r="49" spans="1:95"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c r="CQ49" s="190"/>
    </row>
    <row r="50" spans="1:95"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c r="CQ50" s="190"/>
    </row>
    <row r="51" spans="1:95"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c r="CQ51" s="190"/>
    </row>
    <row r="52" spans="1:95"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c r="CQ52" s="190"/>
    </row>
    <row r="53" spans="1:95"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c r="CQ53" s="549"/>
    </row>
    <row r="64" spans="1:95" x14ac:dyDescent="0.3">
      <c r="CG64" s="191">
        <f>'40-15 PRES - MANDATORY'!AO63</f>
        <v>0</v>
      </c>
    </row>
  </sheetData>
  <sheetProtection algorithmName="SHA-512" hashValue="fXtull2dx3cqBlt2M0dKdNZlu900mSGq2YpepGXoJNZNAIW2Uq8owlWRnRW+k6TtZuMUK1wK7Gkw8qfaSrb61A==" saltValue="C0CD9V13KSJz7T2j+V9tWQ==" spinCount="100000" sheet="1"/>
  <mergeCells count="451">
    <mergeCell ref="J2:AG2"/>
    <mergeCell ref="J4:AG4"/>
    <mergeCell ref="CJ4:CK4"/>
    <mergeCell ref="CW4:DC4"/>
    <mergeCell ref="K6:M6"/>
    <mergeCell ref="N6:U6"/>
    <mergeCell ref="Y6:AF6"/>
    <mergeCell ref="CJ6:CK6"/>
    <mergeCell ref="AY6:BE6"/>
    <mergeCell ref="BF6:CH6"/>
    <mergeCell ref="BF4:CH4"/>
    <mergeCell ref="BF2:CH2"/>
    <mergeCell ref="AM6:AX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AO14:AS14"/>
    <mergeCell ref="AT14:AV14"/>
    <mergeCell ref="AW14:AY14"/>
    <mergeCell ref="AZ14:BB14"/>
    <mergeCell ref="AW10:AY12"/>
    <mergeCell ref="AZ10:BB12"/>
    <mergeCell ref="AG12:AJ12"/>
    <mergeCell ref="AK12:AN12"/>
    <mergeCell ref="AO12:AS12"/>
    <mergeCell ref="AC14:AN14"/>
    <mergeCell ref="AC12:AF12"/>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U32:AB32"/>
    <mergeCell ref="AC34:AN34"/>
    <mergeCell ref="BC35:BE35"/>
    <mergeCell ref="BF35:BK35"/>
    <mergeCell ref="BL35:BQ35"/>
    <mergeCell ref="BR35:BW35"/>
    <mergeCell ref="BX35:CA35"/>
    <mergeCell ref="CB35:CD35"/>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AG36:AJ36"/>
    <mergeCell ref="AK36:AN36"/>
    <mergeCell ref="AO36:AS36"/>
    <mergeCell ref="CB37:CD37"/>
    <mergeCell ref="BC37:BE37"/>
    <mergeCell ref="BF37:BQ37"/>
    <mergeCell ref="BR37:BT37"/>
    <mergeCell ref="BU37:BW37"/>
    <mergeCell ref="BL39:BQ39"/>
    <mergeCell ref="BR39:BW39"/>
    <mergeCell ref="CB40:CD40"/>
    <mergeCell ref="U40:AB40"/>
    <mergeCell ref="AC40:AF40"/>
    <mergeCell ref="BX37:CA37"/>
    <mergeCell ref="AC37:AF37"/>
    <mergeCell ref="AG37:AJ37"/>
    <mergeCell ref="AK37:AN37"/>
    <mergeCell ref="AO37:AS37"/>
    <mergeCell ref="AT37:AV37"/>
    <mergeCell ref="AW37:AY37"/>
    <mergeCell ref="BC40:BE40"/>
    <mergeCell ref="BF40:BK40"/>
    <mergeCell ref="BL40:BQ40"/>
    <mergeCell ref="BR40:BW40"/>
    <mergeCell ref="BX40:CA40"/>
    <mergeCell ref="AO39:AS39"/>
    <mergeCell ref="AT39:AV39"/>
    <mergeCell ref="AW39:AY39"/>
    <mergeCell ref="AZ39:BB39"/>
    <mergeCell ref="AZ37:BB37"/>
    <mergeCell ref="BX39:CA39"/>
    <mergeCell ref="AG40:AJ40"/>
    <mergeCell ref="B39:T39"/>
    <mergeCell ref="U39:AB39"/>
    <mergeCell ref="AK40:AN40"/>
    <mergeCell ref="AO40:AS40"/>
    <mergeCell ref="AT40:AV40"/>
    <mergeCell ref="AW40:AY40"/>
    <mergeCell ref="AZ40:BB40"/>
    <mergeCell ref="BC39:BE39"/>
    <mergeCell ref="BF39:BK39"/>
    <mergeCell ref="AC39:AN39"/>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CE39:CH42"/>
    <mergeCell ref="B40:T40"/>
    <mergeCell ref="CB39:CD39"/>
    <mergeCell ref="BR41:BW41"/>
    <mergeCell ref="B41:S41"/>
    <mergeCell ref="CB42:CD42"/>
    <mergeCell ref="AT41:AV41"/>
    <mergeCell ref="AW41:AY41"/>
    <mergeCell ref="AZ41:BB41"/>
    <mergeCell ref="BC41:BE41"/>
    <mergeCell ref="BF41:BK41"/>
    <mergeCell ref="BL41:BQ41"/>
    <mergeCell ref="U41:AB41"/>
    <mergeCell ref="AC41:AF41"/>
    <mergeCell ref="AG41:AJ41"/>
    <mergeCell ref="AK41:AN41"/>
    <mergeCell ref="AO41:AS41"/>
    <mergeCell ref="R42:T42"/>
    <mergeCell ref="U42:AB42"/>
    <mergeCell ref="BX41:CA41"/>
    <mergeCell ref="CB41:CD41"/>
    <mergeCell ref="B42:E42"/>
    <mergeCell ref="F42:H42"/>
    <mergeCell ref="I42:J42"/>
    <mergeCell ref="K42:L42"/>
    <mergeCell ref="B16:S16"/>
    <mergeCell ref="B11:R11"/>
    <mergeCell ref="S11:T11"/>
    <mergeCell ref="B21:S21"/>
    <mergeCell ref="B26:S26"/>
    <mergeCell ref="B31:S31"/>
    <mergeCell ref="B36:S36"/>
    <mergeCell ref="B29:T29"/>
    <mergeCell ref="U29:AB29"/>
    <mergeCell ref="B19:T19"/>
    <mergeCell ref="U19:AB19"/>
    <mergeCell ref="B14:T14"/>
    <mergeCell ref="U14:AB14"/>
    <mergeCell ref="U12:AB12"/>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47" priority="10">
      <formula>ISERROR(AC14)</formula>
    </cfRule>
  </conditionalFormatting>
  <conditionalFormatting sqref="AO14:AO17 AO19:AO22 AO24:AO27 AO29:AO32 AO34:AO37 AO39:AO42">
    <cfRule type="containsErrors" dxfId="46" priority="9">
      <formula>ISERROR(AO14)</formula>
    </cfRule>
  </conditionalFormatting>
  <conditionalFormatting sqref="AT18:AV18 AT24:AT27 AT29:AT32 AT34:AT37 AT23:AV23 AT28:AV28 AT33:AV33 AT38:AV38">
    <cfRule type="containsErrors" dxfId="45" priority="4">
      <formula>ISERROR(AT18)</formula>
    </cfRule>
  </conditionalFormatting>
  <conditionalFormatting sqref="AT14:AT17">
    <cfRule type="containsErrors" dxfId="44" priority="3">
      <formula>ISERROR(AT14)</formula>
    </cfRule>
  </conditionalFormatting>
  <conditionalFormatting sqref="AT19:AT22">
    <cfRule type="containsErrors" dxfId="43" priority="2">
      <formula>ISERROR(AT19)</formula>
    </cfRule>
  </conditionalFormatting>
  <conditionalFormatting sqref="AT39:AT42">
    <cfRule type="containsErrors" dxfId="42" priority="1">
      <formula>ISERROR(AT39)</formula>
    </cfRule>
  </conditionalFormatting>
  <hyperlinks>
    <hyperlink ref="CJ8" location="'DATA ENTRY SHEET'!B35" display="DATA ENTRY SHEET'!B35" xr:uid="{6174A27D-76E3-41F6-AA15-FD8B7D472346}"/>
  </hyperlinks>
  <printOptions horizontalCentered="1" verticalCentered="1"/>
  <pageMargins left="0" right="0" top="0" bottom="0" header="0" footer="0"/>
  <pageSetup scale="7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997</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1687" t="s">
        <v>14</v>
      </c>
      <c r="C11" s="1688"/>
      <c r="D11" s="1688"/>
      <c r="E11" s="1688"/>
      <c r="F11" s="1688"/>
      <c r="G11" s="1688"/>
      <c r="H11" s="1688"/>
      <c r="I11" s="1688"/>
      <c r="J11" s="1688"/>
      <c r="K11" s="1688"/>
      <c r="L11" s="1688"/>
      <c r="M11" s="1688"/>
      <c r="N11" s="1688"/>
      <c r="O11" s="1688"/>
      <c r="P11" s="1688"/>
      <c r="Q11" s="1688"/>
      <c r="R11" s="1688"/>
      <c r="S11" s="1689" t="s">
        <v>991</v>
      </c>
      <c r="T11" s="1690"/>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23</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SHEET'!J42=""),'DATA ENTRY SHEET'!J42,"")</f>
        <v/>
      </c>
      <c r="V14" s="1341"/>
      <c r="W14" s="1341"/>
      <c r="X14" s="1341"/>
      <c r="Y14" s="1341"/>
      <c r="Z14" s="1341"/>
      <c r="AA14" s="1341"/>
      <c r="AB14" s="1342"/>
      <c r="AC14" s="1640" t="str">
        <f>IF('DATA ENTRY SHEET'!AW42&lt;&gt;"",IF(NOT(TRIM(MID($AC$8,FIND(":",$AC$8)+1,9))="EDLP"),IF(NOT(TRIM(MID($AC$8,FIND(":",$AC$8)+1,9))="NON-EDLP"),TEXT('DATA ENTRY SHEET'!AW42,"$#0.00"),_xlfn.CONCAT(TEXT('DATA ENTRY SHEET'!AW42,"$#0.00")," (NON-EDLP, ADJ is $0.00)")),_xlfn.CONCAT(TEXT('DATA ENTRY SHEET'!AW42,"$#0.00")," (EDLP, ADJ is $0.00)")),"")</f>
        <v/>
      </c>
      <c r="AD14" s="1641"/>
      <c r="AE14" s="1641"/>
      <c r="AF14" s="1641"/>
      <c r="AG14" s="1641"/>
      <c r="AH14" s="1641"/>
      <c r="AI14" s="1641"/>
      <c r="AJ14" s="1641"/>
      <c r="AK14" s="1641"/>
      <c r="AL14" s="1641"/>
      <c r="AM14" s="1641"/>
      <c r="AN14" s="1642"/>
      <c r="AO14" s="1343" t="str">
        <f>IF(NOT('DATA ENTRY SHEET'!BG42=""),'DATA ENTRY SHEET'!BG42,"")</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SHEET'!BN42=""),'DATA ENTRY SHEET'!BN42,"")</f>
        <v/>
      </c>
      <c r="BY14" s="1447"/>
      <c r="BZ14" s="1447"/>
      <c r="CA14" s="1448"/>
      <c r="CB14" s="1449" t="str">
        <f>IF(NOT('DATA ENTRY SHEET'!AR42=""),'DATA ENTRY SHEET'!AR42,"")</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SHEET'!B42=""),'DATA ENTRY SHEET'!B42,"")</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SHEET'!AD42=""),'DATA ENTRY SHEET'!AD42,"")</f>
        <v/>
      </c>
      <c r="V15" s="1644"/>
      <c r="W15" s="1644"/>
      <c r="X15" s="1644"/>
      <c r="Y15" s="1644"/>
      <c r="Z15" s="1644"/>
      <c r="AA15" s="1644"/>
      <c r="AB15" s="1645"/>
      <c r="AC15" s="1646" t="str">
        <f>IF(NOT('DATA ENTRY SHEET'!BA42=""),IF('DATA ENTRY SHEET'!F42="","UPK?",TEXT('DATA ENTRY SHEET'!BA42/'DATA ENTRY SHEET'!F42,"$#0.00")),"")</f>
        <v/>
      </c>
      <c r="AD15" s="1647"/>
      <c r="AE15" s="1647"/>
      <c r="AF15" s="1648"/>
      <c r="AG15" s="1646" t="str">
        <f>IF(NOT('DATA ENTRY SHEET'!BB42=""),IF('DATA ENTRY SHEET'!F42="","UPK?",TEXT('DATA ENTRY SHEET'!BB42/'DATA ENTRY SHEET'!F42,"$#0.00")),"")</f>
        <v/>
      </c>
      <c r="AH15" s="1647"/>
      <c r="AI15" s="1647"/>
      <c r="AJ15" s="1648"/>
      <c r="AK15" s="1646" t="str">
        <f>IF(NOT('DATA ENTRY SHEET'!BC42=""),IF('DATA ENTRY SHEET'!F42="","UPK?",TEXT('DATA ENTRY SHEET'!BC42/'DATA ENTRY SHEET'!F42,"$#0.00")),"")</f>
        <v/>
      </c>
      <c r="AL15" s="1647"/>
      <c r="AM15" s="1647"/>
      <c r="AN15" s="1648"/>
      <c r="AO15" s="1331" t="str">
        <f>IF(NOT('DATA ENTRY SHEET'!BH42=""),'DATA ENTRY SHEET'!BH42,"")</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SHEET'!BK42=""),'DATA ENTRY SHEET'!BK42,"")</f>
        <v/>
      </c>
      <c r="BG15" s="1323"/>
      <c r="BH15" s="1323"/>
      <c r="BI15" s="1323"/>
      <c r="BJ15" s="1323"/>
      <c r="BK15" s="1324"/>
      <c r="BL15" s="1322" t="str">
        <f>IF(NOT('DATA ENTRY SHEET'!BL42=""),'DATA ENTRY SHEET'!BL42,"")</f>
        <v/>
      </c>
      <c r="BM15" s="1323"/>
      <c r="BN15" s="1323"/>
      <c r="BO15" s="1323"/>
      <c r="BP15" s="1323"/>
      <c r="BQ15" s="1324"/>
      <c r="BR15" s="1322" t="str">
        <f>IF(NOT('DATA ENTRY SHEET'!BM42=""),'DATA ENTRY SHEET'!BM42,"")</f>
        <v/>
      </c>
      <c r="BS15" s="1323"/>
      <c r="BT15" s="1323"/>
      <c r="BU15" s="1323"/>
      <c r="BV15" s="1323"/>
      <c r="BW15" s="1324"/>
      <c r="BX15" s="1325" t="str">
        <f>IF(NOT('DATA ENTRY SHEET'!BO42=""),'DATA ENTRY SHEET'!BO42,"")</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307" t="str">
        <f>IF(NOT('DATA ENTRY SHEET'!C42=""),'DATA ENTRY SHEET'!C42,"")</f>
        <v/>
      </c>
      <c r="C16" s="1308"/>
      <c r="D16" s="1308"/>
      <c r="E16" s="1308"/>
      <c r="F16" s="1308"/>
      <c r="G16" s="1308"/>
      <c r="H16" s="1308"/>
      <c r="I16" s="1308"/>
      <c r="J16" s="1308"/>
      <c r="K16" s="1308"/>
      <c r="L16" s="1308"/>
      <c r="M16" s="1308"/>
      <c r="N16" s="1308"/>
      <c r="O16" s="1308"/>
      <c r="P16" s="1308"/>
      <c r="Q16" s="1308"/>
      <c r="R16" s="1308"/>
      <c r="S16" s="1308"/>
      <c r="T16" s="654" t="str">
        <f>IF('DATA ENTRY SHEET'!AG42&lt;&gt;"",LEFT('DATA ENTRY SHEET'!AG42,1),"")</f>
        <v/>
      </c>
      <c r="U16" s="1636" t="str">
        <f>IF(NOT('DATA ENTRY SHEET'!AF42=""),'DATA ENTRY SHEET'!AF42,"")</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SHEET'!BI42=""),'DATA ENTRY SHEET'!BI42,"")</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SHEET'!BP42=""),'DATA ENTRY SHEET'!BP42,"")</f>
        <v/>
      </c>
      <c r="BY16" s="1326"/>
      <c r="BZ16" s="1326"/>
      <c r="CA16" s="1327"/>
      <c r="CB16" s="1455" t="str">
        <f>IF(NOT('DATA ENTRY SHEET'!AP42=""),'DATA ENTRY SHEET'!AP42,"")</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SHEET'!D42=""),'DATA ENTRY SHEET'!D42,"")</f>
        <v/>
      </c>
      <c r="C17" s="1314"/>
      <c r="D17" s="1314"/>
      <c r="E17" s="1315"/>
      <c r="F17" s="1316" t="str">
        <f>IF(NOT('DATA ENTRY SHEET'!E42=""),'DATA ENTRY SHEET'!E42,"")</f>
        <v/>
      </c>
      <c r="G17" s="1317"/>
      <c r="H17" s="1318"/>
      <c r="I17" s="1350" t="str">
        <f>IF(NOT('DATA ENTRY SHEET'!F42=""),'DATA ENTRY SHEET'!F42,"")</f>
        <v/>
      </c>
      <c r="J17" s="1315"/>
      <c r="K17" s="1350" t="str">
        <f>IF(NOT('DATA ENTRY SHEET'!G42=""),'DATA ENTRY SHEET'!G42,"")</f>
        <v/>
      </c>
      <c r="L17" s="1315"/>
      <c r="M17" s="1351" t="str">
        <f>IF(NOT('DATA ENTRY SHEET'!H42=""),'DATA ENTRY SHEET'!H42,"")</f>
        <v/>
      </c>
      <c r="N17" s="1352"/>
      <c r="O17" s="1352"/>
      <c r="P17" s="1352"/>
      <c r="Q17" s="1353"/>
      <c r="R17" s="1350" t="str">
        <f>IF(NOT('DATA ENTRY SHEET'!I42=""),'DATA ENTRY SHEET'!I42,"")</f>
        <v/>
      </c>
      <c r="S17" s="1314"/>
      <c r="T17" s="1315"/>
      <c r="U17" s="1633" t="str">
        <f>IF(NOT('DATA ENTRY SHEET'!AE42=""),'DATA ENTRY SHEET'!AE42,"")</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SHEET'!BJ42=""),'DATA ENTRY SHEET'!BJ42,"")</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SHEET'!AU42=""),'DATA ENTRY SHEET'!AU42,"")</f>
        <v/>
      </c>
      <c r="BV17" s="1399"/>
      <c r="BW17" s="1400"/>
      <c r="BX17" s="1401"/>
      <c r="BY17" s="1402"/>
      <c r="BZ17" s="1402"/>
      <c r="CA17" s="1403"/>
      <c r="CB17" s="1369" t="str">
        <f>IF(NOT('DATA ENTRY SHEET'!AQ42=""),'DATA ENTRY SHEET'!AQ42,"")</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24</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SHEET'!J43=""),'DATA ENTRY SHEET'!J43,"")</f>
        <v/>
      </c>
      <c r="V19" s="1341"/>
      <c r="W19" s="1341"/>
      <c r="X19" s="1341"/>
      <c r="Y19" s="1341"/>
      <c r="Z19" s="1341"/>
      <c r="AA19" s="1341"/>
      <c r="AB19" s="1342"/>
      <c r="AC19" s="1640" t="str">
        <f>IF('DATA ENTRY SHEET'!AW43&lt;&gt;"",IF(NOT(TRIM(MID($AC$8,FIND(":",$AC$8)+1,9))="EDLP"),IF(NOT(TRIM(MID($AC$8,FIND(":",$AC$8)+1,9))="NON-EDLP"),TEXT('DATA ENTRY SHEET'!AW43,"$#0.00"),_xlfn.CONCAT(TEXT('DATA ENTRY SHEET'!AW43,"$#0.00")," (NON-EDLP, ADJ is $0.00)")),_xlfn.CONCAT(TEXT('DATA ENTRY SHEET'!AW43,"$#0.00")," (EDLP, ADJ is $0.00)")),"")</f>
        <v/>
      </c>
      <c r="AD19" s="1641"/>
      <c r="AE19" s="1641"/>
      <c r="AF19" s="1641"/>
      <c r="AG19" s="1641"/>
      <c r="AH19" s="1641"/>
      <c r="AI19" s="1641"/>
      <c r="AJ19" s="1641"/>
      <c r="AK19" s="1641"/>
      <c r="AL19" s="1641"/>
      <c r="AM19" s="1641"/>
      <c r="AN19" s="1642"/>
      <c r="AO19" s="1343" t="str">
        <f>IF(NOT('DATA ENTRY SHEET'!BG43=""),'DATA ENTRY SHEET'!BG43,"")</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SHEET'!BN43=""),'DATA ENTRY SHEET'!BN43,"")</f>
        <v/>
      </c>
      <c r="BY19" s="1447"/>
      <c r="BZ19" s="1447"/>
      <c r="CA19" s="1448"/>
      <c r="CB19" s="1449" t="str">
        <f>IF(NOT('DATA ENTRY SHEET'!AR43=""),'DATA ENTRY SHEET'!AR43,"")</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SHEET'!B43=""),'DATA ENTRY SHEET'!B43,"")</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SHEET'!AD43=""),'DATA ENTRY SHEET'!AD43,"")</f>
        <v/>
      </c>
      <c r="V20" s="1644"/>
      <c r="W20" s="1644"/>
      <c r="X20" s="1644"/>
      <c r="Y20" s="1644"/>
      <c r="Z20" s="1644"/>
      <c r="AA20" s="1644"/>
      <c r="AB20" s="1645"/>
      <c r="AC20" s="1646" t="str">
        <f>IF(NOT('DATA ENTRY SHEET'!BA43=""),IF('DATA ENTRY SHEET'!F43="","UPK?",TEXT('DATA ENTRY SHEET'!BA43/'DATA ENTRY SHEET'!F43,"$#0.00")),"")</f>
        <v/>
      </c>
      <c r="AD20" s="1647"/>
      <c r="AE20" s="1647"/>
      <c r="AF20" s="1648"/>
      <c r="AG20" s="1646" t="str">
        <f>IF(NOT('DATA ENTRY SHEET'!BB43=""),IF('DATA ENTRY SHEET'!F43="","UPK?",TEXT('DATA ENTRY SHEET'!BB43/'DATA ENTRY SHEET'!F43,"$#0.00")),"")</f>
        <v/>
      </c>
      <c r="AH20" s="1647"/>
      <c r="AI20" s="1647"/>
      <c r="AJ20" s="1648"/>
      <c r="AK20" s="1646" t="str">
        <f>IF(NOT('DATA ENTRY SHEET'!BC43=""),IF('DATA ENTRY SHEET'!F43="","UPK?",TEXT('DATA ENTRY SHEET'!BC43/'DATA ENTRY SHEET'!F43,"$#0.00")),"")</f>
        <v/>
      </c>
      <c r="AL20" s="1647"/>
      <c r="AM20" s="1647"/>
      <c r="AN20" s="1648"/>
      <c r="AO20" s="1331" t="str">
        <f>IF(NOT('DATA ENTRY SHEET'!BH43=""),'DATA ENTRY SHEET'!BH43,"")</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SHEET'!BK43=""),'DATA ENTRY SHEET'!BK43,"")</f>
        <v/>
      </c>
      <c r="BG20" s="1323"/>
      <c r="BH20" s="1323"/>
      <c r="BI20" s="1323"/>
      <c r="BJ20" s="1323"/>
      <c r="BK20" s="1324"/>
      <c r="BL20" s="1322" t="str">
        <f>IF(NOT('DATA ENTRY SHEET'!BL43=""),'DATA ENTRY SHEET'!BL43,"")</f>
        <v/>
      </c>
      <c r="BM20" s="1323"/>
      <c r="BN20" s="1323"/>
      <c r="BO20" s="1323"/>
      <c r="BP20" s="1323"/>
      <c r="BQ20" s="1324"/>
      <c r="BR20" s="1322" t="str">
        <f>IF(NOT('DATA ENTRY SHEET'!BM43=""),'DATA ENTRY SHEET'!BM43,"")</f>
        <v/>
      </c>
      <c r="BS20" s="1323"/>
      <c r="BT20" s="1323"/>
      <c r="BU20" s="1323"/>
      <c r="BV20" s="1323"/>
      <c r="BW20" s="1324"/>
      <c r="BX20" s="1325" t="str">
        <f>IF(NOT('DATA ENTRY SHEET'!BO43=""),'DATA ENTRY SHEET'!BO43,"")</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307" t="str">
        <f>IF(NOT('DATA ENTRY SHEET'!C43=""),'DATA ENTRY SHEET'!C43,"")</f>
        <v/>
      </c>
      <c r="C21" s="1308"/>
      <c r="D21" s="1308"/>
      <c r="E21" s="1308"/>
      <c r="F21" s="1308"/>
      <c r="G21" s="1308"/>
      <c r="H21" s="1308"/>
      <c r="I21" s="1308"/>
      <c r="J21" s="1308"/>
      <c r="K21" s="1308"/>
      <c r="L21" s="1308"/>
      <c r="M21" s="1308"/>
      <c r="N21" s="1308"/>
      <c r="O21" s="1308"/>
      <c r="P21" s="1308"/>
      <c r="Q21" s="1308"/>
      <c r="R21" s="1308"/>
      <c r="S21" s="1308"/>
      <c r="T21" s="654" t="str">
        <f>IF('DATA ENTRY SHEET'!AG43&lt;&gt;"",LEFT('DATA ENTRY SHEET'!AG43,1),"")</f>
        <v/>
      </c>
      <c r="U21" s="1636" t="str">
        <f>IF(NOT('DATA ENTRY SHEET'!AF43=""),'DATA ENTRY SHEET'!AF43,"")</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SHEET'!BI43=""),'DATA ENTRY SHEET'!BI43,"")</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SHEET'!BP43=""),'DATA ENTRY SHEET'!BP43,"")</f>
        <v/>
      </c>
      <c r="BY21" s="1326"/>
      <c r="BZ21" s="1326"/>
      <c r="CA21" s="1327"/>
      <c r="CB21" s="1455" t="str">
        <f>IF(NOT('DATA ENTRY SHEET'!AP43=""),'DATA ENTRY SHEET'!AP43,"")</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SHEET'!D43=""),'DATA ENTRY SHEET'!D43,"")</f>
        <v/>
      </c>
      <c r="C22" s="1314"/>
      <c r="D22" s="1314"/>
      <c r="E22" s="1315"/>
      <c r="F22" s="1316" t="str">
        <f>IF(NOT('DATA ENTRY SHEET'!E43=""),'DATA ENTRY SHEET'!E43,"")</f>
        <v/>
      </c>
      <c r="G22" s="1317"/>
      <c r="H22" s="1318"/>
      <c r="I22" s="1350" t="str">
        <f>IF(NOT('DATA ENTRY SHEET'!F43=""),'DATA ENTRY SHEET'!F43,"")</f>
        <v/>
      </c>
      <c r="J22" s="1315"/>
      <c r="K22" s="1350" t="str">
        <f>IF(NOT('DATA ENTRY SHEET'!G43=""),'DATA ENTRY SHEET'!G43,"")</f>
        <v/>
      </c>
      <c r="L22" s="1315"/>
      <c r="M22" s="1351" t="str">
        <f>IF(NOT('DATA ENTRY SHEET'!H43=""),'DATA ENTRY SHEET'!H43,"")</f>
        <v/>
      </c>
      <c r="N22" s="1352"/>
      <c r="O22" s="1352"/>
      <c r="P22" s="1352"/>
      <c r="Q22" s="1353"/>
      <c r="R22" s="1350" t="str">
        <f>IF(NOT('DATA ENTRY SHEET'!I43=""),'DATA ENTRY SHEET'!I43,"")</f>
        <v/>
      </c>
      <c r="S22" s="1314"/>
      <c r="T22" s="1315"/>
      <c r="U22" s="1633" t="str">
        <f>IF(NOT('DATA ENTRY SHEET'!AE43=""),'DATA ENTRY SHEET'!AE43,"")</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SHEET'!BJ43=""),'DATA ENTRY SHEET'!BJ43,"")</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SHEET'!AU43=""),'DATA ENTRY SHEET'!AU43,"")</f>
        <v/>
      </c>
      <c r="BV22" s="1399"/>
      <c r="BW22" s="1400"/>
      <c r="BX22" s="1401"/>
      <c r="BY22" s="1402"/>
      <c r="BZ22" s="1402"/>
      <c r="CA22" s="1403"/>
      <c r="CB22" s="1369" t="str">
        <f>IF(NOT('DATA ENTRY SHEET'!AQ43=""),'DATA ENTRY SHEET'!AQ43,"")</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25</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SHEET'!J44=""),'DATA ENTRY SHEET'!J44,"")</f>
        <v/>
      </c>
      <c r="V24" s="1341"/>
      <c r="W24" s="1341"/>
      <c r="X24" s="1341"/>
      <c r="Y24" s="1341"/>
      <c r="Z24" s="1341"/>
      <c r="AA24" s="1341"/>
      <c r="AB24" s="1342"/>
      <c r="AC24" s="1640" t="str">
        <f>IF('DATA ENTRY SHEET'!AW44&lt;&gt;"",IF(NOT(TRIM(MID($AC$8,FIND(":",$AC$8)+1,9))="EDLP"),IF(NOT(TRIM(MID($AC$8,FIND(":",$AC$8)+1,9))="NON-EDLP"),TEXT('DATA ENTRY SHEET'!AW44,"$#0.00"),_xlfn.CONCAT(TEXT('DATA ENTRY SHEET'!AW44,"$#0.00")," (NON-EDLP, ADJ is $0.00)")),_xlfn.CONCAT(TEXT('DATA ENTRY SHEET'!AW44,"$#0.00")," (EDLP, ADJ is $0.00)")),"")</f>
        <v/>
      </c>
      <c r="AD24" s="1641"/>
      <c r="AE24" s="1641"/>
      <c r="AF24" s="1641"/>
      <c r="AG24" s="1641"/>
      <c r="AH24" s="1641"/>
      <c r="AI24" s="1641"/>
      <c r="AJ24" s="1641"/>
      <c r="AK24" s="1641"/>
      <c r="AL24" s="1641"/>
      <c r="AM24" s="1641"/>
      <c r="AN24" s="1642"/>
      <c r="AO24" s="1343" t="str">
        <f>IF(NOT('DATA ENTRY SHEET'!BG44=""),'DATA ENTRY SHEET'!BG44,"")</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SHEET'!BN44=""),'DATA ENTRY SHEET'!BN44,"")</f>
        <v/>
      </c>
      <c r="BY24" s="1447"/>
      <c r="BZ24" s="1447"/>
      <c r="CA24" s="1448"/>
      <c r="CB24" s="1449" t="str">
        <f>IF(NOT('DATA ENTRY SHEET'!AR44=""),'DATA ENTRY SHEET'!AR44,"")</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SHEET'!B44=""),'DATA ENTRY SHEET'!B44,"")</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SHEET'!AD44=""),'DATA ENTRY SHEET'!AD44,"")</f>
        <v/>
      </c>
      <c r="V25" s="1644"/>
      <c r="W25" s="1644"/>
      <c r="X25" s="1644"/>
      <c r="Y25" s="1644"/>
      <c r="Z25" s="1644"/>
      <c r="AA25" s="1644"/>
      <c r="AB25" s="1645"/>
      <c r="AC25" s="1646" t="str">
        <f>IF(NOT('DATA ENTRY SHEET'!BA44=""),IF('DATA ENTRY SHEET'!F44="","UPK?",TEXT('DATA ENTRY SHEET'!BA44/'DATA ENTRY SHEET'!F44,"$#0.00")),"")</f>
        <v/>
      </c>
      <c r="AD25" s="1647"/>
      <c r="AE25" s="1647"/>
      <c r="AF25" s="1648"/>
      <c r="AG25" s="1646" t="str">
        <f>IF(NOT('DATA ENTRY SHEET'!BB44=""),IF('DATA ENTRY SHEET'!F44="","UPK?",TEXT('DATA ENTRY SHEET'!BB44/'DATA ENTRY SHEET'!F44,"$#0.00")),"")</f>
        <v/>
      </c>
      <c r="AH25" s="1647"/>
      <c r="AI25" s="1647"/>
      <c r="AJ25" s="1648"/>
      <c r="AK25" s="1646" t="str">
        <f>IF(NOT('DATA ENTRY SHEET'!BC44=""),IF('DATA ENTRY SHEET'!F44="","UPK?",TEXT('DATA ENTRY SHEET'!BC44/'DATA ENTRY SHEET'!F44,"$#0.00")),"")</f>
        <v/>
      </c>
      <c r="AL25" s="1647"/>
      <c r="AM25" s="1647"/>
      <c r="AN25" s="1648"/>
      <c r="AO25" s="1331" t="str">
        <f>IF(NOT('DATA ENTRY SHEET'!BH44=""),'DATA ENTRY SHEET'!BH44,"")</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SHEET'!BK44=""),'DATA ENTRY SHEET'!BK44,"")</f>
        <v/>
      </c>
      <c r="BG25" s="1323"/>
      <c r="BH25" s="1323"/>
      <c r="BI25" s="1323"/>
      <c r="BJ25" s="1323"/>
      <c r="BK25" s="1324"/>
      <c r="BL25" s="1322" t="str">
        <f>IF(NOT('DATA ENTRY SHEET'!BL44=""),'DATA ENTRY SHEET'!BL44,"")</f>
        <v/>
      </c>
      <c r="BM25" s="1323"/>
      <c r="BN25" s="1323"/>
      <c r="BO25" s="1323"/>
      <c r="BP25" s="1323"/>
      <c r="BQ25" s="1324"/>
      <c r="BR25" s="1322" t="str">
        <f>IF(NOT('DATA ENTRY SHEET'!BM44=""),'DATA ENTRY SHEET'!BM44,"")</f>
        <v/>
      </c>
      <c r="BS25" s="1323"/>
      <c r="BT25" s="1323"/>
      <c r="BU25" s="1323"/>
      <c r="BV25" s="1323"/>
      <c r="BW25" s="1324"/>
      <c r="BX25" s="1325" t="str">
        <f>IF(NOT('DATA ENTRY SHEET'!BO44=""),'DATA ENTRY SHEET'!BO44,"")</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307" t="str">
        <f>IF(NOT('DATA ENTRY SHEET'!C44=""),'DATA ENTRY SHEET'!C44,"")</f>
        <v/>
      </c>
      <c r="C26" s="1308"/>
      <c r="D26" s="1308"/>
      <c r="E26" s="1308"/>
      <c r="F26" s="1308"/>
      <c r="G26" s="1308"/>
      <c r="H26" s="1308"/>
      <c r="I26" s="1308"/>
      <c r="J26" s="1308"/>
      <c r="K26" s="1308"/>
      <c r="L26" s="1308"/>
      <c r="M26" s="1308"/>
      <c r="N26" s="1308"/>
      <c r="O26" s="1308"/>
      <c r="P26" s="1308"/>
      <c r="Q26" s="1308"/>
      <c r="R26" s="1308"/>
      <c r="S26" s="1308"/>
      <c r="T26" s="654" t="str">
        <f>IF('DATA ENTRY SHEET'!AG44&lt;&gt;"",LEFT('DATA ENTRY SHEET'!AG44,1),"")</f>
        <v/>
      </c>
      <c r="U26" s="1636" t="str">
        <f>IF(NOT('DATA ENTRY SHEET'!AF44=""),'DATA ENTRY SHEET'!AF44,"")</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SHEET'!BI44=""),'DATA ENTRY SHEET'!BI44,"")</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SHEET'!BP44=""),'DATA ENTRY SHEET'!BP44,"")</f>
        <v/>
      </c>
      <c r="BY26" s="1326"/>
      <c r="BZ26" s="1326"/>
      <c r="CA26" s="1327"/>
      <c r="CB26" s="1455" t="str">
        <f>IF(NOT('DATA ENTRY SHEET'!AP44=""),'DATA ENTRY SHEET'!AP44,"")</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SHEET'!D44=""),'DATA ENTRY SHEET'!D44,"")</f>
        <v/>
      </c>
      <c r="C27" s="1314"/>
      <c r="D27" s="1314"/>
      <c r="E27" s="1315"/>
      <c r="F27" s="1316" t="str">
        <f>IF(NOT('DATA ENTRY SHEET'!E44=""),'DATA ENTRY SHEET'!E44,"")</f>
        <v/>
      </c>
      <c r="G27" s="1317"/>
      <c r="H27" s="1318"/>
      <c r="I27" s="1350" t="str">
        <f>IF(NOT('DATA ENTRY SHEET'!F44=""),'DATA ENTRY SHEET'!F44,"")</f>
        <v/>
      </c>
      <c r="J27" s="1315"/>
      <c r="K27" s="1350" t="str">
        <f>IF(NOT('DATA ENTRY SHEET'!G44=""),'DATA ENTRY SHEET'!G44,"")</f>
        <v/>
      </c>
      <c r="L27" s="1315"/>
      <c r="M27" s="1351" t="str">
        <f>IF(NOT('DATA ENTRY SHEET'!H44=""),'DATA ENTRY SHEET'!H44,"")</f>
        <v/>
      </c>
      <c r="N27" s="1352"/>
      <c r="O27" s="1352"/>
      <c r="P27" s="1352"/>
      <c r="Q27" s="1353"/>
      <c r="R27" s="1350" t="str">
        <f>IF(NOT('DATA ENTRY SHEET'!I44=""),'DATA ENTRY SHEET'!I44,"")</f>
        <v/>
      </c>
      <c r="S27" s="1314"/>
      <c r="T27" s="1315"/>
      <c r="U27" s="1633" t="str">
        <f>IF(NOT('DATA ENTRY SHEET'!AE44=""),'DATA ENTRY SHEET'!AE44,"")</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SHEET'!BJ44=""),'DATA ENTRY SHEET'!BJ44,"")</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SHEET'!AU44=""),'DATA ENTRY SHEET'!AU44,"")</f>
        <v/>
      </c>
      <c r="BV27" s="1399"/>
      <c r="BW27" s="1400"/>
      <c r="BX27" s="1401"/>
      <c r="BY27" s="1402"/>
      <c r="BZ27" s="1402"/>
      <c r="CA27" s="1403"/>
      <c r="CB27" s="1369" t="str">
        <f>IF(NOT('DATA ENTRY SHEET'!AQ44=""),'DATA ENTRY SHEET'!AQ44,"")</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26</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SHEET'!J45=""),'DATA ENTRY SHEET'!J45,"")</f>
        <v/>
      </c>
      <c r="V29" s="1341"/>
      <c r="W29" s="1341"/>
      <c r="X29" s="1341"/>
      <c r="Y29" s="1341"/>
      <c r="Z29" s="1341"/>
      <c r="AA29" s="1341"/>
      <c r="AB29" s="1342"/>
      <c r="AC29" s="1640" t="str">
        <f>IF('DATA ENTRY SHEET'!AW45&lt;&gt;"",IF(NOT(TRIM(MID($AC$8,FIND(":",$AC$8)+1,9))="EDLP"),IF(NOT(TRIM(MID($AC$8,FIND(":",$AC$8)+1,9))="NON-EDLP"),TEXT('DATA ENTRY SHEET'!AW45,"$#0.00"),_xlfn.CONCAT(TEXT('DATA ENTRY SHEET'!AW45,"$#0.00")," (NON-EDLP, ADJ is $0.00)")),_xlfn.CONCAT(TEXT('DATA ENTRY SHEET'!AW45,"$#0.00")," (EDLP, ADJ is $0.00)")),"")</f>
        <v/>
      </c>
      <c r="AD29" s="1641"/>
      <c r="AE29" s="1641"/>
      <c r="AF29" s="1641"/>
      <c r="AG29" s="1641"/>
      <c r="AH29" s="1641"/>
      <c r="AI29" s="1641"/>
      <c r="AJ29" s="1641"/>
      <c r="AK29" s="1641"/>
      <c r="AL29" s="1641"/>
      <c r="AM29" s="1641"/>
      <c r="AN29" s="1642"/>
      <c r="AO29" s="1343" t="str">
        <f>IF(NOT('DATA ENTRY SHEET'!BG45=""),'DATA ENTRY SHEET'!BG45,"")</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SHEET'!BN45=""),'DATA ENTRY SHEET'!BN45,"")</f>
        <v/>
      </c>
      <c r="BY29" s="1447"/>
      <c r="BZ29" s="1447"/>
      <c r="CA29" s="1448"/>
      <c r="CB29" s="1449" t="str">
        <f>IF(NOT('DATA ENTRY SHEET'!AR45=""),'DATA ENTRY SHEET'!AR45,"")</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SHEET'!B45=""),'DATA ENTRY SHEET'!B45,"")</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SHEET'!AD45=""),'DATA ENTRY SHEET'!AD45,"")</f>
        <v/>
      </c>
      <c r="V30" s="1644"/>
      <c r="W30" s="1644"/>
      <c r="X30" s="1644"/>
      <c r="Y30" s="1644"/>
      <c r="Z30" s="1644"/>
      <c r="AA30" s="1644"/>
      <c r="AB30" s="1645"/>
      <c r="AC30" s="1646" t="str">
        <f>IF(NOT('DATA ENTRY SHEET'!BA45=""),IF('DATA ENTRY SHEET'!F45="","UPK?",TEXT('DATA ENTRY SHEET'!BA45/'DATA ENTRY SHEET'!F45,"$#0.00")),"")</f>
        <v/>
      </c>
      <c r="AD30" s="1647"/>
      <c r="AE30" s="1647"/>
      <c r="AF30" s="1648"/>
      <c r="AG30" s="1646" t="str">
        <f>IF(NOT('DATA ENTRY SHEET'!BB45=""),IF('DATA ENTRY SHEET'!F45="","UPK?",TEXT('DATA ENTRY SHEET'!BB45/'DATA ENTRY SHEET'!F45,"$#0.00")),"")</f>
        <v/>
      </c>
      <c r="AH30" s="1647"/>
      <c r="AI30" s="1647"/>
      <c r="AJ30" s="1648"/>
      <c r="AK30" s="1646" t="str">
        <f>IF(NOT('DATA ENTRY SHEET'!BC45=""),IF('DATA ENTRY SHEET'!F45="","UPK?",TEXT('DATA ENTRY SHEET'!BC45/'DATA ENTRY SHEET'!F45,"$#0.00")),"")</f>
        <v/>
      </c>
      <c r="AL30" s="1647"/>
      <c r="AM30" s="1647"/>
      <c r="AN30" s="1648"/>
      <c r="AO30" s="1331" t="str">
        <f>IF(NOT('DATA ENTRY SHEET'!BH45=""),'DATA ENTRY SHEET'!BH45,"")</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SHEET'!BK45=""),'DATA ENTRY SHEET'!BK45,"")</f>
        <v/>
      </c>
      <c r="BG30" s="1323"/>
      <c r="BH30" s="1323"/>
      <c r="BI30" s="1323"/>
      <c r="BJ30" s="1323"/>
      <c r="BK30" s="1324"/>
      <c r="BL30" s="1322" t="str">
        <f>IF(NOT('DATA ENTRY SHEET'!BL45=""),'DATA ENTRY SHEET'!BL45,"")</f>
        <v/>
      </c>
      <c r="BM30" s="1323"/>
      <c r="BN30" s="1323"/>
      <c r="BO30" s="1323"/>
      <c r="BP30" s="1323"/>
      <c r="BQ30" s="1324"/>
      <c r="BR30" s="1322" t="str">
        <f>IF(NOT('DATA ENTRY SHEET'!BM45=""),'DATA ENTRY SHEET'!BM45,"")</f>
        <v/>
      </c>
      <c r="BS30" s="1323"/>
      <c r="BT30" s="1323"/>
      <c r="BU30" s="1323"/>
      <c r="BV30" s="1323"/>
      <c r="BW30" s="1324"/>
      <c r="BX30" s="1325" t="str">
        <f>IF(NOT('DATA ENTRY SHEET'!BO45=""),'DATA ENTRY SHEET'!BO45,"")</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307" t="str">
        <f>IF(NOT('DATA ENTRY SHEET'!C45=""),'DATA ENTRY SHEET'!C45,"")</f>
        <v/>
      </c>
      <c r="C31" s="1308"/>
      <c r="D31" s="1308"/>
      <c r="E31" s="1308"/>
      <c r="F31" s="1308"/>
      <c r="G31" s="1308"/>
      <c r="H31" s="1308"/>
      <c r="I31" s="1308"/>
      <c r="J31" s="1308"/>
      <c r="K31" s="1308"/>
      <c r="L31" s="1308"/>
      <c r="M31" s="1308"/>
      <c r="N31" s="1308"/>
      <c r="O31" s="1308"/>
      <c r="P31" s="1308"/>
      <c r="Q31" s="1308"/>
      <c r="R31" s="1308"/>
      <c r="S31" s="1308"/>
      <c r="T31" s="654" t="str">
        <f>IF('DATA ENTRY SHEET'!AG45&lt;&gt;"",LEFT('DATA ENTRY SHEET'!AG45,1),"")</f>
        <v/>
      </c>
      <c r="U31" s="1636" t="str">
        <f>IF(NOT('DATA ENTRY SHEET'!AF45=""),'DATA ENTRY SHEET'!AF45,"")</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SHEET'!BI45=""),'DATA ENTRY SHEET'!BI45,"")</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SHEET'!BP45=""),'DATA ENTRY SHEET'!BP45,"")</f>
        <v/>
      </c>
      <c r="BY31" s="1326"/>
      <c r="BZ31" s="1326"/>
      <c r="CA31" s="1327"/>
      <c r="CB31" s="1455" t="str">
        <f>IF(NOT('DATA ENTRY SHEET'!AP45=""),'DATA ENTRY SHEET'!AP45,"")</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SHEET'!D45=""),'DATA ENTRY SHEET'!D45,"")</f>
        <v/>
      </c>
      <c r="C32" s="1314"/>
      <c r="D32" s="1314"/>
      <c r="E32" s="1315"/>
      <c r="F32" s="1316" t="str">
        <f>IF(NOT('DATA ENTRY SHEET'!E45=""),'DATA ENTRY SHEET'!E45,"")</f>
        <v/>
      </c>
      <c r="G32" s="1317"/>
      <c r="H32" s="1318"/>
      <c r="I32" s="1350" t="str">
        <f>IF(NOT('DATA ENTRY SHEET'!F45=""),'DATA ENTRY SHEET'!F45,"")</f>
        <v/>
      </c>
      <c r="J32" s="1315"/>
      <c r="K32" s="1350" t="str">
        <f>IF(NOT('DATA ENTRY SHEET'!G45=""),'DATA ENTRY SHEET'!G45,"")</f>
        <v/>
      </c>
      <c r="L32" s="1315"/>
      <c r="M32" s="1351" t="str">
        <f>IF(NOT('DATA ENTRY SHEET'!H45=""),'DATA ENTRY SHEET'!H45,"")</f>
        <v/>
      </c>
      <c r="N32" s="1352"/>
      <c r="O32" s="1352"/>
      <c r="P32" s="1352"/>
      <c r="Q32" s="1353"/>
      <c r="R32" s="1350" t="str">
        <f>IF(NOT('DATA ENTRY SHEET'!I45=""),'DATA ENTRY SHEET'!I45,"")</f>
        <v/>
      </c>
      <c r="S32" s="1314"/>
      <c r="T32" s="1315"/>
      <c r="U32" s="1633" t="str">
        <f>IF(NOT('DATA ENTRY SHEET'!AE45=""),'DATA ENTRY SHEET'!AE45,"")</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SHEET'!BJ45=""),'DATA ENTRY SHEET'!BJ45,"")</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SHEET'!AU45=""),'DATA ENTRY SHEET'!AU45,"")</f>
        <v/>
      </c>
      <c r="BV32" s="1399"/>
      <c r="BW32" s="1400"/>
      <c r="BX32" s="1401"/>
      <c r="BY32" s="1402"/>
      <c r="BZ32" s="1402"/>
      <c r="CA32" s="1403"/>
      <c r="CB32" s="1369" t="str">
        <f>IF(NOT('DATA ENTRY SHEET'!AQ45=""),'DATA ENTRY SHEET'!AQ45,"")</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27</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SHEET'!J46=""),'DATA ENTRY SHEET'!J46,"")</f>
        <v/>
      </c>
      <c r="V34" s="1341"/>
      <c r="W34" s="1341"/>
      <c r="X34" s="1341"/>
      <c r="Y34" s="1341"/>
      <c r="Z34" s="1341"/>
      <c r="AA34" s="1341"/>
      <c r="AB34" s="1342"/>
      <c r="AC34" s="1640" t="str">
        <f>IF('DATA ENTRY SHEET'!AW46&lt;&gt;"",IF(NOT(TRIM(MID($AC$8,FIND(":",$AC$8)+1,9))="EDLP"),IF(NOT(TRIM(MID($AC$8,FIND(":",$AC$8)+1,9))="NON-EDLP"),TEXT('DATA ENTRY SHEET'!AW46,"$#0.00"),_xlfn.CONCAT(TEXT('DATA ENTRY SHEET'!AW46,"$#0.00")," (NON-EDLP, ADJ is $0.00)")),_xlfn.CONCAT(TEXT('DATA ENTRY SHEET'!AW46,"$#0.00")," (EDLP, ADJ is $0.00)")),"")</f>
        <v/>
      </c>
      <c r="AD34" s="1641"/>
      <c r="AE34" s="1641"/>
      <c r="AF34" s="1641"/>
      <c r="AG34" s="1641"/>
      <c r="AH34" s="1641"/>
      <c r="AI34" s="1641"/>
      <c r="AJ34" s="1641"/>
      <c r="AK34" s="1641"/>
      <c r="AL34" s="1641"/>
      <c r="AM34" s="1641"/>
      <c r="AN34" s="1642"/>
      <c r="AO34" s="1343" t="str">
        <f>IF(NOT('DATA ENTRY SHEET'!BG46=""),'DATA ENTRY SHEET'!BG46,"")</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SHEET'!BN46=""),'DATA ENTRY SHEET'!BN46,"")</f>
        <v/>
      </c>
      <c r="BY34" s="1447"/>
      <c r="BZ34" s="1447"/>
      <c r="CA34" s="1448"/>
      <c r="CB34" s="1449" t="str">
        <f>IF(NOT('DATA ENTRY SHEET'!AR46=""),'DATA ENTRY SHEET'!AR46,"")</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SHEET'!B46=""),'DATA ENTRY SHEET'!B46,"")</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SHEET'!AD46=""),'DATA ENTRY SHEET'!AD46,"")</f>
        <v/>
      </c>
      <c r="V35" s="1644"/>
      <c r="W35" s="1644"/>
      <c r="X35" s="1644"/>
      <c r="Y35" s="1644"/>
      <c r="Z35" s="1644"/>
      <c r="AA35" s="1644"/>
      <c r="AB35" s="1645"/>
      <c r="AC35" s="1646" t="str">
        <f>IF(NOT('DATA ENTRY SHEET'!BA46=""),IF('DATA ENTRY SHEET'!F46="","UPK?",TEXT('DATA ENTRY SHEET'!BA46/'DATA ENTRY SHEET'!F46,"$#0.00")),"")</f>
        <v/>
      </c>
      <c r="AD35" s="1647"/>
      <c r="AE35" s="1647"/>
      <c r="AF35" s="1648"/>
      <c r="AG35" s="1646" t="str">
        <f>IF(NOT('DATA ENTRY SHEET'!BB46=""),IF('DATA ENTRY SHEET'!F46="","UPK?",TEXT('DATA ENTRY SHEET'!BB46/'DATA ENTRY SHEET'!F46,"$#0.00")),"")</f>
        <v/>
      </c>
      <c r="AH35" s="1647"/>
      <c r="AI35" s="1647"/>
      <c r="AJ35" s="1648"/>
      <c r="AK35" s="1646" t="str">
        <f>IF(NOT('DATA ENTRY SHEET'!BC46=""),IF('DATA ENTRY SHEET'!F46="","UPK?",TEXT('DATA ENTRY SHEET'!BC46/'DATA ENTRY SHEET'!F46,"$#0.00")),"")</f>
        <v/>
      </c>
      <c r="AL35" s="1647"/>
      <c r="AM35" s="1647"/>
      <c r="AN35" s="1648"/>
      <c r="AO35" s="1331" t="str">
        <f>IF(NOT('DATA ENTRY SHEET'!BH46=""),'DATA ENTRY SHEET'!BH46,"")</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SHEET'!BK46=""),'DATA ENTRY SHEET'!BK46,"")</f>
        <v/>
      </c>
      <c r="BG35" s="1323"/>
      <c r="BH35" s="1323"/>
      <c r="BI35" s="1323"/>
      <c r="BJ35" s="1323"/>
      <c r="BK35" s="1324"/>
      <c r="BL35" s="1322" t="str">
        <f>IF(NOT('DATA ENTRY SHEET'!BL46=""),'DATA ENTRY SHEET'!BL46,"")</f>
        <v/>
      </c>
      <c r="BM35" s="1323"/>
      <c r="BN35" s="1323"/>
      <c r="BO35" s="1323"/>
      <c r="BP35" s="1323"/>
      <c r="BQ35" s="1324"/>
      <c r="BR35" s="1322" t="str">
        <f>IF(NOT('DATA ENTRY SHEET'!BM46=""),'DATA ENTRY SHEET'!BM46,"")</f>
        <v/>
      </c>
      <c r="BS35" s="1323"/>
      <c r="BT35" s="1323"/>
      <c r="BU35" s="1323"/>
      <c r="BV35" s="1323"/>
      <c r="BW35" s="1324"/>
      <c r="BX35" s="1325" t="str">
        <f>IF(NOT('DATA ENTRY SHEET'!BO46=""),'DATA ENTRY SHEET'!BO46,"")</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307" t="str">
        <f>IF(NOT('DATA ENTRY SHEET'!C46=""),'DATA ENTRY SHEET'!C46,"")</f>
        <v/>
      </c>
      <c r="C36" s="1308"/>
      <c r="D36" s="1308"/>
      <c r="E36" s="1308"/>
      <c r="F36" s="1308"/>
      <c r="G36" s="1308"/>
      <c r="H36" s="1308"/>
      <c r="I36" s="1308"/>
      <c r="J36" s="1308"/>
      <c r="K36" s="1308"/>
      <c r="L36" s="1308"/>
      <c r="M36" s="1308"/>
      <c r="N36" s="1308"/>
      <c r="O36" s="1308"/>
      <c r="P36" s="1308"/>
      <c r="Q36" s="1308"/>
      <c r="R36" s="1308"/>
      <c r="S36" s="1308"/>
      <c r="T36" s="654" t="str">
        <f>IF('DATA ENTRY SHEET'!AG46&lt;&gt;"",LEFT('DATA ENTRY SHEET'!AG46,1),"")</f>
        <v/>
      </c>
      <c r="U36" s="1636" t="str">
        <f>IF(NOT('DATA ENTRY SHEET'!AF46=""),'DATA ENTRY SHEET'!AF46,"")</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SHEET'!BI46=""),'DATA ENTRY SHEET'!BI46,"")</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SHEET'!BP46=""),'DATA ENTRY SHEET'!BP46,"")</f>
        <v/>
      </c>
      <c r="BY36" s="1326"/>
      <c r="BZ36" s="1326"/>
      <c r="CA36" s="1327"/>
      <c r="CB36" s="1455" t="str">
        <f>IF(NOT('DATA ENTRY SHEET'!AP46=""),'DATA ENTRY SHEET'!AP46,"")</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SHEET'!D46=""),'DATA ENTRY SHEET'!D46,"")</f>
        <v/>
      </c>
      <c r="C37" s="1314"/>
      <c r="D37" s="1314"/>
      <c r="E37" s="1315"/>
      <c r="F37" s="1316" t="str">
        <f>IF(NOT('DATA ENTRY SHEET'!E46=""),'DATA ENTRY SHEET'!E46,"")</f>
        <v/>
      </c>
      <c r="G37" s="1317"/>
      <c r="H37" s="1318"/>
      <c r="I37" s="1350" t="str">
        <f>IF(NOT('DATA ENTRY SHEET'!F46=""),'DATA ENTRY SHEET'!F46,"")</f>
        <v/>
      </c>
      <c r="J37" s="1315"/>
      <c r="K37" s="1350" t="str">
        <f>IF(NOT('DATA ENTRY SHEET'!G46=""),'DATA ENTRY SHEET'!G46,"")</f>
        <v/>
      </c>
      <c r="L37" s="1315"/>
      <c r="M37" s="1351" t="str">
        <f>IF(NOT('DATA ENTRY SHEET'!H46=""),'DATA ENTRY SHEET'!H46,"")</f>
        <v/>
      </c>
      <c r="N37" s="1352"/>
      <c r="O37" s="1352"/>
      <c r="P37" s="1352"/>
      <c r="Q37" s="1353"/>
      <c r="R37" s="1350" t="str">
        <f>IF(NOT('DATA ENTRY SHEET'!I46=""),'DATA ENTRY SHEET'!I46,"")</f>
        <v/>
      </c>
      <c r="S37" s="1314"/>
      <c r="T37" s="1315"/>
      <c r="U37" s="1633" t="str">
        <f>IF(NOT('DATA ENTRY SHEET'!AE46=""),'DATA ENTRY SHEET'!AE46,"")</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SHEET'!BJ46=""),'DATA ENTRY SHEET'!BJ46,"")</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SHEET'!AU46=""),'DATA ENTRY SHEET'!AU46,"")</f>
        <v/>
      </c>
      <c r="BV37" s="1399"/>
      <c r="BW37" s="1400"/>
      <c r="BX37" s="1401"/>
      <c r="BY37" s="1402"/>
      <c r="BZ37" s="1402"/>
      <c r="CA37" s="1403"/>
      <c r="CB37" s="1369" t="str">
        <f>IF(NOT('DATA ENTRY SHEET'!AQ46=""),'DATA ENTRY SHEET'!AQ46,"")</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28</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SHEET'!J47=""),'DATA ENTRY SHEET'!J47,"")</f>
        <v/>
      </c>
      <c r="V39" s="1341"/>
      <c r="W39" s="1341"/>
      <c r="X39" s="1341"/>
      <c r="Y39" s="1341"/>
      <c r="Z39" s="1341"/>
      <c r="AA39" s="1341"/>
      <c r="AB39" s="1342"/>
      <c r="AC39" s="1640" t="str">
        <f>IF('DATA ENTRY SHEET'!AW47&lt;&gt;"",IF(NOT(TRIM(MID($AC$8,FIND(":",$AC$8)+1,9))="EDLP"),IF(NOT(TRIM(MID($AC$8,FIND(":",$AC$8)+1,9))="NON-EDLP"),TEXT('DATA ENTRY SHEET'!AW47,"$#0.00"),_xlfn.CONCAT(TEXT('DATA ENTRY SHEET'!AW47,"$#0.00")," (NON-EDLP, ADJ is $0.00)")),_xlfn.CONCAT(TEXT('DATA ENTRY SHEET'!AW47,"$#0.00")," (EDLP, ADJ is $0.00)")),"")</f>
        <v/>
      </c>
      <c r="AD39" s="1641"/>
      <c r="AE39" s="1641"/>
      <c r="AF39" s="1641"/>
      <c r="AG39" s="1641"/>
      <c r="AH39" s="1641"/>
      <c r="AI39" s="1641"/>
      <c r="AJ39" s="1641"/>
      <c r="AK39" s="1641"/>
      <c r="AL39" s="1641"/>
      <c r="AM39" s="1641"/>
      <c r="AN39" s="1642"/>
      <c r="AO39" s="1343" t="str">
        <f>IF(NOT('DATA ENTRY SHEET'!BG47=""),'DATA ENTRY SHEET'!BG47,"")</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SHEET'!BN47=""),'DATA ENTRY SHEET'!BN47,"")</f>
        <v/>
      </c>
      <c r="BY39" s="1447"/>
      <c r="BZ39" s="1447"/>
      <c r="CA39" s="1448"/>
      <c r="CB39" s="1449" t="str">
        <f>IF(NOT('DATA ENTRY SHEET'!AR47=""),'DATA ENTRY SHEET'!AR47,"")</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SHEET'!B47=""),'DATA ENTRY SHEET'!B47,"")</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SHEET'!AD47=""),'DATA ENTRY SHEET'!AD47,"")</f>
        <v/>
      </c>
      <c r="V40" s="1644"/>
      <c r="W40" s="1644"/>
      <c r="X40" s="1644"/>
      <c r="Y40" s="1644"/>
      <c r="Z40" s="1644"/>
      <c r="AA40" s="1644"/>
      <c r="AB40" s="1645"/>
      <c r="AC40" s="1646" t="str">
        <f>IF(NOT('DATA ENTRY SHEET'!BA47=""),IF('DATA ENTRY SHEET'!F47="","UPK?",TEXT('DATA ENTRY SHEET'!BA47/'DATA ENTRY SHEET'!F47,"$#0.00")),"")</f>
        <v/>
      </c>
      <c r="AD40" s="1647"/>
      <c r="AE40" s="1647"/>
      <c r="AF40" s="1648"/>
      <c r="AG40" s="1646" t="str">
        <f>IF(NOT('DATA ENTRY SHEET'!BB47=""),IF('DATA ENTRY SHEET'!F47="","UPK?",TEXT('DATA ENTRY SHEET'!BB47/'DATA ENTRY SHEET'!F47,"$#0.00")),"")</f>
        <v/>
      </c>
      <c r="AH40" s="1647"/>
      <c r="AI40" s="1647"/>
      <c r="AJ40" s="1648"/>
      <c r="AK40" s="1646" t="str">
        <f>IF(NOT('DATA ENTRY SHEET'!BC47=""),IF('DATA ENTRY SHEET'!F47="","UPK?",TEXT('DATA ENTRY SHEET'!BC47/'DATA ENTRY SHEET'!F47,"$#0.00")),"")</f>
        <v/>
      </c>
      <c r="AL40" s="1647"/>
      <c r="AM40" s="1647"/>
      <c r="AN40" s="1648"/>
      <c r="AO40" s="1331" t="str">
        <f>IF(NOT('DATA ENTRY SHEET'!BH47=""),'DATA ENTRY SHEET'!BH47,"")</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SHEET'!BK47=""),'DATA ENTRY SHEET'!BK47,"")</f>
        <v/>
      </c>
      <c r="BG40" s="1323"/>
      <c r="BH40" s="1323"/>
      <c r="BI40" s="1323"/>
      <c r="BJ40" s="1323"/>
      <c r="BK40" s="1324"/>
      <c r="BL40" s="1322" t="str">
        <f>IF(NOT('DATA ENTRY SHEET'!BL47=""),'DATA ENTRY SHEET'!BL47,"")</f>
        <v/>
      </c>
      <c r="BM40" s="1323"/>
      <c r="BN40" s="1323"/>
      <c r="BO40" s="1323"/>
      <c r="BP40" s="1323"/>
      <c r="BQ40" s="1324"/>
      <c r="BR40" s="1322" t="str">
        <f>IF(NOT('DATA ENTRY SHEET'!BM47=""),'DATA ENTRY SHEET'!BM47,"")</f>
        <v/>
      </c>
      <c r="BS40" s="1323"/>
      <c r="BT40" s="1323"/>
      <c r="BU40" s="1323"/>
      <c r="BV40" s="1323"/>
      <c r="BW40" s="1324"/>
      <c r="BX40" s="1325" t="str">
        <f>IF(NOT('DATA ENTRY SHEET'!BO47=""),'DATA ENTRY SHEET'!BO47,"")</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307" t="str">
        <f>IF(NOT('DATA ENTRY SHEET'!C47=""),'DATA ENTRY SHEET'!C47,"")</f>
        <v/>
      </c>
      <c r="C41" s="1308"/>
      <c r="D41" s="1308"/>
      <c r="E41" s="1308"/>
      <c r="F41" s="1308"/>
      <c r="G41" s="1308"/>
      <c r="H41" s="1308"/>
      <c r="I41" s="1308"/>
      <c r="J41" s="1308"/>
      <c r="K41" s="1308"/>
      <c r="L41" s="1308"/>
      <c r="M41" s="1308"/>
      <c r="N41" s="1308"/>
      <c r="O41" s="1308"/>
      <c r="P41" s="1308"/>
      <c r="Q41" s="1308"/>
      <c r="R41" s="1308"/>
      <c r="S41" s="1308"/>
      <c r="T41" s="654" t="str">
        <f>IF('DATA ENTRY SHEET'!AG47&lt;&gt;"",LEFT('DATA ENTRY SHEET'!AG47,1),"")</f>
        <v/>
      </c>
      <c r="U41" s="1636" t="str">
        <f>IF(NOT('DATA ENTRY SHEET'!AF47=""),'DATA ENTRY SHEET'!AF47,"")</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SHEET'!BI47=""),'DATA ENTRY SHEET'!BI47,"")</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SHEET'!BP47=""),'DATA ENTRY SHEET'!BP47,"")</f>
        <v/>
      </c>
      <c r="BY41" s="1326"/>
      <c r="BZ41" s="1326"/>
      <c r="CA41" s="1327"/>
      <c r="CB41" s="1455" t="str">
        <f>IF(NOT('DATA ENTRY SHEET'!AP47=""),'DATA ENTRY SHEET'!AP47,"")</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SHEET'!D47=""),'DATA ENTRY SHEET'!D47,"")</f>
        <v/>
      </c>
      <c r="C42" s="1314"/>
      <c r="D42" s="1314"/>
      <c r="E42" s="1315"/>
      <c r="F42" s="1316" t="str">
        <f>IF(NOT('DATA ENTRY SHEET'!E47=""),'DATA ENTRY SHEET'!E47,"")</f>
        <v/>
      </c>
      <c r="G42" s="1317"/>
      <c r="H42" s="1318"/>
      <c r="I42" s="1350" t="str">
        <f>IF(NOT('DATA ENTRY SHEET'!F47=""),'DATA ENTRY SHEET'!F47,"")</f>
        <v/>
      </c>
      <c r="J42" s="1315"/>
      <c r="K42" s="1350" t="str">
        <f>IF(NOT('DATA ENTRY SHEET'!G47=""),'DATA ENTRY SHEET'!G47,"")</f>
        <v/>
      </c>
      <c r="L42" s="1315"/>
      <c r="M42" s="1351" t="str">
        <f>IF(NOT('DATA ENTRY SHEET'!H47=""),'DATA ENTRY SHEET'!H47,"")</f>
        <v/>
      </c>
      <c r="N42" s="1352"/>
      <c r="O42" s="1352"/>
      <c r="P42" s="1352"/>
      <c r="Q42" s="1353"/>
      <c r="R42" s="1350" t="str">
        <f>IF(NOT('DATA ENTRY SHEET'!I47=""),'DATA ENTRY SHEET'!I47,"")</f>
        <v/>
      </c>
      <c r="S42" s="1314"/>
      <c r="T42" s="1315"/>
      <c r="U42" s="1633" t="str">
        <f>IF(NOT('DATA ENTRY SHEET'!AE47=""),'DATA ENTRY SHEET'!AE47,"")</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SHEET'!BJ47=""),'DATA ENTRY SHEET'!BJ47,"")</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SHEET'!AU47=""),'DATA ENTRY SHEET'!AU47,"")</f>
        <v/>
      </c>
      <c r="BV42" s="1399"/>
      <c r="BW42" s="1400"/>
      <c r="BX42" s="1401"/>
      <c r="BY42" s="1402"/>
      <c r="BZ42" s="1402"/>
      <c r="CA42" s="1403"/>
      <c r="CB42" s="1369" t="str">
        <f>IF(NOT('DATA ENTRY SHEET'!AQ47=""),'DATA ENTRY SHEET'!AQ47,"")</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2sVlhFCTlJygsREDM1RV3cPNDIRZqH80ib0hiCgJ8i7TwkdOIartqc9ThkhSXp8LT1h9FjXipDPQeABH0f6lWQ==" saltValue="w/IK39xMEV70xgf5grETBQ==" spinCount="100000" sheet="1"/>
  <mergeCells count="451">
    <mergeCell ref="J2:AG2"/>
    <mergeCell ref="J4:AG4"/>
    <mergeCell ref="CJ4:CK4"/>
    <mergeCell ref="CW4:DC4"/>
    <mergeCell ref="K6:M6"/>
    <mergeCell ref="N6:U6"/>
    <mergeCell ref="Y6:AF6"/>
    <mergeCell ref="CJ6:CK6"/>
    <mergeCell ref="AY6:BE6"/>
    <mergeCell ref="BF6:CH6"/>
    <mergeCell ref="BF4:CH4"/>
    <mergeCell ref="BF2:CH2"/>
    <mergeCell ref="AM6:AX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B14:T14"/>
    <mergeCell ref="U14:AB14"/>
    <mergeCell ref="AO14:AS14"/>
    <mergeCell ref="AT14:AV14"/>
    <mergeCell ref="AW14:AY14"/>
    <mergeCell ref="AZ14:BB14"/>
    <mergeCell ref="AW10:AY12"/>
    <mergeCell ref="AZ10:BB12"/>
    <mergeCell ref="AG12:AJ12"/>
    <mergeCell ref="AK12:AN12"/>
    <mergeCell ref="AO12:AS12"/>
    <mergeCell ref="U12:AB12"/>
    <mergeCell ref="AC12:AF12"/>
    <mergeCell ref="B11:R11"/>
    <mergeCell ref="S11:T11"/>
    <mergeCell ref="AC14:AN14"/>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BF35:BK35"/>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AO36:AS36"/>
    <mergeCell ref="BL35:BQ35"/>
    <mergeCell ref="BR35:BW35"/>
    <mergeCell ref="BU37:BW37"/>
    <mergeCell ref="BX37:CA37"/>
    <mergeCell ref="AO37:AS37"/>
    <mergeCell ref="AT37:AV37"/>
    <mergeCell ref="AW37:AY37"/>
    <mergeCell ref="CE34:CH37"/>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7:CD37"/>
    <mergeCell ref="BR37:BT37"/>
    <mergeCell ref="BC35:BE35"/>
    <mergeCell ref="R42:T42"/>
    <mergeCell ref="U42:AB42"/>
    <mergeCell ref="CE39:CH42"/>
    <mergeCell ref="BX35:CA35"/>
    <mergeCell ref="BR40:BW40"/>
    <mergeCell ref="BX40:CA40"/>
    <mergeCell ref="BF40:BK40"/>
    <mergeCell ref="BL40:BQ40"/>
    <mergeCell ref="AC39:AN39"/>
    <mergeCell ref="AG36:AJ36"/>
    <mergeCell ref="AK36:AN36"/>
    <mergeCell ref="CB35:CD35"/>
    <mergeCell ref="AO39:AS39"/>
    <mergeCell ref="AT39:AV39"/>
    <mergeCell ref="AW39:AY39"/>
    <mergeCell ref="AZ39:BB39"/>
    <mergeCell ref="AZ37:BB37"/>
    <mergeCell ref="CB36:CD36"/>
    <mergeCell ref="AZ36:BB36"/>
    <mergeCell ref="BC36:BE36"/>
    <mergeCell ref="BF36:BK36"/>
    <mergeCell ref="BL36:BQ36"/>
    <mergeCell ref="AT36:AV36"/>
    <mergeCell ref="AW36:AY36"/>
    <mergeCell ref="BC39:BE39"/>
    <mergeCell ref="BC37:BE37"/>
    <mergeCell ref="BF37:BQ37"/>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B44:T50"/>
    <mergeCell ref="U44:Z44"/>
    <mergeCell ref="K42:L42"/>
    <mergeCell ref="AZ41:BB41"/>
    <mergeCell ref="BC41:BE41"/>
    <mergeCell ref="BF41:BK41"/>
    <mergeCell ref="BL41:BQ41"/>
    <mergeCell ref="AC41:AF41"/>
    <mergeCell ref="AG41:AJ41"/>
    <mergeCell ref="AK41:AN41"/>
    <mergeCell ref="AO41:AS41"/>
    <mergeCell ref="AT40:AV40"/>
    <mergeCell ref="AW40:AY40"/>
    <mergeCell ref="AZ40:BB40"/>
    <mergeCell ref="B40:T40"/>
    <mergeCell ref="U40:AB40"/>
    <mergeCell ref="AC40:AF40"/>
    <mergeCell ref="B41:S41"/>
    <mergeCell ref="CB42:CD42"/>
    <mergeCell ref="BR41:BW41"/>
    <mergeCell ref="BX41:CA41"/>
    <mergeCell ref="BF39:BK39"/>
    <mergeCell ref="BL39:BQ39"/>
    <mergeCell ref="BR39:BW39"/>
    <mergeCell ref="BX39:CA39"/>
    <mergeCell ref="CB39:CD39"/>
    <mergeCell ref="CB40:CD40"/>
    <mergeCell ref="AG40:AJ40"/>
    <mergeCell ref="AK40:AN40"/>
    <mergeCell ref="AO40:AS40"/>
    <mergeCell ref="BC40:BE40"/>
    <mergeCell ref="U41:AB41"/>
    <mergeCell ref="CB41:CD41"/>
    <mergeCell ref="B42:E42"/>
    <mergeCell ref="F42:H42"/>
    <mergeCell ref="I42:J42"/>
    <mergeCell ref="AT41:AV41"/>
    <mergeCell ref="AW41:AY41"/>
    <mergeCell ref="B16:S16"/>
    <mergeCell ref="B21:S21"/>
    <mergeCell ref="B26:S26"/>
    <mergeCell ref="B31:S31"/>
    <mergeCell ref="B36:S36"/>
    <mergeCell ref="B37:E37"/>
    <mergeCell ref="F37:H37"/>
    <mergeCell ref="I37:J37"/>
    <mergeCell ref="K37:L37"/>
    <mergeCell ref="M37:Q37"/>
    <mergeCell ref="R37:T37"/>
    <mergeCell ref="B35:T35"/>
    <mergeCell ref="U37:AB37"/>
    <mergeCell ref="B29:T29"/>
    <mergeCell ref="U29:AB29"/>
    <mergeCell ref="B19:T19"/>
    <mergeCell ref="U19:AB19"/>
    <mergeCell ref="B39:T39"/>
    <mergeCell ref="U39:AB39"/>
    <mergeCell ref="U36:AB36"/>
    <mergeCell ref="AC36:AF36"/>
    <mergeCell ref="AC37:AF37"/>
    <mergeCell ref="U32:AB32"/>
    <mergeCell ref="AC34:AN34"/>
    <mergeCell ref="AG37:AJ37"/>
    <mergeCell ref="AK37:AN37"/>
    <mergeCell ref="U35:AB35"/>
    <mergeCell ref="AC35:AF35"/>
    <mergeCell ref="AG35:AJ35"/>
    <mergeCell ref="AK35:AN35"/>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41" priority="10">
      <formula>ISERROR(AC14)</formula>
    </cfRule>
  </conditionalFormatting>
  <conditionalFormatting sqref="AO14:AO17 AO19:AO22 AO24:AO27 AO29:AO32 AO34:AO37 AO39:AO42">
    <cfRule type="containsErrors" dxfId="40" priority="9">
      <formula>ISERROR(AO14)</formula>
    </cfRule>
  </conditionalFormatting>
  <conditionalFormatting sqref="AT18:AV18 AT24:AT27 AT29:AT32 AT34:AT37 AT23:AV23 AT28:AV28 AT33:AV33 AT38:AV38">
    <cfRule type="containsErrors" dxfId="39" priority="4">
      <formula>ISERROR(AT18)</formula>
    </cfRule>
  </conditionalFormatting>
  <conditionalFormatting sqref="AT14:AT17">
    <cfRule type="containsErrors" dxfId="38" priority="3">
      <formula>ISERROR(AT14)</formula>
    </cfRule>
  </conditionalFormatting>
  <conditionalFormatting sqref="AT19:AT22">
    <cfRule type="containsErrors" dxfId="37" priority="2">
      <formula>ISERROR(AT19)</formula>
    </cfRule>
  </conditionalFormatting>
  <conditionalFormatting sqref="AT39:AT42">
    <cfRule type="containsErrors" dxfId="36" priority="1">
      <formula>ISERROR(AT39)</formula>
    </cfRule>
  </conditionalFormatting>
  <hyperlinks>
    <hyperlink ref="CJ8" location="'DATA ENTRY SHEET'!B41" display="'DATA ENTRY SHEET'!B41" xr:uid="{E8FEC10D-93A1-4B09-8544-BE20856A7ADC}"/>
  </hyperlinks>
  <printOptions horizontalCentered="1" verticalCentered="1"/>
  <pageMargins left="0" right="0" top="0" bottom="0" header="0" footer="0"/>
  <pageSetup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31D25-EDC3-473E-B0BD-77A482A82095}">
  <sheetPr>
    <pageSetUpPr fitToPage="1"/>
  </sheetPr>
  <dimension ref="A1:AG42"/>
  <sheetViews>
    <sheetView zoomScaleNormal="100" workbookViewId="0">
      <selection activeCell="AA2" sqref="AA2"/>
    </sheetView>
  </sheetViews>
  <sheetFormatPr defaultColWidth="9.1796875" defaultRowHeight="15.5" x14ac:dyDescent="0.35"/>
  <cols>
    <col min="1" max="1" width="3" style="1" customWidth="1"/>
    <col min="2" max="2" width="6.81640625" style="1" customWidth="1"/>
    <col min="3" max="3" width="5.81640625" style="1" customWidth="1"/>
    <col min="4" max="4" width="6.81640625" style="1" customWidth="1"/>
    <col min="5" max="5" width="3.81640625" style="1" customWidth="1"/>
    <col min="6" max="6" width="3" style="1" customWidth="1"/>
    <col min="7" max="10" width="3.81640625" style="1" customWidth="1"/>
    <col min="11" max="11" width="2.81640625" style="1" customWidth="1"/>
    <col min="12" max="12" width="3.81640625" style="1" customWidth="1"/>
    <col min="13" max="13" width="4.81640625" style="1" customWidth="1"/>
    <col min="14" max="14" width="3.81640625" style="1" customWidth="1"/>
    <col min="15" max="15" width="2.1796875" style="1" customWidth="1"/>
    <col min="16" max="16" width="3" style="1" customWidth="1"/>
    <col min="17" max="17" width="1.453125" style="1" customWidth="1"/>
    <col min="18" max="25" width="6.54296875" style="1" customWidth="1"/>
    <col min="26" max="26" width="9.81640625" style="7" customWidth="1"/>
    <col min="27" max="27" width="20.81640625" style="1" bestFit="1" customWidth="1"/>
    <col min="28" max="16384" width="9.1796875" style="1"/>
  </cols>
  <sheetData>
    <row r="1" spans="1:33" ht="2.25" customHeight="1" x14ac:dyDescent="0.35">
      <c r="A1" s="4"/>
      <c r="B1" s="11"/>
      <c r="C1" s="11"/>
      <c r="D1" s="11"/>
      <c r="E1" s="11"/>
      <c r="F1" s="11"/>
      <c r="G1" s="11"/>
      <c r="H1" s="11"/>
      <c r="I1" s="11"/>
      <c r="J1" s="11"/>
      <c r="K1" s="11"/>
      <c r="L1" s="11"/>
      <c r="M1" s="11"/>
      <c r="N1" s="11"/>
      <c r="O1" s="10"/>
      <c r="P1" s="92"/>
      <c r="Q1" s="92"/>
      <c r="R1" s="92"/>
      <c r="S1" s="92"/>
      <c r="T1" s="10"/>
      <c r="U1" s="10"/>
      <c r="V1" s="10"/>
      <c r="W1" s="10"/>
      <c r="X1" s="10"/>
      <c r="Y1" s="10"/>
    </row>
    <row r="2" spans="1:33" s="3" customFormat="1" ht="12" customHeight="1" x14ac:dyDescent="0.35">
      <c r="A2" s="6"/>
      <c r="B2" s="95" t="s">
        <v>7</v>
      </c>
      <c r="C2" s="876"/>
      <c r="D2" s="1113" t="str">
        <f>IF('40-15 PRES - MANDATORY'!$E$8&gt;0,'40-15 PRES - MANDATORY'!$E$8,"")</f>
        <v/>
      </c>
      <c r="E2" s="1113"/>
      <c r="F2" s="1113"/>
      <c r="G2" s="1113"/>
      <c r="H2" s="1113"/>
      <c r="I2" s="1113"/>
      <c r="J2" s="1113"/>
      <c r="K2" s="1113"/>
      <c r="L2" s="1113"/>
      <c r="M2" s="1113"/>
      <c r="N2" s="1113"/>
      <c r="O2" s="1113"/>
      <c r="P2" s="118" t="s">
        <v>525</v>
      </c>
      <c r="R2" s="111"/>
      <c r="S2" s="111"/>
      <c r="T2" s="111"/>
      <c r="U2" s="111"/>
      <c r="V2" s="1114" t="str">
        <f>IF(NOT('40-15 PRES - MANDATORY'!$Y$6=""),'40-15 PRES - MANDATORY'!$Y$6,"")</f>
        <v/>
      </c>
      <c r="W2" s="1114"/>
      <c r="X2" s="875"/>
      <c r="Y2" s="875"/>
      <c r="Z2" s="9"/>
      <c r="AA2" s="728" t="s">
        <v>1025</v>
      </c>
      <c r="AB2" s="9"/>
      <c r="AC2" s="9"/>
      <c r="AD2" s="9"/>
      <c r="AE2" s="9"/>
      <c r="AF2" s="9"/>
    </row>
    <row r="3" spans="1:33" s="3" customFormat="1" ht="2.25" customHeight="1" x14ac:dyDescent="0.35">
      <c r="A3" s="6"/>
      <c r="B3" s="876"/>
      <c r="C3" s="876"/>
      <c r="D3" s="876"/>
      <c r="E3" s="876"/>
      <c r="F3" s="876"/>
      <c r="G3" s="875"/>
      <c r="H3" s="875"/>
      <c r="I3" s="875"/>
      <c r="J3" s="875"/>
      <c r="K3" s="875"/>
      <c r="L3" s="875"/>
      <c r="M3" s="875"/>
      <c r="N3" s="875"/>
      <c r="O3" s="875"/>
      <c r="P3" s="875"/>
      <c r="Q3" s="875"/>
      <c r="R3" s="875"/>
      <c r="S3" s="875"/>
      <c r="T3" s="24"/>
      <c r="U3" s="24"/>
      <c r="V3" s="24"/>
      <c r="W3" s="24"/>
      <c r="X3" s="24"/>
      <c r="Y3" s="24"/>
      <c r="Z3" s="9"/>
      <c r="AA3" s="9"/>
      <c r="AB3" s="9"/>
      <c r="AC3" s="9"/>
      <c r="AD3" s="9"/>
      <c r="AE3" s="9"/>
      <c r="AF3" s="9"/>
    </row>
    <row r="4" spans="1:33" s="3" customFormat="1" ht="12" customHeight="1" x14ac:dyDescent="0.35">
      <c r="A4" s="6"/>
      <c r="B4" s="111" t="s">
        <v>8</v>
      </c>
      <c r="C4" s="111"/>
      <c r="D4" s="1115" t="str">
        <f>IF('40-15 PRES - MANDATORY'!$E$10&gt;0,'40-15 PRES - MANDATORY'!$E$10,"")</f>
        <v/>
      </c>
      <c r="E4" s="1115"/>
      <c r="F4" s="1115"/>
      <c r="G4" s="1115"/>
      <c r="H4" s="1115"/>
      <c r="I4" s="1115"/>
      <c r="J4" s="1116" t="s">
        <v>51</v>
      </c>
      <c r="K4" s="1116"/>
      <c r="L4" s="1116"/>
      <c r="M4" s="1117" t="str">
        <f>IF('DATA ENTRY SHEET'!C8&lt;&gt;"",IF('DATA ENTRY SHEET'!E8&lt;&gt;"",'DATA ENTRY SHEET'!H8&amp;"-01/"&amp;'DATA ENTRY SHEET'!H8&amp;"-02",'DATA ENTRY SHEET'!H8&amp;"-01"),IF('DATA ENTRY SHEET'!E8&lt;&gt;"",'DATA ENTRY SHEET'!H8&amp;"-02",""))</f>
        <v/>
      </c>
      <c r="N4" s="1117"/>
      <c r="O4" s="1117"/>
      <c r="P4" s="1117"/>
      <c r="Q4" s="1117"/>
      <c r="R4" s="1116" t="s">
        <v>1113</v>
      </c>
      <c r="S4" s="1116"/>
      <c r="T4" s="1116"/>
      <c r="U4" s="1118" t="str">
        <f>IF('40-15 PRES - MANDATORY'!$G$12&gt;0,'40-15 PRES - MANDATORY'!$G$12,"")</f>
        <v/>
      </c>
      <c r="V4" s="1118"/>
      <c r="W4" s="28" t="s">
        <v>50</v>
      </c>
      <c r="X4" s="1118" t="str">
        <f>IF('40-15 PRES - MANDATORY'!$M$12&gt;0,'40-15 PRES - MANDATORY'!$M$12,"")</f>
        <v/>
      </c>
      <c r="Y4" s="1118"/>
      <c r="Z4" s="120"/>
      <c r="AA4" s="120"/>
      <c r="AB4" s="120"/>
      <c r="AC4" s="25"/>
      <c r="AD4" s="25"/>
      <c r="AE4" s="25"/>
      <c r="AF4" s="9"/>
      <c r="AG4" s="9"/>
    </row>
    <row r="5" spans="1:33" ht="4.5" customHeight="1" thickBot="1" x14ac:dyDescent="0.4">
      <c r="A5" s="183"/>
      <c r="B5" s="184"/>
      <c r="C5" s="185"/>
      <c r="D5" s="185"/>
      <c r="E5" s="185"/>
      <c r="F5" s="185"/>
      <c r="G5" s="185"/>
      <c r="H5" s="185"/>
      <c r="I5" s="185"/>
      <c r="J5" s="185"/>
      <c r="K5" s="185"/>
      <c r="L5" s="185"/>
      <c r="M5" s="185"/>
      <c r="N5" s="185"/>
      <c r="O5" s="185"/>
      <c r="P5" s="185"/>
      <c r="Q5" s="185"/>
      <c r="R5" s="185"/>
      <c r="S5" s="185"/>
      <c r="T5" s="185"/>
      <c r="U5" s="185"/>
      <c r="V5" s="185"/>
      <c r="W5" s="185"/>
      <c r="X5" s="185"/>
      <c r="Y5" s="185"/>
      <c r="AA5" s="7"/>
      <c r="AB5" s="7"/>
      <c r="AC5" s="7"/>
      <c r="AD5" s="7"/>
      <c r="AE5" s="7"/>
      <c r="AF5" s="7"/>
    </row>
    <row r="6" spans="1:33" ht="4.5" customHeight="1" x14ac:dyDescent="0.35">
      <c r="A6" s="4"/>
      <c r="B6" s="17"/>
      <c r="C6" s="4"/>
      <c r="D6" s="4"/>
      <c r="E6" s="4"/>
      <c r="F6" s="4"/>
      <c r="G6" s="4"/>
      <c r="H6" s="4"/>
      <c r="I6" s="4"/>
      <c r="J6" s="4"/>
      <c r="K6" s="4"/>
      <c r="L6" s="4"/>
      <c r="M6" s="4"/>
      <c r="N6" s="4"/>
      <c r="O6" s="4"/>
      <c r="P6" s="4"/>
      <c r="Q6" s="4"/>
      <c r="R6" s="4"/>
      <c r="S6" s="4"/>
      <c r="T6" s="4"/>
      <c r="U6" s="4"/>
      <c r="V6" s="4"/>
      <c r="W6" s="4"/>
      <c r="X6" s="4"/>
      <c r="Y6" s="4"/>
      <c r="AA6" s="7"/>
    </row>
    <row r="7" spans="1:33" ht="15" customHeight="1" x14ac:dyDescent="0.35">
      <c r="A7" s="4"/>
      <c r="B7" s="17"/>
      <c r="C7" s="4"/>
      <c r="D7" s="4"/>
      <c r="E7" s="4"/>
      <c r="F7" s="4"/>
      <c r="G7" s="4"/>
      <c r="H7" s="4"/>
      <c r="I7" s="4"/>
      <c r="J7" s="4"/>
      <c r="K7" s="4"/>
      <c r="L7" s="4"/>
      <c r="M7" s="4"/>
      <c r="N7" s="4"/>
      <c r="O7" s="4"/>
      <c r="P7" s="4"/>
      <c r="Q7" s="4"/>
      <c r="R7" s="4"/>
      <c r="S7" s="1122" t="s">
        <v>35</v>
      </c>
      <c r="T7" s="1122"/>
      <c r="U7" s="1122"/>
      <c r="V7" s="1122"/>
      <c r="W7" s="1122"/>
      <c r="X7" s="1122"/>
      <c r="Y7" s="1122"/>
      <c r="AA7" s="7"/>
    </row>
    <row r="8" spans="1:33" s="2" customFormat="1" ht="15" customHeight="1" x14ac:dyDescent="0.3">
      <c r="A8" s="174"/>
      <c r="B8" s="175" t="s">
        <v>14</v>
      </c>
      <c r="C8" s="176"/>
      <c r="D8" s="176"/>
      <c r="E8" s="176"/>
      <c r="F8" s="176"/>
      <c r="G8" s="176"/>
      <c r="H8" s="176"/>
      <c r="I8" s="177"/>
      <c r="J8" s="178" t="s">
        <v>866</v>
      </c>
      <c r="K8" s="176"/>
      <c r="L8" s="176"/>
      <c r="M8" s="177"/>
      <c r="N8" s="178" t="s">
        <v>53</v>
      </c>
      <c r="O8" s="176"/>
      <c r="P8" s="176"/>
      <c r="Q8" s="179"/>
      <c r="R8" s="178" t="s">
        <v>16</v>
      </c>
      <c r="S8" s="180" t="s">
        <v>55</v>
      </c>
      <c r="T8" s="181" t="s">
        <v>56</v>
      </c>
      <c r="U8" s="181" t="s">
        <v>57</v>
      </c>
      <c r="V8" s="181" t="s">
        <v>58</v>
      </c>
      <c r="W8" s="181" t="s">
        <v>59</v>
      </c>
      <c r="X8" s="181" t="s">
        <v>60</v>
      </c>
      <c r="Y8" s="182" t="s">
        <v>61</v>
      </c>
      <c r="Z8" s="13"/>
      <c r="AA8" s="13"/>
    </row>
    <row r="9" spans="1:33" s="2" customFormat="1" ht="18" customHeight="1" x14ac:dyDescent="0.3">
      <c r="A9" s="878">
        <v>1</v>
      </c>
      <c r="B9" s="1119" t="str">
        <f>IF(AND(NOT('DATA ENTRY SHEET'!AT20=""),NOT('DATA ENTRY SHEET'!C20="")),'DATA ENTRY SHEET'!C20,"")</f>
        <v/>
      </c>
      <c r="C9" s="1119"/>
      <c r="D9" s="1119"/>
      <c r="E9" s="1119"/>
      <c r="F9" s="1119"/>
      <c r="G9" s="1119"/>
      <c r="H9" s="1119"/>
      <c r="I9" s="1119"/>
      <c r="J9" s="1120" t="str">
        <f>IF(AND(NOT('DATA ENTRY SHEET'!AT20=""),NOT('DATA ENTRY SHEET'!AF20="")),'DATA ENTRY SHEET'!AF20,"")</f>
        <v/>
      </c>
      <c r="K9" s="1120"/>
      <c r="L9" s="1120"/>
      <c r="M9" s="1120"/>
      <c r="N9" s="1123"/>
      <c r="O9" s="1123"/>
      <c r="P9" s="1123"/>
      <c r="Q9" s="1123"/>
      <c r="R9" s="727" t="str">
        <f>IF(AND(NOT('DATA ENTRY SHEET'!AT20=""),NOT('DATA ENTRY SHEET'!F20="")),'DATA ENTRY SHEET'!F20,"")</f>
        <v/>
      </c>
      <c r="S9" s="173"/>
      <c r="T9" s="173"/>
      <c r="U9" s="173"/>
      <c r="V9" s="173"/>
      <c r="W9" s="173"/>
      <c r="X9" s="173"/>
      <c r="Y9" s="173"/>
      <c r="Z9" s="13"/>
      <c r="AA9" s="13"/>
    </row>
    <row r="10" spans="1:33" s="2" customFormat="1" ht="18" customHeight="1" x14ac:dyDescent="0.3">
      <c r="A10" s="878">
        <v>2</v>
      </c>
      <c r="B10" s="1119" t="str">
        <f>IF(AND(NOT('DATA ENTRY SHEET'!AT21=""),NOT('DATA ENTRY SHEET'!C21="")),'DATA ENTRY SHEET'!C21,"")</f>
        <v/>
      </c>
      <c r="C10" s="1119"/>
      <c r="D10" s="1119"/>
      <c r="E10" s="1119"/>
      <c r="F10" s="1119"/>
      <c r="G10" s="1119"/>
      <c r="H10" s="1119"/>
      <c r="I10" s="1119"/>
      <c r="J10" s="1120" t="str">
        <f>IF(AND(NOT('DATA ENTRY SHEET'!AT21=""),NOT('DATA ENTRY SHEET'!AF21="")),'DATA ENTRY SHEET'!AF21,"")</f>
        <v/>
      </c>
      <c r="K10" s="1120"/>
      <c r="L10" s="1120"/>
      <c r="M10" s="1120"/>
      <c r="N10" s="1121"/>
      <c r="O10" s="1121"/>
      <c r="P10" s="1121"/>
      <c r="Q10" s="1121"/>
      <c r="R10" s="727" t="str">
        <f>IF(AND(NOT('DATA ENTRY SHEET'!AT21=""),NOT('DATA ENTRY SHEET'!F21="")),'DATA ENTRY SHEET'!F21,"")</f>
        <v/>
      </c>
      <c r="S10" s="173"/>
      <c r="T10" s="173"/>
      <c r="U10" s="173"/>
      <c r="V10" s="173"/>
      <c r="W10" s="173"/>
      <c r="X10" s="173"/>
      <c r="Y10" s="173"/>
    </row>
    <row r="11" spans="1:33" s="2" customFormat="1" ht="18" customHeight="1" x14ac:dyDescent="0.3">
      <c r="A11" s="878">
        <v>3</v>
      </c>
      <c r="B11" s="1119" t="str">
        <f>IF(AND(NOT('DATA ENTRY SHEET'!AT22=""),NOT('DATA ENTRY SHEET'!C22="")),'DATA ENTRY SHEET'!C22,"")</f>
        <v/>
      </c>
      <c r="C11" s="1119"/>
      <c r="D11" s="1119"/>
      <c r="E11" s="1119"/>
      <c r="F11" s="1119"/>
      <c r="G11" s="1119"/>
      <c r="H11" s="1119"/>
      <c r="I11" s="1119"/>
      <c r="J11" s="1120" t="str">
        <f>IF(AND(NOT('DATA ENTRY SHEET'!AT22=""),NOT('DATA ENTRY SHEET'!AF22="")),'DATA ENTRY SHEET'!AF22,"")</f>
        <v/>
      </c>
      <c r="K11" s="1120"/>
      <c r="L11" s="1120"/>
      <c r="M11" s="1120"/>
      <c r="N11" s="1121"/>
      <c r="O11" s="1121"/>
      <c r="P11" s="1121"/>
      <c r="Q11" s="1121"/>
      <c r="R11" s="727" t="str">
        <f>IF(AND(NOT('DATA ENTRY SHEET'!AT22=""),NOT('DATA ENTRY SHEET'!F22="")),'DATA ENTRY SHEET'!F22,"")</f>
        <v/>
      </c>
      <c r="S11" s="173"/>
      <c r="T11" s="173"/>
      <c r="U11" s="173"/>
      <c r="V11" s="173"/>
      <c r="W11" s="173"/>
      <c r="X11" s="173"/>
      <c r="Y11" s="173"/>
    </row>
    <row r="12" spans="1:33" s="2" customFormat="1" ht="18" customHeight="1" x14ac:dyDescent="0.3">
      <c r="A12" s="878">
        <v>4</v>
      </c>
      <c r="B12" s="1119" t="str">
        <f>IF(AND(NOT('DATA ENTRY SHEET'!AT23=""),NOT('DATA ENTRY SHEET'!C23="")),'DATA ENTRY SHEET'!C23,"")</f>
        <v/>
      </c>
      <c r="C12" s="1119"/>
      <c r="D12" s="1119"/>
      <c r="E12" s="1119"/>
      <c r="F12" s="1119"/>
      <c r="G12" s="1119"/>
      <c r="H12" s="1119"/>
      <c r="I12" s="1119"/>
      <c r="J12" s="1120" t="str">
        <f>IF(AND(NOT('DATA ENTRY SHEET'!AT23=""),NOT('DATA ENTRY SHEET'!AF23="")),'DATA ENTRY SHEET'!AF23,"")</f>
        <v/>
      </c>
      <c r="K12" s="1120"/>
      <c r="L12" s="1120"/>
      <c r="M12" s="1120"/>
      <c r="N12" s="1121"/>
      <c r="O12" s="1121"/>
      <c r="P12" s="1121"/>
      <c r="Q12" s="1121"/>
      <c r="R12" s="727" t="str">
        <f>IF(AND(NOT('DATA ENTRY SHEET'!AT23=""),NOT('DATA ENTRY SHEET'!F23="")),'DATA ENTRY SHEET'!F23,"")</f>
        <v/>
      </c>
      <c r="S12" s="173"/>
      <c r="T12" s="173"/>
      <c r="U12" s="173"/>
      <c r="V12" s="173"/>
      <c r="W12" s="173"/>
      <c r="X12" s="173"/>
      <c r="Y12" s="173"/>
    </row>
    <row r="13" spans="1:33" s="2" customFormat="1" ht="18" customHeight="1" x14ac:dyDescent="0.3">
      <c r="A13" s="878">
        <v>5</v>
      </c>
      <c r="B13" s="1119" t="str">
        <f>IF(AND(NOT('DATA ENTRY SHEET'!AT24=""),NOT('DATA ENTRY SHEET'!C24="")),'DATA ENTRY SHEET'!C24,"")</f>
        <v/>
      </c>
      <c r="C13" s="1119"/>
      <c r="D13" s="1119"/>
      <c r="E13" s="1119"/>
      <c r="F13" s="1119"/>
      <c r="G13" s="1119"/>
      <c r="H13" s="1119"/>
      <c r="I13" s="1119"/>
      <c r="J13" s="1120" t="str">
        <f>IF(AND(NOT('DATA ENTRY SHEET'!AT24=""),NOT('DATA ENTRY SHEET'!AF24="")),'DATA ENTRY SHEET'!AF24,"")</f>
        <v/>
      </c>
      <c r="K13" s="1120"/>
      <c r="L13" s="1120"/>
      <c r="M13" s="1120"/>
      <c r="N13" s="1121"/>
      <c r="O13" s="1121"/>
      <c r="P13" s="1121"/>
      <c r="Q13" s="1121"/>
      <c r="R13" s="727" t="str">
        <f>IF(AND(NOT('DATA ENTRY SHEET'!AT24=""),NOT('DATA ENTRY SHEET'!F24="")),'DATA ENTRY SHEET'!F24,"")</f>
        <v/>
      </c>
      <c r="S13" s="173"/>
      <c r="T13" s="173"/>
      <c r="U13" s="173"/>
      <c r="V13" s="173"/>
      <c r="W13" s="173"/>
      <c r="X13" s="173"/>
      <c r="Y13" s="173"/>
    </row>
    <row r="14" spans="1:33" s="2" customFormat="1" ht="18" customHeight="1" x14ac:dyDescent="0.3">
      <c r="A14" s="878">
        <v>6</v>
      </c>
      <c r="B14" s="1119" t="str">
        <f>IF(AND(NOT('DATA ENTRY SHEET'!AT25=""),NOT('DATA ENTRY SHEET'!C25="")),'DATA ENTRY SHEET'!C25,"")</f>
        <v/>
      </c>
      <c r="C14" s="1119"/>
      <c r="D14" s="1119"/>
      <c r="E14" s="1119"/>
      <c r="F14" s="1119"/>
      <c r="G14" s="1119"/>
      <c r="H14" s="1119"/>
      <c r="I14" s="1119"/>
      <c r="J14" s="1120" t="str">
        <f>IF(AND(NOT('DATA ENTRY SHEET'!AT25=""),NOT('DATA ENTRY SHEET'!AF25="")),'DATA ENTRY SHEET'!AF25,"")</f>
        <v/>
      </c>
      <c r="K14" s="1120"/>
      <c r="L14" s="1120"/>
      <c r="M14" s="1120"/>
      <c r="N14" s="1121"/>
      <c r="O14" s="1121"/>
      <c r="P14" s="1121"/>
      <c r="Q14" s="1121"/>
      <c r="R14" s="727" t="str">
        <f>IF(AND(NOT('DATA ENTRY SHEET'!AT25=""),NOT('DATA ENTRY SHEET'!F25="")),'DATA ENTRY SHEET'!F25,"")</f>
        <v/>
      </c>
      <c r="S14" s="173"/>
      <c r="T14" s="173"/>
      <c r="U14" s="173"/>
      <c r="V14" s="173"/>
      <c r="W14" s="173"/>
      <c r="X14" s="173"/>
      <c r="Y14" s="173"/>
    </row>
    <row r="15" spans="1:33" s="2" customFormat="1" ht="18" customHeight="1" x14ac:dyDescent="0.3">
      <c r="A15" s="878">
        <v>7</v>
      </c>
      <c r="B15" s="1119" t="str">
        <f>IF(AND(NOT('DATA ENTRY SHEET'!AT26=""),NOT('DATA ENTRY SHEET'!C26="")),'DATA ENTRY SHEET'!C26,"")</f>
        <v/>
      </c>
      <c r="C15" s="1119"/>
      <c r="D15" s="1119"/>
      <c r="E15" s="1119"/>
      <c r="F15" s="1119"/>
      <c r="G15" s="1119"/>
      <c r="H15" s="1119"/>
      <c r="I15" s="1119"/>
      <c r="J15" s="1120" t="str">
        <f>IF(AND(NOT('DATA ENTRY SHEET'!AT26=""),NOT('DATA ENTRY SHEET'!AF26="")),'DATA ENTRY SHEET'!AF26,"")</f>
        <v/>
      </c>
      <c r="K15" s="1120"/>
      <c r="L15" s="1120"/>
      <c r="M15" s="1120"/>
      <c r="N15" s="1121"/>
      <c r="O15" s="1121"/>
      <c r="P15" s="1121"/>
      <c r="Q15" s="1121"/>
      <c r="R15" s="727" t="str">
        <f>IF(AND(NOT('DATA ENTRY SHEET'!AT26=""),NOT('DATA ENTRY SHEET'!F26="")),'DATA ENTRY SHEET'!F26,"")</f>
        <v/>
      </c>
      <c r="S15" s="173"/>
      <c r="T15" s="173"/>
      <c r="U15" s="173"/>
      <c r="V15" s="173"/>
      <c r="W15" s="173"/>
      <c r="X15" s="173"/>
      <c r="Y15" s="173"/>
    </row>
    <row r="16" spans="1:33" s="2" customFormat="1" ht="18" customHeight="1" x14ac:dyDescent="0.3">
      <c r="A16" s="878">
        <v>8</v>
      </c>
      <c r="B16" s="1119" t="str">
        <f>IF(AND(NOT('DATA ENTRY SHEET'!AT27=""),NOT('DATA ENTRY SHEET'!C27="")),'DATA ENTRY SHEET'!C27,"")</f>
        <v/>
      </c>
      <c r="C16" s="1119"/>
      <c r="D16" s="1119"/>
      <c r="E16" s="1119"/>
      <c r="F16" s="1119"/>
      <c r="G16" s="1119"/>
      <c r="H16" s="1119"/>
      <c r="I16" s="1119"/>
      <c r="J16" s="1120" t="str">
        <f>IF(AND(NOT('DATA ENTRY SHEET'!AT27=""),NOT('DATA ENTRY SHEET'!AF27="")),'DATA ENTRY SHEET'!AF27,"")</f>
        <v/>
      </c>
      <c r="K16" s="1120"/>
      <c r="L16" s="1120"/>
      <c r="M16" s="1120"/>
      <c r="N16" s="1121"/>
      <c r="O16" s="1121"/>
      <c r="P16" s="1121"/>
      <c r="Q16" s="1121"/>
      <c r="R16" s="727" t="str">
        <f>IF(AND(NOT('DATA ENTRY SHEET'!AT27=""),NOT('DATA ENTRY SHEET'!F27="")),'DATA ENTRY SHEET'!F27,"")</f>
        <v/>
      </c>
      <c r="S16" s="173"/>
      <c r="T16" s="173"/>
      <c r="U16" s="173"/>
      <c r="V16" s="173"/>
      <c r="W16" s="173"/>
      <c r="X16" s="173"/>
      <c r="Y16" s="173"/>
    </row>
    <row r="17" spans="1:25" s="2" customFormat="1" ht="18" customHeight="1" x14ac:dyDescent="0.3">
      <c r="A17" s="878">
        <v>9</v>
      </c>
      <c r="B17" s="1119" t="str">
        <f>IF(AND(NOT('DATA ENTRY SHEET'!AT28=""),NOT('DATA ENTRY SHEET'!C28="")),'DATA ENTRY SHEET'!C28,"")</f>
        <v/>
      </c>
      <c r="C17" s="1119"/>
      <c r="D17" s="1119"/>
      <c r="E17" s="1119"/>
      <c r="F17" s="1119"/>
      <c r="G17" s="1119"/>
      <c r="H17" s="1119"/>
      <c r="I17" s="1119"/>
      <c r="J17" s="1120" t="str">
        <f>IF(AND(NOT('DATA ENTRY SHEET'!AT28=""),NOT('DATA ENTRY SHEET'!AF28="")),'DATA ENTRY SHEET'!AF28,"")</f>
        <v/>
      </c>
      <c r="K17" s="1120"/>
      <c r="L17" s="1120"/>
      <c r="M17" s="1120"/>
      <c r="N17" s="1121"/>
      <c r="O17" s="1121"/>
      <c r="P17" s="1121"/>
      <c r="Q17" s="1121"/>
      <c r="R17" s="727" t="str">
        <f>IF(AND(NOT('DATA ENTRY SHEET'!AT28=""),NOT('DATA ENTRY SHEET'!F28="")),'DATA ENTRY SHEET'!F28,"")</f>
        <v/>
      </c>
      <c r="S17" s="173"/>
      <c r="T17" s="173"/>
      <c r="U17" s="173"/>
      <c r="V17" s="173"/>
      <c r="W17" s="173"/>
      <c r="X17" s="173"/>
      <c r="Y17" s="173"/>
    </row>
    <row r="18" spans="1:25" s="2" customFormat="1" ht="18" customHeight="1" x14ac:dyDescent="0.3">
      <c r="A18" s="878">
        <v>10</v>
      </c>
      <c r="B18" s="1119" t="str">
        <f>IF(AND(NOT('DATA ENTRY SHEET'!AT29=""),NOT('DATA ENTRY SHEET'!C29="")),'DATA ENTRY SHEET'!C29,"")</f>
        <v/>
      </c>
      <c r="C18" s="1119"/>
      <c r="D18" s="1119"/>
      <c r="E18" s="1119"/>
      <c r="F18" s="1119"/>
      <c r="G18" s="1119"/>
      <c r="H18" s="1119"/>
      <c r="I18" s="1119"/>
      <c r="J18" s="1120" t="str">
        <f>IF(AND(NOT('DATA ENTRY SHEET'!AT29=""),NOT('DATA ENTRY SHEET'!AF29="")),'DATA ENTRY SHEET'!AF29,"")</f>
        <v/>
      </c>
      <c r="K18" s="1120"/>
      <c r="L18" s="1120"/>
      <c r="M18" s="1120"/>
      <c r="N18" s="1121"/>
      <c r="O18" s="1121"/>
      <c r="P18" s="1121"/>
      <c r="Q18" s="1121"/>
      <c r="R18" s="727" t="str">
        <f>IF(AND(NOT('DATA ENTRY SHEET'!AT29=""),NOT('DATA ENTRY SHEET'!F29="")),'DATA ENTRY SHEET'!F29,"")</f>
        <v/>
      </c>
      <c r="S18" s="173"/>
      <c r="T18" s="173"/>
      <c r="U18" s="173"/>
      <c r="V18" s="173"/>
      <c r="W18" s="173"/>
      <c r="X18" s="173"/>
      <c r="Y18" s="173"/>
    </row>
    <row r="19" spans="1:25" s="2" customFormat="1" ht="18" customHeight="1" x14ac:dyDescent="0.3">
      <c r="A19" s="878">
        <v>11</v>
      </c>
      <c r="B19" s="1119" t="str">
        <f>IF(AND(NOT('DATA ENTRY SHEET'!AT30=""),NOT('DATA ENTRY SHEET'!C30="")),'DATA ENTRY SHEET'!C30,"")</f>
        <v/>
      </c>
      <c r="C19" s="1119"/>
      <c r="D19" s="1119"/>
      <c r="E19" s="1119"/>
      <c r="F19" s="1119"/>
      <c r="G19" s="1119"/>
      <c r="H19" s="1119"/>
      <c r="I19" s="1119"/>
      <c r="J19" s="1120" t="str">
        <f>IF(AND(NOT('DATA ENTRY SHEET'!AT30=""),NOT('DATA ENTRY SHEET'!AF30="")),'DATA ENTRY SHEET'!AF30,"")</f>
        <v/>
      </c>
      <c r="K19" s="1120"/>
      <c r="L19" s="1120"/>
      <c r="M19" s="1120"/>
      <c r="N19" s="1121"/>
      <c r="O19" s="1121"/>
      <c r="P19" s="1121"/>
      <c r="Q19" s="1121"/>
      <c r="R19" s="727" t="str">
        <f>IF(AND(NOT('DATA ENTRY SHEET'!AT30=""),NOT('DATA ENTRY SHEET'!F30="")),'DATA ENTRY SHEET'!F30,"")</f>
        <v/>
      </c>
      <c r="S19" s="173"/>
      <c r="T19" s="173"/>
      <c r="U19" s="173"/>
      <c r="V19" s="173"/>
      <c r="W19" s="173"/>
      <c r="X19" s="173"/>
      <c r="Y19" s="173"/>
    </row>
    <row r="20" spans="1:25" s="2" customFormat="1" ht="18" customHeight="1" x14ac:dyDescent="0.3">
      <c r="A20" s="878">
        <v>12</v>
      </c>
      <c r="B20" s="1119" t="str">
        <f>IF(AND(NOT('DATA ENTRY SHEET'!AT31=""),NOT('DATA ENTRY SHEET'!C31="")),'DATA ENTRY SHEET'!C31,"")</f>
        <v/>
      </c>
      <c r="C20" s="1119"/>
      <c r="D20" s="1119"/>
      <c r="E20" s="1119"/>
      <c r="F20" s="1119"/>
      <c r="G20" s="1119"/>
      <c r="H20" s="1119"/>
      <c r="I20" s="1119"/>
      <c r="J20" s="1120" t="str">
        <f>IF(AND(NOT('DATA ENTRY SHEET'!AT31=""),NOT('DATA ENTRY SHEET'!AF31="")),'DATA ENTRY SHEET'!AF31,"")</f>
        <v/>
      </c>
      <c r="K20" s="1120"/>
      <c r="L20" s="1120"/>
      <c r="M20" s="1120"/>
      <c r="N20" s="1121"/>
      <c r="O20" s="1121"/>
      <c r="P20" s="1121"/>
      <c r="Q20" s="1121"/>
      <c r="R20" s="727" t="str">
        <f>IF(AND(NOT('DATA ENTRY SHEET'!AT31=""),NOT('DATA ENTRY SHEET'!F31="")),'DATA ENTRY SHEET'!F31,"")</f>
        <v/>
      </c>
      <c r="S20" s="173"/>
      <c r="T20" s="173"/>
      <c r="U20" s="173"/>
      <c r="V20" s="173"/>
      <c r="W20" s="173"/>
      <c r="X20" s="173"/>
      <c r="Y20" s="173"/>
    </row>
    <row r="21" spans="1:25" s="2" customFormat="1" ht="18" customHeight="1" x14ac:dyDescent="0.3">
      <c r="A21" s="878">
        <v>13</v>
      </c>
      <c r="B21" s="1119" t="str">
        <f>IF(AND(NOT('DATA ENTRY SHEET'!AT32=""),NOT('DATA ENTRY SHEET'!C32="")),'DATA ENTRY SHEET'!C32,"")</f>
        <v/>
      </c>
      <c r="C21" s="1119"/>
      <c r="D21" s="1119"/>
      <c r="E21" s="1119"/>
      <c r="F21" s="1119"/>
      <c r="G21" s="1119"/>
      <c r="H21" s="1119"/>
      <c r="I21" s="1119"/>
      <c r="J21" s="1120" t="str">
        <f>IF(AND(NOT('DATA ENTRY SHEET'!AT32=""),NOT('DATA ENTRY SHEET'!AF32="")),'DATA ENTRY SHEET'!AF32,"")</f>
        <v/>
      </c>
      <c r="K21" s="1120"/>
      <c r="L21" s="1120"/>
      <c r="M21" s="1120"/>
      <c r="N21" s="1121"/>
      <c r="O21" s="1121"/>
      <c r="P21" s="1121"/>
      <c r="Q21" s="1121"/>
      <c r="R21" s="727" t="str">
        <f>IF(AND(NOT('DATA ENTRY SHEET'!AT32=""),NOT('DATA ENTRY SHEET'!F32="")),'DATA ENTRY SHEET'!F32,"")</f>
        <v/>
      </c>
      <c r="S21" s="173"/>
      <c r="T21" s="173"/>
      <c r="U21" s="173"/>
      <c r="V21" s="173"/>
      <c r="W21" s="173"/>
      <c r="X21" s="173"/>
      <c r="Y21" s="173"/>
    </row>
    <row r="22" spans="1:25" s="2" customFormat="1" ht="18" customHeight="1" x14ac:dyDescent="0.3">
      <c r="A22" s="878">
        <v>14</v>
      </c>
      <c r="B22" s="1119" t="str">
        <f>IF(AND(NOT('DATA ENTRY SHEET'!AT33=""),NOT('DATA ENTRY SHEET'!C33="")),'DATA ENTRY SHEET'!C33,"")</f>
        <v/>
      </c>
      <c r="C22" s="1119"/>
      <c r="D22" s="1119"/>
      <c r="E22" s="1119"/>
      <c r="F22" s="1119"/>
      <c r="G22" s="1119"/>
      <c r="H22" s="1119"/>
      <c r="I22" s="1119"/>
      <c r="J22" s="1120" t="str">
        <f>IF(AND(NOT('DATA ENTRY SHEET'!AT33=""),NOT('DATA ENTRY SHEET'!AF33="")),'DATA ENTRY SHEET'!AF33,"")</f>
        <v/>
      </c>
      <c r="K22" s="1120"/>
      <c r="L22" s="1120"/>
      <c r="M22" s="1120"/>
      <c r="N22" s="1121"/>
      <c r="O22" s="1121"/>
      <c r="P22" s="1121"/>
      <c r="Q22" s="1121"/>
      <c r="R22" s="727" t="str">
        <f>IF(AND(NOT('DATA ENTRY SHEET'!AT33=""),NOT('DATA ENTRY SHEET'!F33="")),'DATA ENTRY SHEET'!F33,"")</f>
        <v/>
      </c>
      <c r="S22" s="173"/>
      <c r="T22" s="173"/>
      <c r="U22" s="173"/>
      <c r="V22" s="173"/>
      <c r="W22" s="173"/>
      <c r="X22" s="173"/>
      <c r="Y22" s="173"/>
    </row>
    <row r="23" spans="1:25" s="2" customFormat="1" ht="18" customHeight="1" x14ac:dyDescent="0.3">
      <c r="A23" s="878">
        <v>15</v>
      </c>
      <c r="B23" s="1119" t="str">
        <f>IF(AND(NOT('DATA ENTRY SHEET'!AT34=""),NOT('DATA ENTRY SHEET'!C34="")),'DATA ENTRY SHEET'!C34,"")</f>
        <v/>
      </c>
      <c r="C23" s="1119"/>
      <c r="D23" s="1119"/>
      <c r="E23" s="1119"/>
      <c r="F23" s="1119"/>
      <c r="G23" s="1119"/>
      <c r="H23" s="1119"/>
      <c r="I23" s="1119"/>
      <c r="J23" s="1120" t="str">
        <f>IF(AND(NOT('DATA ENTRY SHEET'!AT34=""),NOT('DATA ENTRY SHEET'!AF34="")),'DATA ENTRY SHEET'!AF34,"")</f>
        <v/>
      </c>
      <c r="K23" s="1120"/>
      <c r="L23" s="1120"/>
      <c r="M23" s="1120"/>
      <c r="N23" s="1121"/>
      <c r="O23" s="1121"/>
      <c r="P23" s="1121"/>
      <c r="Q23" s="1121"/>
      <c r="R23" s="727" t="str">
        <f>IF(AND(NOT('DATA ENTRY SHEET'!AT34=""),NOT('DATA ENTRY SHEET'!F34="")),'DATA ENTRY SHEET'!F34,"")</f>
        <v/>
      </c>
      <c r="S23" s="173"/>
      <c r="T23" s="173"/>
      <c r="U23" s="173"/>
      <c r="V23" s="173"/>
      <c r="W23" s="173"/>
      <c r="X23" s="173"/>
      <c r="Y23" s="173"/>
    </row>
    <row r="24" spans="1:25" s="2" customFormat="1" ht="18" customHeight="1" x14ac:dyDescent="0.3">
      <c r="A24" s="878">
        <v>16</v>
      </c>
      <c r="B24" s="1119" t="str">
        <f>IF(AND(NOT('DATA ENTRY SHEET'!AT35=""),NOT('DATA ENTRY SHEET'!C35="")),'DATA ENTRY SHEET'!C35,"")</f>
        <v/>
      </c>
      <c r="C24" s="1119"/>
      <c r="D24" s="1119"/>
      <c r="E24" s="1119"/>
      <c r="F24" s="1119"/>
      <c r="G24" s="1119"/>
      <c r="H24" s="1119"/>
      <c r="I24" s="1119"/>
      <c r="J24" s="1120" t="str">
        <f>IF(AND(NOT('DATA ENTRY SHEET'!AT35=""),NOT('DATA ENTRY SHEET'!AF35="")),'DATA ENTRY SHEET'!AF35,"")</f>
        <v/>
      </c>
      <c r="K24" s="1120"/>
      <c r="L24" s="1120"/>
      <c r="M24" s="1120"/>
      <c r="N24" s="1121"/>
      <c r="O24" s="1121"/>
      <c r="P24" s="1121"/>
      <c r="Q24" s="1121"/>
      <c r="R24" s="727" t="str">
        <f>IF(AND(NOT('DATA ENTRY SHEET'!AT35=""),NOT('DATA ENTRY SHEET'!F35="")),'DATA ENTRY SHEET'!F35,"")</f>
        <v/>
      </c>
      <c r="S24" s="173"/>
      <c r="T24" s="173"/>
      <c r="U24" s="173"/>
      <c r="V24" s="173"/>
      <c r="W24" s="173"/>
      <c r="X24" s="173"/>
      <c r="Y24" s="173"/>
    </row>
    <row r="25" spans="1:25" s="2" customFormat="1" ht="18" customHeight="1" x14ac:dyDescent="0.3">
      <c r="A25" s="878">
        <v>17</v>
      </c>
      <c r="B25" s="1119" t="str">
        <f>IF(AND(NOT('DATA ENTRY SHEET'!AT36=""),NOT('DATA ENTRY SHEET'!C36="")),'DATA ENTRY SHEET'!C36,"")</f>
        <v/>
      </c>
      <c r="C25" s="1119"/>
      <c r="D25" s="1119"/>
      <c r="E25" s="1119"/>
      <c r="F25" s="1119"/>
      <c r="G25" s="1119"/>
      <c r="H25" s="1119"/>
      <c r="I25" s="1119"/>
      <c r="J25" s="1120" t="str">
        <f>IF(AND(NOT('DATA ENTRY SHEET'!AT36=""),NOT('DATA ENTRY SHEET'!AF36="")),'DATA ENTRY SHEET'!AF36,"")</f>
        <v/>
      </c>
      <c r="K25" s="1120"/>
      <c r="L25" s="1120"/>
      <c r="M25" s="1120"/>
      <c r="N25" s="1121"/>
      <c r="O25" s="1121"/>
      <c r="P25" s="1121"/>
      <c r="Q25" s="1121"/>
      <c r="R25" s="727" t="str">
        <f>IF(AND(NOT('DATA ENTRY SHEET'!AT36=""),NOT('DATA ENTRY SHEET'!F36="")),'DATA ENTRY SHEET'!F36,"")</f>
        <v/>
      </c>
      <c r="S25" s="173"/>
      <c r="T25" s="173"/>
      <c r="U25" s="173"/>
      <c r="V25" s="173"/>
      <c r="W25" s="173"/>
      <c r="X25" s="173"/>
      <c r="Y25" s="173"/>
    </row>
    <row r="26" spans="1:25" s="2" customFormat="1" ht="18" customHeight="1" x14ac:dyDescent="0.3">
      <c r="A26" s="878">
        <v>18</v>
      </c>
      <c r="B26" s="1119" t="str">
        <f>IF(AND(NOT('DATA ENTRY SHEET'!AT37=""),NOT('DATA ENTRY SHEET'!C37="")),'DATA ENTRY SHEET'!C37,"")</f>
        <v/>
      </c>
      <c r="C26" s="1119"/>
      <c r="D26" s="1119"/>
      <c r="E26" s="1119"/>
      <c r="F26" s="1119"/>
      <c r="G26" s="1119"/>
      <c r="H26" s="1119"/>
      <c r="I26" s="1119"/>
      <c r="J26" s="1120" t="str">
        <f>IF(AND(NOT('DATA ENTRY SHEET'!AT37=""),NOT('DATA ENTRY SHEET'!AF37="")),'DATA ENTRY SHEET'!AF37,"")</f>
        <v/>
      </c>
      <c r="K26" s="1120"/>
      <c r="L26" s="1120"/>
      <c r="M26" s="1120"/>
      <c r="N26" s="1121"/>
      <c r="O26" s="1121"/>
      <c r="P26" s="1121"/>
      <c r="Q26" s="1121"/>
      <c r="R26" s="727" t="str">
        <f>IF(AND(NOT('DATA ENTRY SHEET'!AT37=""),NOT('DATA ENTRY SHEET'!F37="")),'DATA ENTRY SHEET'!F37,"")</f>
        <v/>
      </c>
      <c r="S26" s="173"/>
      <c r="T26" s="173"/>
      <c r="U26" s="173"/>
      <c r="V26" s="173"/>
      <c r="W26" s="173"/>
      <c r="X26" s="173"/>
      <c r="Y26" s="173"/>
    </row>
    <row r="27" spans="1:25" s="2" customFormat="1" ht="18" customHeight="1" x14ac:dyDescent="0.3">
      <c r="A27" s="878">
        <v>19</v>
      </c>
      <c r="B27" s="1119" t="str">
        <f>IF(AND(NOT('DATA ENTRY SHEET'!AT38=""),NOT('DATA ENTRY SHEET'!C38="")),'DATA ENTRY SHEET'!C38,"")</f>
        <v/>
      </c>
      <c r="C27" s="1119"/>
      <c r="D27" s="1119"/>
      <c r="E27" s="1119"/>
      <c r="F27" s="1119"/>
      <c r="G27" s="1119"/>
      <c r="H27" s="1119"/>
      <c r="I27" s="1119"/>
      <c r="J27" s="1120" t="str">
        <f>IF(AND(NOT('DATA ENTRY SHEET'!AT38=""),NOT('DATA ENTRY SHEET'!AF38="")),'DATA ENTRY SHEET'!AF38,"")</f>
        <v/>
      </c>
      <c r="K27" s="1120"/>
      <c r="L27" s="1120"/>
      <c r="M27" s="1120"/>
      <c r="N27" s="1121"/>
      <c r="O27" s="1121"/>
      <c r="P27" s="1121"/>
      <c r="Q27" s="1121"/>
      <c r="R27" s="727" t="str">
        <f>IF(AND(NOT('DATA ENTRY SHEET'!AT38=""),NOT('DATA ENTRY SHEET'!F38="")),'DATA ENTRY SHEET'!F38,"")</f>
        <v/>
      </c>
      <c r="S27" s="173"/>
      <c r="T27" s="173"/>
      <c r="U27" s="173"/>
      <c r="V27" s="173"/>
      <c r="W27" s="173"/>
      <c r="X27" s="173"/>
      <c r="Y27" s="173"/>
    </row>
    <row r="28" spans="1:25" s="2" customFormat="1" ht="18" customHeight="1" x14ac:dyDescent="0.3">
      <c r="A28" s="878">
        <v>20</v>
      </c>
      <c r="B28" s="1119" t="str">
        <f>IF(AND(NOT('DATA ENTRY SHEET'!AT39=""),NOT('DATA ENTRY SHEET'!C39="")),'DATA ENTRY SHEET'!C39,"")</f>
        <v/>
      </c>
      <c r="C28" s="1119"/>
      <c r="D28" s="1119"/>
      <c r="E28" s="1119"/>
      <c r="F28" s="1119"/>
      <c r="G28" s="1119"/>
      <c r="H28" s="1119"/>
      <c r="I28" s="1119"/>
      <c r="J28" s="1120" t="str">
        <f>IF(AND(NOT('DATA ENTRY SHEET'!AT39=""),NOT('DATA ENTRY SHEET'!AF39="")),'DATA ENTRY SHEET'!AF39,"")</f>
        <v/>
      </c>
      <c r="K28" s="1120"/>
      <c r="L28" s="1120"/>
      <c r="M28" s="1120"/>
      <c r="N28" s="1121"/>
      <c r="O28" s="1121"/>
      <c r="P28" s="1121"/>
      <c r="Q28" s="1121"/>
      <c r="R28" s="727" t="str">
        <f>IF(AND(NOT('DATA ENTRY SHEET'!AT39=""),NOT('DATA ENTRY SHEET'!F39="")),'DATA ENTRY SHEET'!F39,"")</f>
        <v/>
      </c>
      <c r="S28" s="173"/>
      <c r="T28" s="173"/>
      <c r="U28" s="173"/>
      <c r="V28" s="173"/>
      <c r="W28" s="173"/>
      <c r="X28" s="173"/>
      <c r="Y28" s="173"/>
    </row>
    <row r="29" spans="1:25" s="2" customFormat="1" ht="18" customHeight="1" x14ac:dyDescent="0.3">
      <c r="A29" s="878">
        <v>21</v>
      </c>
      <c r="B29" s="1119" t="str">
        <f>IF(AND(NOT('DATA ENTRY SHEET'!AT40=""),NOT('DATA ENTRY SHEET'!C40="")),'DATA ENTRY SHEET'!C40,"")</f>
        <v/>
      </c>
      <c r="C29" s="1119"/>
      <c r="D29" s="1119"/>
      <c r="E29" s="1119"/>
      <c r="F29" s="1119"/>
      <c r="G29" s="1119"/>
      <c r="H29" s="1119"/>
      <c r="I29" s="1119"/>
      <c r="J29" s="1120" t="str">
        <f>IF(AND(NOT('DATA ENTRY SHEET'!AT40=""),NOT('DATA ENTRY SHEET'!AF40="")),'DATA ENTRY SHEET'!AF40,"")</f>
        <v/>
      </c>
      <c r="K29" s="1120"/>
      <c r="L29" s="1120"/>
      <c r="M29" s="1120"/>
      <c r="N29" s="1121"/>
      <c r="O29" s="1121"/>
      <c r="P29" s="1121"/>
      <c r="Q29" s="1121"/>
      <c r="R29" s="727" t="str">
        <f>IF(AND(NOT('DATA ENTRY SHEET'!AT40=""),NOT('DATA ENTRY SHEET'!F40="")),'DATA ENTRY SHEET'!F40,"")</f>
        <v/>
      </c>
      <c r="S29" s="173"/>
      <c r="T29" s="173"/>
      <c r="U29" s="173"/>
      <c r="V29" s="173"/>
      <c r="W29" s="173"/>
      <c r="X29" s="173"/>
      <c r="Y29" s="173"/>
    </row>
    <row r="30" spans="1:25" s="2" customFormat="1" ht="18" customHeight="1" x14ac:dyDescent="0.3">
      <c r="A30" s="878">
        <v>22</v>
      </c>
      <c r="B30" s="1119" t="str">
        <f>IF(AND(NOT('DATA ENTRY SHEET'!AT41=""),NOT('DATA ENTRY SHEET'!C41="")),'DATA ENTRY SHEET'!C41,"")</f>
        <v/>
      </c>
      <c r="C30" s="1119"/>
      <c r="D30" s="1119"/>
      <c r="E30" s="1119"/>
      <c r="F30" s="1119"/>
      <c r="G30" s="1119"/>
      <c r="H30" s="1119"/>
      <c r="I30" s="1119"/>
      <c r="J30" s="1120" t="str">
        <f>IF(AND(NOT('DATA ENTRY SHEET'!AT41=""),NOT('DATA ENTRY SHEET'!AF41="")),'DATA ENTRY SHEET'!AF41,"")</f>
        <v/>
      </c>
      <c r="K30" s="1120"/>
      <c r="L30" s="1120"/>
      <c r="M30" s="1120"/>
      <c r="N30" s="1125"/>
      <c r="O30" s="1125"/>
      <c r="P30" s="1125"/>
      <c r="Q30" s="1125"/>
      <c r="R30" s="727" t="str">
        <f>IF(AND(NOT('DATA ENTRY SHEET'!AT41=""),NOT('DATA ENTRY SHEET'!F41="")),'DATA ENTRY SHEET'!F41,"")</f>
        <v/>
      </c>
      <c r="S30" s="173"/>
      <c r="T30" s="173"/>
      <c r="U30" s="173"/>
      <c r="V30" s="173"/>
      <c r="W30" s="173"/>
      <c r="X30" s="173"/>
      <c r="Y30" s="173"/>
    </row>
    <row r="31" spans="1:25" s="2" customFormat="1" ht="18" customHeight="1" x14ac:dyDescent="0.3">
      <c r="A31" s="878">
        <v>23</v>
      </c>
      <c r="B31" s="1119" t="str">
        <f>IF(AND(NOT('DATA ENTRY SHEET'!AT42=""),NOT('DATA ENTRY SHEET'!C42="")),'DATA ENTRY SHEET'!C42,"")</f>
        <v/>
      </c>
      <c r="C31" s="1119"/>
      <c r="D31" s="1119"/>
      <c r="E31" s="1119"/>
      <c r="F31" s="1119"/>
      <c r="G31" s="1119"/>
      <c r="H31" s="1119"/>
      <c r="I31" s="1119"/>
      <c r="J31" s="1120" t="str">
        <f>IF(AND(NOT('DATA ENTRY SHEET'!AT42=""),NOT('DATA ENTRY SHEET'!AF42="")),'DATA ENTRY SHEET'!AF42,"")</f>
        <v/>
      </c>
      <c r="K31" s="1120"/>
      <c r="L31" s="1120"/>
      <c r="M31" s="1120"/>
      <c r="N31" s="1124"/>
      <c r="O31" s="1124"/>
      <c r="P31" s="1124"/>
      <c r="Q31" s="1124"/>
      <c r="R31" s="727" t="str">
        <f>IF(AND(NOT('DATA ENTRY SHEET'!AT42=""),NOT('DATA ENTRY SHEET'!F42="")),'DATA ENTRY SHEET'!F42,"")</f>
        <v/>
      </c>
      <c r="S31" s="173"/>
      <c r="T31" s="173"/>
      <c r="U31" s="173"/>
      <c r="V31" s="173"/>
      <c r="W31" s="173"/>
      <c r="X31" s="173"/>
      <c r="Y31" s="173"/>
    </row>
    <row r="32" spans="1:25" s="2" customFormat="1" ht="18" customHeight="1" x14ac:dyDescent="0.3">
      <c r="A32" s="878">
        <v>24</v>
      </c>
      <c r="B32" s="1119" t="str">
        <f>IF(AND(NOT('DATA ENTRY SHEET'!AT43=""),NOT('DATA ENTRY SHEET'!C43="")),'DATA ENTRY SHEET'!C43,"")</f>
        <v/>
      </c>
      <c r="C32" s="1119"/>
      <c r="D32" s="1119"/>
      <c r="E32" s="1119"/>
      <c r="F32" s="1119"/>
      <c r="G32" s="1119"/>
      <c r="H32" s="1119"/>
      <c r="I32" s="1119"/>
      <c r="J32" s="1120" t="str">
        <f>IF(AND(NOT('DATA ENTRY SHEET'!AT43=""),NOT('DATA ENTRY SHEET'!AF43="")),'DATA ENTRY SHEET'!AF43,"")</f>
        <v/>
      </c>
      <c r="K32" s="1120"/>
      <c r="L32" s="1120"/>
      <c r="M32" s="1120"/>
      <c r="N32" s="1121"/>
      <c r="O32" s="1121"/>
      <c r="P32" s="1121"/>
      <c r="Q32" s="1121"/>
      <c r="R32" s="727" t="str">
        <f>IF(AND(NOT('DATA ENTRY SHEET'!AT43=""),NOT('DATA ENTRY SHEET'!F43="")),'DATA ENTRY SHEET'!F43,"")</f>
        <v/>
      </c>
      <c r="S32" s="173"/>
      <c r="T32" s="173"/>
      <c r="U32" s="173"/>
      <c r="V32" s="173"/>
      <c r="W32" s="173"/>
      <c r="X32" s="173"/>
      <c r="Y32" s="173"/>
    </row>
    <row r="33" spans="1:33" s="2" customFormat="1" ht="18" customHeight="1" x14ac:dyDescent="0.3">
      <c r="A33" s="878">
        <v>25</v>
      </c>
      <c r="B33" s="1119" t="str">
        <f>IF(AND(NOT('DATA ENTRY SHEET'!AT44=""),NOT('DATA ENTRY SHEET'!C44="")),'DATA ENTRY SHEET'!C44,"")</f>
        <v/>
      </c>
      <c r="C33" s="1119"/>
      <c r="D33" s="1119"/>
      <c r="E33" s="1119"/>
      <c r="F33" s="1119"/>
      <c r="G33" s="1119"/>
      <c r="H33" s="1119"/>
      <c r="I33" s="1119"/>
      <c r="J33" s="1120" t="str">
        <f>IF(AND(NOT('DATA ENTRY SHEET'!AT44=""),NOT('DATA ENTRY SHEET'!AF44="")),'DATA ENTRY SHEET'!AF44,"")</f>
        <v/>
      </c>
      <c r="K33" s="1120"/>
      <c r="L33" s="1120"/>
      <c r="M33" s="1120"/>
      <c r="N33" s="1121"/>
      <c r="O33" s="1121"/>
      <c r="P33" s="1121"/>
      <c r="Q33" s="1121"/>
      <c r="R33" s="727" t="str">
        <f>IF(AND(NOT('DATA ENTRY SHEET'!AT44=""),NOT('DATA ENTRY SHEET'!F44="")),'DATA ENTRY SHEET'!F44,"")</f>
        <v/>
      </c>
      <c r="S33" s="173"/>
      <c r="T33" s="173"/>
      <c r="U33" s="173"/>
      <c r="V33" s="173"/>
      <c r="W33" s="173"/>
      <c r="X33" s="173"/>
      <c r="Y33" s="173"/>
    </row>
    <row r="34" spans="1:33" s="2" customFormat="1" ht="18" customHeight="1" x14ac:dyDescent="0.3">
      <c r="A34" s="878">
        <v>26</v>
      </c>
      <c r="B34" s="1119" t="str">
        <f>IF(AND(NOT('DATA ENTRY SHEET'!AT45=""),NOT('DATA ENTRY SHEET'!C45="")),'DATA ENTRY SHEET'!C45,"")</f>
        <v/>
      </c>
      <c r="C34" s="1119"/>
      <c r="D34" s="1119"/>
      <c r="E34" s="1119"/>
      <c r="F34" s="1119"/>
      <c r="G34" s="1119"/>
      <c r="H34" s="1119"/>
      <c r="I34" s="1119"/>
      <c r="J34" s="1120" t="str">
        <f>IF(AND(NOT('DATA ENTRY SHEET'!AT45=""),NOT('DATA ENTRY SHEET'!AF45="")),'DATA ENTRY SHEET'!AF45,"")</f>
        <v/>
      </c>
      <c r="K34" s="1120"/>
      <c r="L34" s="1120"/>
      <c r="M34" s="1120"/>
      <c r="N34" s="1121"/>
      <c r="O34" s="1121"/>
      <c r="P34" s="1121"/>
      <c r="Q34" s="1121"/>
      <c r="R34" s="727" t="str">
        <f>IF(AND(NOT('DATA ENTRY SHEET'!AT45=""),NOT('DATA ENTRY SHEET'!F45="")),'DATA ENTRY SHEET'!F45,"")</f>
        <v/>
      </c>
      <c r="S34" s="173"/>
      <c r="T34" s="173"/>
      <c r="U34" s="173"/>
      <c r="V34" s="173"/>
      <c r="W34" s="173"/>
      <c r="X34" s="173"/>
      <c r="Y34" s="173"/>
    </row>
    <row r="35" spans="1:33" s="2" customFormat="1" ht="18" customHeight="1" x14ac:dyDescent="0.3">
      <c r="A35" s="878">
        <v>27</v>
      </c>
      <c r="B35" s="1119" t="str">
        <f>IF(AND(NOT('DATA ENTRY SHEET'!AT46=""),NOT('DATA ENTRY SHEET'!C46="")),'DATA ENTRY SHEET'!C46,"")</f>
        <v/>
      </c>
      <c r="C35" s="1119"/>
      <c r="D35" s="1119"/>
      <c r="E35" s="1119"/>
      <c r="F35" s="1119"/>
      <c r="G35" s="1119"/>
      <c r="H35" s="1119"/>
      <c r="I35" s="1119"/>
      <c r="J35" s="1120" t="str">
        <f>IF(AND(NOT('DATA ENTRY SHEET'!AT46=""),NOT('DATA ENTRY SHEET'!AF46="")),'DATA ENTRY SHEET'!AF46,"")</f>
        <v/>
      </c>
      <c r="K35" s="1120"/>
      <c r="L35" s="1120"/>
      <c r="M35" s="1120"/>
      <c r="N35" s="1121"/>
      <c r="O35" s="1121"/>
      <c r="P35" s="1121"/>
      <c r="Q35" s="1121"/>
      <c r="R35" s="727" t="str">
        <f>IF(AND(NOT('DATA ENTRY SHEET'!AT46=""),NOT('DATA ENTRY SHEET'!F46="")),'DATA ENTRY SHEET'!F46,"")</f>
        <v/>
      </c>
      <c r="S35" s="173"/>
      <c r="T35" s="173"/>
      <c r="U35" s="173"/>
      <c r="V35" s="173"/>
      <c r="W35" s="173"/>
      <c r="X35" s="173"/>
      <c r="Y35" s="173"/>
    </row>
    <row r="36" spans="1:33" s="2" customFormat="1" ht="18" customHeight="1" x14ac:dyDescent="0.3">
      <c r="A36" s="878">
        <v>28</v>
      </c>
      <c r="B36" s="1119" t="str">
        <f>IF(AND(NOT('DATA ENTRY SHEET'!AT47=""),NOT('DATA ENTRY SHEET'!C47="")),'DATA ENTRY SHEET'!C47,"")</f>
        <v/>
      </c>
      <c r="C36" s="1119"/>
      <c r="D36" s="1119"/>
      <c r="E36" s="1119"/>
      <c r="F36" s="1119"/>
      <c r="G36" s="1119"/>
      <c r="H36" s="1119"/>
      <c r="I36" s="1119"/>
      <c r="J36" s="1120" t="str">
        <f>IF(AND(NOT('DATA ENTRY SHEET'!AT47=""),NOT('DATA ENTRY SHEET'!AF47="")),'DATA ENTRY SHEET'!AF47,"")</f>
        <v/>
      </c>
      <c r="K36" s="1120"/>
      <c r="L36" s="1120"/>
      <c r="M36" s="1120"/>
      <c r="N36" s="1121"/>
      <c r="O36" s="1121"/>
      <c r="P36" s="1121"/>
      <c r="Q36" s="1121"/>
      <c r="R36" s="727" t="str">
        <f>IF(AND(NOT('DATA ENTRY SHEET'!AT47=""),NOT('DATA ENTRY SHEET'!F47="")),'DATA ENTRY SHEET'!F47,"")</f>
        <v/>
      </c>
      <c r="S36" s="173"/>
      <c r="T36" s="173"/>
      <c r="U36" s="173"/>
      <c r="V36" s="173"/>
      <c r="W36" s="173"/>
      <c r="X36" s="173"/>
      <c r="Y36" s="173"/>
    </row>
    <row r="37" spans="1:33" x14ac:dyDescent="0.35">
      <c r="A37" s="878">
        <f>A36+1</f>
        <v>29</v>
      </c>
      <c r="B37" s="1119" t="str">
        <f>IF(AND(NOT('DATA ENTRY SHEET'!AT48=""),NOT('DATA ENTRY SHEET'!C48="")),'DATA ENTRY SHEET'!C48,"")</f>
        <v/>
      </c>
      <c r="C37" s="1119"/>
      <c r="D37" s="1119"/>
      <c r="E37" s="1119"/>
      <c r="F37" s="1119"/>
      <c r="G37" s="1119"/>
      <c r="H37" s="1119"/>
      <c r="I37" s="1119"/>
      <c r="J37" s="1120" t="str">
        <f>IF(AND(NOT('DATA ENTRY SHEET'!AT48=""),NOT('DATA ENTRY SHEET'!AF48="")),'DATA ENTRY SHEET'!AF48,"")</f>
        <v/>
      </c>
      <c r="K37" s="1120"/>
      <c r="L37" s="1120"/>
      <c r="M37" s="1120"/>
      <c r="N37" s="1121"/>
      <c r="O37" s="1121"/>
      <c r="P37" s="1121"/>
      <c r="Q37" s="1121"/>
      <c r="R37" s="727" t="str">
        <f>IF(AND(NOT('DATA ENTRY SHEET'!AT48=""),NOT('DATA ENTRY SHEET'!F48="")),'DATA ENTRY SHEET'!F48,"")</f>
        <v/>
      </c>
      <c r="S37" s="173"/>
      <c r="T37" s="173"/>
      <c r="U37" s="173"/>
      <c r="V37" s="173"/>
      <c r="W37" s="173"/>
      <c r="X37" s="173"/>
      <c r="Y37" s="173"/>
    </row>
    <row r="38" spans="1:33" x14ac:dyDescent="0.35">
      <c r="A38" s="878">
        <f>A37+1</f>
        <v>30</v>
      </c>
      <c r="B38" s="1119" t="str">
        <f>IF(AND(NOT('DATA ENTRY SHEET'!AT49=""),NOT('DATA ENTRY SHEET'!C49="")),'DATA ENTRY SHEET'!C49,"")</f>
        <v/>
      </c>
      <c r="C38" s="1119"/>
      <c r="D38" s="1119"/>
      <c r="E38" s="1119"/>
      <c r="F38" s="1119"/>
      <c r="G38" s="1119"/>
      <c r="H38" s="1119"/>
      <c r="I38" s="1119"/>
      <c r="J38" s="1120" t="str">
        <f>IF(AND(NOT('DATA ENTRY SHEET'!AT49=""),NOT('DATA ENTRY SHEET'!AF49="")),'DATA ENTRY SHEET'!AF49,"")</f>
        <v/>
      </c>
      <c r="K38" s="1120"/>
      <c r="L38" s="1120"/>
      <c r="M38" s="1120"/>
      <c r="N38" s="1121"/>
      <c r="O38" s="1121"/>
      <c r="P38" s="1121"/>
      <c r="Q38" s="1121"/>
      <c r="R38" s="727" t="str">
        <f>IF(AND(NOT('DATA ENTRY SHEET'!AT49=""),NOT('DATA ENTRY SHEET'!F49="")),'DATA ENTRY SHEET'!F49,"")</f>
        <v/>
      </c>
      <c r="S38" s="173"/>
      <c r="T38" s="173"/>
      <c r="U38" s="173"/>
      <c r="V38" s="173"/>
      <c r="W38" s="173"/>
      <c r="X38" s="173"/>
      <c r="Y38" s="173"/>
    </row>
    <row r="39" spans="1:33" x14ac:dyDescent="0.35">
      <c r="A39" s="878">
        <f t="shared" ref="A39:A40" si="0">A38+1</f>
        <v>31</v>
      </c>
      <c r="B39" s="1119" t="str">
        <f>IF(AND(NOT('DATA ENTRY SHEET'!AT50=""),NOT('DATA ENTRY SHEET'!C50="")),'DATA ENTRY SHEET'!C50,"")</f>
        <v/>
      </c>
      <c r="C39" s="1119"/>
      <c r="D39" s="1119"/>
      <c r="E39" s="1119"/>
      <c r="F39" s="1119"/>
      <c r="G39" s="1119"/>
      <c r="H39" s="1119"/>
      <c r="I39" s="1119"/>
      <c r="J39" s="1120" t="str">
        <f>IF(AND(NOT('DATA ENTRY SHEET'!AT50=""),NOT('DATA ENTRY SHEET'!AF50="")),'DATA ENTRY SHEET'!AF50,"")</f>
        <v/>
      </c>
      <c r="K39" s="1120"/>
      <c r="L39" s="1120"/>
      <c r="M39" s="1120"/>
      <c r="N39" s="1121"/>
      <c r="O39" s="1121"/>
      <c r="P39" s="1121"/>
      <c r="Q39" s="1121"/>
      <c r="R39" s="727" t="str">
        <f>IF(AND(NOT('DATA ENTRY SHEET'!AT50=""),NOT('DATA ENTRY SHEET'!F50="")),'DATA ENTRY SHEET'!F50,"")</f>
        <v/>
      </c>
      <c r="S39" s="173"/>
      <c r="T39" s="173"/>
      <c r="U39" s="173"/>
      <c r="V39" s="173"/>
      <c r="W39" s="173"/>
      <c r="X39" s="173"/>
      <c r="Y39" s="173"/>
    </row>
    <row r="40" spans="1:33" s="7" customFormat="1" ht="16" thickBot="1" x14ac:dyDescent="0.4">
      <c r="A40" s="878">
        <f t="shared" si="0"/>
        <v>32</v>
      </c>
      <c r="B40" s="1129" t="str">
        <f>IF(AND(NOT('DATA ENTRY SHEET'!AT51=""),NOT('DATA ENTRY SHEET'!C51="")),'DATA ENTRY SHEET'!C51,"")</f>
        <v/>
      </c>
      <c r="C40" s="1129"/>
      <c r="D40" s="1129"/>
      <c r="E40" s="1129"/>
      <c r="F40" s="1129"/>
      <c r="G40" s="1129"/>
      <c r="H40" s="1129"/>
      <c r="I40" s="1129"/>
      <c r="J40" s="1130" t="str">
        <f>IF(AND(NOT('DATA ENTRY SHEET'!AT51=""),NOT('DATA ENTRY SHEET'!AF51="")),'DATA ENTRY SHEET'!AF51,"")</f>
        <v/>
      </c>
      <c r="K40" s="1130"/>
      <c r="L40" s="1130"/>
      <c r="M40" s="1130"/>
      <c r="N40" s="1131"/>
      <c r="O40" s="1131"/>
      <c r="P40" s="1131"/>
      <c r="Q40" s="1131"/>
      <c r="R40" s="881" t="str">
        <f>IF(AND(NOT('DATA ENTRY SHEET'!AT51=""),NOT('DATA ENTRY SHEET'!F51="")),'DATA ENTRY SHEET'!F51,"")</f>
        <v/>
      </c>
      <c r="S40" s="882"/>
      <c r="T40" s="882"/>
      <c r="U40" s="882"/>
      <c r="V40" s="882"/>
      <c r="W40" s="882"/>
      <c r="X40" s="882"/>
      <c r="Y40" s="882"/>
      <c r="AA40" s="1"/>
      <c r="AB40" s="1"/>
      <c r="AC40" s="1"/>
      <c r="AD40" s="1"/>
      <c r="AE40" s="1"/>
      <c r="AF40" s="1"/>
      <c r="AG40" s="1"/>
    </row>
    <row r="41" spans="1:33" s="7" customFormat="1" ht="3.65" customHeight="1" x14ac:dyDescent="0.35">
      <c r="A41" s="878"/>
      <c r="B41" s="872"/>
      <c r="C41" s="872"/>
      <c r="D41" s="872"/>
      <c r="E41" s="872"/>
      <c r="F41" s="872"/>
      <c r="G41" s="872"/>
      <c r="H41" s="872"/>
      <c r="I41" s="872"/>
      <c r="J41" s="873"/>
      <c r="K41" s="873"/>
      <c r="L41" s="873"/>
      <c r="M41" s="873"/>
      <c r="N41" s="874"/>
      <c r="O41" s="874"/>
      <c r="P41" s="874"/>
      <c r="Q41" s="874"/>
      <c r="R41" s="727"/>
      <c r="S41" s="173"/>
      <c r="T41" s="173"/>
      <c r="U41" s="173"/>
      <c r="V41" s="173"/>
      <c r="W41" s="173"/>
      <c r="X41" s="173"/>
      <c r="Y41" s="173"/>
      <c r="AA41" s="1"/>
      <c r="AB41" s="1"/>
      <c r="AC41" s="1"/>
      <c r="AD41" s="1"/>
      <c r="AE41" s="1"/>
      <c r="AF41" s="1"/>
      <c r="AG41" s="1"/>
    </row>
    <row r="42" spans="1:33" s="7" customFormat="1" x14ac:dyDescent="0.35">
      <c r="A42" s="12"/>
      <c r="B42" s="18" t="str">
        <f>'40-15 PRES - MANDATORY'!$B$63</f>
        <v>DeCAF 40-15 + DeCAF 40-16, Apr 21, 2025</v>
      </c>
      <c r="C42" s="18"/>
      <c r="D42" s="18"/>
      <c r="E42" s="18"/>
      <c r="F42" s="18"/>
      <c r="G42" s="18"/>
      <c r="H42" s="18"/>
      <c r="I42" s="18"/>
      <c r="J42" s="18"/>
      <c r="K42" s="18"/>
      <c r="L42" s="18"/>
      <c r="M42" s="18"/>
      <c r="N42" s="18"/>
      <c r="O42" s="18"/>
      <c r="P42" s="18"/>
      <c r="Q42" s="878" t="s">
        <v>52</v>
      </c>
      <c r="R42" s="1126" t="str">
        <f>IF('40-15 PRES - MANDATORY'!$I$59&gt;0,'40-15 PRES - MANDATORY'!$I$59,"")</f>
        <v/>
      </c>
      <c r="S42" s="1126"/>
      <c r="T42" s="1127" t="s">
        <v>1138</v>
      </c>
      <c r="U42" s="1128"/>
      <c r="V42" s="883"/>
      <c r="W42" s="880" t="s">
        <v>41</v>
      </c>
      <c r="X42" s="879"/>
      <c r="Y42" s="173"/>
      <c r="AA42" s="1"/>
      <c r="AB42" s="1"/>
      <c r="AC42" s="1"/>
      <c r="AD42" s="1"/>
      <c r="AE42" s="1"/>
      <c r="AF42" s="1"/>
      <c r="AG42" s="1"/>
    </row>
  </sheetData>
  <sheetProtection algorithmName="SHA-512" hashValue="RcC1mmdkoxWxlZ4QdIDleDDuxKdY4Q3MZhWtfpEbnb/aYbzacC5M/yKDw2UYIfSDrddjDbXmUkrhK3xMUVMYow==" saltValue="k12zVj82JXLSr1FApSj7Pg==" spinCount="100000" sheet="1" selectLockedCells="1"/>
  <mergeCells count="107">
    <mergeCell ref="R42:S42"/>
    <mergeCell ref="T42:U42"/>
    <mergeCell ref="B39:I39"/>
    <mergeCell ref="J39:M39"/>
    <mergeCell ref="N39:Q39"/>
    <mergeCell ref="B40:I40"/>
    <mergeCell ref="J40:M40"/>
    <mergeCell ref="N40:Q40"/>
    <mergeCell ref="B37:I37"/>
    <mergeCell ref="J37:M37"/>
    <mergeCell ref="N37:Q37"/>
    <mergeCell ref="B38:I38"/>
    <mergeCell ref="J38:M38"/>
    <mergeCell ref="N38:Q38"/>
    <mergeCell ref="B35:I35"/>
    <mergeCell ref="J35:M35"/>
    <mergeCell ref="N35:Q35"/>
    <mergeCell ref="B36:I36"/>
    <mergeCell ref="J36:M36"/>
    <mergeCell ref="N36:Q36"/>
    <mergeCell ref="B33:I33"/>
    <mergeCell ref="J33:M33"/>
    <mergeCell ref="N33:Q33"/>
    <mergeCell ref="B34:I34"/>
    <mergeCell ref="J34:M34"/>
    <mergeCell ref="N34:Q34"/>
    <mergeCell ref="B31:I31"/>
    <mergeCell ref="J31:M31"/>
    <mergeCell ref="N31:Q31"/>
    <mergeCell ref="B32:I32"/>
    <mergeCell ref="J32:M32"/>
    <mergeCell ref="N32:Q32"/>
    <mergeCell ref="B29:I29"/>
    <mergeCell ref="J29:M29"/>
    <mergeCell ref="N29:Q29"/>
    <mergeCell ref="B30:I30"/>
    <mergeCell ref="J30:M30"/>
    <mergeCell ref="N30:Q30"/>
    <mergeCell ref="B27:I27"/>
    <mergeCell ref="J27:M27"/>
    <mergeCell ref="N27:Q27"/>
    <mergeCell ref="B28:I28"/>
    <mergeCell ref="J28:M28"/>
    <mergeCell ref="N28:Q28"/>
    <mergeCell ref="B25:I25"/>
    <mergeCell ref="J25:M25"/>
    <mergeCell ref="N25:Q25"/>
    <mergeCell ref="B26:I26"/>
    <mergeCell ref="J26:M26"/>
    <mergeCell ref="N26:Q26"/>
    <mergeCell ref="B23:I23"/>
    <mergeCell ref="J23:M23"/>
    <mergeCell ref="N23:Q23"/>
    <mergeCell ref="B24:I24"/>
    <mergeCell ref="J24:M24"/>
    <mergeCell ref="N24:Q24"/>
    <mergeCell ref="B21:I21"/>
    <mergeCell ref="J21:M21"/>
    <mergeCell ref="N21:Q21"/>
    <mergeCell ref="B22:I22"/>
    <mergeCell ref="J22:M22"/>
    <mergeCell ref="N22:Q22"/>
    <mergeCell ref="B19:I19"/>
    <mergeCell ref="J19:M19"/>
    <mergeCell ref="N19:Q19"/>
    <mergeCell ref="B20:I20"/>
    <mergeCell ref="J20:M20"/>
    <mergeCell ref="N20:Q20"/>
    <mergeCell ref="B17:I17"/>
    <mergeCell ref="J17:M17"/>
    <mergeCell ref="N17:Q17"/>
    <mergeCell ref="B18:I18"/>
    <mergeCell ref="J18:M18"/>
    <mergeCell ref="N18:Q18"/>
    <mergeCell ref="B15:I15"/>
    <mergeCell ref="J15:M15"/>
    <mergeCell ref="N15:Q15"/>
    <mergeCell ref="B16:I16"/>
    <mergeCell ref="J16:M16"/>
    <mergeCell ref="N16:Q16"/>
    <mergeCell ref="B13:I13"/>
    <mergeCell ref="J13:M13"/>
    <mergeCell ref="N13:Q13"/>
    <mergeCell ref="B14:I14"/>
    <mergeCell ref="J14:M14"/>
    <mergeCell ref="N14:Q14"/>
    <mergeCell ref="B12:I12"/>
    <mergeCell ref="J12:M12"/>
    <mergeCell ref="N12:Q12"/>
    <mergeCell ref="X4:Y4"/>
    <mergeCell ref="S7:Y7"/>
    <mergeCell ref="B9:I9"/>
    <mergeCell ref="J9:M9"/>
    <mergeCell ref="N9:Q9"/>
    <mergeCell ref="B10:I10"/>
    <mergeCell ref="J10:M10"/>
    <mergeCell ref="N10:Q10"/>
    <mergeCell ref="D2:O2"/>
    <mergeCell ref="V2:W2"/>
    <mergeCell ref="D4:I4"/>
    <mergeCell ref="J4:L4"/>
    <mergeCell ref="M4:Q4"/>
    <mergeCell ref="R4:T4"/>
    <mergeCell ref="U4:V4"/>
    <mergeCell ref="B11:I11"/>
    <mergeCell ref="J11:M11"/>
    <mergeCell ref="N11:Q11"/>
  </mergeCells>
  <conditionalFormatting sqref="S9:Y41">
    <cfRule type="expression" dxfId="977" priority="3">
      <formula>AND(NOT($J9=""),$S9="",$T9="",$U9="",$V9="",$W9="",#REF!="",$Y9="")</formula>
    </cfRule>
  </conditionalFormatting>
  <conditionalFormatting sqref="Y42">
    <cfRule type="expression" dxfId="976" priority="1">
      <formula>AND(NOT($J42=""),$S42="",$T42="",$U42="",$V42="",$W42="",#REF!="",$Y42="")</formula>
    </cfRule>
  </conditionalFormatting>
  <dataValidations count="8">
    <dataValidation type="decimal" operator="greaterThan" allowBlank="1" showInputMessage="1" showErrorMessage="1" error="Enter decimal greater than zero." prompt="Enter NY CRV." sqref="Y9:Y42" xr:uid="{A546B4B4-1F7B-44D7-A06D-EDE0D94DA40E}">
      <formula1>0</formula1>
    </dataValidation>
    <dataValidation type="decimal" operator="greaterThan" allowBlank="1" showInputMessage="1" showErrorMessage="1" error="Enter decimal greater than zero." prompt="Enter CA CRV." sqref="S9:S41" xr:uid="{46908263-6890-493B-89E8-26A16EC4C7F9}">
      <formula1>0</formula1>
    </dataValidation>
    <dataValidation type="decimal" operator="greaterThan" allowBlank="1" showInputMessage="1" showErrorMessage="1" error="Enter decimal greater than zero." prompt="Enter CT CRV." sqref="T9:T41" xr:uid="{E0F5FE33-952E-4C98-95D8-E3E09B0121A3}">
      <formula1>0</formula1>
    </dataValidation>
    <dataValidation type="decimal" operator="greaterThan" allowBlank="1" showInputMessage="1" showErrorMessage="1" error="Enter decimal greater than zero." prompt="Enter HI CRV." sqref="U9:U41" xr:uid="{96623B0D-484D-4CDC-994C-4D3479ABC0F0}">
      <formula1>0</formula1>
    </dataValidation>
    <dataValidation type="decimal" operator="greaterThan" allowBlank="1" showInputMessage="1" showErrorMessage="1" error="Enter decimal greater than zero." prompt="Enter MA CRV." sqref="V9:V41" xr:uid="{C4F9E0F2-71BB-4732-B824-E210CB6461D2}">
      <formula1>0</formula1>
    </dataValidation>
    <dataValidation type="decimal" operator="greaterThan" allowBlank="1" showInputMessage="1" showErrorMessage="1" error="Enter decimal greater than zero." prompt="Enter ME CRV." sqref="W9:W41" xr:uid="{F813B416-DB8E-4D47-B6FC-610CCA8975E6}">
      <formula1>0</formula1>
    </dataValidation>
    <dataValidation type="decimal" operator="greaterThan" allowBlank="1" showInputMessage="1" showErrorMessage="1" error="Enter decimal greater than zero." prompt="Enter MI CRV." sqref="X9:X41" xr:uid="{ED807CBD-FC34-43BD-9FBD-0F3826C28EA1}">
      <formula1>0</formula1>
    </dataValidation>
    <dataValidation allowBlank="1" showInputMessage="1" showErrorMessage="1" prompt="If multiple units of a CRVable item are sold as one unit of sale (e.g., as a 4 pack, 6 pack, 12 pack, etc.), enter the number of CRVable units that unit of sale is comprised of._x000a_" sqref="N9:N41" xr:uid="{6707C5CC-B458-48C2-8811-7C69C879C2BE}"/>
  </dataValidations>
  <hyperlinks>
    <hyperlink ref="AA2" location="'DATA ENTRY SHEET'!A1" display="'DATA ENTRY SHEET'!A1" xr:uid="{89204E28-BF6F-4EFC-A684-56B1DAF5617C}"/>
  </hyperlinks>
  <printOptions horizontalCentered="1" verticalCentered="1"/>
  <pageMargins left="0" right="0" top="0" bottom="0" header="0" footer="0"/>
  <pageSetup paperSize="5" scale="8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534"/>
      <c r="BA2" s="534"/>
      <c r="BB2" s="208"/>
      <c r="BC2" s="414"/>
      <c r="BD2" s="41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208"/>
      <c r="AZ3" s="208"/>
      <c r="BA3" s="208"/>
      <c r="BB3" s="208"/>
      <c r="BC3" s="414"/>
      <c r="BD3" s="414"/>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998</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1687" t="s">
        <v>14</v>
      </c>
      <c r="C11" s="1688"/>
      <c r="D11" s="1688"/>
      <c r="E11" s="1688"/>
      <c r="F11" s="1688"/>
      <c r="G11" s="1688"/>
      <c r="H11" s="1688"/>
      <c r="I11" s="1688"/>
      <c r="J11" s="1688"/>
      <c r="K11" s="1688"/>
      <c r="L11" s="1688"/>
      <c r="M11" s="1688"/>
      <c r="N11" s="1688"/>
      <c r="O11" s="1688"/>
      <c r="P11" s="1688"/>
      <c r="Q11" s="1688"/>
      <c r="R11" s="1688"/>
      <c r="S11" s="1689" t="s">
        <v>991</v>
      </c>
      <c r="T11" s="1690"/>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659"/>
      <c r="V13" s="659"/>
      <c r="W13" s="659"/>
      <c r="X13" s="659"/>
      <c r="Y13" s="659"/>
      <c r="Z13" s="659"/>
      <c r="AA13" s="659"/>
      <c r="AB13" s="659"/>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29</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SHEET'!J48=""),'DATA ENTRY SHEET'!J48,"")</f>
        <v/>
      </c>
      <c r="V14" s="1341"/>
      <c r="W14" s="1341"/>
      <c r="X14" s="1341"/>
      <c r="Y14" s="1341"/>
      <c r="Z14" s="1341"/>
      <c r="AA14" s="1341"/>
      <c r="AB14" s="1342"/>
      <c r="AC14" s="1640" t="str">
        <f>IF('DATA ENTRY SHEET'!AW48&lt;&gt;"",IF(NOT(TRIM(MID($AC$8,FIND(":",$AC$8)+1,9))="EDLP"),IF(NOT(TRIM(MID($AC$8,FIND(":",$AC$8)+1,9))="NON-EDLP"),TEXT('DATA ENTRY SHEET'!AW48,"$#0.00"),_xlfn.CONCAT(TEXT('DATA ENTRY SHEET'!AW48,"$#0.00")," (NON-EDLP, ADJ is $0.00)")),_xlfn.CONCAT(TEXT('DATA ENTRY SHEET'!AW48,"$#0.00")," (EDLP, ADJ is $0.00)")),"")</f>
        <v/>
      </c>
      <c r="AD14" s="1641"/>
      <c r="AE14" s="1641"/>
      <c r="AF14" s="1641"/>
      <c r="AG14" s="1641"/>
      <c r="AH14" s="1641"/>
      <c r="AI14" s="1641"/>
      <c r="AJ14" s="1641"/>
      <c r="AK14" s="1641"/>
      <c r="AL14" s="1641"/>
      <c r="AM14" s="1641"/>
      <c r="AN14" s="1642"/>
      <c r="AO14" s="1343" t="str">
        <f>IF(NOT('DATA ENTRY SHEET'!BG48=""),'DATA ENTRY SHEET'!BG48,"")</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SHEET'!BN48=""),'DATA ENTRY SHEET'!BN48,"")</f>
        <v/>
      </c>
      <c r="BY14" s="1447"/>
      <c r="BZ14" s="1447"/>
      <c r="CA14" s="1448"/>
      <c r="CB14" s="1449" t="str">
        <f>IF(NOT('DATA ENTRY SHEET'!AR48=""),'DATA ENTRY SHEET'!AR48,"")</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SHEET'!B48=""),'DATA ENTRY SHEET'!B48,"")</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SHEET'!AD48=""),'DATA ENTRY SHEET'!AD48,"")</f>
        <v/>
      </c>
      <c r="V15" s="1644"/>
      <c r="W15" s="1644"/>
      <c r="X15" s="1644"/>
      <c r="Y15" s="1644"/>
      <c r="Z15" s="1644"/>
      <c r="AA15" s="1644"/>
      <c r="AB15" s="1645"/>
      <c r="AC15" s="1646" t="str">
        <f>IF(NOT('DATA ENTRY SHEET'!BA48=""),IF('DATA ENTRY SHEET'!F48="","UPK?",TEXT('DATA ENTRY SHEET'!BA48/'DATA ENTRY SHEET'!F48,"$#0.00")),"")</f>
        <v/>
      </c>
      <c r="AD15" s="1647"/>
      <c r="AE15" s="1647"/>
      <c r="AF15" s="1648"/>
      <c r="AG15" s="1646" t="str">
        <f>IF(NOT('DATA ENTRY SHEET'!BB48=""),IF('DATA ENTRY SHEET'!F48="","UPK?",TEXT('DATA ENTRY SHEET'!BB48/'DATA ENTRY SHEET'!F48,"$#0.00")),"")</f>
        <v/>
      </c>
      <c r="AH15" s="1647"/>
      <c r="AI15" s="1647"/>
      <c r="AJ15" s="1648"/>
      <c r="AK15" s="1646" t="str">
        <f>IF(NOT('DATA ENTRY SHEET'!BC48=""),IF('DATA ENTRY SHEET'!F48="","UPK?",TEXT('DATA ENTRY SHEET'!BC48/'DATA ENTRY SHEET'!F48,"$#0.00")),"")</f>
        <v/>
      </c>
      <c r="AL15" s="1647"/>
      <c r="AM15" s="1647"/>
      <c r="AN15" s="1648"/>
      <c r="AO15" s="1331" t="str">
        <f>IF(NOT('DATA ENTRY SHEET'!BH48=""),'DATA ENTRY SHEET'!BH48,"")</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SHEET'!BK48=""),'DATA ENTRY SHEET'!BK48,"")</f>
        <v/>
      </c>
      <c r="BG15" s="1323"/>
      <c r="BH15" s="1323"/>
      <c r="BI15" s="1323"/>
      <c r="BJ15" s="1323"/>
      <c r="BK15" s="1324"/>
      <c r="BL15" s="1322" t="str">
        <f>IF(NOT('DATA ENTRY SHEET'!BL48=""),'DATA ENTRY SHEET'!BL48,"")</f>
        <v/>
      </c>
      <c r="BM15" s="1323"/>
      <c r="BN15" s="1323"/>
      <c r="BO15" s="1323"/>
      <c r="BP15" s="1323"/>
      <c r="BQ15" s="1324"/>
      <c r="BR15" s="1322" t="str">
        <f>IF(NOT('DATA ENTRY SHEET'!BM48=""),'DATA ENTRY SHEET'!BM48,"")</f>
        <v/>
      </c>
      <c r="BS15" s="1323"/>
      <c r="BT15" s="1323"/>
      <c r="BU15" s="1323"/>
      <c r="BV15" s="1323"/>
      <c r="BW15" s="1324"/>
      <c r="BX15" s="1325" t="str">
        <f>IF(NOT('DATA ENTRY SHEET'!BO48=""),'DATA ENTRY SHEET'!BO48,"")</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307" t="str">
        <f>IF(NOT('DATA ENTRY SHEET'!C48=""),'DATA ENTRY SHEET'!C48,"")</f>
        <v/>
      </c>
      <c r="C16" s="1308"/>
      <c r="D16" s="1308"/>
      <c r="E16" s="1308"/>
      <c r="F16" s="1308"/>
      <c r="G16" s="1308"/>
      <c r="H16" s="1308"/>
      <c r="I16" s="1308"/>
      <c r="J16" s="1308"/>
      <c r="K16" s="1308"/>
      <c r="L16" s="1308"/>
      <c r="M16" s="1308"/>
      <c r="N16" s="1308"/>
      <c r="O16" s="1308"/>
      <c r="P16" s="1308"/>
      <c r="Q16" s="1308"/>
      <c r="R16" s="1308"/>
      <c r="S16" s="1308"/>
      <c r="T16" s="654" t="str">
        <f>IF('DATA ENTRY SHEET'!AG48&lt;&gt;"",LEFT('DATA ENTRY SHEET'!AG48,1),"")</f>
        <v/>
      </c>
      <c r="U16" s="1636" t="str">
        <f>IF(NOT('DATA ENTRY SHEET'!AF48=""),'DATA ENTRY SHEET'!AF48,"")</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SHEET'!BI48=""),'DATA ENTRY SHEET'!BI48,"")</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SHEET'!BP48=""),'DATA ENTRY SHEET'!BP48,"")</f>
        <v/>
      </c>
      <c r="BY16" s="1326"/>
      <c r="BZ16" s="1326"/>
      <c r="CA16" s="1327"/>
      <c r="CB16" s="1455" t="str">
        <f>IF(NOT('DATA ENTRY SHEET'!AP48=""),'DATA ENTRY SHEET'!AP48,"")</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SHEET'!D48=""),'DATA ENTRY SHEET'!D48,"")</f>
        <v/>
      </c>
      <c r="C17" s="1314"/>
      <c r="D17" s="1314"/>
      <c r="E17" s="1315"/>
      <c r="F17" s="1316" t="str">
        <f>IF(NOT('DATA ENTRY SHEET'!E48=""),'DATA ENTRY SHEET'!E48,"")</f>
        <v/>
      </c>
      <c r="G17" s="1317"/>
      <c r="H17" s="1318"/>
      <c r="I17" s="1350" t="str">
        <f>IF(NOT('DATA ENTRY SHEET'!F48=""),'DATA ENTRY SHEET'!F48,"")</f>
        <v/>
      </c>
      <c r="J17" s="1315"/>
      <c r="K17" s="1350" t="str">
        <f>IF(NOT('DATA ENTRY SHEET'!G48=""),'DATA ENTRY SHEET'!G48,"")</f>
        <v/>
      </c>
      <c r="L17" s="1315"/>
      <c r="M17" s="1351" t="str">
        <f>IF(NOT('DATA ENTRY SHEET'!H48=""),'DATA ENTRY SHEET'!H48,"")</f>
        <v/>
      </c>
      <c r="N17" s="1352"/>
      <c r="O17" s="1352"/>
      <c r="P17" s="1352"/>
      <c r="Q17" s="1353"/>
      <c r="R17" s="1350" t="str">
        <f>IF(NOT('DATA ENTRY SHEET'!I48=""),'DATA ENTRY SHEET'!I48,"")</f>
        <v/>
      </c>
      <c r="S17" s="1314"/>
      <c r="T17" s="1315"/>
      <c r="U17" s="1633" t="str">
        <f>IF(NOT('DATA ENTRY SHEET'!AE48=""),'DATA ENTRY SHEET'!AE48,"")</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SHEET'!BJ48=""),'DATA ENTRY SHEET'!BJ48,"")</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SHEET'!AU48=""),'DATA ENTRY SHEET'!AU48,"")</f>
        <v/>
      </c>
      <c r="BV17" s="1399"/>
      <c r="BW17" s="1400"/>
      <c r="BX17" s="1401"/>
      <c r="BY17" s="1402"/>
      <c r="BZ17" s="1402"/>
      <c r="CA17" s="1403"/>
      <c r="CB17" s="1369" t="str">
        <f>IF(NOT('DATA ENTRY SHEET'!AQ48=""),'DATA ENTRY SHEET'!AQ48,"")</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30</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SHEET'!J49=""),'DATA ENTRY SHEET'!J49,"")</f>
        <v/>
      </c>
      <c r="V19" s="1341"/>
      <c r="W19" s="1341"/>
      <c r="X19" s="1341"/>
      <c r="Y19" s="1341"/>
      <c r="Z19" s="1341"/>
      <c r="AA19" s="1341"/>
      <c r="AB19" s="1342"/>
      <c r="AC19" s="1640" t="str">
        <f>IF('DATA ENTRY SHEET'!AW49&lt;&gt;"",IF(NOT(TRIM(MID($AC$8,FIND(":",$AC$8)+1,9))="EDLP"),IF(NOT(TRIM(MID($AC$8,FIND(":",$AC$8)+1,9))="NON-EDLP"),TEXT('DATA ENTRY SHEET'!AW49,"$#0.00"),_xlfn.CONCAT(TEXT('DATA ENTRY SHEET'!AW49,"$#0.00")," (NON-EDLP, ADJ is $0.00)")),_xlfn.CONCAT(TEXT('DATA ENTRY SHEET'!AW49,"$#0.00")," (EDLP, ADJ is $0.00)")),"")</f>
        <v/>
      </c>
      <c r="AD19" s="1641"/>
      <c r="AE19" s="1641"/>
      <c r="AF19" s="1641"/>
      <c r="AG19" s="1641"/>
      <c r="AH19" s="1641"/>
      <c r="AI19" s="1641"/>
      <c r="AJ19" s="1641"/>
      <c r="AK19" s="1641"/>
      <c r="AL19" s="1641"/>
      <c r="AM19" s="1641"/>
      <c r="AN19" s="1642"/>
      <c r="AO19" s="1343" t="str">
        <f>IF(NOT('DATA ENTRY SHEET'!BG49=""),'DATA ENTRY SHEET'!BG49,"")</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SHEET'!BN49=""),'DATA ENTRY SHEET'!BN49,"")</f>
        <v/>
      </c>
      <c r="BY19" s="1447"/>
      <c r="BZ19" s="1447"/>
      <c r="CA19" s="1448"/>
      <c r="CB19" s="1449" t="str">
        <f>IF(NOT('DATA ENTRY SHEET'!AR49=""),'DATA ENTRY SHEET'!AR49,"")</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SHEET'!B49=""),'DATA ENTRY SHEET'!B49,"")</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SHEET'!AD49=""),'DATA ENTRY SHEET'!AD49,"")</f>
        <v/>
      </c>
      <c r="V20" s="1644"/>
      <c r="W20" s="1644"/>
      <c r="X20" s="1644"/>
      <c r="Y20" s="1644"/>
      <c r="Z20" s="1644"/>
      <c r="AA20" s="1644"/>
      <c r="AB20" s="1645"/>
      <c r="AC20" s="1646" t="str">
        <f>IF(NOT('DATA ENTRY SHEET'!BA49=""),IF('DATA ENTRY SHEET'!F49="","UPK?",TEXT('DATA ENTRY SHEET'!BA49/'DATA ENTRY SHEET'!F49,"$#0.00")),"")</f>
        <v/>
      </c>
      <c r="AD20" s="1647"/>
      <c r="AE20" s="1647"/>
      <c r="AF20" s="1648"/>
      <c r="AG20" s="1646" t="str">
        <f>IF(NOT('DATA ENTRY SHEET'!BB49=""),IF('DATA ENTRY SHEET'!F49="","UPK?",TEXT('DATA ENTRY SHEET'!BB49/'DATA ENTRY SHEET'!F49,"$#0.00")),"")</f>
        <v/>
      </c>
      <c r="AH20" s="1647"/>
      <c r="AI20" s="1647"/>
      <c r="AJ20" s="1648"/>
      <c r="AK20" s="1646" t="str">
        <f>IF(NOT('DATA ENTRY SHEET'!BC49=""),IF('DATA ENTRY SHEET'!F49="","UPK?",TEXT('DATA ENTRY SHEET'!BC49/'DATA ENTRY SHEET'!F49,"$#0.00")),"")</f>
        <v/>
      </c>
      <c r="AL20" s="1647"/>
      <c r="AM20" s="1647"/>
      <c r="AN20" s="1648"/>
      <c r="AO20" s="1331" t="str">
        <f>IF(NOT('DATA ENTRY SHEET'!BH49=""),'DATA ENTRY SHEET'!BH49,"")</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SHEET'!BK49=""),'DATA ENTRY SHEET'!BK49,"")</f>
        <v/>
      </c>
      <c r="BG20" s="1323"/>
      <c r="BH20" s="1323"/>
      <c r="BI20" s="1323"/>
      <c r="BJ20" s="1323"/>
      <c r="BK20" s="1324"/>
      <c r="BL20" s="1322" t="str">
        <f>IF(NOT('DATA ENTRY SHEET'!BL49=""),'DATA ENTRY SHEET'!BL49,"")</f>
        <v/>
      </c>
      <c r="BM20" s="1323"/>
      <c r="BN20" s="1323"/>
      <c r="BO20" s="1323"/>
      <c r="BP20" s="1323"/>
      <c r="BQ20" s="1324"/>
      <c r="BR20" s="1322" t="str">
        <f>IF(NOT('DATA ENTRY SHEET'!BM49=""),'DATA ENTRY SHEET'!BM49,"")</f>
        <v/>
      </c>
      <c r="BS20" s="1323"/>
      <c r="BT20" s="1323"/>
      <c r="BU20" s="1323"/>
      <c r="BV20" s="1323"/>
      <c r="BW20" s="1324"/>
      <c r="BX20" s="1325" t="str">
        <f>IF(NOT('DATA ENTRY SHEET'!BO49=""),'DATA ENTRY SHEET'!BO49,"")</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307" t="str">
        <f>IF(NOT('DATA ENTRY SHEET'!C49=""),'DATA ENTRY SHEET'!C49,"")</f>
        <v/>
      </c>
      <c r="C21" s="1308"/>
      <c r="D21" s="1308"/>
      <c r="E21" s="1308"/>
      <c r="F21" s="1308"/>
      <c r="G21" s="1308"/>
      <c r="H21" s="1308"/>
      <c r="I21" s="1308"/>
      <c r="J21" s="1308"/>
      <c r="K21" s="1308"/>
      <c r="L21" s="1308"/>
      <c r="M21" s="1308"/>
      <c r="N21" s="1308"/>
      <c r="O21" s="1308"/>
      <c r="P21" s="1308"/>
      <c r="Q21" s="1308"/>
      <c r="R21" s="1308"/>
      <c r="S21" s="1308"/>
      <c r="T21" s="654" t="str">
        <f>IF('DATA ENTRY SHEET'!AG49&lt;&gt;"",LEFT('DATA ENTRY SHEET'!AG49,1),"")</f>
        <v/>
      </c>
      <c r="U21" s="1636" t="str">
        <f>IF(NOT('DATA ENTRY SHEET'!AF49=""),'DATA ENTRY SHEET'!AF49,"")</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SHEET'!BI49=""),'DATA ENTRY SHEET'!BI49,"")</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SHEET'!BP49=""),'DATA ENTRY SHEET'!BP49,"")</f>
        <v/>
      </c>
      <c r="BY21" s="1326"/>
      <c r="BZ21" s="1326"/>
      <c r="CA21" s="1327"/>
      <c r="CB21" s="1455" t="str">
        <f>IF(NOT('DATA ENTRY SHEET'!AP49=""),'DATA ENTRY SHEET'!AP49,"")</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SHEET'!D49=""),'DATA ENTRY SHEET'!D49,"")</f>
        <v/>
      </c>
      <c r="C22" s="1314"/>
      <c r="D22" s="1314"/>
      <c r="E22" s="1315"/>
      <c r="F22" s="1316" t="str">
        <f>IF(NOT('DATA ENTRY SHEET'!E49=""),'DATA ENTRY SHEET'!E49,"")</f>
        <v/>
      </c>
      <c r="G22" s="1317"/>
      <c r="H22" s="1318"/>
      <c r="I22" s="1350" t="str">
        <f>IF(NOT('DATA ENTRY SHEET'!F49=""),'DATA ENTRY SHEET'!F49,"")</f>
        <v/>
      </c>
      <c r="J22" s="1315"/>
      <c r="K22" s="1350" t="str">
        <f>IF(NOT('DATA ENTRY SHEET'!G49=""),'DATA ENTRY SHEET'!G49,"")</f>
        <v/>
      </c>
      <c r="L22" s="1315"/>
      <c r="M22" s="1351" t="str">
        <f>IF(NOT('DATA ENTRY SHEET'!H49=""),'DATA ENTRY SHEET'!H49,"")</f>
        <v/>
      </c>
      <c r="N22" s="1352"/>
      <c r="O22" s="1352"/>
      <c r="P22" s="1352"/>
      <c r="Q22" s="1353"/>
      <c r="R22" s="1350" t="str">
        <f>IF(NOT('DATA ENTRY SHEET'!I49=""),'DATA ENTRY SHEET'!I49,"")</f>
        <v/>
      </c>
      <c r="S22" s="1314"/>
      <c r="T22" s="1315"/>
      <c r="U22" s="1633" t="str">
        <f>IF(NOT('DATA ENTRY SHEET'!AE49=""),'DATA ENTRY SHEET'!AE49,"")</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SHEET'!BJ49=""),'DATA ENTRY SHEET'!BJ49,"")</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SHEET'!AU49=""),'DATA ENTRY SHEET'!AU49,"")</f>
        <v/>
      </c>
      <c r="BV22" s="1399"/>
      <c r="BW22" s="1400"/>
      <c r="BX22" s="1401"/>
      <c r="BY22" s="1402"/>
      <c r="BZ22" s="1402"/>
      <c r="CA22" s="1403"/>
      <c r="CB22" s="1369" t="str">
        <f>IF(NOT('DATA ENTRY SHEET'!AQ49=""),'DATA ENTRY SHEET'!AQ49,"")</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31</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SHEET'!J50=""),'DATA ENTRY SHEET'!J50,"")</f>
        <v/>
      </c>
      <c r="V24" s="1341"/>
      <c r="W24" s="1341"/>
      <c r="X24" s="1341"/>
      <c r="Y24" s="1341"/>
      <c r="Z24" s="1341"/>
      <c r="AA24" s="1341"/>
      <c r="AB24" s="1342"/>
      <c r="AC24" s="1640" t="str">
        <f>IF('DATA ENTRY SHEET'!AW50&lt;&gt;"",IF(NOT(TRIM(MID($AC$8,FIND(":",$AC$8)+1,9))="EDLP"),IF(NOT(TRIM(MID($AC$8,FIND(":",$AC$8)+1,9))="NON-EDLP"),TEXT('DATA ENTRY SHEET'!AW50,"$#0.00"),_xlfn.CONCAT(TEXT('DATA ENTRY SHEET'!AW50,"$#0.00")," (NON-EDLP, ADJ is $0.00)")),_xlfn.CONCAT(TEXT('DATA ENTRY SHEET'!AW50,"$#0.00")," (EDLP, ADJ is $0.00)")),"")</f>
        <v/>
      </c>
      <c r="AD24" s="1641"/>
      <c r="AE24" s="1641"/>
      <c r="AF24" s="1641"/>
      <c r="AG24" s="1641"/>
      <c r="AH24" s="1641"/>
      <c r="AI24" s="1641"/>
      <c r="AJ24" s="1641"/>
      <c r="AK24" s="1641"/>
      <c r="AL24" s="1641"/>
      <c r="AM24" s="1641"/>
      <c r="AN24" s="1642"/>
      <c r="AO24" s="1343" t="str">
        <f>IF(NOT('DATA ENTRY SHEET'!BG50=""),'DATA ENTRY SHEET'!BG50,"")</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SHEET'!BN50=""),'DATA ENTRY SHEET'!BN50,"")</f>
        <v/>
      </c>
      <c r="BY24" s="1447"/>
      <c r="BZ24" s="1447"/>
      <c r="CA24" s="1448"/>
      <c r="CB24" s="1449" t="str">
        <f>IF(NOT('DATA ENTRY SHEET'!AR50=""),'DATA ENTRY SHEET'!AR50,"")</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SHEET'!B50=""),'DATA ENTRY SHEET'!B50,"")</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SHEET'!AD50=""),'DATA ENTRY SHEET'!AD50,"")</f>
        <v/>
      </c>
      <c r="V25" s="1644"/>
      <c r="W25" s="1644"/>
      <c r="X25" s="1644"/>
      <c r="Y25" s="1644"/>
      <c r="Z25" s="1644"/>
      <c r="AA25" s="1644"/>
      <c r="AB25" s="1645"/>
      <c r="AC25" s="1646" t="str">
        <f>IF(NOT('DATA ENTRY SHEET'!BA50=""),IF('DATA ENTRY SHEET'!F50="","UPK?",TEXT('DATA ENTRY SHEET'!BA50/'DATA ENTRY SHEET'!F50,"$#0.00")),"")</f>
        <v/>
      </c>
      <c r="AD25" s="1647"/>
      <c r="AE25" s="1647"/>
      <c r="AF25" s="1648"/>
      <c r="AG25" s="1646" t="str">
        <f>IF(NOT('DATA ENTRY SHEET'!BB50=""),IF('DATA ENTRY SHEET'!F50="","UPK?",TEXT('DATA ENTRY SHEET'!BB50/'DATA ENTRY SHEET'!F50,"$#0.00")),"")</f>
        <v/>
      </c>
      <c r="AH25" s="1647"/>
      <c r="AI25" s="1647"/>
      <c r="AJ25" s="1648"/>
      <c r="AK25" s="1646" t="str">
        <f>IF(NOT('DATA ENTRY SHEET'!BC50=""),IF('DATA ENTRY SHEET'!F50="","UPK?",TEXT('DATA ENTRY SHEET'!BC50/'DATA ENTRY SHEET'!F50,"$#0.00")),"")</f>
        <v/>
      </c>
      <c r="AL25" s="1647"/>
      <c r="AM25" s="1647"/>
      <c r="AN25" s="1648"/>
      <c r="AO25" s="1331" t="str">
        <f>IF(NOT('DATA ENTRY SHEET'!BH50=""),'DATA ENTRY SHEET'!BH50,"")</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SHEET'!BK50=""),'DATA ENTRY SHEET'!BK50,"")</f>
        <v/>
      </c>
      <c r="BG25" s="1323"/>
      <c r="BH25" s="1323"/>
      <c r="BI25" s="1323"/>
      <c r="BJ25" s="1323"/>
      <c r="BK25" s="1324"/>
      <c r="BL25" s="1322" t="str">
        <f>IF(NOT('DATA ENTRY SHEET'!BL50=""),'DATA ENTRY SHEET'!BL50,"")</f>
        <v/>
      </c>
      <c r="BM25" s="1323"/>
      <c r="BN25" s="1323"/>
      <c r="BO25" s="1323"/>
      <c r="BP25" s="1323"/>
      <c r="BQ25" s="1324"/>
      <c r="BR25" s="1322" t="str">
        <f>IF(NOT('DATA ENTRY SHEET'!BM50=""),'DATA ENTRY SHEET'!BM50,"")</f>
        <v/>
      </c>
      <c r="BS25" s="1323"/>
      <c r="BT25" s="1323"/>
      <c r="BU25" s="1323"/>
      <c r="BV25" s="1323"/>
      <c r="BW25" s="1324"/>
      <c r="BX25" s="1325" t="str">
        <f>IF(NOT('DATA ENTRY SHEET'!BO50=""),'DATA ENTRY SHEET'!BO50,"")</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307" t="str">
        <f>IF(NOT('DATA ENTRY SHEET'!C50=""),'DATA ENTRY SHEET'!C50,"")</f>
        <v/>
      </c>
      <c r="C26" s="1308"/>
      <c r="D26" s="1308"/>
      <c r="E26" s="1308"/>
      <c r="F26" s="1308"/>
      <c r="G26" s="1308"/>
      <c r="H26" s="1308"/>
      <c r="I26" s="1308"/>
      <c r="J26" s="1308"/>
      <c r="K26" s="1308"/>
      <c r="L26" s="1308"/>
      <c r="M26" s="1308"/>
      <c r="N26" s="1308"/>
      <c r="O26" s="1308"/>
      <c r="P26" s="1308"/>
      <c r="Q26" s="1308"/>
      <c r="R26" s="1308"/>
      <c r="S26" s="1308"/>
      <c r="T26" s="654" t="str">
        <f>IF('DATA ENTRY SHEET'!AG50&lt;&gt;"",LEFT('DATA ENTRY SHEET'!AG50,1),"")</f>
        <v/>
      </c>
      <c r="U26" s="1636" t="str">
        <f>IF(NOT('DATA ENTRY SHEET'!AF50=""),'DATA ENTRY SHEET'!AF50,"")</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SHEET'!BI50=""),'DATA ENTRY SHEET'!BI50,"")</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SHEET'!BP50=""),'DATA ENTRY SHEET'!BP50,"")</f>
        <v/>
      </c>
      <c r="BY26" s="1326"/>
      <c r="BZ26" s="1326"/>
      <c r="CA26" s="1327"/>
      <c r="CB26" s="1455" t="str">
        <f>IF(NOT('DATA ENTRY SHEET'!AP50=""),'DATA ENTRY SHEET'!AP50,"")</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SHEET'!D50=""),'DATA ENTRY SHEET'!D50,"")</f>
        <v/>
      </c>
      <c r="C27" s="1314"/>
      <c r="D27" s="1314"/>
      <c r="E27" s="1315"/>
      <c r="F27" s="1316" t="str">
        <f>IF(NOT('DATA ENTRY SHEET'!E50=""),'DATA ENTRY SHEET'!E50,"")</f>
        <v/>
      </c>
      <c r="G27" s="1317"/>
      <c r="H27" s="1318"/>
      <c r="I27" s="1350" t="str">
        <f>IF(NOT('DATA ENTRY SHEET'!F50=""),'DATA ENTRY SHEET'!F50,"")</f>
        <v/>
      </c>
      <c r="J27" s="1315"/>
      <c r="K27" s="1350" t="str">
        <f>IF(NOT('DATA ENTRY SHEET'!G50=""),'DATA ENTRY SHEET'!G50,"")</f>
        <v/>
      </c>
      <c r="L27" s="1315"/>
      <c r="M27" s="1351" t="str">
        <f>IF(NOT('DATA ENTRY SHEET'!H50=""),'DATA ENTRY SHEET'!H50,"")</f>
        <v/>
      </c>
      <c r="N27" s="1352"/>
      <c r="O27" s="1352"/>
      <c r="P27" s="1352"/>
      <c r="Q27" s="1353"/>
      <c r="R27" s="1350" t="str">
        <f>IF(NOT('DATA ENTRY SHEET'!I50=""),'DATA ENTRY SHEET'!I50,"")</f>
        <v/>
      </c>
      <c r="S27" s="1314"/>
      <c r="T27" s="1315"/>
      <c r="U27" s="1633" t="str">
        <f>IF(NOT('DATA ENTRY SHEET'!AE50=""),'DATA ENTRY SHEET'!AE50,"")</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SHEET'!BJ50=""),'DATA ENTRY SHEET'!BJ50,"")</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SHEET'!AU50=""),'DATA ENTRY SHEET'!AU50,"")</f>
        <v/>
      </c>
      <c r="BV27" s="1399"/>
      <c r="BW27" s="1400"/>
      <c r="BX27" s="1401"/>
      <c r="BY27" s="1402"/>
      <c r="BZ27" s="1402"/>
      <c r="CA27" s="1403"/>
      <c r="CB27" s="1369" t="str">
        <f>IF(NOT('DATA ENTRY SHEET'!AQ50=""),'DATA ENTRY SHEET'!AQ50,"")</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32</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SHEET'!J51=""),'DATA ENTRY SHEET'!J51,"")</f>
        <v/>
      </c>
      <c r="V29" s="1341"/>
      <c r="W29" s="1341"/>
      <c r="X29" s="1341"/>
      <c r="Y29" s="1341"/>
      <c r="Z29" s="1341"/>
      <c r="AA29" s="1341"/>
      <c r="AB29" s="1342"/>
      <c r="AC29" s="1640" t="str">
        <f>IF('DATA ENTRY SHEET'!AW51&lt;&gt;"",IF(NOT(TRIM(MID($AC$8,FIND(":",$AC$8)+1,9))="EDLP"),IF(NOT(TRIM(MID($AC$8,FIND(":",$AC$8)+1,9))="NON-EDLP"),TEXT('DATA ENTRY SHEET'!AW51,"$#0.00"),_xlfn.CONCAT(TEXT('DATA ENTRY SHEET'!AW51,"$#0.00")," (NON-EDLP, ADJ is $0.00)")),_xlfn.CONCAT(TEXT('DATA ENTRY SHEET'!AW51,"$#0.00")," (EDLP, ADJ is $0.00)")),"")</f>
        <v/>
      </c>
      <c r="AD29" s="1641"/>
      <c r="AE29" s="1641"/>
      <c r="AF29" s="1641"/>
      <c r="AG29" s="1641"/>
      <c r="AH29" s="1641"/>
      <c r="AI29" s="1641"/>
      <c r="AJ29" s="1641"/>
      <c r="AK29" s="1641"/>
      <c r="AL29" s="1641"/>
      <c r="AM29" s="1641"/>
      <c r="AN29" s="1642"/>
      <c r="AO29" s="1343" t="str">
        <f>IF(NOT('DATA ENTRY SHEET'!BG51=""),'DATA ENTRY SHEET'!BG51,"")</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SHEET'!BN51=""),'DATA ENTRY SHEET'!BN51,"")</f>
        <v/>
      </c>
      <c r="BY29" s="1447"/>
      <c r="BZ29" s="1447"/>
      <c r="CA29" s="1448"/>
      <c r="CB29" s="1449" t="str">
        <f>IF(NOT('DATA ENTRY SHEET'!AR51=""),'DATA ENTRY SHEET'!AR51,"")</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SHEET'!B51=""),'DATA ENTRY SHEET'!B51,"")</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SHEET'!AD51=""),'DATA ENTRY SHEET'!AD51,"")</f>
        <v/>
      </c>
      <c r="V30" s="1644"/>
      <c r="W30" s="1644"/>
      <c r="X30" s="1644"/>
      <c r="Y30" s="1644"/>
      <c r="Z30" s="1644"/>
      <c r="AA30" s="1644"/>
      <c r="AB30" s="1645"/>
      <c r="AC30" s="1646" t="str">
        <f>IF(NOT('DATA ENTRY SHEET'!BA51=""),IF('DATA ENTRY SHEET'!F51="","UPK?",TEXT('DATA ENTRY SHEET'!BA51/'DATA ENTRY SHEET'!F51,"$#0.00")),"")</f>
        <v/>
      </c>
      <c r="AD30" s="1647"/>
      <c r="AE30" s="1647"/>
      <c r="AF30" s="1648"/>
      <c r="AG30" s="1646" t="str">
        <f>IF(NOT('DATA ENTRY SHEET'!BB51=""),IF('DATA ENTRY SHEET'!F51="","UPK?",TEXT('DATA ENTRY SHEET'!BB51/'DATA ENTRY SHEET'!F51,"$#0.00")),"")</f>
        <v/>
      </c>
      <c r="AH30" s="1647"/>
      <c r="AI30" s="1647"/>
      <c r="AJ30" s="1648"/>
      <c r="AK30" s="1646" t="str">
        <f>IF(NOT('DATA ENTRY SHEET'!BC51=""),IF('DATA ENTRY SHEET'!F51="","UPK?",TEXT('DATA ENTRY SHEET'!BC51/'DATA ENTRY SHEET'!F51,"$#0.00")),"")</f>
        <v/>
      </c>
      <c r="AL30" s="1647"/>
      <c r="AM30" s="1647"/>
      <c r="AN30" s="1648"/>
      <c r="AO30" s="1331" t="str">
        <f>IF(NOT('DATA ENTRY SHEET'!BH51=""),'DATA ENTRY SHEET'!BH51,"")</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SHEET'!BK51=""),'DATA ENTRY SHEET'!BK51,"")</f>
        <v/>
      </c>
      <c r="BG30" s="1323"/>
      <c r="BH30" s="1323"/>
      <c r="BI30" s="1323"/>
      <c r="BJ30" s="1323"/>
      <c r="BK30" s="1324"/>
      <c r="BL30" s="1322" t="str">
        <f>IF(NOT('DATA ENTRY SHEET'!BL51=""),'DATA ENTRY SHEET'!BL51,"")</f>
        <v/>
      </c>
      <c r="BM30" s="1323"/>
      <c r="BN30" s="1323"/>
      <c r="BO30" s="1323"/>
      <c r="BP30" s="1323"/>
      <c r="BQ30" s="1324"/>
      <c r="BR30" s="1322" t="str">
        <f>IF(NOT('DATA ENTRY SHEET'!BM51=""),'DATA ENTRY SHEET'!BM51,"")</f>
        <v/>
      </c>
      <c r="BS30" s="1323"/>
      <c r="BT30" s="1323"/>
      <c r="BU30" s="1323"/>
      <c r="BV30" s="1323"/>
      <c r="BW30" s="1324"/>
      <c r="BX30" s="1325" t="str">
        <f>IF(NOT('DATA ENTRY SHEET'!BO51=""),'DATA ENTRY SHEET'!BO51,"")</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307" t="str">
        <f>IF(NOT('DATA ENTRY SHEET'!C51=""),'DATA ENTRY SHEET'!C51,"")</f>
        <v/>
      </c>
      <c r="C31" s="1308"/>
      <c r="D31" s="1308"/>
      <c r="E31" s="1308"/>
      <c r="F31" s="1308"/>
      <c r="G31" s="1308"/>
      <c r="H31" s="1308"/>
      <c r="I31" s="1308"/>
      <c r="J31" s="1308"/>
      <c r="K31" s="1308"/>
      <c r="L31" s="1308"/>
      <c r="M31" s="1308"/>
      <c r="N31" s="1308"/>
      <c r="O31" s="1308"/>
      <c r="P31" s="1308"/>
      <c r="Q31" s="1308"/>
      <c r="R31" s="1308"/>
      <c r="S31" s="1308"/>
      <c r="T31" s="654" t="str">
        <f>IF('DATA ENTRY SHEET'!AG51&lt;&gt;"",LEFT('DATA ENTRY SHEET'!AG51,1),"")</f>
        <v/>
      </c>
      <c r="U31" s="1636" t="str">
        <f>IF(NOT('DATA ENTRY SHEET'!AF51=""),'DATA ENTRY SHEET'!AF51,"")</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SHEET'!BI51=""),'DATA ENTRY SHEET'!BI51,"")</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SHEET'!BP51=""),'DATA ENTRY SHEET'!BP51,"")</f>
        <v/>
      </c>
      <c r="BY31" s="1326"/>
      <c r="BZ31" s="1326"/>
      <c r="CA31" s="1327"/>
      <c r="CB31" s="1455" t="str">
        <f>IF(NOT('DATA ENTRY SHEET'!AP51=""),'DATA ENTRY SHEET'!AP51,"")</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SHEET'!D51=""),'DATA ENTRY SHEET'!D51,"")</f>
        <v/>
      </c>
      <c r="C32" s="1314"/>
      <c r="D32" s="1314"/>
      <c r="E32" s="1315"/>
      <c r="F32" s="1316" t="str">
        <f>IF(NOT('DATA ENTRY SHEET'!E51=""),'DATA ENTRY SHEET'!E51,"")</f>
        <v/>
      </c>
      <c r="G32" s="1317"/>
      <c r="H32" s="1318"/>
      <c r="I32" s="1350" t="str">
        <f>IF(NOT('DATA ENTRY SHEET'!F51=""),'DATA ENTRY SHEET'!F51,"")</f>
        <v/>
      </c>
      <c r="J32" s="1315"/>
      <c r="K32" s="1350" t="str">
        <f>IF(NOT('DATA ENTRY SHEET'!G51=""),'DATA ENTRY SHEET'!G51,"")</f>
        <v/>
      </c>
      <c r="L32" s="1315"/>
      <c r="M32" s="1351" t="str">
        <f>IF(NOT('DATA ENTRY SHEET'!H51=""),'DATA ENTRY SHEET'!H51,"")</f>
        <v/>
      </c>
      <c r="N32" s="1352"/>
      <c r="O32" s="1352"/>
      <c r="P32" s="1352"/>
      <c r="Q32" s="1353"/>
      <c r="R32" s="1350" t="str">
        <f>IF(NOT('DATA ENTRY SHEET'!I51=""),'DATA ENTRY SHEET'!I51,"")</f>
        <v/>
      </c>
      <c r="S32" s="1314"/>
      <c r="T32" s="1315"/>
      <c r="U32" s="1633" t="str">
        <f>IF(NOT('DATA ENTRY SHEET'!AE51=""),'DATA ENTRY SHEET'!AE51,"")</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SHEET'!BJ51=""),'DATA ENTRY SHEET'!BJ51,"")</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SHEET'!AU51=""),'DATA ENTRY SHEET'!AU51,"")</f>
        <v/>
      </c>
      <c r="BV32" s="1399"/>
      <c r="BW32" s="1400"/>
      <c r="BX32" s="1401"/>
      <c r="BY32" s="1402"/>
      <c r="BZ32" s="1402"/>
      <c r="CA32" s="1403"/>
      <c r="CB32" s="1369" t="str">
        <f>IF(NOT('DATA ENTRY SHEET'!AQ51=""),'DATA ENTRY SHEET'!AQ51,"")</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33</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SHEET'!J52=""),'DATA ENTRY SHEET'!J52,"")</f>
        <v/>
      </c>
      <c r="V34" s="1341"/>
      <c r="W34" s="1341"/>
      <c r="X34" s="1341"/>
      <c r="Y34" s="1341"/>
      <c r="Z34" s="1341"/>
      <c r="AA34" s="1341"/>
      <c r="AB34" s="1342"/>
      <c r="AC34" s="1640" t="str">
        <f>IF('DATA ENTRY SHEET'!AW52&lt;&gt;"",IF(NOT(TRIM(MID($AC$8,FIND(":",$AC$8)+1,9))="EDLP"),IF(NOT(TRIM(MID($AC$8,FIND(":",$AC$8)+1,9))="NON-EDLP"),TEXT('DATA ENTRY SHEET'!AW52,"$#0.00"),_xlfn.CONCAT(TEXT('DATA ENTRY SHEET'!AW52,"$#0.00")," (NON-EDLP, ADJ is $0.00)")),_xlfn.CONCAT(TEXT('DATA ENTRY SHEET'!AW52,"$#0.00")," (EDLP, ADJ is $0.00)")),"")</f>
        <v/>
      </c>
      <c r="AD34" s="1641"/>
      <c r="AE34" s="1641"/>
      <c r="AF34" s="1641"/>
      <c r="AG34" s="1641"/>
      <c r="AH34" s="1641"/>
      <c r="AI34" s="1641"/>
      <c r="AJ34" s="1641"/>
      <c r="AK34" s="1641"/>
      <c r="AL34" s="1641"/>
      <c r="AM34" s="1641"/>
      <c r="AN34" s="1642"/>
      <c r="AO34" s="1343" t="str">
        <f>IF(NOT('DATA ENTRY SHEET'!BG52=""),'DATA ENTRY SHEET'!BG52,"")</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SHEET'!BN52=""),'DATA ENTRY SHEET'!BN52,"")</f>
        <v/>
      </c>
      <c r="BY34" s="1447"/>
      <c r="BZ34" s="1447"/>
      <c r="CA34" s="1448"/>
      <c r="CB34" s="1449" t="str">
        <f>IF(NOT('DATA ENTRY SHEET'!AR52=""),'DATA ENTRY SHEET'!AR52,"")</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SHEET'!B52=""),'DATA ENTRY SHEET'!B52,"")</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SHEET'!AD52=""),'DATA ENTRY SHEET'!AD52,"")</f>
        <v/>
      </c>
      <c r="V35" s="1644"/>
      <c r="W35" s="1644"/>
      <c r="X35" s="1644"/>
      <c r="Y35" s="1644"/>
      <c r="Z35" s="1644"/>
      <c r="AA35" s="1644"/>
      <c r="AB35" s="1645"/>
      <c r="AC35" s="1646" t="str">
        <f>IF(NOT('DATA ENTRY SHEET'!BA52=""),IF('DATA ENTRY SHEET'!F52="","UPK?",TEXT('DATA ENTRY SHEET'!BA52/'DATA ENTRY SHEET'!F52,"$#0.00")),"")</f>
        <v/>
      </c>
      <c r="AD35" s="1647"/>
      <c r="AE35" s="1647"/>
      <c r="AF35" s="1648"/>
      <c r="AG35" s="1646" t="str">
        <f>IF(NOT('DATA ENTRY SHEET'!BB52=""),IF('DATA ENTRY SHEET'!F52="","UPK?",TEXT('DATA ENTRY SHEET'!BB52/'DATA ENTRY SHEET'!F52,"$#0.00")),"")</f>
        <v/>
      </c>
      <c r="AH35" s="1647"/>
      <c r="AI35" s="1647"/>
      <c r="AJ35" s="1648"/>
      <c r="AK35" s="1646" t="str">
        <f>IF(NOT('DATA ENTRY SHEET'!BC52=""),IF('DATA ENTRY SHEET'!F52="","UPK?",TEXT('DATA ENTRY SHEET'!BC52/'DATA ENTRY SHEET'!F52,"$#0.00")),"")</f>
        <v/>
      </c>
      <c r="AL35" s="1647"/>
      <c r="AM35" s="1647"/>
      <c r="AN35" s="1648"/>
      <c r="AO35" s="1331" t="str">
        <f>IF(NOT('DATA ENTRY SHEET'!BH52=""),'DATA ENTRY SHEET'!BH52,"")</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SHEET'!BK52=""),'DATA ENTRY SHEET'!BK52,"")</f>
        <v/>
      </c>
      <c r="BG35" s="1323"/>
      <c r="BH35" s="1323"/>
      <c r="BI35" s="1323"/>
      <c r="BJ35" s="1323"/>
      <c r="BK35" s="1324"/>
      <c r="BL35" s="1322" t="str">
        <f>IF(NOT('DATA ENTRY SHEET'!BL52=""),'DATA ENTRY SHEET'!BL52,"")</f>
        <v/>
      </c>
      <c r="BM35" s="1323"/>
      <c r="BN35" s="1323"/>
      <c r="BO35" s="1323"/>
      <c r="BP35" s="1323"/>
      <c r="BQ35" s="1324"/>
      <c r="BR35" s="1322" t="str">
        <f>IF(NOT('DATA ENTRY SHEET'!BM52=""),'DATA ENTRY SHEET'!BM52,"")</f>
        <v/>
      </c>
      <c r="BS35" s="1323"/>
      <c r="BT35" s="1323"/>
      <c r="BU35" s="1323"/>
      <c r="BV35" s="1323"/>
      <c r="BW35" s="1324"/>
      <c r="BX35" s="1325" t="str">
        <f>IF(NOT('DATA ENTRY SHEET'!BO52=""),'DATA ENTRY SHEET'!BO52,"")</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307" t="str">
        <f>IF(NOT('DATA ENTRY SHEET'!C52=""),'DATA ENTRY SHEET'!C52,"")</f>
        <v/>
      </c>
      <c r="C36" s="1308"/>
      <c r="D36" s="1308"/>
      <c r="E36" s="1308"/>
      <c r="F36" s="1308"/>
      <c r="G36" s="1308"/>
      <c r="H36" s="1308"/>
      <c r="I36" s="1308"/>
      <c r="J36" s="1308"/>
      <c r="K36" s="1308"/>
      <c r="L36" s="1308"/>
      <c r="M36" s="1308"/>
      <c r="N36" s="1308"/>
      <c r="O36" s="1308"/>
      <c r="P36" s="1308"/>
      <c r="Q36" s="1308"/>
      <c r="R36" s="1308"/>
      <c r="S36" s="1308"/>
      <c r="T36" s="654" t="str">
        <f>IF('DATA ENTRY SHEET'!AG52&lt;&gt;"",LEFT('DATA ENTRY SHEET'!AG52,1),"")</f>
        <v/>
      </c>
      <c r="U36" s="1636" t="str">
        <f>IF(NOT('DATA ENTRY SHEET'!AF52=""),'DATA ENTRY SHEET'!AF52,"")</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SHEET'!BI52=""),'DATA ENTRY SHEET'!BI52,"")</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SHEET'!BP52=""),'DATA ENTRY SHEET'!BP52,"")</f>
        <v/>
      </c>
      <c r="BY36" s="1326"/>
      <c r="BZ36" s="1326"/>
      <c r="CA36" s="1327"/>
      <c r="CB36" s="1455" t="str">
        <f>IF(NOT('DATA ENTRY SHEET'!AP52=""),'DATA ENTRY SHEET'!AP52,"")</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SHEET'!D52=""),'DATA ENTRY SHEET'!D52,"")</f>
        <v/>
      </c>
      <c r="C37" s="1314"/>
      <c r="D37" s="1314"/>
      <c r="E37" s="1315"/>
      <c r="F37" s="1316" t="str">
        <f>IF(NOT('DATA ENTRY SHEET'!E52=""),'DATA ENTRY SHEET'!E52,"")</f>
        <v/>
      </c>
      <c r="G37" s="1317"/>
      <c r="H37" s="1318"/>
      <c r="I37" s="1350" t="str">
        <f>IF(NOT('DATA ENTRY SHEET'!F52=""),'DATA ENTRY SHEET'!F52,"")</f>
        <v/>
      </c>
      <c r="J37" s="1315"/>
      <c r="K37" s="1350" t="str">
        <f>IF(NOT('DATA ENTRY SHEET'!G52=""),'DATA ENTRY SHEET'!G52,"")</f>
        <v/>
      </c>
      <c r="L37" s="1315"/>
      <c r="M37" s="1351" t="str">
        <f>IF(NOT('DATA ENTRY SHEET'!H52=""),'DATA ENTRY SHEET'!H52,"")</f>
        <v/>
      </c>
      <c r="N37" s="1352"/>
      <c r="O37" s="1352"/>
      <c r="P37" s="1352"/>
      <c r="Q37" s="1353"/>
      <c r="R37" s="1350" t="str">
        <f>IF(NOT('DATA ENTRY SHEET'!I52=""),'DATA ENTRY SHEET'!I52,"")</f>
        <v/>
      </c>
      <c r="S37" s="1314"/>
      <c r="T37" s="1315"/>
      <c r="U37" s="1633" t="str">
        <f>IF(NOT('DATA ENTRY SHEET'!AE52=""),'DATA ENTRY SHEET'!AE52,"")</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SHEET'!BJ52=""),'DATA ENTRY SHEET'!BJ52,"")</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SHEET'!AU52=""),'DATA ENTRY SHEET'!AU52,"")</f>
        <v/>
      </c>
      <c r="BV37" s="1399"/>
      <c r="BW37" s="1400"/>
      <c r="BX37" s="1401"/>
      <c r="BY37" s="1402"/>
      <c r="BZ37" s="1402"/>
      <c r="CA37" s="1403"/>
      <c r="CB37" s="1369" t="str">
        <f>IF(NOT('DATA ENTRY SHEET'!AQ52=""),'DATA ENTRY SHEET'!AQ52,"")</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34</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SHEET'!J53=""),'DATA ENTRY SHEET'!J53,"")</f>
        <v/>
      </c>
      <c r="V39" s="1341"/>
      <c r="W39" s="1341"/>
      <c r="X39" s="1341"/>
      <c r="Y39" s="1341"/>
      <c r="Z39" s="1341"/>
      <c r="AA39" s="1341"/>
      <c r="AB39" s="1342"/>
      <c r="AC39" s="1640" t="str">
        <f>IF('DATA ENTRY SHEET'!AW53&lt;&gt;"",IF(NOT(TRIM(MID($AC$8,FIND(":",$AC$8)+1,9))="EDLP"),IF(NOT(TRIM(MID($AC$8,FIND(":",$AC$8)+1,9))="NON-EDLP"),TEXT('DATA ENTRY SHEET'!AW53,"$#0.00"),_xlfn.CONCAT(TEXT('DATA ENTRY SHEET'!AW53,"$#0.00")," (NON-EDLP, ADJ is $0.00)")),_xlfn.CONCAT(TEXT('DATA ENTRY SHEET'!AW53,"$#0.00")," (EDLP, ADJ is $0.00)")),"")</f>
        <v/>
      </c>
      <c r="AD39" s="1641"/>
      <c r="AE39" s="1641"/>
      <c r="AF39" s="1641"/>
      <c r="AG39" s="1641"/>
      <c r="AH39" s="1641"/>
      <c r="AI39" s="1641"/>
      <c r="AJ39" s="1641"/>
      <c r="AK39" s="1641"/>
      <c r="AL39" s="1641"/>
      <c r="AM39" s="1641"/>
      <c r="AN39" s="1642"/>
      <c r="AO39" s="1343" t="str">
        <f>IF(NOT('DATA ENTRY SHEET'!BG53=""),'DATA ENTRY SHEET'!BG53,"")</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SHEET'!BN53=""),'DATA ENTRY SHEET'!BN53,"")</f>
        <v/>
      </c>
      <c r="BY39" s="1447"/>
      <c r="BZ39" s="1447"/>
      <c r="CA39" s="1448"/>
      <c r="CB39" s="1449" t="str">
        <f>IF(NOT('DATA ENTRY SHEET'!AR53=""),'DATA ENTRY SHEET'!AR53,"")</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SHEET'!B53=""),'DATA ENTRY SHEET'!B53,"")</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SHEET'!AD53=""),'DATA ENTRY SHEET'!AD53,"")</f>
        <v/>
      </c>
      <c r="V40" s="1644"/>
      <c r="W40" s="1644"/>
      <c r="X40" s="1644"/>
      <c r="Y40" s="1644"/>
      <c r="Z40" s="1644"/>
      <c r="AA40" s="1644"/>
      <c r="AB40" s="1645"/>
      <c r="AC40" s="1646" t="str">
        <f>IF(NOT('DATA ENTRY SHEET'!BA53=""),IF('DATA ENTRY SHEET'!F53="","UPK?",TEXT('DATA ENTRY SHEET'!BA53/'DATA ENTRY SHEET'!F53,"$#0.00")),"")</f>
        <v/>
      </c>
      <c r="AD40" s="1647"/>
      <c r="AE40" s="1647"/>
      <c r="AF40" s="1648"/>
      <c r="AG40" s="1646" t="str">
        <f>IF(NOT('DATA ENTRY SHEET'!BB53=""),IF('DATA ENTRY SHEET'!F53="","UPK?",TEXT('DATA ENTRY SHEET'!BB53/'DATA ENTRY SHEET'!F53,"$#0.00")),"")</f>
        <v/>
      </c>
      <c r="AH40" s="1647"/>
      <c r="AI40" s="1647"/>
      <c r="AJ40" s="1648"/>
      <c r="AK40" s="1646" t="str">
        <f>IF(NOT('DATA ENTRY SHEET'!BC53=""),IF('DATA ENTRY SHEET'!F53="","UPK?",TEXT('DATA ENTRY SHEET'!BC53/'DATA ENTRY SHEET'!F53,"$#0.00")),"")</f>
        <v/>
      </c>
      <c r="AL40" s="1647"/>
      <c r="AM40" s="1647"/>
      <c r="AN40" s="1648"/>
      <c r="AO40" s="1331" t="str">
        <f>IF(NOT('DATA ENTRY SHEET'!BH53=""),'DATA ENTRY SHEET'!BH53,"")</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SHEET'!BK53=""),'DATA ENTRY SHEET'!BK53,"")</f>
        <v/>
      </c>
      <c r="BG40" s="1323"/>
      <c r="BH40" s="1323"/>
      <c r="BI40" s="1323"/>
      <c r="BJ40" s="1323"/>
      <c r="BK40" s="1324"/>
      <c r="BL40" s="1322" t="str">
        <f>IF(NOT('DATA ENTRY SHEET'!BL53=""),'DATA ENTRY SHEET'!BL53,"")</f>
        <v/>
      </c>
      <c r="BM40" s="1323"/>
      <c r="BN40" s="1323"/>
      <c r="BO40" s="1323"/>
      <c r="BP40" s="1323"/>
      <c r="BQ40" s="1324"/>
      <c r="BR40" s="1322" t="str">
        <f>IF(NOT('DATA ENTRY SHEET'!BM53=""),'DATA ENTRY SHEET'!BM53,"")</f>
        <v/>
      </c>
      <c r="BS40" s="1323"/>
      <c r="BT40" s="1323"/>
      <c r="BU40" s="1323"/>
      <c r="BV40" s="1323"/>
      <c r="BW40" s="1324"/>
      <c r="BX40" s="1325" t="str">
        <f>IF(NOT('DATA ENTRY SHEET'!BO53=""),'DATA ENTRY SHEET'!BO53,"")</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307" t="str">
        <f>IF(NOT('DATA ENTRY SHEET'!C53=""),'DATA ENTRY SHEET'!C53,"")</f>
        <v/>
      </c>
      <c r="C41" s="1308"/>
      <c r="D41" s="1308"/>
      <c r="E41" s="1308"/>
      <c r="F41" s="1308"/>
      <c r="G41" s="1308"/>
      <c r="H41" s="1308"/>
      <c r="I41" s="1308"/>
      <c r="J41" s="1308"/>
      <c r="K41" s="1308"/>
      <c r="L41" s="1308"/>
      <c r="M41" s="1308"/>
      <c r="N41" s="1308"/>
      <c r="O41" s="1308"/>
      <c r="P41" s="1308"/>
      <c r="Q41" s="1308"/>
      <c r="R41" s="1308"/>
      <c r="S41" s="1308"/>
      <c r="T41" s="654" t="str">
        <f>IF('DATA ENTRY SHEET'!AG53&lt;&gt;"",LEFT('DATA ENTRY SHEET'!AG53,1),"")</f>
        <v/>
      </c>
      <c r="U41" s="1636" t="str">
        <f>IF(NOT('DATA ENTRY SHEET'!AF53=""),'DATA ENTRY SHEET'!AF53,"")</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SHEET'!BI53=""),'DATA ENTRY SHEET'!BI53,"")</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SHEET'!BP53=""),'DATA ENTRY SHEET'!BP53,"")</f>
        <v/>
      </c>
      <c r="BY41" s="1326"/>
      <c r="BZ41" s="1326"/>
      <c r="CA41" s="1327"/>
      <c r="CB41" s="1455" t="str">
        <f>IF(NOT('DATA ENTRY SHEET'!AP53=""),'DATA ENTRY SHEET'!AP53,"")</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SHEET'!D53=""),'DATA ENTRY SHEET'!D53,"")</f>
        <v/>
      </c>
      <c r="C42" s="1314"/>
      <c r="D42" s="1314"/>
      <c r="E42" s="1315"/>
      <c r="F42" s="1316" t="str">
        <f>IF(NOT('DATA ENTRY SHEET'!E53=""),'DATA ENTRY SHEET'!E53,"")</f>
        <v/>
      </c>
      <c r="G42" s="1317"/>
      <c r="H42" s="1318"/>
      <c r="I42" s="1350" t="str">
        <f>IF(NOT('DATA ENTRY SHEET'!F53=""),'DATA ENTRY SHEET'!F53,"")</f>
        <v/>
      </c>
      <c r="J42" s="1315"/>
      <c r="K42" s="1350" t="str">
        <f>IF(NOT('DATA ENTRY SHEET'!G53=""),'DATA ENTRY SHEET'!G53,"")</f>
        <v/>
      </c>
      <c r="L42" s="1315"/>
      <c r="M42" s="1351" t="str">
        <f>IF(NOT('DATA ENTRY SHEET'!H53=""),'DATA ENTRY SHEET'!H53,"")</f>
        <v/>
      </c>
      <c r="N42" s="1352"/>
      <c r="O42" s="1352"/>
      <c r="P42" s="1352"/>
      <c r="Q42" s="1353"/>
      <c r="R42" s="1350" t="str">
        <f>IF(NOT('DATA ENTRY SHEET'!I53=""),'DATA ENTRY SHEET'!I53,"")</f>
        <v/>
      </c>
      <c r="S42" s="1314"/>
      <c r="T42" s="1315"/>
      <c r="U42" s="1633" t="str">
        <f>IF(NOT('DATA ENTRY SHEET'!AE53=""),'DATA ENTRY SHEET'!AE53,"")</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SHEET'!BJ53=""),'DATA ENTRY SHEET'!BJ53,"")</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SHEET'!AU53=""),'DATA ENTRY SHEET'!AU53,"")</f>
        <v/>
      </c>
      <c r="BV42" s="1399"/>
      <c r="BW42" s="1400"/>
      <c r="BX42" s="1401"/>
      <c r="BY42" s="1402"/>
      <c r="BZ42" s="1402"/>
      <c r="CA42" s="1403"/>
      <c r="CB42" s="1369" t="str">
        <f>IF(NOT('DATA ENTRY SHEET'!AQ53=""),'DATA ENTRY SHEET'!AQ53,"")</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X7dKvfq9nGw1tWelrjkjiswpzcOSVqHyNFlhwXcAIW601LnuUfCvCbLjqNMf6hfF1f5K6enoY+YEAxbsDUgjvw==" saltValue="CABkJH5j/ITF5bF/Bx+/xQ==" spinCount="100000" sheet="1"/>
  <mergeCells count="451">
    <mergeCell ref="J2:AG2"/>
    <mergeCell ref="J4:AG4"/>
    <mergeCell ref="CJ4:CK4"/>
    <mergeCell ref="CW4:DC4"/>
    <mergeCell ref="K6:M6"/>
    <mergeCell ref="N6:U6"/>
    <mergeCell ref="Y6:AF6"/>
    <mergeCell ref="CJ6:CK6"/>
    <mergeCell ref="AY6:BE6"/>
    <mergeCell ref="BF6:CH6"/>
    <mergeCell ref="BF4:CH4"/>
    <mergeCell ref="BF2:CH2"/>
    <mergeCell ref="AM6:AX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B14:T14"/>
    <mergeCell ref="U14:AB14"/>
    <mergeCell ref="AO14:AS14"/>
    <mergeCell ref="AT14:AV14"/>
    <mergeCell ref="AW14:AY14"/>
    <mergeCell ref="AZ14:BB14"/>
    <mergeCell ref="AW10:AY12"/>
    <mergeCell ref="AZ10:BB12"/>
    <mergeCell ref="AG12:AJ12"/>
    <mergeCell ref="AK12:AN12"/>
    <mergeCell ref="AO12:AS12"/>
    <mergeCell ref="U12:AB12"/>
    <mergeCell ref="AC12:AF12"/>
    <mergeCell ref="B11:R11"/>
    <mergeCell ref="S11:T11"/>
    <mergeCell ref="AC14:AN14"/>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BF35:BK35"/>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AO36:AS36"/>
    <mergeCell ref="BL35:BQ35"/>
    <mergeCell ref="BR35:BW35"/>
    <mergeCell ref="BU37:BW37"/>
    <mergeCell ref="BX37:CA37"/>
    <mergeCell ref="AO37:AS37"/>
    <mergeCell ref="AT37:AV37"/>
    <mergeCell ref="AW37:AY37"/>
    <mergeCell ref="CE34:CH37"/>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7:CD37"/>
    <mergeCell ref="BR37:BT37"/>
    <mergeCell ref="BC35:BE35"/>
    <mergeCell ref="R42:T42"/>
    <mergeCell ref="U42:AB42"/>
    <mergeCell ref="CE39:CH42"/>
    <mergeCell ref="BX35:CA35"/>
    <mergeCell ref="BR40:BW40"/>
    <mergeCell ref="BX40:CA40"/>
    <mergeCell ref="BF40:BK40"/>
    <mergeCell ref="BL40:BQ40"/>
    <mergeCell ref="AC39:AN39"/>
    <mergeCell ref="AG36:AJ36"/>
    <mergeCell ref="AK36:AN36"/>
    <mergeCell ref="CB35:CD35"/>
    <mergeCell ref="AO39:AS39"/>
    <mergeCell ref="AT39:AV39"/>
    <mergeCell ref="AW39:AY39"/>
    <mergeCell ref="AZ39:BB39"/>
    <mergeCell ref="AZ37:BB37"/>
    <mergeCell ref="CB36:CD36"/>
    <mergeCell ref="AZ36:BB36"/>
    <mergeCell ref="BC36:BE36"/>
    <mergeCell ref="BF36:BK36"/>
    <mergeCell ref="BL36:BQ36"/>
    <mergeCell ref="AT36:AV36"/>
    <mergeCell ref="AW36:AY36"/>
    <mergeCell ref="BC39:BE39"/>
    <mergeCell ref="BC37:BE37"/>
    <mergeCell ref="BF37:BQ37"/>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B44:T50"/>
    <mergeCell ref="U44:Z44"/>
    <mergeCell ref="K42:L42"/>
    <mergeCell ref="AZ41:BB41"/>
    <mergeCell ref="BC41:BE41"/>
    <mergeCell ref="BF41:BK41"/>
    <mergeCell ref="BL41:BQ41"/>
    <mergeCell ref="AC41:AF41"/>
    <mergeCell ref="AG41:AJ41"/>
    <mergeCell ref="AK41:AN41"/>
    <mergeCell ref="AO41:AS41"/>
    <mergeCell ref="AT40:AV40"/>
    <mergeCell ref="AW40:AY40"/>
    <mergeCell ref="AZ40:BB40"/>
    <mergeCell ref="B40:T40"/>
    <mergeCell ref="U40:AB40"/>
    <mergeCell ref="AC40:AF40"/>
    <mergeCell ref="B41:S41"/>
    <mergeCell ref="CB42:CD42"/>
    <mergeCell ref="BR41:BW41"/>
    <mergeCell ref="BX41:CA41"/>
    <mergeCell ref="BF39:BK39"/>
    <mergeCell ref="BL39:BQ39"/>
    <mergeCell ref="BR39:BW39"/>
    <mergeCell ref="BX39:CA39"/>
    <mergeCell ref="CB39:CD39"/>
    <mergeCell ref="CB40:CD40"/>
    <mergeCell ref="AG40:AJ40"/>
    <mergeCell ref="AK40:AN40"/>
    <mergeCell ref="AO40:AS40"/>
    <mergeCell ref="BC40:BE40"/>
    <mergeCell ref="U41:AB41"/>
    <mergeCell ref="CB41:CD41"/>
    <mergeCell ref="B42:E42"/>
    <mergeCell ref="F42:H42"/>
    <mergeCell ref="I42:J42"/>
    <mergeCell ref="AT41:AV41"/>
    <mergeCell ref="AW41:AY41"/>
    <mergeCell ref="B16:S16"/>
    <mergeCell ref="B21:S21"/>
    <mergeCell ref="B26:S26"/>
    <mergeCell ref="B31:S31"/>
    <mergeCell ref="B36:S36"/>
    <mergeCell ref="B37:E37"/>
    <mergeCell ref="F37:H37"/>
    <mergeCell ref="I37:J37"/>
    <mergeCell ref="K37:L37"/>
    <mergeCell ref="M37:Q37"/>
    <mergeCell ref="R37:T37"/>
    <mergeCell ref="B35:T35"/>
    <mergeCell ref="U37:AB37"/>
    <mergeCell ref="B29:T29"/>
    <mergeCell ref="U29:AB29"/>
    <mergeCell ref="B19:T19"/>
    <mergeCell ref="U19:AB19"/>
    <mergeCell ref="B39:T39"/>
    <mergeCell ref="U39:AB39"/>
    <mergeCell ref="U36:AB36"/>
    <mergeCell ref="AC36:AF36"/>
    <mergeCell ref="AC37:AF37"/>
    <mergeCell ref="U32:AB32"/>
    <mergeCell ref="AC34:AN34"/>
    <mergeCell ref="AG37:AJ37"/>
    <mergeCell ref="AK37:AN37"/>
    <mergeCell ref="U35:AB35"/>
    <mergeCell ref="AC35:AF35"/>
    <mergeCell ref="AG35:AJ35"/>
    <mergeCell ref="AK35:AN35"/>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35" priority="10">
      <formula>ISERROR(AC14)</formula>
    </cfRule>
  </conditionalFormatting>
  <conditionalFormatting sqref="AO14:AO17 AO19:AO22 AO24:AO27 AO29:AO32 AO34:AO37 AO39:AO42">
    <cfRule type="containsErrors" dxfId="34" priority="9">
      <formula>ISERROR(AO14)</formula>
    </cfRule>
  </conditionalFormatting>
  <conditionalFormatting sqref="AT18:AV18 AT24:AT27 AT29:AT32 AT34:AT37 AT23:AV23 AT28:AV28 AT33:AV33 AT38:AV38">
    <cfRule type="containsErrors" dxfId="33" priority="4">
      <formula>ISERROR(AT18)</formula>
    </cfRule>
  </conditionalFormatting>
  <conditionalFormatting sqref="AT14:AT17">
    <cfRule type="containsErrors" dxfId="32" priority="3">
      <formula>ISERROR(AT14)</formula>
    </cfRule>
  </conditionalFormatting>
  <conditionalFormatting sqref="AT19:AT22">
    <cfRule type="containsErrors" dxfId="31" priority="2">
      <formula>ISERROR(AT19)</formula>
    </cfRule>
  </conditionalFormatting>
  <conditionalFormatting sqref="AT39:AT42">
    <cfRule type="containsErrors" dxfId="30" priority="1">
      <formula>ISERROR(AT39)</formula>
    </cfRule>
  </conditionalFormatting>
  <hyperlinks>
    <hyperlink ref="CJ8" location="'DATA ENTRY SHEET'!B47" display="'DATA ENTRY SHEET'!B47" xr:uid="{2C526C7C-35E3-4420-9749-D1750FDAEE9D}"/>
  </hyperlinks>
  <printOptions horizontalCentered="1" verticalCentered="1"/>
  <pageMargins left="0" right="0" top="0" bottom="0" header="0" footer="0"/>
  <pageSetup scale="7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1691" t="s">
        <v>793</v>
      </c>
      <c r="AU2" s="1691"/>
      <c r="AV2" s="1691"/>
      <c r="AW2" s="1691"/>
      <c r="AX2" s="1691"/>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1001</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1687" t="s">
        <v>14</v>
      </c>
      <c r="C11" s="1688"/>
      <c r="D11" s="1688"/>
      <c r="E11" s="1688"/>
      <c r="F11" s="1688"/>
      <c r="G11" s="1688"/>
      <c r="H11" s="1688"/>
      <c r="I11" s="1688"/>
      <c r="J11" s="1688"/>
      <c r="K11" s="1688"/>
      <c r="L11" s="1688"/>
      <c r="M11" s="1688"/>
      <c r="N11" s="1688"/>
      <c r="O11" s="1688"/>
      <c r="P11" s="1688"/>
      <c r="Q11" s="1688"/>
      <c r="R11" s="1688"/>
      <c r="S11" s="1689" t="s">
        <v>991</v>
      </c>
      <c r="T11" s="1690"/>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35</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SHEET'!J54=""),'DATA ENTRY SHEET'!J54,"")</f>
        <v/>
      </c>
      <c r="V14" s="1341"/>
      <c r="W14" s="1341"/>
      <c r="X14" s="1341"/>
      <c r="Y14" s="1341"/>
      <c r="Z14" s="1341"/>
      <c r="AA14" s="1341"/>
      <c r="AB14" s="1342"/>
      <c r="AC14" s="1640" t="str">
        <f>IF('DATA ENTRY SHEET'!AW54&lt;&gt;"",IF(NOT(TRIM(MID($AC$8,FIND(":",$AC$8)+1,9))="EDLP"),IF(NOT(TRIM(MID($AC$8,FIND(":",$AC$8)+1,9))="NON-EDLP"),TEXT('DATA ENTRY SHEET'!AW54,"$#0.00"),_xlfn.CONCAT(TEXT('DATA ENTRY SHEET'!AW54,"$#0.00")," (NON-EDLP, ADJ is $0.00)")),_xlfn.CONCAT(TEXT('DATA ENTRY SHEET'!AW54,"$#0.00")," (EDLP, ADJ is $0.00)")),"")</f>
        <v/>
      </c>
      <c r="AD14" s="1641"/>
      <c r="AE14" s="1641"/>
      <c r="AF14" s="1641"/>
      <c r="AG14" s="1641"/>
      <c r="AH14" s="1641"/>
      <c r="AI14" s="1641"/>
      <c r="AJ14" s="1641"/>
      <c r="AK14" s="1641"/>
      <c r="AL14" s="1641"/>
      <c r="AM14" s="1641"/>
      <c r="AN14" s="1642"/>
      <c r="AO14" s="1343" t="str">
        <f>IF(NOT('DATA ENTRY SHEET'!BG54=""),'DATA ENTRY SHEET'!BG54,"")</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SHEET'!BN54=""),'DATA ENTRY SHEET'!BN54,"")</f>
        <v/>
      </c>
      <c r="BY14" s="1447"/>
      <c r="BZ14" s="1447"/>
      <c r="CA14" s="1448"/>
      <c r="CB14" s="1449" t="str">
        <f>IF(NOT('DATA ENTRY SHEET'!AR54=""),'DATA ENTRY SHEET'!AR54,"")</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SHEET'!B54=""),'DATA ENTRY SHEET'!B54,"")</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SHEET'!AD54=""),'DATA ENTRY SHEET'!AD54,"")</f>
        <v/>
      </c>
      <c r="V15" s="1644"/>
      <c r="W15" s="1644"/>
      <c r="X15" s="1644"/>
      <c r="Y15" s="1644"/>
      <c r="Z15" s="1644"/>
      <c r="AA15" s="1644"/>
      <c r="AB15" s="1645"/>
      <c r="AC15" s="1646" t="str">
        <f>IF(NOT('DATA ENTRY SHEET'!BA54=""),IF('DATA ENTRY SHEET'!F54="","UPK?",TEXT('DATA ENTRY SHEET'!BA54/'DATA ENTRY SHEET'!F54,"$#0.00")),"")</f>
        <v/>
      </c>
      <c r="AD15" s="1647"/>
      <c r="AE15" s="1647"/>
      <c r="AF15" s="1648"/>
      <c r="AG15" s="1646" t="str">
        <f>IF(NOT('DATA ENTRY SHEET'!BB54=""),IF('DATA ENTRY SHEET'!F54="","UPK?",TEXT('DATA ENTRY SHEET'!BB54/'DATA ENTRY SHEET'!F54,"$#0.00")),"")</f>
        <v/>
      </c>
      <c r="AH15" s="1647"/>
      <c r="AI15" s="1647"/>
      <c r="AJ15" s="1648"/>
      <c r="AK15" s="1646" t="str">
        <f>IF(NOT('DATA ENTRY SHEET'!BC54=""),IF('DATA ENTRY SHEET'!F54="","UPK?",TEXT('DATA ENTRY SHEET'!BC54/'DATA ENTRY SHEET'!F54,"$#0.00")),"")</f>
        <v/>
      </c>
      <c r="AL15" s="1647"/>
      <c r="AM15" s="1647"/>
      <c r="AN15" s="1648"/>
      <c r="AO15" s="1331" t="str">
        <f>IF(NOT('DATA ENTRY SHEET'!BH54=""),'DATA ENTRY SHEET'!BH54,"")</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SHEET'!BK54=""),'DATA ENTRY SHEET'!BK54,"")</f>
        <v/>
      </c>
      <c r="BG15" s="1323"/>
      <c r="BH15" s="1323"/>
      <c r="BI15" s="1323"/>
      <c r="BJ15" s="1323"/>
      <c r="BK15" s="1324"/>
      <c r="BL15" s="1322" t="str">
        <f>IF(NOT('DATA ENTRY SHEET'!BL54=""),'DATA ENTRY SHEET'!BL54,"")</f>
        <v/>
      </c>
      <c r="BM15" s="1323"/>
      <c r="BN15" s="1323"/>
      <c r="BO15" s="1323"/>
      <c r="BP15" s="1323"/>
      <c r="BQ15" s="1324"/>
      <c r="BR15" s="1322" t="str">
        <f>IF(NOT('DATA ENTRY SHEET'!BM54=""),'DATA ENTRY SHEET'!BM54,"")</f>
        <v/>
      </c>
      <c r="BS15" s="1323"/>
      <c r="BT15" s="1323"/>
      <c r="BU15" s="1323"/>
      <c r="BV15" s="1323"/>
      <c r="BW15" s="1324"/>
      <c r="BX15" s="1325" t="str">
        <f>IF(NOT('DATA ENTRY SHEET'!BO54=""),'DATA ENTRY SHEET'!BO54,"")</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307" t="str">
        <f>IF(NOT('DATA ENTRY SHEET'!C54=""),'DATA ENTRY SHEET'!C54,"")</f>
        <v/>
      </c>
      <c r="C16" s="1308"/>
      <c r="D16" s="1308"/>
      <c r="E16" s="1308"/>
      <c r="F16" s="1308"/>
      <c r="G16" s="1308"/>
      <c r="H16" s="1308"/>
      <c r="I16" s="1308"/>
      <c r="J16" s="1308"/>
      <c r="K16" s="1308"/>
      <c r="L16" s="1308"/>
      <c r="M16" s="1308"/>
      <c r="N16" s="1308"/>
      <c r="O16" s="1308"/>
      <c r="P16" s="1308"/>
      <c r="Q16" s="1308"/>
      <c r="R16" s="1308"/>
      <c r="S16" s="1308"/>
      <c r="T16" s="654" t="str">
        <f>IF('DATA ENTRY SHEET'!AG54&lt;&gt;"",LEFT('DATA ENTRY SHEET'!AG54,1),"")</f>
        <v/>
      </c>
      <c r="U16" s="1636" t="str">
        <f>IF(NOT('DATA ENTRY SHEET'!AF54=""),'DATA ENTRY SHEET'!AF54,"")</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SHEET'!BI54=""),'DATA ENTRY SHEET'!BI54,"")</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SHEET'!BP54=""),'DATA ENTRY SHEET'!BP54,"")</f>
        <v/>
      </c>
      <c r="BY16" s="1326"/>
      <c r="BZ16" s="1326"/>
      <c r="CA16" s="1327"/>
      <c r="CB16" s="1455" t="str">
        <f>IF(NOT('DATA ENTRY SHEET'!AP54=""),'DATA ENTRY SHEET'!AP54,"")</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SHEET'!D54=""),'DATA ENTRY SHEET'!D54,"")</f>
        <v/>
      </c>
      <c r="C17" s="1314"/>
      <c r="D17" s="1314"/>
      <c r="E17" s="1315"/>
      <c r="F17" s="1316" t="str">
        <f>IF(NOT('DATA ENTRY SHEET'!E54=""),'DATA ENTRY SHEET'!E54,"")</f>
        <v/>
      </c>
      <c r="G17" s="1317"/>
      <c r="H17" s="1318"/>
      <c r="I17" s="1350" t="str">
        <f>IF(NOT('DATA ENTRY SHEET'!F54=""),'DATA ENTRY SHEET'!F54,"")</f>
        <v/>
      </c>
      <c r="J17" s="1315"/>
      <c r="K17" s="1350" t="str">
        <f>IF(NOT('DATA ENTRY SHEET'!G54=""),'DATA ENTRY SHEET'!G54,"")</f>
        <v/>
      </c>
      <c r="L17" s="1315"/>
      <c r="M17" s="1351" t="str">
        <f>IF(NOT('DATA ENTRY SHEET'!H54=""),'DATA ENTRY SHEET'!H54,"")</f>
        <v/>
      </c>
      <c r="N17" s="1352"/>
      <c r="O17" s="1352"/>
      <c r="P17" s="1352"/>
      <c r="Q17" s="1353"/>
      <c r="R17" s="1350" t="str">
        <f>IF(NOT('DATA ENTRY SHEET'!I54=""),'DATA ENTRY SHEET'!I54,"")</f>
        <v/>
      </c>
      <c r="S17" s="1314"/>
      <c r="T17" s="1315"/>
      <c r="U17" s="1633" t="str">
        <f>IF(NOT('DATA ENTRY SHEET'!AE54=""),'DATA ENTRY SHEET'!AE54,"")</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SHEET'!BJ54=""),'DATA ENTRY SHEET'!BJ54,"")</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SHEET'!AU54=""),'DATA ENTRY SHEET'!AU54,"")</f>
        <v/>
      </c>
      <c r="BV17" s="1399"/>
      <c r="BW17" s="1400"/>
      <c r="BX17" s="1401"/>
      <c r="BY17" s="1402"/>
      <c r="BZ17" s="1402"/>
      <c r="CA17" s="1403"/>
      <c r="CB17" s="1369" t="str">
        <f>IF(NOT('DATA ENTRY SHEET'!AQ54=""),'DATA ENTRY SHEET'!AQ54,"")</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55"/>
      <c r="V18" s="655"/>
      <c r="W18" s="655"/>
      <c r="X18" s="655"/>
      <c r="Y18" s="655"/>
      <c r="Z18" s="655"/>
      <c r="AA18" s="655"/>
      <c r="AB18" s="655"/>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36</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SHEET'!J55=""),'DATA ENTRY SHEET'!J55,"")</f>
        <v/>
      </c>
      <c r="V19" s="1341"/>
      <c r="W19" s="1341"/>
      <c r="X19" s="1341"/>
      <c r="Y19" s="1341"/>
      <c r="Z19" s="1341"/>
      <c r="AA19" s="1341"/>
      <c r="AB19" s="1342"/>
      <c r="AC19" s="1640" t="str">
        <f>IF('DATA ENTRY SHEET'!AW55&lt;&gt;"",IF(NOT(TRIM(MID($AC$8,FIND(":",$AC$8)+1,9))="EDLP"),IF(NOT(TRIM(MID($AC$8,FIND(":",$AC$8)+1,9))="NON-EDLP"),TEXT('DATA ENTRY SHEET'!AW55,"$#0.00"),_xlfn.CONCAT(TEXT('DATA ENTRY SHEET'!AW55,"$#0.00")," (NON-EDLP, ADJ is $0.00)")),_xlfn.CONCAT(TEXT('DATA ENTRY SHEET'!AW55,"$#0.00")," (EDLP, ADJ is $0.00)")),"")</f>
        <v/>
      </c>
      <c r="AD19" s="1641"/>
      <c r="AE19" s="1641"/>
      <c r="AF19" s="1641"/>
      <c r="AG19" s="1641"/>
      <c r="AH19" s="1641"/>
      <c r="AI19" s="1641"/>
      <c r="AJ19" s="1641"/>
      <c r="AK19" s="1641"/>
      <c r="AL19" s="1641"/>
      <c r="AM19" s="1641"/>
      <c r="AN19" s="1642"/>
      <c r="AO19" s="1343" t="str">
        <f>IF(NOT('DATA ENTRY SHEET'!BG55=""),'DATA ENTRY SHEET'!BG55,"")</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SHEET'!BN55=""),'DATA ENTRY SHEET'!BN55,"")</f>
        <v/>
      </c>
      <c r="BY19" s="1447"/>
      <c r="BZ19" s="1447"/>
      <c r="CA19" s="1448"/>
      <c r="CB19" s="1449" t="str">
        <f>IF(NOT('DATA ENTRY SHEET'!AR55=""),'DATA ENTRY SHEET'!AR55,"")</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SHEET'!B55=""),'DATA ENTRY SHEET'!B55,"")</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SHEET'!AD55=""),'DATA ENTRY SHEET'!AD55,"")</f>
        <v/>
      </c>
      <c r="V20" s="1644"/>
      <c r="W20" s="1644"/>
      <c r="X20" s="1644"/>
      <c r="Y20" s="1644"/>
      <c r="Z20" s="1644"/>
      <c r="AA20" s="1644"/>
      <c r="AB20" s="1645"/>
      <c r="AC20" s="1646" t="str">
        <f>IF(NOT('DATA ENTRY SHEET'!BA55=""),IF('DATA ENTRY SHEET'!F55="","UPK?",TEXT('DATA ENTRY SHEET'!BA55/'DATA ENTRY SHEET'!F55,"$#0.00")),"")</f>
        <v/>
      </c>
      <c r="AD20" s="1647"/>
      <c r="AE20" s="1647"/>
      <c r="AF20" s="1648"/>
      <c r="AG20" s="1646" t="str">
        <f>IF(NOT('DATA ENTRY SHEET'!BB55=""),IF('DATA ENTRY SHEET'!F55="","UPK?",TEXT('DATA ENTRY SHEET'!BB55/'DATA ENTRY SHEET'!F55,"$#0.00")),"")</f>
        <v/>
      </c>
      <c r="AH20" s="1647"/>
      <c r="AI20" s="1647"/>
      <c r="AJ20" s="1648"/>
      <c r="AK20" s="1646" t="str">
        <f>IF(NOT('DATA ENTRY SHEET'!BC55=""),IF('DATA ENTRY SHEET'!F55="","UPK?",TEXT('DATA ENTRY SHEET'!BC55/'DATA ENTRY SHEET'!F55,"$#0.00")),"")</f>
        <v/>
      </c>
      <c r="AL20" s="1647"/>
      <c r="AM20" s="1647"/>
      <c r="AN20" s="1648"/>
      <c r="AO20" s="1331" t="str">
        <f>IF(NOT('DATA ENTRY SHEET'!BH55=""),'DATA ENTRY SHEET'!BH55,"")</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SHEET'!BK55=""),'DATA ENTRY SHEET'!BK55,"")</f>
        <v/>
      </c>
      <c r="BG20" s="1323"/>
      <c r="BH20" s="1323"/>
      <c r="BI20" s="1323"/>
      <c r="BJ20" s="1323"/>
      <c r="BK20" s="1324"/>
      <c r="BL20" s="1322" t="str">
        <f>IF(NOT('DATA ENTRY SHEET'!BL55=""),'DATA ENTRY SHEET'!BL55,"")</f>
        <v/>
      </c>
      <c r="BM20" s="1323"/>
      <c r="BN20" s="1323"/>
      <c r="BO20" s="1323"/>
      <c r="BP20" s="1323"/>
      <c r="BQ20" s="1324"/>
      <c r="BR20" s="1322" t="str">
        <f>IF(NOT('DATA ENTRY SHEET'!BM55=""),'DATA ENTRY SHEET'!BM55,"")</f>
        <v/>
      </c>
      <c r="BS20" s="1323"/>
      <c r="BT20" s="1323"/>
      <c r="BU20" s="1323"/>
      <c r="BV20" s="1323"/>
      <c r="BW20" s="1324"/>
      <c r="BX20" s="1325" t="str">
        <f>IF(NOT('DATA ENTRY SHEET'!BO55=""),'DATA ENTRY SHEET'!BO55,"")</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307" t="str">
        <f>IF(NOT('DATA ENTRY SHEET'!C55=""),'DATA ENTRY SHEET'!C55,"")</f>
        <v/>
      </c>
      <c r="C21" s="1308"/>
      <c r="D21" s="1308"/>
      <c r="E21" s="1308"/>
      <c r="F21" s="1308"/>
      <c r="G21" s="1308"/>
      <c r="H21" s="1308"/>
      <c r="I21" s="1308"/>
      <c r="J21" s="1308"/>
      <c r="K21" s="1308"/>
      <c r="L21" s="1308"/>
      <c r="M21" s="1308"/>
      <c r="N21" s="1308"/>
      <c r="O21" s="1308"/>
      <c r="P21" s="1308"/>
      <c r="Q21" s="1308"/>
      <c r="R21" s="1308"/>
      <c r="S21" s="1308"/>
      <c r="T21" s="654" t="str">
        <f>IF('DATA ENTRY SHEET'!AG55&lt;&gt;"",LEFT('DATA ENTRY SHEET'!AG55,1),"")</f>
        <v/>
      </c>
      <c r="U21" s="1636" t="str">
        <f>IF(NOT('DATA ENTRY SHEET'!AF55=""),'DATA ENTRY SHEET'!AF55,"")</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SHEET'!BI55=""),'DATA ENTRY SHEET'!BI55,"")</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SHEET'!BP55=""),'DATA ENTRY SHEET'!BP55,"")</f>
        <v/>
      </c>
      <c r="BY21" s="1326"/>
      <c r="BZ21" s="1326"/>
      <c r="CA21" s="1327"/>
      <c r="CB21" s="1455" t="str">
        <f>IF(NOT('DATA ENTRY SHEET'!AP55=""),'DATA ENTRY SHEET'!AP55,"")</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SHEET'!D55=""),'DATA ENTRY SHEET'!D55,"")</f>
        <v/>
      </c>
      <c r="C22" s="1314"/>
      <c r="D22" s="1314"/>
      <c r="E22" s="1315"/>
      <c r="F22" s="1316" t="str">
        <f>IF(NOT('DATA ENTRY SHEET'!E55=""),'DATA ENTRY SHEET'!E55,"")</f>
        <v/>
      </c>
      <c r="G22" s="1317"/>
      <c r="H22" s="1318"/>
      <c r="I22" s="1350" t="str">
        <f>IF(NOT('DATA ENTRY SHEET'!F55=""),'DATA ENTRY SHEET'!F55,"")</f>
        <v/>
      </c>
      <c r="J22" s="1315"/>
      <c r="K22" s="1350" t="str">
        <f>IF(NOT('DATA ENTRY SHEET'!G55=""),'DATA ENTRY SHEET'!G55,"")</f>
        <v/>
      </c>
      <c r="L22" s="1315"/>
      <c r="M22" s="1351" t="str">
        <f>IF(NOT('DATA ENTRY SHEET'!H55=""),'DATA ENTRY SHEET'!H55,"")</f>
        <v/>
      </c>
      <c r="N22" s="1352"/>
      <c r="O22" s="1352"/>
      <c r="P22" s="1352"/>
      <c r="Q22" s="1353"/>
      <c r="R22" s="1350" t="str">
        <f>IF(NOT('DATA ENTRY SHEET'!I55=""),'DATA ENTRY SHEET'!I55,"")</f>
        <v/>
      </c>
      <c r="S22" s="1314"/>
      <c r="T22" s="1315"/>
      <c r="U22" s="1633" t="str">
        <f>IF(NOT('DATA ENTRY SHEET'!AE55=""),'DATA ENTRY SHEET'!AE55,"")</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SHEET'!BJ55=""),'DATA ENTRY SHEET'!BJ55,"")</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SHEET'!AU55=""),'DATA ENTRY SHEET'!AU55,"")</f>
        <v/>
      </c>
      <c r="BV22" s="1399"/>
      <c r="BW22" s="1400"/>
      <c r="BX22" s="1401"/>
      <c r="BY22" s="1402"/>
      <c r="BZ22" s="1402"/>
      <c r="CA22" s="1403"/>
      <c r="CB22" s="1369" t="str">
        <f>IF(NOT('DATA ENTRY SHEET'!AQ55=""),'DATA ENTRY SHEET'!AQ55,"")</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55"/>
      <c r="V23" s="655"/>
      <c r="W23" s="655"/>
      <c r="X23" s="655"/>
      <c r="Y23" s="655"/>
      <c r="Z23" s="655"/>
      <c r="AA23" s="655"/>
      <c r="AB23" s="655"/>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37</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SHEET'!J56=""),'DATA ENTRY SHEET'!J56,"")</f>
        <v/>
      </c>
      <c r="V24" s="1341"/>
      <c r="W24" s="1341"/>
      <c r="X24" s="1341"/>
      <c r="Y24" s="1341"/>
      <c r="Z24" s="1341"/>
      <c r="AA24" s="1341"/>
      <c r="AB24" s="1342"/>
      <c r="AC24" s="1640" t="str">
        <f>IF('DATA ENTRY SHEET'!AW56&lt;&gt;"",IF(NOT(TRIM(MID($AC$8,FIND(":",$AC$8)+1,9))="EDLP"),IF(NOT(TRIM(MID($AC$8,FIND(":",$AC$8)+1,9))="NON-EDLP"),TEXT('DATA ENTRY SHEET'!AW56,"$#0.00"),_xlfn.CONCAT(TEXT('DATA ENTRY SHEET'!AW56,"$#0.00")," (NON-EDLP, ADJ is $0.00)")),_xlfn.CONCAT(TEXT('DATA ENTRY SHEET'!AW56,"$#0.00")," (EDLP, ADJ is $0.00)")),"")</f>
        <v/>
      </c>
      <c r="AD24" s="1641"/>
      <c r="AE24" s="1641"/>
      <c r="AF24" s="1641"/>
      <c r="AG24" s="1641"/>
      <c r="AH24" s="1641"/>
      <c r="AI24" s="1641"/>
      <c r="AJ24" s="1641"/>
      <c r="AK24" s="1641"/>
      <c r="AL24" s="1641"/>
      <c r="AM24" s="1641"/>
      <c r="AN24" s="1642"/>
      <c r="AO24" s="1343" t="str">
        <f>IF(NOT('DATA ENTRY SHEET'!BG56=""),'DATA ENTRY SHEET'!BG56,"")</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SHEET'!BN56=""),'DATA ENTRY SHEET'!BN56,"")</f>
        <v/>
      </c>
      <c r="BY24" s="1447"/>
      <c r="BZ24" s="1447"/>
      <c r="CA24" s="1448"/>
      <c r="CB24" s="1449" t="str">
        <f>IF(NOT('DATA ENTRY SHEET'!AR56=""),'DATA ENTRY SHEET'!AR56,"")</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SHEET'!B56=""),'DATA ENTRY SHEET'!B56,"")</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SHEET'!AD56=""),'DATA ENTRY SHEET'!AD56,"")</f>
        <v/>
      </c>
      <c r="V25" s="1644"/>
      <c r="W25" s="1644"/>
      <c r="X25" s="1644"/>
      <c r="Y25" s="1644"/>
      <c r="Z25" s="1644"/>
      <c r="AA25" s="1644"/>
      <c r="AB25" s="1645"/>
      <c r="AC25" s="1646" t="str">
        <f>IF(NOT('DATA ENTRY SHEET'!BA56=""),IF('DATA ENTRY SHEET'!F56="","UPK?",TEXT('DATA ENTRY SHEET'!BA56/'DATA ENTRY SHEET'!F56,"$#0.00")),"")</f>
        <v/>
      </c>
      <c r="AD25" s="1647"/>
      <c r="AE25" s="1647"/>
      <c r="AF25" s="1648"/>
      <c r="AG25" s="1646" t="str">
        <f>IF(NOT('DATA ENTRY SHEET'!BB56=""),IF('DATA ENTRY SHEET'!F56="","UPK?",TEXT('DATA ENTRY SHEET'!BB56/'DATA ENTRY SHEET'!F56,"$#0.00")),"")</f>
        <v/>
      </c>
      <c r="AH25" s="1647"/>
      <c r="AI25" s="1647"/>
      <c r="AJ25" s="1648"/>
      <c r="AK25" s="1646" t="str">
        <f>IF(NOT('DATA ENTRY SHEET'!BC56=""),IF('DATA ENTRY SHEET'!F56="","UPK?",TEXT('DATA ENTRY SHEET'!BC56/'DATA ENTRY SHEET'!F56,"$#0.00")),"")</f>
        <v/>
      </c>
      <c r="AL25" s="1647"/>
      <c r="AM25" s="1647"/>
      <c r="AN25" s="1648"/>
      <c r="AO25" s="1331" t="str">
        <f>IF(NOT('DATA ENTRY SHEET'!BH56=""),'DATA ENTRY SHEET'!BH56,"")</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SHEET'!BK56=""),'DATA ENTRY SHEET'!BK56,"")</f>
        <v/>
      </c>
      <c r="BG25" s="1323"/>
      <c r="BH25" s="1323"/>
      <c r="BI25" s="1323"/>
      <c r="BJ25" s="1323"/>
      <c r="BK25" s="1324"/>
      <c r="BL25" s="1322" t="str">
        <f>IF(NOT('DATA ENTRY SHEET'!BL56=""),'DATA ENTRY SHEET'!BL56,"")</f>
        <v/>
      </c>
      <c r="BM25" s="1323"/>
      <c r="BN25" s="1323"/>
      <c r="BO25" s="1323"/>
      <c r="BP25" s="1323"/>
      <c r="BQ25" s="1324"/>
      <c r="BR25" s="1322" t="str">
        <f>IF(NOT('DATA ENTRY SHEET'!BM56=""),'DATA ENTRY SHEET'!BM56,"")</f>
        <v/>
      </c>
      <c r="BS25" s="1323"/>
      <c r="BT25" s="1323"/>
      <c r="BU25" s="1323"/>
      <c r="BV25" s="1323"/>
      <c r="BW25" s="1324"/>
      <c r="BX25" s="1325" t="str">
        <f>IF(NOT('DATA ENTRY SHEET'!BO56=""),'DATA ENTRY SHEET'!BO56,"")</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307" t="str">
        <f>IF(NOT('DATA ENTRY SHEET'!C56=""),'DATA ENTRY SHEET'!C56,"")</f>
        <v/>
      </c>
      <c r="C26" s="1308"/>
      <c r="D26" s="1308"/>
      <c r="E26" s="1308"/>
      <c r="F26" s="1308"/>
      <c r="G26" s="1308"/>
      <c r="H26" s="1308"/>
      <c r="I26" s="1308"/>
      <c r="J26" s="1308"/>
      <c r="K26" s="1308"/>
      <c r="L26" s="1308"/>
      <c r="M26" s="1308"/>
      <c r="N26" s="1308"/>
      <c r="O26" s="1308"/>
      <c r="P26" s="1308"/>
      <c r="Q26" s="1308"/>
      <c r="R26" s="1308"/>
      <c r="S26" s="1308"/>
      <c r="T26" s="654" t="str">
        <f>IF('DATA ENTRY SHEET'!AG56&lt;&gt;"",LEFT('DATA ENTRY SHEET'!AG56,1),"")</f>
        <v/>
      </c>
      <c r="U26" s="1636" t="str">
        <f>IF(NOT('DATA ENTRY SHEET'!AF56=""),'DATA ENTRY SHEET'!AF56,"")</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SHEET'!BI56=""),'DATA ENTRY SHEET'!BI56,"")</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SHEET'!BP56=""),'DATA ENTRY SHEET'!BP56,"")</f>
        <v/>
      </c>
      <c r="BY26" s="1326"/>
      <c r="BZ26" s="1326"/>
      <c r="CA26" s="1327"/>
      <c r="CB26" s="1455" t="str">
        <f>IF(NOT('DATA ENTRY SHEET'!AP56=""),'DATA ENTRY SHEET'!AP56,"")</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SHEET'!D56=""),'DATA ENTRY SHEET'!D56,"")</f>
        <v/>
      </c>
      <c r="C27" s="1314"/>
      <c r="D27" s="1314"/>
      <c r="E27" s="1315"/>
      <c r="F27" s="1316" t="str">
        <f>IF(NOT('DATA ENTRY SHEET'!E56=""),'DATA ENTRY SHEET'!E56,"")</f>
        <v/>
      </c>
      <c r="G27" s="1317"/>
      <c r="H27" s="1318"/>
      <c r="I27" s="1350" t="str">
        <f>IF(NOT('DATA ENTRY SHEET'!F56=""),'DATA ENTRY SHEET'!F56,"")</f>
        <v/>
      </c>
      <c r="J27" s="1315"/>
      <c r="K27" s="1350" t="str">
        <f>IF(NOT('DATA ENTRY SHEET'!G56=""),'DATA ENTRY SHEET'!G56,"")</f>
        <v/>
      </c>
      <c r="L27" s="1315"/>
      <c r="M27" s="1351" t="str">
        <f>IF(NOT('DATA ENTRY SHEET'!H56=""),'DATA ENTRY SHEET'!H56,"")</f>
        <v/>
      </c>
      <c r="N27" s="1352"/>
      <c r="O27" s="1352"/>
      <c r="P27" s="1352"/>
      <c r="Q27" s="1353"/>
      <c r="R27" s="1350" t="str">
        <f>IF(NOT('DATA ENTRY SHEET'!I56=""),'DATA ENTRY SHEET'!I56,"")</f>
        <v/>
      </c>
      <c r="S27" s="1314"/>
      <c r="T27" s="1315"/>
      <c r="U27" s="1633" t="str">
        <f>IF(NOT('DATA ENTRY SHEET'!AE56=""),'DATA ENTRY SHEET'!AE56,"")</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SHEET'!BJ56=""),'DATA ENTRY SHEET'!BJ56,"")</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SHEET'!AU56=""),'DATA ENTRY SHEET'!AU56,"")</f>
        <v/>
      </c>
      <c r="BV27" s="1399"/>
      <c r="BW27" s="1400"/>
      <c r="BX27" s="1401"/>
      <c r="BY27" s="1402"/>
      <c r="BZ27" s="1402"/>
      <c r="CA27" s="1403"/>
      <c r="CB27" s="1369" t="str">
        <f>IF(NOT('DATA ENTRY SHEET'!AQ56=""),'DATA ENTRY SHEET'!AQ56,"")</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55"/>
      <c r="V28" s="655"/>
      <c r="W28" s="655"/>
      <c r="X28" s="655"/>
      <c r="Y28" s="655"/>
      <c r="Z28" s="655"/>
      <c r="AA28" s="655"/>
      <c r="AB28" s="655"/>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38</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SHEET'!J57=""),'DATA ENTRY SHEET'!J57,"")</f>
        <v/>
      </c>
      <c r="V29" s="1341"/>
      <c r="W29" s="1341"/>
      <c r="X29" s="1341"/>
      <c r="Y29" s="1341"/>
      <c r="Z29" s="1341"/>
      <c r="AA29" s="1341"/>
      <c r="AB29" s="1342"/>
      <c r="AC29" s="1640" t="str">
        <f>IF('DATA ENTRY SHEET'!AW57&lt;&gt;"",IF(NOT(TRIM(MID($AC$8,FIND(":",$AC$8)+1,9))="EDLP"),IF(NOT(TRIM(MID($AC$8,FIND(":",$AC$8)+1,9))="NON-EDLP"),TEXT('DATA ENTRY SHEET'!AW57,"$#0.00"),_xlfn.CONCAT(TEXT('DATA ENTRY SHEET'!AW57,"$#0.00")," (NON-EDLP, ADJ is $0.00)")),_xlfn.CONCAT(TEXT('DATA ENTRY SHEET'!AW57,"$#0.00")," (EDLP, ADJ is $0.00)")),"")</f>
        <v/>
      </c>
      <c r="AD29" s="1641"/>
      <c r="AE29" s="1641"/>
      <c r="AF29" s="1641"/>
      <c r="AG29" s="1641"/>
      <c r="AH29" s="1641"/>
      <c r="AI29" s="1641"/>
      <c r="AJ29" s="1641"/>
      <c r="AK29" s="1641"/>
      <c r="AL29" s="1641"/>
      <c r="AM29" s="1641"/>
      <c r="AN29" s="1642"/>
      <c r="AO29" s="1343" t="str">
        <f>IF(NOT('DATA ENTRY SHEET'!BG57=""),'DATA ENTRY SHEET'!BG57,"")</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SHEET'!BN57=""),'DATA ENTRY SHEET'!BN57,"")</f>
        <v/>
      </c>
      <c r="BY29" s="1447"/>
      <c r="BZ29" s="1447"/>
      <c r="CA29" s="1448"/>
      <c r="CB29" s="1449" t="str">
        <f>IF(NOT('DATA ENTRY SHEET'!AR57=""),'DATA ENTRY SHEET'!AR57,"")</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SHEET'!B57=""),'DATA ENTRY SHEET'!B57,"")</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SHEET'!AD57=""),'DATA ENTRY SHEET'!AD57,"")</f>
        <v/>
      </c>
      <c r="V30" s="1644"/>
      <c r="W30" s="1644"/>
      <c r="X30" s="1644"/>
      <c r="Y30" s="1644"/>
      <c r="Z30" s="1644"/>
      <c r="AA30" s="1644"/>
      <c r="AB30" s="1645"/>
      <c r="AC30" s="1646" t="str">
        <f>IF(NOT('DATA ENTRY SHEET'!BA57=""),IF('DATA ENTRY SHEET'!F57="","UPK?",TEXT('DATA ENTRY SHEET'!BA57/'DATA ENTRY SHEET'!F57,"$#0.00")),"")</f>
        <v/>
      </c>
      <c r="AD30" s="1647"/>
      <c r="AE30" s="1647"/>
      <c r="AF30" s="1648"/>
      <c r="AG30" s="1646" t="str">
        <f>IF(NOT('DATA ENTRY SHEET'!BB57=""),IF('DATA ENTRY SHEET'!F57="","UPK?",TEXT('DATA ENTRY SHEET'!BB57/'DATA ENTRY SHEET'!F57,"$#0.00")),"")</f>
        <v/>
      </c>
      <c r="AH30" s="1647"/>
      <c r="AI30" s="1647"/>
      <c r="AJ30" s="1648"/>
      <c r="AK30" s="1646" t="str">
        <f>IF(NOT('DATA ENTRY SHEET'!BC57=""),IF('DATA ENTRY SHEET'!F57="","UPK?",TEXT('DATA ENTRY SHEET'!BC57/'DATA ENTRY SHEET'!F57,"$#0.00")),"")</f>
        <v/>
      </c>
      <c r="AL30" s="1647"/>
      <c r="AM30" s="1647"/>
      <c r="AN30" s="1648"/>
      <c r="AO30" s="1331" t="str">
        <f>IF(NOT('DATA ENTRY SHEET'!BH57=""),'DATA ENTRY SHEET'!BH57,"")</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SHEET'!BK57=""),'DATA ENTRY SHEET'!BK57,"")</f>
        <v/>
      </c>
      <c r="BG30" s="1323"/>
      <c r="BH30" s="1323"/>
      <c r="BI30" s="1323"/>
      <c r="BJ30" s="1323"/>
      <c r="BK30" s="1324"/>
      <c r="BL30" s="1322" t="str">
        <f>IF(NOT('DATA ENTRY SHEET'!BL57=""),'DATA ENTRY SHEET'!BL57,"")</f>
        <v/>
      </c>
      <c r="BM30" s="1323"/>
      <c r="BN30" s="1323"/>
      <c r="BO30" s="1323"/>
      <c r="BP30" s="1323"/>
      <c r="BQ30" s="1324"/>
      <c r="BR30" s="1322" t="str">
        <f>IF(NOT('DATA ENTRY SHEET'!BM57=""),'DATA ENTRY SHEET'!BM57,"")</f>
        <v/>
      </c>
      <c r="BS30" s="1323"/>
      <c r="BT30" s="1323"/>
      <c r="BU30" s="1323"/>
      <c r="BV30" s="1323"/>
      <c r="BW30" s="1324"/>
      <c r="BX30" s="1325" t="str">
        <f>IF(NOT('DATA ENTRY SHEET'!BO57=""),'DATA ENTRY SHEET'!BO57,"")</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307" t="str">
        <f>IF(NOT('DATA ENTRY SHEET'!C57=""),'DATA ENTRY SHEET'!C57,"")</f>
        <v/>
      </c>
      <c r="C31" s="1308"/>
      <c r="D31" s="1308"/>
      <c r="E31" s="1308"/>
      <c r="F31" s="1308"/>
      <c r="G31" s="1308"/>
      <c r="H31" s="1308"/>
      <c r="I31" s="1308"/>
      <c r="J31" s="1308"/>
      <c r="K31" s="1308"/>
      <c r="L31" s="1308"/>
      <c r="M31" s="1308"/>
      <c r="N31" s="1308"/>
      <c r="O31" s="1308"/>
      <c r="P31" s="1308"/>
      <c r="Q31" s="1308"/>
      <c r="R31" s="1308"/>
      <c r="S31" s="1308"/>
      <c r="T31" s="654" t="str">
        <f>IF('DATA ENTRY SHEET'!AG57&lt;&gt;"",LEFT('DATA ENTRY SHEET'!AG57,1),"")</f>
        <v/>
      </c>
      <c r="U31" s="1636" t="str">
        <f>IF(NOT('DATA ENTRY SHEET'!AF57=""),'DATA ENTRY SHEET'!AF57,"")</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SHEET'!BI57=""),'DATA ENTRY SHEET'!BI57,"")</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SHEET'!BP57=""),'DATA ENTRY SHEET'!BP57,"")</f>
        <v/>
      </c>
      <c r="BY31" s="1326"/>
      <c r="BZ31" s="1326"/>
      <c r="CA31" s="1327"/>
      <c r="CB31" s="1455" t="str">
        <f>IF(NOT('DATA ENTRY SHEET'!AP57=""),'DATA ENTRY SHEET'!AP57,"")</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SHEET'!D57=""),'DATA ENTRY SHEET'!D57,"")</f>
        <v/>
      </c>
      <c r="C32" s="1314"/>
      <c r="D32" s="1314"/>
      <c r="E32" s="1315"/>
      <c r="F32" s="1316" t="str">
        <f>IF(NOT('DATA ENTRY SHEET'!E57=""),'DATA ENTRY SHEET'!E57,"")</f>
        <v/>
      </c>
      <c r="G32" s="1317"/>
      <c r="H32" s="1318"/>
      <c r="I32" s="1350" t="str">
        <f>IF(NOT('DATA ENTRY SHEET'!F57=""),'DATA ENTRY SHEET'!F57,"")</f>
        <v/>
      </c>
      <c r="J32" s="1315"/>
      <c r="K32" s="1350" t="str">
        <f>IF(NOT('DATA ENTRY SHEET'!G57=""),'DATA ENTRY SHEET'!G57,"")</f>
        <v/>
      </c>
      <c r="L32" s="1315"/>
      <c r="M32" s="1351" t="str">
        <f>IF(NOT('DATA ENTRY SHEET'!H57=""),'DATA ENTRY SHEET'!H57,"")</f>
        <v/>
      </c>
      <c r="N32" s="1352"/>
      <c r="O32" s="1352"/>
      <c r="P32" s="1352"/>
      <c r="Q32" s="1353"/>
      <c r="R32" s="1350" t="str">
        <f>IF(NOT('DATA ENTRY SHEET'!I57=""),'DATA ENTRY SHEET'!I57,"")</f>
        <v/>
      </c>
      <c r="S32" s="1314"/>
      <c r="T32" s="1315"/>
      <c r="U32" s="1633" t="str">
        <f>IF(NOT('DATA ENTRY SHEET'!AE57=""),'DATA ENTRY SHEET'!AE57,"")</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SHEET'!BJ57=""),'DATA ENTRY SHEET'!BJ57,"")</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SHEET'!AU57=""),'DATA ENTRY SHEET'!AU57,"")</f>
        <v/>
      </c>
      <c r="BV32" s="1399"/>
      <c r="BW32" s="1400"/>
      <c r="BX32" s="1401"/>
      <c r="BY32" s="1402"/>
      <c r="BZ32" s="1402"/>
      <c r="CA32" s="1403"/>
      <c r="CB32" s="1369" t="str">
        <f>IF(NOT('DATA ENTRY SHEET'!AQ57=""),'DATA ENTRY SHEET'!AQ57,"")</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55"/>
      <c r="V33" s="655"/>
      <c r="W33" s="655"/>
      <c r="X33" s="655"/>
      <c r="Y33" s="655"/>
      <c r="Z33" s="655"/>
      <c r="AA33" s="655"/>
      <c r="AB33" s="655"/>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39</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SHEET'!J58=""),'DATA ENTRY SHEET'!J58,"")</f>
        <v/>
      </c>
      <c r="V34" s="1341"/>
      <c r="W34" s="1341"/>
      <c r="X34" s="1341"/>
      <c r="Y34" s="1341"/>
      <c r="Z34" s="1341"/>
      <c r="AA34" s="1341"/>
      <c r="AB34" s="1342"/>
      <c r="AC34" s="1640" t="str">
        <f>IF('DATA ENTRY SHEET'!AW58&lt;&gt;"",IF(NOT(TRIM(MID($AC$8,FIND(":",$AC$8)+1,9))="EDLP"),IF(NOT(TRIM(MID($AC$8,FIND(":",$AC$8)+1,9))="NON-EDLP"),TEXT('DATA ENTRY SHEET'!AW58,"$#0.00"),_xlfn.CONCAT(TEXT('DATA ENTRY SHEET'!AW58,"$#0.00")," (NON-EDLP, ADJ is $0.00)")),_xlfn.CONCAT(TEXT('DATA ENTRY SHEET'!AW58,"$#0.00")," (EDLP, ADJ is $0.00)")),"")</f>
        <v/>
      </c>
      <c r="AD34" s="1641"/>
      <c r="AE34" s="1641"/>
      <c r="AF34" s="1641"/>
      <c r="AG34" s="1641"/>
      <c r="AH34" s="1641"/>
      <c r="AI34" s="1641"/>
      <c r="AJ34" s="1641"/>
      <c r="AK34" s="1641"/>
      <c r="AL34" s="1641"/>
      <c r="AM34" s="1641"/>
      <c r="AN34" s="1642"/>
      <c r="AO34" s="1343" t="str">
        <f>IF(NOT('DATA ENTRY SHEET'!BG58=""),'DATA ENTRY SHEET'!BG58,"")</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SHEET'!BN58=""),'DATA ENTRY SHEET'!BN58,"")</f>
        <v/>
      </c>
      <c r="BY34" s="1447"/>
      <c r="BZ34" s="1447"/>
      <c r="CA34" s="1448"/>
      <c r="CB34" s="1449" t="str">
        <f>IF(NOT('DATA ENTRY SHEET'!AR58=""),'DATA ENTRY SHEET'!AR58,"")</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SHEET'!B58=""),'DATA ENTRY SHEET'!B58,"")</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SHEET'!AD58=""),'DATA ENTRY SHEET'!AD58,"")</f>
        <v/>
      </c>
      <c r="V35" s="1644"/>
      <c r="W35" s="1644"/>
      <c r="X35" s="1644"/>
      <c r="Y35" s="1644"/>
      <c r="Z35" s="1644"/>
      <c r="AA35" s="1644"/>
      <c r="AB35" s="1645"/>
      <c r="AC35" s="1646" t="str">
        <f>IF(NOT('DATA ENTRY SHEET'!BA58=""),IF('DATA ENTRY SHEET'!F58="","UPK?",TEXT('DATA ENTRY SHEET'!BA58/'DATA ENTRY SHEET'!F58,"$#0.00")),"")</f>
        <v/>
      </c>
      <c r="AD35" s="1647"/>
      <c r="AE35" s="1647"/>
      <c r="AF35" s="1648"/>
      <c r="AG35" s="1646" t="str">
        <f>IF(NOT('DATA ENTRY SHEET'!BB58=""),IF('DATA ENTRY SHEET'!F58="","UPK?",TEXT('DATA ENTRY SHEET'!BB58/'DATA ENTRY SHEET'!F58,"$#0.00")),"")</f>
        <v/>
      </c>
      <c r="AH35" s="1647"/>
      <c r="AI35" s="1647"/>
      <c r="AJ35" s="1648"/>
      <c r="AK35" s="1646" t="str">
        <f>IF(NOT('DATA ENTRY SHEET'!BC58=""),IF('DATA ENTRY SHEET'!F58="","UPK?",TEXT('DATA ENTRY SHEET'!BC58/'DATA ENTRY SHEET'!F58,"$#0.00")),"")</f>
        <v/>
      </c>
      <c r="AL35" s="1647"/>
      <c r="AM35" s="1647"/>
      <c r="AN35" s="1648"/>
      <c r="AO35" s="1331" t="str">
        <f>IF(NOT('DATA ENTRY SHEET'!BH58=""),'DATA ENTRY SHEET'!BH58,"")</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SHEET'!BK58=""),'DATA ENTRY SHEET'!BK58,"")</f>
        <v/>
      </c>
      <c r="BG35" s="1323"/>
      <c r="BH35" s="1323"/>
      <c r="BI35" s="1323"/>
      <c r="BJ35" s="1323"/>
      <c r="BK35" s="1324"/>
      <c r="BL35" s="1322" t="str">
        <f>IF(NOT('DATA ENTRY SHEET'!BL58=""),'DATA ENTRY SHEET'!BL58,"")</f>
        <v/>
      </c>
      <c r="BM35" s="1323"/>
      <c r="BN35" s="1323"/>
      <c r="BO35" s="1323"/>
      <c r="BP35" s="1323"/>
      <c r="BQ35" s="1324"/>
      <c r="BR35" s="1322" t="str">
        <f>IF(NOT('DATA ENTRY SHEET'!BM58=""),'DATA ENTRY SHEET'!BM58,"")</f>
        <v/>
      </c>
      <c r="BS35" s="1323"/>
      <c r="BT35" s="1323"/>
      <c r="BU35" s="1323"/>
      <c r="BV35" s="1323"/>
      <c r="BW35" s="1324"/>
      <c r="BX35" s="1325" t="str">
        <f>IF(NOT('DATA ENTRY SHEET'!BO58=""),'DATA ENTRY SHEET'!BO58,"")</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307" t="str">
        <f>IF(NOT('DATA ENTRY SHEET'!C58=""),'DATA ENTRY SHEET'!C58,"")</f>
        <v/>
      </c>
      <c r="C36" s="1308"/>
      <c r="D36" s="1308"/>
      <c r="E36" s="1308"/>
      <c r="F36" s="1308"/>
      <c r="G36" s="1308"/>
      <c r="H36" s="1308"/>
      <c r="I36" s="1308"/>
      <c r="J36" s="1308"/>
      <c r="K36" s="1308"/>
      <c r="L36" s="1308"/>
      <c r="M36" s="1308"/>
      <c r="N36" s="1308"/>
      <c r="O36" s="1308"/>
      <c r="P36" s="1308"/>
      <c r="Q36" s="1308"/>
      <c r="R36" s="1308"/>
      <c r="S36" s="1308"/>
      <c r="T36" s="654" t="str">
        <f>IF('DATA ENTRY SHEET'!AG58&lt;&gt;"",LEFT('DATA ENTRY SHEET'!AG58,1),"")</f>
        <v/>
      </c>
      <c r="U36" s="1636" t="str">
        <f>IF(NOT('DATA ENTRY SHEET'!AF58=""),'DATA ENTRY SHEET'!AF58,"")</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SHEET'!BI58=""),'DATA ENTRY SHEET'!BI58,"")</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SHEET'!BP58=""),'DATA ENTRY SHEET'!BP58,"")</f>
        <v/>
      </c>
      <c r="BY36" s="1326"/>
      <c r="BZ36" s="1326"/>
      <c r="CA36" s="1327"/>
      <c r="CB36" s="1455" t="str">
        <f>IF(NOT('DATA ENTRY SHEET'!AP58=""),'DATA ENTRY SHEET'!AP58,"")</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SHEET'!D58=""),'DATA ENTRY SHEET'!D58,"")</f>
        <v/>
      </c>
      <c r="C37" s="1314"/>
      <c r="D37" s="1314"/>
      <c r="E37" s="1315"/>
      <c r="F37" s="1316" t="str">
        <f>IF(NOT('DATA ENTRY SHEET'!E58=""),'DATA ENTRY SHEET'!E58,"")</f>
        <v/>
      </c>
      <c r="G37" s="1317"/>
      <c r="H37" s="1318"/>
      <c r="I37" s="1350" t="str">
        <f>IF(NOT('DATA ENTRY SHEET'!F58=""),'DATA ENTRY SHEET'!F58,"")</f>
        <v/>
      </c>
      <c r="J37" s="1315"/>
      <c r="K37" s="1350" t="str">
        <f>IF(NOT('DATA ENTRY SHEET'!G58=""),'DATA ENTRY SHEET'!G58,"")</f>
        <v/>
      </c>
      <c r="L37" s="1315"/>
      <c r="M37" s="1351" t="str">
        <f>IF(NOT('DATA ENTRY SHEET'!H58=""),'DATA ENTRY SHEET'!H58,"")</f>
        <v/>
      </c>
      <c r="N37" s="1352"/>
      <c r="O37" s="1352"/>
      <c r="P37" s="1352"/>
      <c r="Q37" s="1353"/>
      <c r="R37" s="1350" t="str">
        <f>IF(NOT('DATA ENTRY SHEET'!I58=""),'DATA ENTRY SHEET'!I58,"")</f>
        <v/>
      </c>
      <c r="S37" s="1314"/>
      <c r="T37" s="1315"/>
      <c r="U37" s="1633" t="str">
        <f>IF(NOT('DATA ENTRY SHEET'!AE58=""),'DATA ENTRY SHEET'!AE58,"")</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SHEET'!BJ58=""),'DATA ENTRY SHEET'!BJ58,"")</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SHEET'!AU58=""),'DATA ENTRY SHEET'!AU58,"")</f>
        <v/>
      </c>
      <c r="BV37" s="1399"/>
      <c r="BW37" s="1400"/>
      <c r="BX37" s="1401"/>
      <c r="BY37" s="1402"/>
      <c r="BZ37" s="1402"/>
      <c r="CA37" s="1403"/>
      <c r="CB37" s="1369" t="str">
        <f>IF(NOT('DATA ENTRY SHEET'!AQ58=""),'DATA ENTRY SHEET'!AQ58,"")</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55"/>
      <c r="V38" s="655"/>
      <c r="W38" s="655"/>
      <c r="X38" s="655"/>
      <c r="Y38" s="655"/>
      <c r="Z38" s="655"/>
      <c r="AA38" s="655"/>
      <c r="AB38" s="655"/>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40</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SHEET'!J59=""),'DATA ENTRY SHEET'!J59,"")</f>
        <v/>
      </c>
      <c r="V39" s="1341"/>
      <c r="W39" s="1341"/>
      <c r="X39" s="1341"/>
      <c r="Y39" s="1341"/>
      <c r="Z39" s="1341"/>
      <c r="AA39" s="1341"/>
      <c r="AB39" s="1342"/>
      <c r="AC39" s="1640" t="str">
        <f>IF('DATA ENTRY SHEET'!AW59&lt;&gt;"",IF(NOT(TRIM(MID($AC$8,FIND(":",$AC$8)+1,9))="EDLP"),IF(NOT(TRIM(MID($AC$8,FIND(":",$AC$8)+1,9))="NON-EDLP"),TEXT('DATA ENTRY SHEET'!AW59,"$#0.00"),_xlfn.CONCAT(TEXT('DATA ENTRY SHEET'!AW59,"$#0.00")," (NON-EDLP, ADJ is $0.00)")),_xlfn.CONCAT(TEXT('DATA ENTRY SHEET'!AW59,"$#0.00")," (EDLP, ADJ is $0.00)")),"")</f>
        <v/>
      </c>
      <c r="AD39" s="1641"/>
      <c r="AE39" s="1641"/>
      <c r="AF39" s="1641"/>
      <c r="AG39" s="1641"/>
      <c r="AH39" s="1641"/>
      <c r="AI39" s="1641"/>
      <c r="AJ39" s="1641"/>
      <c r="AK39" s="1641"/>
      <c r="AL39" s="1641"/>
      <c r="AM39" s="1641"/>
      <c r="AN39" s="1642"/>
      <c r="AO39" s="1343" t="str">
        <f>IF(NOT('DATA ENTRY SHEET'!BG59=""),'DATA ENTRY SHEET'!BG59,"")</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SHEET'!BN59=""),'DATA ENTRY SHEET'!BN59,"")</f>
        <v/>
      </c>
      <c r="BY39" s="1447"/>
      <c r="BZ39" s="1447"/>
      <c r="CA39" s="1448"/>
      <c r="CB39" s="1449" t="str">
        <f>IF(NOT('DATA ENTRY SHEET'!AR59=""),'DATA ENTRY SHEET'!AR59,"")</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SHEET'!B59=""),'DATA ENTRY SHEET'!B59,"")</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SHEET'!AD59=""),'DATA ENTRY SHEET'!AD59,"")</f>
        <v/>
      </c>
      <c r="V40" s="1644"/>
      <c r="W40" s="1644"/>
      <c r="X40" s="1644"/>
      <c r="Y40" s="1644"/>
      <c r="Z40" s="1644"/>
      <c r="AA40" s="1644"/>
      <c r="AB40" s="1645"/>
      <c r="AC40" s="1646" t="str">
        <f>IF(NOT('DATA ENTRY SHEET'!BA59=""),IF('DATA ENTRY SHEET'!F59="","UPK?",TEXT('DATA ENTRY SHEET'!BA59/'DATA ENTRY SHEET'!F59,"$#0.00")),"")</f>
        <v/>
      </c>
      <c r="AD40" s="1647"/>
      <c r="AE40" s="1647"/>
      <c r="AF40" s="1648"/>
      <c r="AG40" s="1646" t="str">
        <f>IF(NOT('DATA ENTRY SHEET'!BB59=""),IF('DATA ENTRY SHEET'!F59="","UPK?",TEXT('DATA ENTRY SHEET'!BB59/'DATA ENTRY SHEET'!F59,"$#0.00")),"")</f>
        <v/>
      </c>
      <c r="AH40" s="1647"/>
      <c r="AI40" s="1647"/>
      <c r="AJ40" s="1648"/>
      <c r="AK40" s="1646" t="str">
        <f>IF(NOT('DATA ENTRY SHEET'!BC59=""),IF('DATA ENTRY SHEET'!F59="","UPK?",TEXT('DATA ENTRY SHEET'!BC59/'DATA ENTRY SHEET'!F59,"$#0.00")),"")</f>
        <v/>
      </c>
      <c r="AL40" s="1647"/>
      <c r="AM40" s="1647"/>
      <c r="AN40" s="1648"/>
      <c r="AO40" s="1331" t="str">
        <f>IF(NOT('DATA ENTRY SHEET'!BH59=""),'DATA ENTRY SHEET'!BH59,"")</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SHEET'!BK59=""),'DATA ENTRY SHEET'!BK59,"")</f>
        <v/>
      </c>
      <c r="BG40" s="1323"/>
      <c r="BH40" s="1323"/>
      <c r="BI40" s="1323"/>
      <c r="BJ40" s="1323"/>
      <c r="BK40" s="1324"/>
      <c r="BL40" s="1322" t="str">
        <f>IF(NOT('DATA ENTRY SHEET'!BL59=""),'DATA ENTRY SHEET'!BL59,"")</f>
        <v/>
      </c>
      <c r="BM40" s="1323"/>
      <c r="BN40" s="1323"/>
      <c r="BO40" s="1323"/>
      <c r="BP40" s="1323"/>
      <c r="BQ40" s="1324"/>
      <c r="BR40" s="1322" t="str">
        <f>IF(NOT('DATA ENTRY SHEET'!BM59=""),'DATA ENTRY SHEET'!BM59,"")</f>
        <v/>
      </c>
      <c r="BS40" s="1323"/>
      <c r="BT40" s="1323"/>
      <c r="BU40" s="1323"/>
      <c r="BV40" s="1323"/>
      <c r="BW40" s="1324"/>
      <c r="BX40" s="1325" t="str">
        <f>IF(NOT('DATA ENTRY SHEET'!BO59=""),'DATA ENTRY SHEET'!BO59,"")</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307" t="str">
        <f>IF(NOT('DATA ENTRY SHEET'!C59=""),'DATA ENTRY SHEET'!C59,"")</f>
        <v/>
      </c>
      <c r="C41" s="1308"/>
      <c r="D41" s="1308"/>
      <c r="E41" s="1308"/>
      <c r="F41" s="1308"/>
      <c r="G41" s="1308"/>
      <c r="H41" s="1308"/>
      <c r="I41" s="1308"/>
      <c r="J41" s="1308"/>
      <c r="K41" s="1308"/>
      <c r="L41" s="1308"/>
      <c r="M41" s="1308"/>
      <c r="N41" s="1308"/>
      <c r="O41" s="1308"/>
      <c r="P41" s="1308"/>
      <c r="Q41" s="1308"/>
      <c r="R41" s="1308"/>
      <c r="S41" s="1308"/>
      <c r="T41" s="654" t="str">
        <f>IF('DATA ENTRY SHEET'!AG59&lt;&gt;"",LEFT('DATA ENTRY SHEET'!AG59,1),"")</f>
        <v/>
      </c>
      <c r="U41" s="1636" t="str">
        <f>IF(NOT('DATA ENTRY SHEET'!AF59=""),'DATA ENTRY SHEET'!AF59,"")</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SHEET'!BI59=""),'DATA ENTRY SHEET'!BI59,"")</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SHEET'!BP59=""),'DATA ENTRY SHEET'!BP59,"")</f>
        <v/>
      </c>
      <c r="BY41" s="1326"/>
      <c r="BZ41" s="1326"/>
      <c r="CA41" s="1327"/>
      <c r="CB41" s="1455" t="str">
        <f>IF(NOT('DATA ENTRY SHEET'!AP59=""),'DATA ENTRY SHEET'!AP59,"")</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SHEET'!D59=""),'DATA ENTRY SHEET'!D59,"")</f>
        <v/>
      </c>
      <c r="C42" s="1314"/>
      <c r="D42" s="1314"/>
      <c r="E42" s="1315"/>
      <c r="F42" s="1316" t="str">
        <f>IF(NOT('DATA ENTRY SHEET'!E59=""),'DATA ENTRY SHEET'!E59,"")</f>
        <v/>
      </c>
      <c r="G42" s="1317"/>
      <c r="H42" s="1318"/>
      <c r="I42" s="1350" t="str">
        <f>IF(NOT('DATA ENTRY SHEET'!F59=""),'DATA ENTRY SHEET'!F59,"")</f>
        <v/>
      </c>
      <c r="J42" s="1315"/>
      <c r="K42" s="1350" t="str">
        <f>IF(NOT('DATA ENTRY SHEET'!G59=""),'DATA ENTRY SHEET'!G59,"")</f>
        <v/>
      </c>
      <c r="L42" s="1315"/>
      <c r="M42" s="1351" t="str">
        <f>IF(NOT('DATA ENTRY SHEET'!H59=""),'DATA ENTRY SHEET'!H59,"")</f>
        <v/>
      </c>
      <c r="N42" s="1352"/>
      <c r="O42" s="1352"/>
      <c r="P42" s="1352"/>
      <c r="Q42" s="1353"/>
      <c r="R42" s="1350" t="str">
        <f>IF(NOT('DATA ENTRY SHEET'!I59=""),'DATA ENTRY SHEET'!I59,"")</f>
        <v/>
      </c>
      <c r="S42" s="1314"/>
      <c r="T42" s="1315"/>
      <c r="U42" s="1633" t="str">
        <f>IF(NOT('DATA ENTRY SHEET'!AE59=""),'DATA ENTRY SHEET'!AE59,"")</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SHEET'!BJ59=""),'DATA ENTRY SHEET'!BJ59,"")</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SHEET'!AU59=""),'DATA ENTRY SHEET'!AU59,"")</f>
        <v/>
      </c>
      <c r="BV42" s="1399"/>
      <c r="BW42" s="1400"/>
      <c r="BX42" s="1401"/>
      <c r="BY42" s="1402"/>
      <c r="BZ42" s="1402"/>
      <c r="CA42" s="1403"/>
      <c r="CB42" s="1369" t="str">
        <f>IF(NOT('DATA ENTRY SHEET'!AQ59=""),'DATA ENTRY SHEET'!AQ59,"")</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M4tYBMTfo4KQKrICyShGhBhVZaBqkioLgUyj7vOEp4XrQWdDIuexRRLW/zwEmKOA1lDdYsfdHAqO27f0eB9iPQ==" saltValue="dXJ2lwHscouLlvSYAD9NOw==" spinCount="100000" sheet="1"/>
  <mergeCells count="452">
    <mergeCell ref="J2:AG2"/>
    <mergeCell ref="J4:AG4"/>
    <mergeCell ref="CJ4:CK4"/>
    <mergeCell ref="CW4:DC4"/>
    <mergeCell ref="K6:M6"/>
    <mergeCell ref="N6:U6"/>
    <mergeCell ref="Y6:AF6"/>
    <mergeCell ref="CJ6:CK6"/>
    <mergeCell ref="AT2:AX2"/>
    <mergeCell ref="AY6:BE6"/>
    <mergeCell ref="BF2:CH2"/>
    <mergeCell ref="BF4:CH4"/>
    <mergeCell ref="BF6:CH6"/>
    <mergeCell ref="AM6:AX6"/>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X11:CA11"/>
    <mergeCell ref="CB11:CD12"/>
    <mergeCell ref="B12:E12"/>
    <mergeCell ref="F12:H12"/>
    <mergeCell ref="I12:J12"/>
    <mergeCell ref="K12:L12"/>
    <mergeCell ref="M12:Q12"/>
    <mergeCell ref="R12:T12"/>
    <mergeCell ref="BC10:BE12"/>
    <mergeCell ref="BF10:BW10"/>
    <mergeCell ref="CB10:CD10"/>
    <mergeCell ref="U11:AB11"/>
    <mergeCell ref="AC11:AN11"/>
    <mergeCell ref="AO11:AS11"/>
    <mergeCell ref="BF11:BK12"/>
    <mergeCell ref="BL11:BQ12"/>
    <mergeCell ref="BR11:BW12"/>
    <mergeCell ref="U10:AB10"/>
    <mergeCell ref="AC10:AN10"/>
    <mergeCell ref="AO10:AS10"/>
    <mergeCell ref="AT10:AV12"/>
    <mergeCell ref="BX12:CA12"/>
    <mergeCell ref="B14:T14"/>
    <mergeCell ref="U14:AB14"/>
    <mergeCell ref="AO14:AS14"/>
    <mergeCell ref="AT14:AV14"/>
    <mergeCell ref="AW14:AY14"/>
    <mergeCell ref="AZ14:BB14"/>
    <mergeCell ref="AW10:AY12"/>
    <mergeCell ref="AZ10:BB12"/>
    <mergeCell ref="AG12:AJ12"/>
    <mergeCell ref="AK12:AN12"/>
    <mergeCell ref="AO12:AS12"/>
    <mergeCell ref="U12:AB12"/>
    <mergeCell ref="AC12:AF12"/>
    <mergeCell ref="B11:R11"/>
    <mergeCell ref="S11:T11"/>
    <mergeCell ref="AC14:AN14"/>
    <mergeCell ref="BC15:BE15"/>
    <mergeCell ref="BF15:BK15"/>
    <mergeCell ref="BL15:BQ15"/>
    <mergeCell ref="BR15:BW15"/>
    <mergeCell ref="BX15:CA15"/>
    <mergeCell ref="CB15:CD15"/>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G16:AJ16"/>
    <mergeCell ref="AK16:AN16"/>
    <mergeCell ref="AO16:AS16"/>
    <mergeCell ref="CB17:CD17"/>
    <mergeCell ref="BC17:BE17"/>
    <mergeCell ref="BF17:BQ17"/>
    <mergeCell ref="BR17:BT17"/>
    <mergeCell ref="BU17:BW17"/>
    <mergeCell ref="BX17:CA17"/>
    <mergeCell ref="AC17:AF17"/>
    <mergeCell ref="AG17:AJ17"/>
    <mergeCell ref="AK17:AN17"/>
    <mergeCell ref="AO17:AS17"/>
    <mergeCell ref="AT17:AV17"/>
    <mergeCell ref="AW17:AY17"/>
    <mergeCell ref="BC20:BE20"/>
    <mergeCell ref="BF20:BK20"/>
    <mergeCell ref="BL20:BQ20"/>
    <mergeCell ref="BR20:BW20"/>
    <mergeCell ref="BX20:CA20"/>
    <mergeCell ref="AC19:AN19"/>
    <mergeCell ref="AO19:AS19"/>
    <mergeCell ref="AT19:AV19"/>
    <mergeCell ref="AW19:AY19"/>
    <mergeCell ref="AZ19:BB19"/>
    <mergeCell ref="AZ17:BB17"/>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F22:H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BC25:BE25"/>
    <mergeCell ref="BF25:BK25"/>
    <mergeCell ref="BL25:BQ25"/>
    <mergeCell ref="BR25:BW25"/>
    <mergeCell ref="BX25:CA25"/>
    <mergeCell ref="CB25:CD25"/>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AG26:AJ26"/>
    <mergeCell ref="AK26:AN26"/>
    <mergeCell ref="AO26:AS26"/>
    <mergeCell ref="CB27:CD27"/>
    <mergeCell ref="BC27:BE27"/>
    <mergeCell ref="BF27:BQ27"/>
    <mergeCell ref="BR27:BT27"/>
    <mergeCell ref="BU27:BW27"/>
    <mergeCell ref="BX27:CA27"/>
    <mergeCell ref="AC27:AF27"/>
    <mergeCell ref="AG27:AJ27"/>
    <mergeCell ref="AK27:AN27"/>
    <mergeCell ref="AO27:AS27"/>
    <mergeCell ref="AT27:AV27"/>
    <mergeCell ref="AW27:AY27"/>
    <mergeCell ref="BC30:BE30"/>
    <mergeCell ref="BF30:BK30"/>
    <mergeCell ref="BL30:BQ30"/>
    <mergeCell ref="BR30:BW30"/>
    <mergeCell ref="BX30:CA30"/>
    <mergeCell ref="AO29:AS29"/>
    <mergeCell ref="AT29:AV29"/>
    <mergeCell ref="AW29:AY29"/>
    <mergeCell ref="AZ29:BB29"/>
    <mergeCell ref="AZ27:BB27"/>
    <mergeCell ref="AC29:AN29"/>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BF35:BK35"/>
    <mergeCell ref="CB32:CD32"/>
    <mergeCell ref="B34:T34"/>
    <mergeCell ref="U34:AB34"/>
    <mergeCell ref="AO34:AS34"/>
    <mergeCell ref="AT34:AV34"/>
    <mergeCell ref="AW34:AY34"/>
    <mergeCell ref="AZ34:BB34"/>
    <mergeCell ref="AZ32:BB32"/>
    <mergeCell ref="BC32:BE32"/>
    <mergeCell ref="BF32:BQ32"/>
    <mergeCell ref="BR32:BT32"/>
    <mergeCell ref="BU32:BW32"/>
    <mergeCell ref="BX32:CA32"/>
    <mergeCell ref="AC32:AF32"/>
    <mergeCell ref="AG32:AJ32"/>
    <mergeCell ref="AK32:AN32"/>
    <mergeCell ref="AO32:AS32"/>
    <mergeCell ref="AT32:AV32"/>
    <mergeCell ref="AW32:AY32"/>
    <mergeCell ref="M32:Q32"/>
    <mergeCell ref="R32:T32"/>
    <mergeCell ref="AO36:AS36"/>
    <mergeCell ref="BL35:BQ35"/>
    <mergeCell ref="BR35:BW35"/>
    <mergeCell ref="BU37:BW37"/>
    <mergeCell ref="BX37:CA37"/>
    <mergeCell ref="AO37:AS37"/>
    <mergeCell ref="AT37:AV37"/>
    <mergeCell ref="AW37:AY37"/>
    <mergeCell ref="CE34:CH37"/>
    <mergeCell ref="AO35:AS35"/>
    <mergeCell ref="AT35:AV35"/>
    <mergeCell ref="AW35:AY35"/>
    <mergeCell ref="AZ35:BB35"/>
    <mergeCell ref="BC34:BE34"/>
    <mergeCell ref="BF34:BK34"/>
    <mergeCell ref="BL34:BQ34"/>
    <mergeCell ref="BR34:BW34"/>
    <mergeCell ref="BX34:CA34"/>
    <mergeCell ref="CB34:CD34"/>
    <mergeCell ref="BR36:BW36"/>
    <mergeCell ref="BX36:CA36"/>
    <mergeCell ref="CB37:CD37"/>
    <mergeCell ref="BR37:BT37"/>
    <mergeCell ref="BC35:BE35"/>
    <mergeCell ref="R42:T42"/>
    <mergeCell ref="U42:AB42"/>
    <mergeCell ref="CE39:CH42"/>
    <mergeCell ref="BX35:CA35"/>
    <mergeCell ref="BR40:BW40"/>
    <mergeCell ref="BX40:CA40"/>
    <mergeCell ref="BF40:BK40"/>
    <mergeCell ref="BL40:BQ40"/>
    <mergeCell ref="AC39:AN39"/>
    <mergeCell ref="AG36:AJ36"/>
    <mergeCell ref="AK36:AN36"/>
    <mergeCell ref="CB35:CD35"/>
    <mergeCell ref="AO39:AS39"/>
    <mergeCell ref="AT39:AV39"/>
    <mergeCell ref="AW39:AY39"/>
    <mergeCell ref="AZ39:BB39"/>
    <mergeCell ref="AZ37:BB37"/>
    <mergeCell ref="CB36:CD36"/>
    <mergeCell ref="AZ36:BB36"/>
    <mergeCell ref="BC36:BE36"/>
    <mergeCell ref="BF36:BK36"/>
    <mergeCell ref="BL36:BQ36"/>
    <mergeCell ref="AT36:AV36"/>
    <mergeCell ref="AW36:AY36"/>
    <mergeCell ref="BC39:BE39"/>
    <mergeCell ref="BC37:BE37"/>
    <mergeCell ref="BF37:BQ37"/>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M42:Q42"/>
    <mergeCell ref="B44:T50"/>
    <mergeCell ref="U44:Z44"/>
    <mergeCell ref="K42:L42"/>
    <mergeCell ref="AZ41:BB41"/>
    <mergeCell ref="BC41:BE41"/>
    <mergeCell ref="BF41:BK41"/>
    <mergeCell ref="BL41:BQ41"/>
    <mergeCell ref="AC41:AF41"/>
    <mergeCell ref="AG41:AJ41"/>
    <mergeCell ref="AK41:AN41"/>
    <mergeCell ref="AO41:AS41"/>
    <mergeCell ref="AT40:AV40"/>
    <mergeCell ref="AW40:AY40"/>
    <mergeCell ref="AZ40:BB40"/>
    <mergeCell ref="B40:T40"/>
    <mergeCell ref="U40:AB40"/>
    <mergeCell ref="AC40:AF40"/>
    <mergeCell ref="B41:S41"/>
    <mergeCell ref="CB42:CD42"/>
    <mergeCell ref="BR41:BW41"/>
    <mergeCell ref="BX41:CA41"/>
    <mergeCell ref="BF39:BK39"/>
    <mergeCell ref="BL39:BQ39"/>
    <mergeCell ref="BR39:BW39"/>
    <mergeCell ref="BX39:CA39"/>
    <mergeCell ref="CB39:CD39"/>
    <mergeCell ref="CB40:CD40"/>
    <mergeCell ref="AG40:AJ40"/>
    <mergeCell ref="AK40:AN40"/>
    <mergeCell ref="AO40:AS40"/>
    <mergeCell ref="BC40:BE40"/>
    <mergeCell ref="U41:AB41"/>
    <mergeCell ref="CB41:CD41"/>
    <mergeCell ref="B42:E42"/>
    <mergeCell ref="F42:H42"/>
    <mergeCell ref="I42:J42"/>
    <mergeCell ref="AT41:AV41"/>
    <mergeCell ref="AW41:AY41"/>
    <mergeCell ref="B16:S16"/>
    <mergeCell ref="B21:S21"/>
    <mergeCell ref="B26:S26"/>
    <mergeCell ref="B31:S31"/>
    <mergeCell ref="B36:S36"/>
    <mergeCell ref="B37:E37"/>
    <mergeCell ref="F37:H37"/>
    <mergeCell ref="I37:J37"/>
    <mergeCell ref="K37:L37"/>
    <mergeCell ref="M37:Q37"/>
    <mergeCell ref="R37:T37"/>
    <mergeCell ref="B35:T35"/>
    <mergeCell ref="U37:AB37"/>
    <mergeCell ref="B29:T29"/>
    <mergeCell ref="U29:AB29"/>
    <mergeCell ref="B19:T19"/>
    <mergeCell ref="U19:AB19"/>
    <mergeCell ref="B39:T39"/>
    <mergeCell ref="U39:AB39"/>
    <mergeCell ref="U36:AB36"/>
    <mergeCell ref="AC36:AF36"/>
    <mergeCell ref="AC37:AF37"/>
    <mergeCell ref="U32:AB32"/>
    <mergeCell ref="AC34:AN34"/>
    <mergeCell ref="AG37:AJ37"/>
    <mergeCell ref="AK37:AN37"/>
    <mergeCell ref="U35:AB35"/>
    <mergeCell ref="AC35:AF35"/>
    <mergeCell ref="AG35:AJ35"/>
    <mergeCell ref="AK35:AN35"/>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29" priority="10">
      <formula>ISERROR(AC14)</formula>
    </cfRule>
  </conditionalFormatting>
  <conditionalFormatting sqref="AO14:AO17 AO19:AO22 AO24:AO27 AO29:AO32 AO34:AO37 AO39:AO42">
    <cfRule type="containsErrors" dxfId="28" priority="9">
      <formula>ISERROR(AO14)</formula>
    </cfRule>
  </conditionalFormatting>
  <conditionalFormatting sqref="AT18:AV18 AT24:AT27 AT29:AT32 AT34:AT37 AT23:AV23 AT28:AV28 AT33:AV33 AT38:AV38">
    <cfRule type="containsErrors" dxfId="27" priority="4">
      <formula>ISERROR(AT18)</formula>
    </cfRule>
  </conditionalFormatting>
  <conditionalFormatting sqref="AT14:AT17">
    <cfRule type="containsErrors" dxfId="26" priority="3">
      <formula>ISERROR(AT14)</formula>
    </cfRule>
  </conditionalFormatting>
  <conditionalFormatting sqref="AT19:AT22">
    <cfRule type="containsErrors" dxfId="25" priority="2">
      <formula>ISERROR(AT19)</formula>
    </cfRule>
  </conditionalFormatting>
  <conditionalFormatting sqref="AT39:AT42">
    <cfRule type="containsErrors" dxfId="24" priority="1">
      <formula>ISERROR(AT39)</formula>
    </cfRule>
  </conditionalFormatting>
  <hyperlinks>
    <hyperlink ref="CJ8" location="'DATA ENTRY SHEET'!B53" display="'DATA ENTRY SHEET'!B53" xr:uid="{111E3DCF-7F15-416E-834E-830F6C214159}"/>
  </hyperlinks>
  <printOptions horizontalCentered="1" verticalCentered="1"/>
  <pageMargins left="0" right="0" top="0" bottom="0" header="0" footer="0"/>
  <pageSetup scale="7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1701" t="s">
        <v>793</v>
      </c>
      <c r="AU2" s="1701"/>
      <c r="AV2" s="1701"/>
      <c r="AW2" s="1701"/>
      <c r="AX2" s="1701"/>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1113"/>
      <c r="BG3" s="1113"/>
      <c r="BH3" s="1113"/>
      <c r="BI3" s="1113"/>
      <c r="BJ3" s="1113"/>
      <c r="BK3" s="1113"/>
      <c r="BL3" s="1113"/>
      <c r="BM3" s="1113"/>
      <c r="BN3" s="1113"/>
      <c r="BO3" s="1113"/>
      <c r="BP3" s="1113"/>
      <c r="BQ3" s="1113"/>
      <c r="BR3" s="1113"/>
      <c r="BS3" s="1113"/>
      <c r="BT3" s="1113"/>
      <c r="BU3" s="1113"/>
      <c r="BV3" s="1113"/>
      <c r="BW3" s="1113"/>
      <c r="BX3" s="1113"/>
      <c r="BY3" s="1113"/>
      <c r="BZ3" s="1113"/>
      <c r="CA3" s="1113"/>
      <c r="CB3" s="1113"/>
      <c r="CC3" s="1113"/>
      <c r="CD3" s="1113"/>
      <c r="CE3" s="1113"/>
      <c r="CF3" s="1113"/>
      <c r="CG3" s="1113"/>
      <c r="CH3" s="111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1021</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789" t="s">
        <v>14</v>
      </c>
      <c r="C11" s="790"/>
      <c r="D11" s="790"/>
      <c r="E11" s="790"/>
      <c r="F11" s="790"/>
      <c r="G11" s="790"/>
      <c r="H11" s="790"/>
      <c r="I11" s="790"/>
      <c r="J11" s="790"/>
      <c r="K11" s="790"/>
      <c r="L11" s="790"/>
      <c r="M11" s="790"/>
      <c r="N11" s="790"/>
      <c r="O11" s="790"/>
      <c r="P11" s="790"/>
      <c r="Q11" s="790"/>
      <c r="R11" s="790"/>
      <c r="S11" s="791" t="s">
        <v>991</v>
      </c>
      <c r="T11" s="792"/>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41</v>
      </c>
      <c r="B14" s="1337"/>
      <c r="C14" s="1338"/>
      <c r="D14" s="1338"/>
      <c r="E14" s="1338"/>
      <c r="F14" s="1338"/>
      <c r="G14" s="1338"/>
      <c r="H14" s="1338"/>
      <c r="I14" s="1338"/>
      <c r="J14" s="1338"/>
      <c r="K14" s="1338"/>
      <c r="L14" s="1338"/>
      <c r="M14" s="1338"/>
      <c r="N14" s="1338"/>
      <c r="O14" s="1338"/>
      <c r="P14" s="1338"/>
      <c r="Q14" s="1338"/>
      <c r="R14" s="1338"/>
      <c r="S14" s="1338"/>
      <c r="T14" s="1339"/>
      <c r="U14" s="1698" t="str">
        <f>IF(NOT('DATA ENTRY SHEET'!J60=""),'DATA ENTRY SHEET'!J60,"")</f>
        <v/>
      </c>
      <c r="V14" s="1699"/>
      <c r="W14" s="1699"/>
      <c r="X14" s="1699"/>
      <c r="Y14" s="1699"/>
      <c r="Z14" s="1699"/>
      <c r="AA14" s="1699"/>
      <c r="AB14" s="1700"/>
      <c r="AC14" s="1640" t="str">
        <f>IF('DATA ENTRY SHEET'!AW60&lt;&gt;"",IF(NOT(TRIM(MID($AC$8,FIND(":",$AC$8)+1,9))="EDLP"),IF(NOT(TRIM(MID($AC$8,FIND(":",$AC$8)+1,9))="NON-EDLP"),TEXT('DATA ENTRY SHEET'!AW60,"$#0.00"),_xlfn.CONCAT(TEXT('DATA ENTRY SHEET'!AW60,"$#0.00")," (NON-EDLP, ADJ is $0.00)")),_xlfn.CONCAT(TEXT('DATA ENTRY SHEET'!AW60,"$#0.00")," (EDLP, ADJ is $0.00)")),"")</f>
        <v/>
      </c>
      <c r="AD14" s="1641"/>
      <c r="AE14" s="1641"/>
      <c r="AF14" s="1641"/>
      <c r="AG14" s="1641"/>
      <c r="AH14" s="1641"/>
      <c r="AI14" s="1641"/>
      <c r="AJ14" s="1641"/>
      <c r="AK14" s="1641"/>
      <c r="AL14" s="1641"/>
      <c r="AM14" s="1641"/>
      <c r="AN14" s="1642"/>
      <c r="AO14" s="1343" t="str">
        <f>IF(NOT('DATA ENTRY SHEET'!BG60=""),'DATA ENTRY SHEET'!BG60,"")</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SHEET'!BN60=""),'DATA ENTRY SHEET'!BN60,"")</f>
        <v/>
      </c>
      <c r="BY14" s="1447"/>
      <c r="BZ14" s="1447"/>
      <c r="CA14" s="1448"/>
      <c r="CB14" s="1449" t="str">
        <f>IF(NOT('DATA ENTRY SHEET'!AR60=""),'DATA ENTRY SHEET'!AR60,"")</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SHEET'!B60=""),'DATA ENTRY SHEET'!B60,"")</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SHEET'!AD60=""),'DATA ENTRY SHEET'!AD60,"")</f>
        <v/>
      </c>
      <c r="V15" s="1644"/>
      <c r="W15" s="1644"/>
      <c r="X15" s="1644"/>
      <c r="Y15" s="1644"/>
      <c r="Z15" s="1644"/>
      <c r="AA15" s="1644"/>
      <c r="AB15" s="1645"/>
      <c r="AC15" s="1646" t="str">
        <f>IF(NOT('DATA ENTRY SHEET'!BA60=""),IF('DATA ENTRY SHEET'!F60="","UPK?",TEXT('DATA ENTRY SHEET'!BA60/'DATA ENTRY SHEET'!F60,"$#0.00")),"")</f>
        <v/>
      </c>
      <c r="AD15" s="1647"/>
      <c r="AE15" s="1647"/>
      <c r="AF15" s="1648"/>
      <c r="AG15" s="1646" t="str">
        <f>IF(NOT('DATA ENTRY SHEET'!BB60=""),IF('DATA ENTRY SHEET'!F60="","UPK?",TEXT('DATA ENTRY SHEET'!BB60/'DATA ENTRY SHEET'!F60,"$#0.00")),"")</f>
        <v/>
      </c>
      <c r="AH15" s="1647"/>
      <c r="AI15" s="1647"/>
      <c r="AJ15" s="1648"/>
      <c r="AK15" s="1646" t="str">
        <f>IF(NOT('DATA ENTRY SHEET'!BC60=""),IF('DATA ENTRY SHEET'!F60="","UPK?",TEXT('DATA ENTRY SHEET'!BC60/'DATA ENTRY SHEET'!F60,"$#0.00")),"")</f>
        <v/>
      </c>
      <c r="AL15" s="1647"/>
      <c r="AM15" s="1647"/>
      <c r="AN15" s="1648"/>
      <c r="AO15" s="1331" t="str">
        <f>IF(NOT('DATA ENTRY SHEET'!BH60=""),'DATA ENTRY SHEET'!BH60,"")</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SHEET'!BK60=""),'DATA ENTRY SHEET'!BK60,"")</f>
        <v/>
      </c>
      <c r="BG15" s="1323"/>
      <c r="BH15" s="1323"/>
      <c r="BI15" s="1323"/>
      <c r="BJ15" s="1323"/>
      <c r="BK15" s="1324"/>
      <c r="BL15" s="1322" t="str">
        <f>IF(NOT('DATA ENTRY SHEET'!BL60=""),'DATA ENTRY SHEET'!BL60,"")</f>
        <v/>
      </c>
      <c r="BM15" s="1323"/>
      <c r="BN15" s="1323"/>
      <c r="BO15" s="1323"/>
      <c r="BP15" s="1323"/>
      <c r="BQ15" s="1324"/>
      <c r="BR15" s="1322" t="str">
        <f>IF(NOT('DATA ENTRY SHEET'!BM60=""),'DATA ENTRY SHEET'!BM60,"")</f>
        <v/>
      </c>
      <c r="BS15" s="1323"/>
      <c r="BT15" s="1323"/>
      <c r="BU15" s="1323"/>
      <c r="BV15" s="1323"/>
      <c r="BW15" s="1324"/>
      <c r="BX15" s="1325" t="str">
        <f>IF(NOT('DATA ENTRY SHEET'!BO60=""),'DATA ENTRY SHEET'!BO60,"")</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464" t="str">
        <f>IF(NOT('DATA ENTRY SHEET'!C60=""),'DATA ENTRY SHEET'!C60,"")</f>
        <v/>
      </c>
      <c r="C16" s="1465"/>
      <c r="D16" s="1465"/>
      <c r="E16" s="1465"/>
      <c r="F16" s="1465"/>
      <c r="G16" s="1465"/>
      <c r="H16" s="1465"/>
      <c r="I16" s="1465"/>
      <c r="J16" s="1465"/>
      <c r="K16" s="1465"/>
      <c r="L16" s="1465"/>
      <c r="M16" s="1465"/>
      <c r="N16" s="1465"/>
      <c r="O16" s="1465"/>
      <c r="P16" s="1465"/>
      <c r="Q16" s="1465"/>
      <c r="R16" s="1465"/>
      <c r="S16" s="1465"/>
      <c r="T16" s="793" t="str">
        <f>IF('DATA ENTRY SHEET'!AG60&lt;&gt;"",LEFT('DATA ENTRY SHEET'!AG60,1),"")</f>
        <v/>
      </c>
      <c r="U16" s="1695" t="str">
        <f>IF(NOT('DATA ENTRY SHEET'!AF60=""),'DATA ENTRY SHEET'!AF60,"")</f>
        <v/>
      </c>
      <c r="V16" s="1696"/>
      <c r="W16" s="1696"/>
      <c r="X16" s="1696"/>
      <c r="Y16" s="1696"/>
      <c r="Z16" s="1696"/>
      <c r="AA16" s="1696"/>
      <c r="AB16" s="1697"/>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SHEET'!BI60=""),'DATA ENTRY SHEET'!BI60,"")</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SHEET'!BP60=""),'DATA ENTRY SHEET'!BP60,"")</f>
        <v/>
      </c>
      <c r="BY16" s="1326"/>
      <c r="BZ16" s="1326"/>
      <c r="CA16" s="1327"/>
      <c r="CB16" s="1455" t="str">
        <f>IF(NOT('DATA ENTRY SHEET'!AP60=""),'DATA ENTRY SHEET'!AP60,"")</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SHEET'!D60=""),'DATA ENTRY SHEET'!D60,"")</f>
        <v/>
      </c>
      <c r="C17" s="1314"/>
      <c r="D17" s="1314"/>
      <c r="E17" s="1315"/>
      <c r="F17" s="1316" t="str">
        <f>IF(NOT('DATA ENTRY SHEET'!E60=""),'DATA ENTRY SHEET'!E60,"")</f>
        <v/>
      </c>
      <c r="G17" s="1317"/>
      <c r="H17" s="1318"/>
      <c r="I17" s="1350" t="str">
        <f>IF(NOT('DATA ENTRY SHEET'!F60=""),'DATA ENTRY SHEET'!F60,"")</f>
        <v/>
      </c>
      <c r="J17" s="1315"/>
      <c r="K17" s="1350" t="str">
        <f>IF(NOT('DATA ENTRY SHEET'!G60=""),'DATA ENTRY SHEET'!G60,"")</f>
        <v/>
      </c>
      <c r="L17" s="1315"/>
      <c r="M17" s="1351" t="str">
        <f>IF(NOT('DATA ENTRY SHEET'!H60=""),'DATA ENTRY SHEET'!H60,"")</f>
        <v/>
      </c>
      <c r="N17" s="1352"/>
      <c r="O17" s="1352"/>
      <c r="P17" s="1352"/>
      <c r="Q17" s="1353"/>
      <c r="R17" s="1350" t="str">
        <f>IF(NOT('DATA ENTRY SHEET'!I60=""),'DATA ENTRY SHEET'!I60,"")</f>
        <v/>
      </c>
      <c r="S17" s="1314"/>
      <c r="T17" s="1315"/>
      <c r="U17" s="1692" t="str">
        <f>IF(NOT('DATA ENTRY SHEET'!AE60=""),'DATA ENTRY SHEET'!AE60,"")</f>
        <v/>
      </c>
      <c r="V17" s="1693"/>
      <c r="W17" s="1693"/>
      <c r="X17" s="1693"/>
      <c r="Y17" s="1693"/>
      <c r="Z17" s="1693"/>
      <c r="AA17" s="1693"/>
      <c r="AB17" s="1694"/>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SHEET'!BJ60=""),'DATA ENTRY SHEET'!BJ60,"")</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SHEET'!AU60=""),'DATA ENTRY SHEET'!AU60,"")</f>
        <v/>
      </c>
      <c r="BV17" s="1399"/>
      <c r="BW17" s="1400"/>
      <c r="BX17" s="1401"/>
      <c r="BY17" s="1402"/>
      <c r="BZ17" s="1402"/>
      <c r="CA17" s="1403"/>
      <c r="CB17" s="1369" t="str">
        <f>IF(NOT('DATA ENTRY SHEET'!AQ60=""),'DATA ENTRY SHEET'!AQ60,"")</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78"/>
      <c r="V18" s="678"/>
      <c r="W18" s="678"/>
      <c r="X18" s="678"/>
      <c r="Y18" s="678"/>
      <c r="Z18" s="678"/>
      <c r="AA18" s="678"/>
      <c r="AB18" s="678"/>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42</v>
      </c>
      <c r="B19" s="1337"/>
      <c r="C19" s="1338"/>
      <c r="D19" s="1338"/>
      <c r="E19" s="1338"/>
      <c r="F19" s="1338"/>
      <c r="G19" s="1338"/>
      <c r="H19" s="1338"/>
      <c r="I19" s="1338"/>
      <c r="J19" s="1338"/>
      <c r="K19" s="1338"/>
      <c r="L19" s="1338"/>
      <c r="M19" s="1338"/>
      <c r="N19" s="1338"/>
      <c r="O19" s="1338"/>
      <c r="P19" s="1338"/>
      <c r="Q19" s="1338"/>
      <c r="R19" s="1338"/>
      <c r="S19" s="1338"/>
      <c r="T19" s="1339"/>
      <c r="U19" s="1698" t="str">
        <f>IF(NOT('DATA ENTRY SHEET'!J61=""),'DATA ENTRY SHEET'!J61,"")</f>
        <v/>
      </c>
      <c r="V19" s="1699"/>
      <c r="W19" s="1699"/>
      <c r="X19" s="1699"/>
      <c r="Y19" s="1699"/>
      <c r="Z19" s="1699"/>
      <c r="AA19" s="1699"/>
      <c r="AB19" s="1700"/>
      <c r="AC19" s="1640" t="str">
        <f>IF('DATA ENTRY SHEET'!AW61&lt;&gt;"",IF(NOT(TRIM(MID($AC$8,FIND(":",$AC$8)+1,9))="EDLP"),IF(NOT(TRIM(MID($AC$8,FIND(":",$AC$8)+1,9))="NON-EDLP"),TEXT('DATA ENTRY SHEET'!AW61,"$#0.00"),_xlfn.CONCAT(TEXT('DATA ENTRY SHEET'!AW61,"$#0.00")," (NON-EDLP, ADJ is $0.00)")),_xlfn.CONCAT(TEXT('DATA ENTRY SHEET'!AW61,"$#0.00")," (EDLP, ADJ is $0.00)")),"")</f>
        <v/>
      </c>
      <c r="AD19" s="1641"/>
      <c r="AE19" s="1641"/>
      <c r="AF19" s="1641"/>
      <c r="AG19" s="1641"/>
      <c r="AH19" s="1641"/>
      <c r="AI19" s="1641"/>
      <c r="AJ19" s="1641"/>
      <c r="AK19" s="1641"/>
      <c r="AL19" s="1641"/>
      <c r="AM19" s="1641"/>
      <c r="AN19" s="1642"/>
      <c r="AO19" s="1343" t="str">
        <f>IF(NOT('DATA ENTRY SHEET'!BG61=""),'DATA ENTRY SHEET'!BG61,"")</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SHEET'!BN61=""),'DATA ENTRY SHEET'!BN61,"")</f>
        <v/>
      </c>
      <c r="BY19" s="1447"/>
      <c r="BZ19" s="1447"/>
      <c r="CA19" s="1448"/>
      <c r="CB19" s="1449" t="str">
        <f>IF(NOT('DATA ENTRY SHEET'!AR61=""),'DATA ENTRY SHEET'!AR61,"")</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SHEET'!B61=""),'DATA ENTRY SHEET'!B61,"")</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SHEET'!AD61=""),'DATA ENTRY SHEET'!AD61,"")</f>
        <v/>
      </c>
      <c r="V20" s="1644"/>
      <c r="W20" s="1644"/>
      <c r="X20" s="1644"/>
      <c r="Y20" s="1644"/>
      <c r="Z20" s="1644"/>
      <c r="AA20" s="1644"/>
      <c r="AB20" s="1645"/>
      <c r="AC20" s="1646" t="str">
        <f>IF(NOT('DATA ENTRY SHEET'!BA61=""),IF('DATA ENTRY SHEET'!F61="","UPK?",TEXT('DATA ENTRY SHEET'!BA61/'DATA ENTRY SHEET'!F61,"$#0.00")),"")</f>
        <v/>
      </c>
      <c r="AD20" s="1647"/>
      <c r="AE20" s="1647"/>
      <c r="AF20" s="1648"/>
      <c r="AG20" s="1646" t="str">
        <f>IF(NOT('DATA ENTRY SHEET'!BB61=""),IF('DATA ENTRY SHEET'!F61="","UPK?",TEXT('DATA ENTRY SHEET'!BB61/'DATA ENTRY SHEET'!F61,"$#0.00")),"")</f>
        <v/>
      </c>
      <c r="AH20" s="1647"/>
      <c r="AI20" s="1647"/>
      <c r="AJ20" s="1648"/>
      <c r="AK20" s="1646" t="str">
        <f>IF(NOT('DATA ENTRY SHEET'!BC61=""),IF('DATA ENTRY SHEET'!F61="","UPK?",TEXT('DATA ENTRY SHEET'!BC61/'DATA ENTRY SHEET'!F61,"$#0.00")),"")</f>
        <v/>
      </c>
      <c r="AL20" s="1647"/>
      <c r="AM20" s="1647"/>
      <c r="AN20" s="1648"/>
      <c r="AO20" s="1331" t="str">
        <f>IF(NOT('DATA ENTRY SHEET'!BH61=""),'DATA ENTRY SHEET'!BH61,"")</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SHEET'!BK61=""),'DATA ENTRY SHEET'!BK61,"")</f>
        <v/>
      </c>
      <c r="BG20" s="1323"/>
      <c r="BH20" s="1323"/>
      <c r="BI20" s="1323"/>
      <c r="BJ20" s="1323"/>
      <c r="BK20" s="1324"/>
      <c r="BL20" s="1322" t="str">
        <f>IF(NOT('DATA ENTRY SHEET'!BL61=""),'DATA ENTRY SHEET'!BL61,"")</f>
        <v/>
      </c>
      <c r="BM20" s="1323"/>
      <c r="BN20" s="1323"/>
      <c r="BO20" s="1323"/>
      <c r="BP20" s="1323"/>
      <c r="BQ20" s="1324"/>
      <c r="BR20" s="1322" t="str">
        <f>IF(NOT('DATA ENTRY SHEET'!BM61=""),'DATA ENTRY SHEET'!BM61,"")</f>
        <v/>
      </c>
      <c r="BS20" s="1323"/>
      <c r="BT20" s="1323"/>
      <c r="BU20" s="1323"/>
      <c r="BV20" s="1323"/>
      <c r="BW20" s="1324"/>
      <c r="BX20" s="1325" t="str">
        <f>IF(NOT('DATA ENTRY SHEET'!BO61=""),'DATA ENTRY SHEET'!BO61,"")</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464" t="str">
        <f>IF(NOT('DATA ENTRY SHEET'!C61=""),'DATA ENTRY SHEET'!C61,"")</f>
        <v/>
      </c>
      <c r="C21" s="1465"/>
      <c r="D21" s="1465"/>
      <c r="E21" s="1465"/>
      <c r="F21" s="1465"/>
      <c r="G21" s="1465"/>
      <c r="H21" s="1465"/>
      <c r="I21" s="1465"/>
      <c r="J21" s="1465"/>
      <c r="K21" s="1465"/>
      <c r="L21" s="1465"/>
      <c r="M21" s="1465"/>
      <c r="N21" s="1465"/>
      <c r="O21" s="1465"/>
      <c r="P21" s="1465"/>
      <c r="Q21" s="1465"/>
      <c r="R21" s="1465"/>
      <c r="S21" s="1465"/>
      <c r="T21" s="793" t="str">
        <f>IF('DATA ENTRY SHEET'!AG61&lt;&gt;"",LEFT('DATA ENTRY SHEET'!AG61,1),"")</f>
        <v/>
      </c>
      <c r="U21" s="1695" t="str">
        <f>IF(NOT('DATA ENTRY SHEET'!AF61=""),'DATA ENTRY SHEET'!AF61,"")</f>
        <v/>
      </c>
      <c r="V21" s="1696"/>
      <c r="W21" s="1696"/>
      <c r="X21" s="1696"/>
      <c r="Y21" s="1696"/>
      <c r="Z21" s="1696"/>
      <c r="AA21" s="1696"/>
      <c r="AB21" s="1697"/>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SHEET'!BI61=""),'DATA ENTRY SHEET'!BI61,"")</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SHEET'!BP61=""),'DATA ENTRY SHEET'!BP61,"")</f>
        <v/>
      </c>
      <c r="BY21" s="1326"/>
      <c r="BZ21" s="1326"/>
      <c r="CA21" s="1327"/>
      <c r="CB21" s="1455" t="str">
        <f>IF(NOT('DATA ENTRY SHEET'!AP61=""),'DATA ENTRY SHEET'!AP61,"")</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SHEET'!D61=""),'DATA ENTRY SHEET'!D61,"")</f>
        <v/>
      </c>
      <c r="C22" s="1314"/>
      <c r="D22" s="1314"/>
      <c r="E22" s="1315"/>
      <c r="F22" s="1316" t="str">
        <f>IF(NOT('DATA ENTRY SHEET'!E61=""),'DATA ENTRY SHEET'!E61,"")</f>
        <v/>
      </c>
      <c r="G22" s="1317"/>
      <c r="H22" s="1318"/>
      <c r="I22" s="1350" t="str">
        <f>IF(NOT('DATA ENTRY SHEET'!F61=""),'DATA ENTRY SHEET'!F61,"")</f>
        <v/>
      </c>
      <c r="J22" s="1315"/>
      <c r="K22" s="1350" t="str">
        <f>IF(NOT('DATA ENTRY SHEET'!G61=""),'DATA ENTRY SHEET'!G61,"")</f>
        <v/>
      </c>
      <c r="L22" s="1315"/>
      <c r="M22" s="1351" t="str">
        <f>IF(NOT('DATA ENTRY SHEET'!H61=""),'DATA ENTRY SHEET'!H61,"")</f>
        <v/>
      </c>
      <c r="N22" s="1352"/>
      <c r="O22" s="1352"/>
      <c r="P22" s="1352"/>
      <c r="Q22" s="1353"/>
      <c r="R22" s="1350" t="str">
        <f>IF(NOT('DATA ENTRY SHEET'!I61=""),'DATA ENTRY SHEET'!I61,"")</f>
        <v/>
      </c>
      <c r="S22" s="1314"/>
      <c r="T22" s="1315"/>
      <c r="U22" s="1692" t="str">
        <f>IF(NOT('DATA ENTRY SHEET'!AE61=""),'DATA ENTRY SHEET'!AE61,"")</f>
        <v/>
      </c>
      <c r="V22" s="1693"/>
      <c r="W22" s="1693"/>
      <c r="X22" s="1693"/>
      <c r="Y22" s="1693"/>
      <c r="Z22" s="1693"/>
      <c r="AA22" s="1693"/>
      <c r="AB22" s="1694"/>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SHEET'!BJ61=""),'DATA ENTRY SHEET'!BJ61,"")</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SHEET'!AU61=""),'DATA ENTRY SHEET'!AU61,"")</f>
        <v/>
      </c>
      <c r="BV22" s="1399"/>
      <c r="BW22" s="1400"/>
      <c r="BX22" s="1401"/>
      <c r="BY22" s="1402"/>
      <c r="BZ22" s="1402"/>
      <c r="CA22" s="1403"/>
      <c r="CB22" s="1369" t="str">
        <f>IF(NOT('DATA ENTRY SHEET'!AQ61=""),'DATA ENTRY SHEET'!AQ61,"")</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78"/>
      <c r="V23" s="678"/>
      <c r="W23" s="678"/>
      <c r="X23" s="678"/>
      <c r="Y23" s="678"/>
      <c r="Z23" s="678"/>
      <c r="AA23" s="678"/>
      <c r="AB23" s="678"/>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43</v>
      </c>
      <c r="B24" s="1337"/>
      <c r="C24" s="1338"/>
      <c r="D24" s="1338"/>
      <c r="E24" s="1338"/>
      <c r="F24" s="1338"/>
      <c r="G24" s="1338"/>
      <c r="H24" s="1338"/>
      <c r="I24" s="1338"/>
      <c r="J24" s="1338"/>
      <c r="K24" s="1338"/>
      <c r="L24" s="1338"/>
      <c r="M24" s="1338"/>
      <c r="N24" s="1338"/>
      <c r="O24" s="1338"/>
      <c r="P24" s="1338"/>
      <c r="Q24" s="1338"/>
      <c r="R24" s="1338"/>
      <c r="S24" s="1338"/>
      <c r="T24" s="1339"/>
      <c r="U24" s="1698" t="str">
        <f>IF(NOT('DATA ENTRY SHEET'!J62=""),'DATA ENTRY SHEET'!J62,"")</f>
        <v/>
      </c>
      <c r="V24" s="1699"/>
      <c r="W24" s="1699"/>
      <c r="X24" s="1699"/>
      <c r="Y24" s="1699"/>
      <c r="Z24" s="1699"/>
      <c r="AA24" s="1699"/>
      <c r="AB24" s="1700"/>
      <c r="AC24" s="1640" t="str">
        <f>IF('DATA ENTRY SHEET'!AW62&lt;&gt;"",IF(NOT(TRIM(MID($AC$8,FIND(":",$AC$8)+1,9))="EDLP"),IF(NOT(TRIM(MID($AC$8,FIND(":",$AC$8)+1,9))="NON-EDLP"),TEXT('DATA ENTRY SHEET'!AW62,"$#0.00"),_xlfn.CONCAT(TEXT('DATA ENTRY SHEET'!AW62,"$#0.00")," (NON-EDLP, ADJ is $0.00)")),_xlfn.CONCAT(TEXT('DATA ENTRY SHEET'!AW62,"$#0.00")," (EDLP, ADJ is $0.00)")),"")</f>
        <v/>
      </c>
      <c r="AD24" s="1641"/>
      <c r="AE24" s="1641"/>
      <c r="AF24" s="1641"/>
      <c r="AG24" s="1641"/>
      <c r="AH24" s="1641"/>
      <c r="AI24" s="1641"/>
      <c r="AJ24" s="1641"/>
      <c r="AK24" s="1641"/>
      <c r="AL24" s="1641"/>
      <c r="AM24" s="1641"/>
      <c r="AN24" s="1642"/>
      <c r="AO24" s="1343" t="str">
        <f>IF(NOT('DATA ENTRY SHEET'!BG62=""),'DATA ENTRY SHEET'!BG62,"")</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SHEET'!BN62=""),'DATA ENTRY SHEET'!BN62,"")</f>
        <v/>
      </c>
      <c r="BY24" s="1447"/>
      <c r="BZ24" s="1447"/>
      <c r="CA24" s="1448"/>
      <c r="CB24" s="1449" t="str">
        <f>IF(NOT('DATA ENTRY SHEET'!AR62=""),'DATA ENTRY SHEET'!AR62,"")</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SHEET'!B62=""),'DATA ENTRY SHEET'!B62,"")</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SHEET'!AD62=""),'DATA ENTRY SHEET'!AD62,"")</f>
        <v/>
      </c>
      <c r="V25" s="1644"/>
      <c r="W25" s="1644"/>
      <c r="X25" s="1644"/>
      <c r="Y25" s="1644"/>
      <c r="Z25" s="1644"/>
      <c r="AA25" s="1644"/>
      <c r="AB25" s="1645"/>
      <c r="AC25" s="1646" t="str">
        <f>IF(NOT('DATA ENTRY SHEET'!BA62=""),IF('DATA ENTRY SHEET'!F62="","UPK?",TEXT('DATA ENTRY SHEET'!BA62/'DATA ENTRY SHEET'!F62,"$#0.00")),"")</f>
        <v/>
      </c>
      <c r="AD25" s="1647"/>
      <c r="AE25" s="1647"/>
      <c r="AF25" s="1648"/>
      <c r="AG25" s="1646" t="str">
        <f>IF(NOT('DATA ENTRY SHEET'!BB62=""),IF('DATA ENTRY SHEET'!F62="","UPK?",TEXT('DATA ENTRY SHEET'!BB62/'DATA ENTRY SHEET'!F62,"$#0.00")),"")</f>
        <v/>
      </c>
      <c r="AH25" s="1647"/>
      <c r="AI25" s="1647"/>
      <c r="AJ25" s="1648"/>
      <c r="AK25" s="1646" t="str">
        <f>IF(NOT('DATA ENTRY SHEET'!BC62=""),IF('DATA ENTRY SHEET'!F62="","UPK?",TEXT('DATA ENTRY SHEET'!BC62/'DATA ENTRY SHEET'!F62,"$#0.00")),"")</f>
        <v/>
      </c>
      <c r="AL25" s="1647"/>
      <c r="AM25" s="1647"/>
      <c r="AN25" s="1648"/>
      <c r="AO25" s="1331" t="str">
        <f>IF(NOT('DATA ENTRY SHEET'!BH62=""),'DATA ENTRY SHEET'!BH62,"")</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SHEET'!BK62=""),'DATA ENTRY SHEET'!BK62,"")</f>
        <v/>
      </c>
      <c r="BG25" s="1323"/>
      <c r="BH25" s="1323"/>
      <c r="BI25" s="1323"/>
      <c r="BJ25" s="1323"/>
      <c r="BK25" s="1324"/>
      <c r="BL25" s="1322" t="str">
        <f>IF(NOT('DATA ENTRY SHEET'!BL62=""),'DATA ENTRY SHEET'!BL62,"")</f>
        <v/>
      </c>
      <c r="BM25" s="1323"/>
      <c r="BN25" s="1323"/>
      <c r="BO25" s="1323"/>
      <c r="BP25" s="1323"/>
      <c r="BQ25" s="1324"/>
      <c r="BR25" s="1322" t="str">
        <f>IF(NOT('DATA ENTRY SHEET'!BM62=""),'DATA ENTRY SHEET'!BM62,"")</f>
        <v/>
      </c>
      <c r="BS25" s="1323"/>
      <c r="BT25" s="1323"/>
      <c r="BU25" s="1323"/>
      <c r="BV25" s="1323"/>
      <c r="BW25" s="1324"/>
      <c r="BX25" s="1325" t="str">
        <f>IF(NOT('DATA ENTRY SHEET'!BO62=""),'DATA ENTRY SHEET'!BO62,"")</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464" t="str">
        <f>IF(NOT('DATA ENTRY SHEET'!C62=""),'DATA ENTRY SHEET'!C62,"")</f>
        <v/>
      </c>
      <c r="C26" s="1465"/>
      <c r="D26" s="1465"/>
      <c r="E26" s="1465"/>
      <c r="F26" s="1465"/>
      <c r="G26" s="1465"/>
      <c r="H26" s="1465"/>
      <c r="I26" s="1465"/>
      <c r="J26" s="1465"/>
      <c r="K26" s="1465"/>
      <c r="L26" s="1465"/>
      <c r="M26" s="1465"/>
      <c r="N26" s="1465"/>
      <c r="O26" s="1465"/>
      <c r="P26" s="1465"/>
      <c r="Q26" s="1465"/>
      <c r="R26" s="1465"/>
      <c r="S26" s="1465"/>
      <c r="T26" s="793" t="str">
        <f>IF('DATA ENTRY SHEET'!AG62&lt;&gt;"",LEFT('DATA ENTRY SHEET'!AG62,1),"")</f>
        <v/>
      </c>
      <c r="U26" s="1695" t="str">
        <f>IF(NOT('DATA ENTRY SHEET'!AF62=""),'DATA ENTRY SHEET'!AF62,"")</f>
        <v/>
      </c>
      <c r="V26" s="1696"/>
      <c r="W26" s="1696"/>
      <c r="X26" s="1696"/>
      <c r="Y26" s="1696"/>
      <c r="Z26" s="1696"/>
      <c r="AA26" s="1696"/>
      <c r="AB26" s="1697"/>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SHEET'!BI62=""),'DATA ENTRY SHEET'!BI62,"")</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SHEET'!BP62=""),'DATA ENTRY SHEET'!BP62,"")</f>
        <v/>
      </c>
      <c r="BY26" s="1326"/>
      <c r="BZ26" s="1326"/>
      <c r="CA26" s="1327"/>
      <c r="CB26" s="1455" t="str">
        <f>IF(NOT('DATA ENTRY SHEET'!AP62=""),'DATA ENTRY SHEET'!AP62,"")</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SHEET'!D62=""),'DATA ENTRY SHEET'!D62,"")</f>
        <v/>
      </c>
      <c r="C27" s="1314"/>
      <c r="D27" s="1314"/>
      <c r="E27" s="1315"/>
      <c r="F27" s="1316" t="str">
        <f>IF(NOT('DATA ENTRY SHEET'!E62=""),'DATA ENTRY SHEET'!E62,"")</f>
        <v/>
      </c>
      <c r="G27" s="1317"/>
      <c r="H27" s="1318"/>
      <c r="I27" s="1350" t="str">
        <f>IF(NOT('DATA ENTRY SHEET'!F62=""),'DATA ENTRY SHEET'!F62,"")</f>
        <v/>
      </c>
      <c r="J27" s="1315"/>
      <c r="K27" s="1350" t="str">
        <f>IF(NOT('DATA ENTRY SHEET'!G62=""),'DATA ENTRY SHEET'!G62,"")</f>
        <v/>
      </c>
      <c r="L27" s="1315"/>
      <c r="M27" s="1351" t="str">
        <f>IF(NOT('DATA ENTRY SHEET'!H62=""),'DATA ENTRY SHEET'!H62,"")</f>
        <v/>
      </c>
      <c r="N27" s="1352"/>
      <c r="O27" s="1352"/>
      <c r="P27" s="1352"/>
      <c r="Q27" s="1353"/>
      <c r="R27" s="1350" t="str">
        <f>IF(NOT('DATA ENTRY SHEET'!I62=""),'DATA ENTRY SHEET'!I62,"")</f>
        <v/>
      </c>
      <c r="S27" s="1314"/>
      <c r="T27" s="1315"/>
      <c r="U27" s="1692" t="str">
        <f>IF(NOT('DATA ENTRY SHEET'!AE62=""),'DATA ENTRY SHEET'!AE62,"")</f>
        <v/>
      </c>
      <c r="V27" s="1693"/>
      <c r="W27" s="1693"/>
      <c r="X27" s="1693"/>
      <c r="Y27" s="1693"/>
      <c r="Z27" s="1693"/>
      <c r="AA27" s="1693"/>
      <c r="AB27" s="1694"/>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SHEET'!BJ62=""),'DATA ENTRY SHEET'!BJ62,"")</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SHEET'!AU62=""),'DATA ENTRY SHEET'!AU62,"")</f>
        <v/>
      </c>
      <c r="BV27" s="1399"/>
      <c r="BW27" s="1400"/>
      <c r="BX27" s="1401"/>
      <c r="BY27" s="1402"/>
      <c r="BZ27" s="1402"/>
      <c r="CA27" s="1403"/>
      <c r="CB27" s="1369" t="str">
        <f>IF(NOT('DATA ENTRY SHEET'!AQ62=""),'DATA ENTRY SHEET'!AQ62,"")</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78"/>
      <c r="V28" s="678"/>
      <c r="W28" s="678"/>
      <c r="X28" s="678"/>
      <c r="Y28" s="678"/>
      <c r="Z28" s="678"/>
      <c r="AA28" s="678"/>
      <c r="AB28" s="678"/>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44</v>
      </c>
      <c r="B29" s="1337"/>
      <c r="C29" s="1338"/>
      <c r="D29" s="1338"/>
      <c r="E29" s="1338"/>
      <c r="F29" s="1338"/>
      <c r="G29" s="1338"/>
      <c r="H29" s="1338"/>
      <c r="I29" s="1338"/>
      <c r="J29" s="1338"/>
      <c r="K29" s="1338"/>
      <c r="L29" s="1338"/>
      <c r="M29" s="1338"/>
      <c r="N29" s="1338"/>
      <c r="O29" s="1338"/>
      <c r="P29" s="1338"/>
      <c r="Q29" s="1338"/>
      <c r="R29" s="1338"/>
      <c r="S29" s="1338"/>
      <c r="T29" s="1339"/>
      <c r="U29" s="1698" t="str">
        <f>IF(NOT('DATA ENTRY SHEET'!J63=""),'DATA ENTRY SHEET'!J63,"")</f>
        <v/>
      </c>
      <c r="V29" s="1699"/>
      <c r="W29" s="1699"/>
      <c r="X29" s="1699"/>
      <c r="Y29" s="1699"/>
      <c r="Z29" s="1699"/>
      <c r="AA29" s="1699"/>
      <c r="AB29" s="1700"/>
      <c r="AC29" s="1640" t="str">
        <f>IF('DATA ENTRY SHEET'!AW63&lt;&gt;"",IF(NOT(TRIM(MID($AC$8,FIND(":",$AC$8)+1,9))="EDLP"),IF(NOT(TRIM(MID($AC$8,FIND(":",$AC$8)+1,9))="NON-EDLP"),TEXT('DATA ENTRY SHEET'!AW63,"$#0.00"),_xlfn.CONCAT(TEXT('DATA ENTRY SHEET'!AW63,"$#0.00")," (NON-EDLP, ADJ is $0.00)")),_xlfn.CONCAT(TEXT('DATA ENTRY SHEET'!AW63,"$#0.00")," (EDLP, ADJ is $0.00)")),"")</f>
        <v/>
      </c>
      <c r="AD29" s="1641"/>
      <c r="AE29" s="1641"/>
      <c r="AF29" s="1641"/>
      <c r="AG29" s="1641"/>
      <c r="AH29" s="1641"/>
      <c r="AI29" s="1641"/>
      <c r="AJ29" s="1641"/>
      <c r="AK29" s="1641"/>
      <c r="AL29" s="1641"/>
      <c r="AM29" s="1641"/>
      <c r="AN29" s="1642"/>
      <c r="AO29" s="1343" t="str">
        <f>IF(NOT('DATA ENTRY SHEET'!BG63=""),'DATA ENTRY SHEET'!BG63,"")</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SHEET'!BN63=""),'DATA ENTRY SHEET'!BN63,"")</f>
        <v/>
      </c>
      <c r="BY29" s="1447"/>
      <c r="BZ29" s="1447"/>
      <c r="CA29" s="1448"/>
      <c r="CB29" s="1449" t="str">
        <f>IF(NOT('DATA ENTRY SHEET'!AR63=""),'DATA ENTRY SHEET'!AR63,"")</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SHEET'!B63=""),'DATA ENTRY SHEET'!B63,"")</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SHEET'!AD63=""),'DATA ENTRY SHEET'!AD63,"")</f>
        <v/>
      </c>
      <c r="V30" s="1644"/>
      <c r="W30" s="1644"/>
      <c r="X30" s="1644"/>
      <c r="Y30" s="1644"/>
      <c r="Z30" s="1644"/>
      <c r="AA30" s="1644"/>
      <c r="AB30" s="1645"/>
      <c r="AC30" s="1646" t="str">
        <f>IF(NOT('DATA ENTRY SHEET'!BA63=""),IF('DATA ENTRY SHEET'!F63="","UPK?",TEXT('DATA ENTRY SHEET'!BA63/'DATA ENTRY SHEET'!F63,"$#0.00")),"")</f>
        <v/>
      </c>
      <c r="AD30" s="1647"/>
      <c r="AE30" s="1647"/>
      <c r="AF30" s="1648"/>
      <c r="AG30" s="1646" t="str">
        <f>IF(NOT('DATA ENTRY SHEET'!BB63=""),IF('DATA ENTRY SHEET'!F63="","UPK?",TEXT('DATA ENTRY SHEET'!BB63/'DATA ENTRY SHEET'!F63,"$#0.00")),"")</f>
        <v/>
      </c>
      <c r="AH30" s="1647"/>
      <c r="AI30" s="1647"/>
      <c r="AJ30" s="1648"/>
      <c r="AK30" s="1646" t="str">
        <f>IF(NOT('DATA ENTRY SHEET'!BC63=""),IF('DATA ENTRY SHEET'!F63="","UPK?",TEXT('DATA ENTRY SHEET'!BC63/'DATA ENTRY SHEET'!F63,"$#0.00")),"")</f>
        <v/>
      </c>
      <c r="AL30" s="1647"/>
      <c r="AM30" s="1647"/>
      <c r="AN30" s="1648"/>
      <c r="AO30" s="1331" t="str">
        <f>IF(NOT('DATA ENTRY SHEET'!BH63=""),'DATA ENTRY SHEET'!BH63,"")</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SHEET'!BK63=""),'DATA ENTRY SHEET'!BK63,"")</f>
        <v/>
      </c>
      <c r="BG30" s="1323"/>
      <c r="BH30" s="1323"/>
      <c r="BI30" s="1323"/>
      <c r="BJ30" s="1323"/>
      <c r="BK30" s="1324"/>
      <c r="BL30" s="1322" t="str">
        <f>IF(NOT('DATA ENTRY SHEET'!BL63=""),'DATA ENTRY SHEET'!BL63,"")</f>
        <v/>
      </c>
      <c r="BM30" s="1323"/>
      <c r="BN30" s="1323"/>
      <c r="BO30" s="1323"/>
      <c r="BP30" s="1323"/>
      <c r="BQ30" s="1324"/>
      <c r="BR30" s="1322" t="str">
        <f>IF(NOT('DATA ENTRY SHEET'!BM63=""),'DATA ENTRY SHEET'!BM63,"")</f>
        <v/>
      </c>
      <c r="BS30" s="1323"/>
      <c r="BT30" s="1323"/>
      <c r="BU30" s="1323"/>
      <c r="BV30" s="1323"/>
      <c r="BW30" s="1324"/>
      <c r="BX30" s="1325" t="str">
        <f>IF(NOT('DATA ENTRY SHEET'!BO63=""),'DATA ENTRY SHEET'!BO63,"")</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464" t="str">
        <f>IF(NOT('DATA ENTRY SHEET'!C63=""),'DATA ENTRY SHEET'!C63,"")</f>
        <v/>
      </c>
      <c r="C31" s="1465"/>
      <c r="D31" s="1465"/>
      <c r="E31" s="1465"/>
      <c r="F31" s="1465"/>
      <c r="G31" s="1465"/>
      <c r="H31" s="1465"/>
      <c r="I31" s="1465"/>
      <c r="J31" s="1465"/>
      <c r="K31" s="1465"/>
      <c r="L31" s="1465"/>
      <c r="M31" s="1465"/>
      <c r="N31" s="1465"/>
      <c r="O31" s="1465"/>
      <c r="P31" s="1465"/>
      <c r="Q31" s="1465"/>
      <c r="R31" s="1465"/>
      <c r="S31" s="1465"/>
      <c r="T31" s="793" t="str">
        <f>IF('DATA ENTRY SHEET'!AG63&lt;&gt;"",LEFT('DATA ENTRY SHEET'!AG63,1),"")</f>
        <v/>
      </c>
      <c r="U31" s="1695" t="str">
        <f>IF(NOT('DATA ENTRY SHEET'!AF63=""),'DATA ENTRY SHEET'!AF63,"")</f>
        <v/>
      </c>
      <c r="V31" s="1696"/>
      <c r="W31" s="1696"/>
      <c r="X31" s="1696"/>
      <c r="Y31" s="1696"/>
      <c r="Z31" s="1696"/>
      <c r="AA31" s="1696"/>
      <c r="AB31" s="1697"/>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SHEET'!BI63=""),'DATA ENTRY SHEET'!BI63,"")</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SHEET'!BP63=""),'DATA ENTRY SHEET'!BP63,"")</f>
        <v/>
      </c>
      <c r="BY31" s="1326"/>
      <c r="BZ31" s="1326"/>
      <c r="CA31" s="1327"/>
      <c r="CB31" s="1455" t="str">
        <f>IF(NOT('DATA ENTRY SHEET'!AP63=""),'DATA ENTRY SHEET'!AP63,"")</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SHEET'!D63=""),'DATA ENTRY SHEET'!D63,"")</f>
        <v/>
      </c>
      <c r="C32" s="1314"/>
      <c r="D32" s="1314"/>
      <c r="E32" s="1315"/>
      <c r="F32" s="1316" t="str">
        <f>IF(NOT('DATA ENTRY SHEET'!E63=""),'DATA ENTRY SHEET'!E63,"")</f>
        <v/>
      </c>
      <c r="G32" s="1317"/>
      <c r="H32" s="1318"/>
      <c r="I32" s="1350" t="str">
        <f>IF(NOT('DATA ENTRY SHEET'!F63=""),'DATA ENTRY SHEET'!F63,"")</f>
        <v/>
      </c>
      <c r="J32" s="1315"/>
      <c r="K32" s="1350" t="str">
        <f>IF(NOT('DATA ENTRY SHEET'!G63=""),'DATA ENTRY SHEET'!G63,"")</f>
        <v/>
      </c>
      <c r="L32" s="1315"/>
      <c r="M32" s="1351" t="str">
        <f>IF(NOT('DATA ENTRY SHEET'!H63=""),'DATA ENTRY SHEET'!H63,"")</f>
        <v/>
      </c>
      <c r="N32" s="1352"/>
      <c r="O32" s="1352"/>
      <c r="P32" s="1352"/>
      <c r="Q32" s="1353"/>
      <c r="R32" s="1350" t="str">
        <f>IF(NOT('DATA ENTRY SHEET'!I63=""),'DATA ENTRY SHEET'!I63,"")</f>
        <v/>
      </c>
      <c r="S32" s="1314"/>
      <c r="T32" s="1315"/>
      <c r="U32" s="1692" t="str">
        <f>IF(NOT('DATA ENTRY SHEET'!AE63=""),'DATA ENTRY SHEET'!AE63,"")</f>
        <v/>
      </c>
      <c r="V32" s="1693"/>
      <c r="W32" s="1693"/>
      <c r="X32" s="1693"/>
      <c r="Y32" s="1693"/>
      <c r="Z32" s="1693"/>
      <c r="AA32" s="1693"/>
      <c r="AB32" s="1694"/>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SHEET'!BJ63=""),'DATA ENTRY SHEET'!BJ63,"")</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SHEET'!AU63=""),'DATA ENTRY SHEET'!AU63,"")</f>
        <v/>
      </c>
      <c r="BV32" s="1399"/>
      <c r="BW32" s="1400"/>
      <c r="BX32" s="1401"/>
      <c r="BY32" s="1402"/>
      <c r="BZ32" s="1402"/>
      <c r="CA32" s="1403"/>
      <c r="CB32" s="1369" t="str">
        <f>IF(NOT('DATA ENTRY SHEET'!AQ63=""),'DATA ENTRY SHEET'!AQ63,"")</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78"/>
      <c r="V33" s="678"/>
      <c r="W33" s="678"/>
      <c r="X33" s="678"/>
      <c r="Y33" s="678"/>
      <c r="Z33" s="678"/>
      <c r="AA33" s="678"/>
      <c r="AB33" s="678"/>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45</v>
      </c>
      <c r="B34" s="1337"/>
      <c r="C34" s="1338"/>
      <c r="D34" s="1338"/>
      <c r="E34" s="1338"/>
      <c r="F34" s="1338"/>
      <c r="G34" s="1338"/>
      <c r="H34" s="1338"/>
      <c r="I34" s="1338"/>
      <c r="J34" s="1338"/>
      <c r="K34" s="1338"/>
      <c r="L34" s="1338"/>
      <c r="M34" s="1338"/>
      <c r="N34" s="1338"/>
      <c r="O34" s="1338"/>
      <c r="P34" s="1338"/>
      <c r="Q34" s="1338"/>
      <c r="R34" s="1338"/>
      <c r="S34" s="1338"/>
      <c r="T34" s="1339"/>
      <c r="U34" s="1698" t="str">
        <f>IF(NOT('DATA ENTRY SHEET'!J64=""),'DATA ENTRY SHEET'!J64,"")</f>
        <v/>
      </c>
      <c r="V34" s="1699"/>
      <c r="W34" s="1699"/>
      <c r="X34" s="1699"/>
      <c r="Y34" s="1699"/>
      <c r="Z34" s="1699"/>
      <c r="AA34" s="1699"/>
      <c r="AB34" s="1700"/>
      <c r="AC34" s="1640" t="str">
        <f>IF('DATA ENTRY SHEET'!AW64&lt;&gt;"",IF(NOT(TRIM(MID($AC$8,FIND(":",$AC$8)+1,9))="EDLP"),IF(NOT(TRIM(MID($AC$8,FIND(":",$AC$8)+1,9))="NON-EDLP"),TEXT('DATA ENTRY SHEET'!AW64,"$#0.00"),_xlfn.CONCAT(TEXT('DATA ENTRY SHEET'!AW64,"$#0.00")," (NON-EDLP, ADJ is $0.00)")),_xlfn.CONCAT(TEXT('DATA ENTRY SHEET'!AW64,"$#0.00")," (EDLP, ADJ is $0.00)")),"")</f>
        <v/>
      </c>
      <c r="AD34" s="1641"/>
      <c r="AE34" s="1641"/>
      <c r="AF34" s="1641"/>
      <c r="AG34" s="1641"/>
      <c r="AH34" s="1641"/>
      <c r="AI34" s="1641"/>
      <c r="AJ34" s="1641"/>
      <c r="AK34" s="1641"/>
      <c r="AL34" s="1641"/>
      <c r="AM34" s="1641"/>
      <c r="AN34" s="1642"/>
      <c r="AO34" s="1343" t="str">
        <f>IF(NOT('DATA ENTRY SHEET'!BG64=""),'DATA ENTRY SHEET'!BG64,"")</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SHEET'!BN64=""),'DATA ENTRY SHEET'!BN64,"")</f>
        <v/>
      </c>
      <c r="BY34" s="1447"/>
      <c r="BZ34" s="1447"/>
      <c r="CA34" s="1448"/>
      <c r="CB34" s="1449" t="str">
        <f>IF(NOT('DATA ENTRY SHEET'!AR64=""),'DATA ENTRY SHEET'!AR64,"")</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SHEET'!B64=""),'DATA ENTRY SHEET'!B64,"")</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SHEET'!AD64=""),'DATA ENTRY SHEET'!AD64,"")</f>
        <v/>
      </c>
      <c r="V35" s="1644"/>
      <c r="W35" s="1644"/>
      <c r="X35" s="1644"/>
      <c r="Y35" s="1644"/>
      <c r="Z35" s="1644"/>
      <c r="AA35" s="1644"/>
      <c r="AB35" s="1645"/>
      <c r="AC35" s="1646" t="str">
        <f>IF(NOT('DATA ENTRY SHEET'!BA64=""),IF('DATA ENTRY SHEET'!F64="","UPK?",TEXT('DATA ENTRY SHEET'!BA64/'DATA ENTRY SHEET'!F64,"$#0.00")),"")</f>
        <v/>
      </c>
      <c r="AD35" s="1647"/>
      <c r="AE35" s="1647"/>
      <c r="AF35" s="1648"/>
      <c r="AG35" s="1646" t="str">
        <f>IF(NOT('DATA ENTRY SHEET'!BB64=""),IF('DATA ENTRY SHEET'!F64="","UPK?",TEXT('DATA ENTRY SHEET'!BB64/'DATA ENTRY SHEET'!F64,"$#0.00")),"")</f>
        <v/>
      </c>
      <c r="AH35" s="1647"/>
      <c r="AI35" s="1647"/>
      <c r="AJ35" s="1648"/>
      <c r="AK35" s="1646" t="str">
        <f>IF(NOT('DATA ENTRY SHEET'!BC64=""),IF('DATA ENTRY SHEET'!F64="","UPK?",TEXT('DATA ENTRY SHEET'!BC64/'DATA ENTRY SHEET'!F64,"$#0.00")),"")</f>
        <v/>
      </c>
      <c r="AL35" s="1647"/>
      <c r="AM35" s="1647"/>
      <c r="AN35" s="1648"/>
      <c r="AO35" s="1331" t="str">
        <f>IF(NOT('DATA ENTRY SHEET'!BH64=""),'DATA ENTRY SHEET'!BH64,"")</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SHEET'!BK64=""),'DATA ENTRY SHEET'!BK64,"")</f>
        <v/>
      </c>
      <c r="BG35" s="1323"/>
      <c r="BH35" s="1323"/>
      <c r="BI35" s="1323"/>
      <c r="BJ35" s="1323"/>
      <c r="BK35" s="1324"/>
      <c r="BL35" s="1322" t="str">
        <f>IF(NOT('DATA ENTRY SHEET'!BL64=""),'DATA ENTRY SHEET'!BL64,"")</f>
        <v/>
      </c>
      <c r="BM35" s="1323"/>
      <c r="BN35" s="1323"/>
      <c r="BO35" s="1323"/>
      <c r="BP35" s="1323"/>
      <c r="BQ35" s="1324"/>
      <c r="BR35" s="1322" t="str">
        <f>IF(NOT('DATA ENTRY SHEET'!BM64=""),'DATA ENTRY SHEET'!BM64,"")</f>
        <v/>
      </c>
      <c r="BS35" s="1323"/>
      <c r="BT35" s="1323"/>
      <c r="BU35" s="1323"/>
      <c r="BV35" s="1323"/>
      <c r="BW35" s="1324"/>
      <c r="BX35" s="1325" t="str">
        <f>IF(NOT('DATA ENTRY SHEET'!BO64=""),'DATA ENTRY SHEET'!BO64,"")</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464" t="str">
        <f>IF(NOT('DATA ENTRY SHEET'!C64=""),'DATA ENTRY SHEET'!C64,"")</f>
        <v/>
      </c>
      <c r="C36" s="1465"/>
      <c r="D36" s="1465"/>
      <c r="E36" s="1465"/>
      <c r="F36" s="1465"/>
      <c r="G36" s="1465"/>
      <c r="H36" s="1465"/>
      <c r="I36" s="1465"/>
      <c r="J36" s="1465"/>
      <c r="K36" s="1465"/>
      <c r="L36" s="1465"/>
      <c r="M36" s="1465"/>
      <c r="N36" s="1465"/>
      <c r="O36" s="1465"/>
      <c r="P36" s="1465"/>
      <c r="Q36" s="1465"/>
      <c r="R36" s="1465"/>
      <c r="S36" s="1465"/>
      <c r="T36" s="793" t="str">
        <f>IF('DATA ENTRY SHEET'!AG64&lt;&gt;"",LEFT('DATA ENTRY SHEET'!AG64,1),"")</f>
        <v/>
      </c>
      <c r="U36" s="1695" t="str">
        <f>IF(NOT('DATA ENTRY SHEET'!AF64=""),'DATA ENTRY SHEET'!AF64,"")</f>
        <v/>
      </c>
      <c r="V36" s="1696"/>
      <c r="W36" s="1696"/>
      <c r="X36" s="1696"/>
      <c r="Y36" s="1696"/>
      <c r="Z36" s="1696"/>
      <c r="AA36" s="1696"/>
      <c r="AB36" s="1697"/>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SHEET'!BI64=""),'DATA ENTRY SHEET'!BI64,"")</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SHEET'!BP64=""),'DATA ENTRY SHEET'!BP64,"")</f>
        <v/>
      </c>
      <c r="BY36" s="1326"/>
      <c r="BZ36" s="1326"/>
      <c r="CA36" s="1327"/>
      <c r="CB36" s="1455" t="str">
        <f>IF(NOT('DATA ENTRY SHEET'!AP64=""),'DATA ENTRY SHEET'!AP64,"")</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SHEET'!D64=""),'DATA ENTRY SHEET'!D64,"")</f>
        <v/>
      </c>
      <c r="C37" s="1314"/>
      <c r="D37" s="1314"/>
      <c r="E37" s="1315"/>
      <c r="F37" s="1316" t="str">
        <f>IF(NOT('DATA ENTRY SHEET'!E64=""),'DATA ENTRY SHEET'!E64,"")</f>
        <v/>
      </c>
      <c r="G37" s="1317"/>
      <c r="H37" s="1318"/>
      <c r="I37" s="1350" t="str">
        <f>IF(NOT('DATA ENTRY SHEET'!F64=""),'DATA ENTRY SHEET'!F64,"")</f>
        <v/>
      </c>
      <c r="J37" s="1315"/>
      <c r="K37" s="1350" t="str">
        <f>IF(NOT('DATA ENTRY SHEET'!G64=""),'DATA ENTRY SHEET'!G64,"")</f>
        <v/>
      </c>
      <c r="L37" s="1315"/>
      <c r="M37" s="1351" t="str">
        <f>IF(NOT('DATA ENTRY SHEET'!H64=""),'DATA ENTRY SHEET'!H64,"")</f>
        <v/>
      </c>
      <c r="N37" s="1352"/>
      <c r="O37" s="1352"/>
      <c r="P37" s="1352"/>
      <c r="Q37" s="1353"/>
      <c r="R37" s="1350" t="str">
        <f>IF(NOT('DATA ENTRY SHEET'!I64=""),'DATA ENTRY SHEET'!I64,"")</f>
        <v/>
      </c>
      <c r="S37" s="1314"/>
      <c r="T37" s="1315"/>
      <c r="U37" s="1692" t="str">
        <f>IF(NOT('DATA ENTRY SHEET'!AE64=""),'DATA ENTRY SHEET'!AE64,"")</f>
        <v/>
      </c>
      <c r="V37" s="1693"/>
      <c r="W37" s="1693"/>
      <c r="X37" s="1693"/>
      <c r="Y37" s="1693"/>
      <c r="Z37" s="1693"/>
      <c r="AA37" s="1693"/>
      <c r="AB37" s="1694"/>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SHEET'!BJ64=""),'DATA ENTRY SHEET'!BJ64,"")</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SHEET'!AU64=""),'DATA ENTRY SHEET'!AU64,"")</f>
        <v/>
      </c>
      <c r="BV37" s="1399"/>
      <c r="BW37" s="1400"/>
      <c r="BX37" s="1401"/>
      <c r="BY37" s="1402"/>
      <c r="BZ37" s="1402"/>
      <c r="CA37" s="1403"/>
      <c r="CB37" s="1369" t="str">
        <f>IF(NOT('DATA ENTRY SHEET'!AQ64=""),'DATA ENTRY SHEET'!AQ64,"")</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78"/>
      <c r="V38" s="678"/>
      <c r="W38" s="678"/>
      <c r="X38" s="678"/>
      <c r="Y38" s="678"/>
      <c r="Z38" s="678"/>
      <c r="AA38" s="678"/>
      <c r="AB38" s="678"/>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46</v>
      </c>
      <c r="B39" s="1337"/>
      <c r="C39" s="1338"/>
      <c r="D39" s="1338"/>
      <c r="E39" s="1338"/>
      <c r="F39" s="1338"/>
      <c r="G39" s="1338"/>
      <c r="H39" s="1338"/>
      <c r="I39" s="1338"/>
      <c r="J39" s="1338"/>
      <c r="K39" s="1338"/>
      <c r="L39" s="1338"/>
      <c r="M39" s="1338"/>
      <c r="N39" s="1338"/>
      <c r="O39" s="1338"/>
      <c r="P39" s="1338"/>
      <c r="Q39" s="1338"/>
      <c r="R39" s="1338"/>
      <c r="S39" s="1338"/>
      <c r="T39" s="1339"/>
      <c r="U39" s="1698" t="str">
        <f>IF(NOT('DATA ENTRY SHEET'!J65=""),'DATA ENTRY SHEET'!J65,"")</f>
        <v/>
      </c>
      <c r="V39" s="1699"/>
      <c r="W39" s="1699"/>
      <c r="X39" s="1699"/>
      <c r="Y39" s="1699"/>
      <c r="Z39" s="1699"/>
      <c r="AA39" s="1699"/>
      <c r="AB39" s="1700"/>
      <c r="AC39" s="1640" t="str">
        <f>IF('DATA ENTRY SHEET'!AW65&lt;&gt;"",IF(NOT(TRIM(MID($AC$8,FIND(":",$AC$8)+1,9))="EDLP"),IF(NOT(TRIM(MID($AC$8,FIND(":",$AC$8)+1,9))="NON-EDLP"),TEXT('DATA ENTRY SHEET'!AW65,"$#0.00"),_xlfn.CONCAT(TEXT('DATA ENTRY SHEET'!AW65,"$#0.00")," (NON-EDLP, ADJ is $0.00)")),_xlfn.CONCAT(TEXT('DATA ENTRY SHEET'!AW65,"$#0.00")," (EDLP, ADJ is $0.00)")),"")</f>
        <v/>
      </c>
      <c r="AD39" s="1641"/>
      <c r="AE39" s="1641"/>
      <c r="AF39" s="1641"/>
      <c r="AG39" s="1641"/>
      <c r="AH39" s="1641"/>
      <c r="AI39" s="1641"/>
      <c r="AJ39" s="1641"/>
      <c r="AK39" s="1641"/>
      <c r="AL39" s="1641"/>
      <c r="AM39" s="1641"/>
      <c r="AN39" s="1642"/>
      <c r="AO39" s="1343" t="str">
        <f>IF(NOT('DATA ENTRY SHEET'!BG65=""),'DATA ENTRY SHEET'!BG65,"")</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SHEET'!BN65=""),'DATA ENTRY SHEET'!BN65,"")</f>
        <v/>
      </c>
      <c r="BY39" s="1447"/>
      <c r="BZ39" s="1447"/>
      <c r="CA39" s="1448"/>
      <c r="CB39" s="1449" t="str">
        <f>IF(NOT('DATA ENTRY SHEET'!AR65=""),'DATA ENTRY SHEET'!AR65,"")</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SHEET'!B65=""),'DATA ENTRY SHEET'!B65,"")</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SHEET'!AD65=""),'DATA ENTRY SHEET'!AD65,"")</f>
        <v/>
      </c>
      <c r="V40" s="1644"/>
      <c r="W40" s="1644"/>
      <c r="X40" s="1644"/>
      <c r="Y40" s="1644"/>
      <c r="Z40" s="1644"/>
      <c r="AA40" s="1644"/>
      <c r="AB40" s="1645"/>
      <c r="AC40" s="1646" t="str">
        <f>IF(NOT('DATA ENTRY SHEET'!BA65=""),IF('DATA ENTRY SHEET'!F65="","UPK?",TEXT('DATA ENTRY SHEET'!BA65/'DATA ENTRY SHEET'!F65,"$#0.00")),"")</f>
        <v/>
      </c>
      <c r="AD40" s="1647"/>
      <c r="AE40" s="1647"/>
      <c r="AF40" s="1648"/>
      <c r="AG40" s="1646" t="str">
        <f>IF(NOT('DATA ENTRY SHEET'!BB65=""),IF('DATA ENTRY SHEET'!F65="","UPK?",TEXT('DATA ENTRY SHEET'!BB65/'DATA ENTRY SHEET'!F65,"$#0.00")),"")</f>
        <v/>
      </c>
      <c r="AH40" s="1647"/>
      <c r="AI40" s="1647"/>
      <c r="AJ40" s="1648"/>
      <c r="AK40" s="1646" t="str">
        <f>IF(NOT('DATA ENTRY SHEET'!BC65=""),IF('DATA ENTRY SHEET'!F65="","UPK?",TEXT('DATA ENTRY SHEET'!BC65/'DATA ENTRY SHEET'!F65,"$#0.00")),"")</f>
        <v/>
      </c>
      <c r="AL40" s="1647"/>
      <c r="AM40" s="1647"/>
      <c r="AN40" s="1648"/>
      <c r="AO40" s="1331" t="str">
        <f>IF(NOT('DATA ENTRY SHEET'!BH65=""),'DATA ENTRY SHEET'!BH65,"")</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SHEET'!BK65=""),'DATA ENTRY SHEET'!BK65,"")</f>
        <v/>
      </c>
      <c r="BG40" s="1323"/>
      <c r="BH40" s="1323"/>
      <c r="BI40" s="1323"/>
      <c r="BJ40" s="1323"/>
      <c r="BK40" s="1324"/>
      <c r="BL40" s="1322" t="str">
        <f>IF(NOT('DATA ENTRY SHEET'!BL65=""),'DATA ENTRY SHEET'!BL65,"")</f>
        <v/>
      </c>
      <c r="BM40" s="1323"/>
      <c r="BN40" s="1323"/>
      <c r="BO40" s="1323"/>
      <c r="BP40" s="1323"/>
      <c r="BQ40" s="1324"/>
      <c r="BR40" s="1322" t="str">
        <f>IF(NOT('DATA ENTRY SHEET'!BM65=""),'DATA ENTRY SHEET'!BM65,"")</f>
        <v/>
      </c>
      <c r="BS40" s="1323"/>
      <c r="BT40" s="1323"/>
      <c r="BU40" s="1323"/>
      <c r="BV40" s="1323"/>
      <c r="BW40" s="1324"/>
      <c r="BX40" s="1325" t="str">
        <f>IF(NOT('DATA ENTRY SHEET'!BO65=""),'DATA ENTRY SHEET'!BO65,"")</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464" t="str">
        <f>IF(NOT('DATA ENTRY SHEET'!C65=""),'DATA ENTRY SHEET'!C65,"")</f>
        <v/>
      </c>
      <c r="C41" s="1465"/>
      <c r="D41" s="1465"/>
      <c r="E41" s="1465"/>
      <c r="F41" s="1465"/>
      <c r="G41" s="1465"/>
      <c r="H41" s="1465"/>
      <c r="I41" s="1465"/>
      <c r="J41" s="1465"/>
      <c r="K41" s="1465"/>
      <c r="L41" s="1465"/>
      <c r="M41" s="1465"/>
      <c r="N41" s="1465"/>
      <c r="O41" s="1465"/>
      <c r="P41" s="1465"/>
      <c r="Q41" s="1465"/>
      <c r="R41" s="1465"/>
      <c r="S41" s="1465"/>
      <c r="T41" s="793" t="str">
        <f>IF('DATA ENTRY SHEET'!AG65&lt;&gt;"",LEFT('DATA ENTRY SHEET'!AG65,1),"")</f>
        <v/>
      </c>
      <c r="U41" s="1695" t="str">
        <f>IF(NOT('DATA ENTRY SHEET'!AF65=""),'DATA ENTRY SHEET'!AF65,"")</f>
        <v/>
      </c>
      <c r="V41" s="1696"/>
      <c r="W41" s="1696"/>
      <c r="X41" s="1696"/>
      <c r="Y41" s="1696"/>
      <c r="Z41" s="1696"/>
      <c r="AA41" s="1696"/>
      <c r="AB41" s="1697"/>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SHEET'!BI65=""),'DATA ENTRY SHEET'!BI65,"")</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SHEET'!BP65=""),'DATA ENTRY SHEET'!BP65,"")</f>
        <v/>
      </c>
      <c r="BY41" s="1326"/>
      <c r="BZ41" s="1326"/>
      <c r="CA41" s="1327"/>
      <c r="CB41" s="1455" t="str">
        <f>IF(NOT('DATA ENTRY SHEET'!AP65=""),'DATA ENTRY SHEET'!AP65,"")</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SHEET'!D65=""),'DATA ENTRY SHEET'!D65,"")</f>
        <v/>
      </c>
      <c r="C42" s="1314"/>
      <c r="D42" s="1314"/>
      <c r="E42" s="1315"/>
      <c r="F42" s="1316" t="str">
        <f>IF(NOT('DATA ENTRY SHEET'!E65=""),'DATA ENTRY SHEET'!E65,"")</f>
        <v/>
      </c>
      <c r="G42" s="1317"/>
      <c r="H42" s="1318"/>
      <c r="I42" s="1350" t="str">
        <f>IF(NOT('DATA ENTRY SHEET'!F65=""),'DATA ENTRY SHEET'!F65,"")</f>
        <v/>
      </c>
      <c r="J42" s="1315"/>
      <c r="K42" s="1350" t="str">
        <f>IF(NOT('DATA ENTRY SHEET'!G65=""),'DATA ENTRY SHEET'!G65,"")</f>
        <v/>
      </c>
      <c r="L42" s="1315"/>
      <c r="M42" s="1351" t="str">
        <f>IF(NOT('DATA ENTRY SHEET'!H65=""),'DATA ENTRY SHEET'!H65,"")</f>
        <v/>
      </c>
      <c r="N42" s="1352"/>
      <c r="O42" s="1352"/>
      <c r="P42" s="1352"/>
      <c r="Q42" s="1353"/>
      <c r="R42" s="1350" t="str">
        <f>IF(NOT('DATA ENTRY SHEET'!I65=""),'DATA ENTRY SHEET'!I65,"")</f>
        <v/>
      </c>
      <c r="S42" s="1314"/>
      <c r="T42" s="1315"/>
      <c r="U42" s="1692" t="str">
        <f>IF(NOT('DATA ENTRY SHEET'!AE65=""),'DATA ENTRY SHEET'!AE65,"")</f>
        <v/>
      </c>
      <c r="V42" s="1693"/>
      <c r="W42" s="1693"/>
      <c r="X42" s="1693"/>
      <c r="Y42" s="1693"/>
      <c r="Z42" s="1693"/>
      <c r="AA42" s="1693"/>
      <c r="AB42" s="1694"/>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SHEET'!BJ65=""),'DATA ENTRY SHEET'!BJ65,"")</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SHEET'!AU65=""),'DATA ENTRY SHEET'!AU65,"")</f>
        <v/>
      </c>
      <c r="BV42" s="1399"/>
      <c r="BW42" s="1400"/>
      <c r="BX42" s="1401"/>
      <c r="BY42" s="1402"/>
      <c r="BZ42" s="1402"/>
      <c r="CA42" s="1403"/>
      <c r="CB42" s="1369" t="str">
        <f>IF(NOT('DATA ENTRY SHEET'!AQ65=""),'DATA ENTRY SHEET'!AQ65,"")</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s9WKDTeFSHomG6n70wCDMjhNparAtnEREDHpU10tu8abm18aCW4g8MmDiWgcATWAlZqo18h8z+SLLXiQWITafg==" saltValue="1Y4HiyMLeWwASsHB6+w9lQ==" spinCount="100000" sheet="1"/>
  <mergeCells count="450">
    <mergeCell ref="B16:S16"/>
    <mergeCell ref="B21:S21"/>
    <mergeCell ref="B26:S26"/>
    <mergeCell ref="B31:S31"/>
    <mergeCell ref="B36:S36"/>
    <mergeCell ref="B41:S41"/>
    <mergeCell ref="J2:AG2"/>
    <mergeCell ref="J4:AG4"/>
    <mergeCell ref="CJ4:CK4"/>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CW4:DC4"/>
    <mergeCell ref="K6:M6"/>
    <mergeCell ref="N6:U6"/>
    <mergeCell ref="Y6:AF6"/>
    <mergeCell ref="CJ6:CK6"/>
    <mergeCell ref="AT2:AX2"/>
    <mergeCell ref="BF2:CH3"/>
    <mergeCell ref="BF4:CH4"/>
    <mergeCell ref="AY6:BE6"/>
    <mergeCell ref="BF6:CH6"/>
    <mergeCell ref="AM6:AX6"/>
    <mergeCell ref="BF8:BW8"/>
    <mergeCell ref="BX11:CA11"/>
    <mergeCell ref="CB11:CD12"/>
    <mergeCell ref="B12:E12"/>
    <mergeCell ref="F12:H12"/>
    <mergeCell ref="I12:J12"/>
    <mergeCell ref="K12:L12"/>
    <mergeCell ref="M12:Q12"/>
    <mergeCell ref="R12:T12"/>
    <mergeCell ref="CB10:CD10"/>
    <mergeCell ref="U11:AB11"/>
    <mergeCell ref="AC11:AN11"/>
    <mergeCell ref="AO11:AS11"/>
    <mergeCell ref="BF11:BK12"/>
    <mergeCell ref="BL11:BQ12"/>
    <mergeCell ref="BR11:BW12"/>
    <mergeCell ref="U10:AB10"/>
    <mergeCell ref="AC10:AN10"/>
    <mergeCell ref="AO10:AS10"/>
    <mergeCell ref="AT10:AV12"/>
    <mergeCell ref="BX12:CA12"/>
    <mergeCell ref="AW10:AY12"/>
    <mergeCell ref="AZ10:BB12"/>
    <mergeCell ref="AG12:AJ12"/>
    <mergeCell ref="AK12:AN12"/>
    <mergeCell ref="AO12:AS12"/>
    <mergeCell ref="U12:AB12"/>
    <mergeCell ref="AC12:AF12"/>
    <mergeCell ref="BC10:BE12"/>
    <mergeCell ref="BF10:BW10"/>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B14:T14"/>
    <mergeCell ref="U14:AB14"/>
    <mergeCell ref="AO14:AS14"/>
    <mergeCell ref="AT14:AV14"/>
    <mergeCell ref="AW14:AY14"/>
    <mergeCell ref="AZ14:BB14"/>
    <mergeCell ref="CB17:CD17"/>
    <mergeCell ref="BC17:BE17"/>
    <mergeCell ref="BF17:BQ17"/>
    <mergeCell ref="BR17:BT17"/>
    <mergeCell ref="BC15:BE15"/>
    <mergeCell ref="BF15:BK15"/>
    <mergeCell ref="BL15:BQ15"/>
    <mergeCell ref="BR15:BW15"/>
    <mergeCell ref="BX15:CA15"/>
    <mergeCell ref="CB15:CD15"/>
    <mergeCell ref="BU17:BW17"/>
    <mergeCell ref="BX17:CA17"/>
    <mergeCell ref="AC14:AN14"/>
    <mergeCell ref="AG17:AJ17"/>
    <mergeCell ref="AK17:AN17"/>
    <mergeCell ref="AO17:AS17"/>
    <mergeCell ref="AT17:AV17"/>
    <mergeCell ref="AW17:AY17"/>
    <mergeCell ref="B19:T19"/>
    <mergeCell ref="U19:AB19"/>
    <mergeCell ref="AO19:AS19"/>
    <mergeCell ref="AT19:AV19"/>
    <mergeCell ref="AW19:AY19"/>
    <mergeCell ref="AZ19:BB19"/>
    <mergeCell ref="AZ17:BB17"/>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C17:AF17"/>
    <mergeCell ref="BC20:BE20"/>
    <mergeCell ref="BF20:BK20"/>
    <mergeCell ref="AG16:AJ16"/>
    <mergeCell ref="AK16:AN16"/>
    <mergeCell ref="AO16:AS16"/>
    <mergeCell ref="BL20:BQ20"/>
    <mergeCell ref="BR20:BW20"/>
    <mergeCell ref="BX20:CA20"/>
    <mergeCell ref="AC19:AN19"/>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F22:H22"/>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AG26:AJ26"/>
    <mergeCell ref="AK26:AN26"/>
    <mergeCell ref="AO26:AS26"/>
    <mergeCell ref="CB27:CD27"/>
    <mergeCell ref="BC27:BE27"/>
    <mergeCell ref="BF27:BQ27"/>
    <mergeCell ref="BC25:BE25"/>
    <mergeCell ref="BF25:BK25"/>
    <mergeCell ref="BL25:BQ25"/>
    <mergeCell ref="BR25:BW25"/>
    <mergeCell ref="BX25:CA25"/>
    <mergeCell ref="CB25:CD25"/>
    <mergeCell ref="B29:T29"/>
    <mergeCell ref="U29:AB29"/>
    <mergeCell ref="AO29:AS29"/>
    <mergeCell ref="AT29:AV29"/>
    <mergeCell ref="AW29:AY29"/>
    <mergeCell ref="AZ29:BB29"/>
    <mergeCell ref="AZ27:BB27"/>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BU27:BW27"/>
    <mergeCell ref="BX27:CA27"/>
    <mergeCell ref="AC27:AF27"/>
    <mergeCell ref="AG27:AJ27"/>
    <mergeCell ref="AK27:AN27"/>
    <mergeCell ref="AO27:AS27"/>
    <mergeCell ref="AT27:AV27"/>
    <mergeCell ref="AW27:AY27"/>
    <mergeCell ref="BR27:BT27"/>
    <mergeCell ref="BC30:BE30"/>
    <mergeCell ref="BF30:BK30"/>
    <mergeCell ref="BL30:BQ30"/>
    <mergeCell ref="BR30:BW30"/>
    <mergeCell ref="BX30:CA30"/>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R32:BT32"/>
    <mergeCell ref="BU32:BW32"/>
    <mergeCell ref="BX32:CA32"/>
    <mergeCell ref="B34:T34"/>
    <mergeCell ref="U34:AB34"/>
    <mergeCell ref="AO34:AS34"/>
    <mergeCell ref="AT34:AV34"/>
    <mergeCell ref="AW34:AY34"/>
    <mergeCell ref="AZ34:BB34"/>
    <mergeCell ref="AZ32:BB32"/>
    <mergeCell ref="BC32:BE32"/>
    <mergeCell ref="BF32:BQ32"/>
    <mergeCell ref="AC32:AF32"/>
    <mergeCell ref="AG32:AJ32"/>
    <mergeCell ref="AK32:AN32"/>
    <mergeCell ref="AO32:AS32"/>
    <mergeCell ref="AT32:AV32"/>
    <mergeCell ref="AW32:AY32"/>
    <mergeCell ref="M32:Q32"/>
    <mergeCell ref="R32:T32"/>
    <mergeCell ref="U32:AB32"/>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AG36:AJ36"/>
    <mergeCell ref="AK36:AN36"/>
    <mergeCell ref="AO36:AS36"/>
    <mergeCell ref="CB37:CD37"/>
    <mergeCell ref="BC37:BE37"/>
    <mergeCell ref="BF37:BQ37"/>
    <mergeCell ref="BC35:BE35"/>
    <mergeCell ref="BF35:BK35"/>
    <mergeCell ref="BL35:BQ35"/>
    <mergeCell ref="BR35:BW35"/>
    <mergeCell ref="BX35:CA35"/>
    <mergeCell ref="CB35:CD35"/>
    <mergeCell ref="B39:T39"/>
    <mergeCell ref="U39:AB39"/>
    <mergeCell ref="AO39:AS39"/>
    <mergeCell ref="AT39:AV39"/>
    <mergeCell ref="AW39:AY39"/>
    <mergeCell ref="AZ39:BB39"/>
    <mergeCell ref="AZ37:BB37"/>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BU37:BW37"/>
    <mergeCell ref="BX37:CA37"/>
    <mergeCell ref="AC37:AF37"/>
    <mergeCell ref="AG37:AJ37"/>
    <mergeCell ref="AK37:AN37"/>
    <mergeCell ref="AO37:AS37"/>
    <mergeCell ref="AT37:AV37"/>
    <mergeCell ref="AW37:AY37"/>
    <mergeCell ref="BR37:BT37"/>
    <mergeCell ref="BC40:BE40"/>
    <mergeCell ref="BF40:BK40"/>
    <mergeCell ref="BL40:BQ40"/>
    <mergeCell ref="BR40:BW40"/>
    <mergeCell ref="BX40:CA40"/>
    <mergeCell ref="CB40:CD40"/>
    <mergeCell ref="CE39:CH42"/>
    <mergeCell ref="B40:T40"/>
    <mergeCell ref="U40:AB40"/>
    <mergeCell ref="AC40:AF40"/>
    <mergeCell ref="AG40:AJ40"/>
    <mergeCell ref="AK40:AN40"/>
    <mergeCell ref="AO40:AS40"/>
    <mergeCell ref="AT40:AV40"/>
    <mergeCell ref="AW40:AY40"/>
    <mergeCell ref="AZ40:BB40"/>
    <mergeCell ref="BC39:BE39"/>
    <mergeCell ref="BF39:BK39"/>
    <mergeCell ref="BL39:BQ39"/>
    <mergeCell ref="BR39:BW39"/>
    <mergeCell ref="BX39:CA39"/>
    <mergeCell ref="CB39:CD39"/>
    <mergeCell ref="BR41:BW41"/>
    <mergeCell ref="BX41:CA41"/>
    <mergeCell ref="AZ41:BB41"/>
    <mergeCell ref="BC41:BE41"/>
    <mergeCell ref="BF41:BK41"/>
    <mergeCell ref="BL41:BQ41"/>
    <mergeCell ref="U41:AB41"/>
    <mergeCell ref="AC41:AF41"/>
    <mergeCell ref="AG41:AJ41"/>
    <mergeCell ref="AK41:AN41"/>
    <mergeCell ref="AO41:AS41"/>
    <mergeCell ref="B42:E42"/>
    <mergeCell ref="F42:H42"/>
    <mergeCell ref="I42:J42"/>
    <mergeCell ref="K42:L42"/>
    <mergeCell ref="M42:Q42"/>
    <mergeCell ref="R42:T42"/>
    <mergeCell ref="U42:AB42"/>
    <mergeCell ref="AT41:AV41"/>
    <mergeCell ref="AW41:AY41"/>
    <mergeCell ref="AC29:AN29"/>
    <mergeCell ref="AC34:AN34"/>
    <mergeCell ref="AC39:AN39"/>
    <mergeCell ref="CB42:CD42"/>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CB41:CD41"/>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23" priority="10">
      <formula>ISERROR(AC14)</formula>
    </cfRule>
  </conditionalFormatting>
  <conditionalFormatting sqref="AO14:AO17 AO19:AO22 AO24:AO27 AO29:AO32 AO34:AO37 AO39:AO42">
    <cfRule type="containsErrors" dxfId="22" priority="9">
      <formula>ISERROR(AO14)</formula>
    </cfRule>
  </conditionalFormatting>
  <conditionalFormatting sqref="AT18:AV18 AT24:AT27 AT29:AT32 AT34:AT37 AT23:AV23 AT28:AV28 AT33:AV33 AT38:AV38">
    <cfRule type="containsErrors" dxfId="21" priority="4">
      <formula>ISERROR(AT18)</formula>
    </cfRule>
  </conditionalFormatting>
  <conditionalFormatting sqref="AT14:AT17">
    <cfRule type="containsErrors" dxfId="20" priority="3">
      <formula>ISERROR(AT14)</formula>
    </cfRule>
  </conditionalFormatting>
  <conditionalFormatting sqref="AT19:AT22">
    <cfRule type="containsErrors" dxfId="19" priority="2">
      <formula>ISERROR(AT19)</formula>
    </cfRule>
  </conditionalFormatting>
  <conditionalFormatting sqref="AT39:AT42">
    <cfRule type="containsErrors" dxfId="18" priority="1">
      <formula>ISERROR(AT39)</formula>
    </cfRule>
  </conditionalFormatting>
  <hyperlinks>
    <hyperlink ref="CJ8" location="'DATA ENTRY SHEET'!B59" display="DATA ENTRY SHEET'!B59" xr:uid="{424D60B2-AEE0-4536-A989-BD6FF6BDCF25}"/>
  </hyperlinks>
  <printOptions horizontalCentered="1" verticalCentered="1"/>
  <pageMargins left="0" right="0" top="0" bottom="0" header="0" footer="0"/>
  <pageSetup scale="7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1691" t="s">
        <v>793</v>
      </c>
      <c r="AU2" s="1691"/>
      <c r="AV2" s="1691"/>
      <c r="AW2" s="1691"/>
      <c r="AX2" s="1691"/>
      <c r="AY2" s="534" t="s">
        <v>550</v>
      </c>
      <c r="AZ2" s="190"/>
      <c r="BA2" s="534"/>
      <c r="BB2" s="534"/>
      <c r="BC2" s="534"/>
      <c r="BD2" s="53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534"/>
      <c r="BB3" s="541"/>
      <c r="BC3" s="541"/>
      <c r="BD3" s="541"/>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D4" s="534"/>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c r="BE6" s="1113"/>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1022</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789" t="s">
        <v>14</v>
      </c>
      <c r="C11" s="790"/>
      <c r="D11" s="790"/>
      <c r="E11" s="790"/>
      <c r="F11" s="790"/>
      <c r="G11" s="790"/>
      <c r="H11" s="790"/>
      <c r="I11" s="790"/>
      <c r="J11" s="790"/>
      <c r="K11" s="790"/>
      <c r="L11" s="790"/>
      <c r="M11" s="790"/>
      <c r="N11" s="790"/>
      <c r="O11" s="790"/>
      <c r="P11" s="790"/>
      <c r="Q11" s="790"/>
      <c r="R11" s="790"/>
      <c r="S11" s="791" t="s">
        <v>991</v>
      </c>
      <c r="T11" s="792"/>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47</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SHEET'!J66=""),'DATA ENTRY SHEET'!J66,"")</f>
        <v/>
      </c>
      <c r="V14" s="1341"/>
      <c r="W14" s="1341"/>
      <c r="X14" s="1341"/>
      <c r="Y14" s="1341"/>
      <c r="Z14" s="1341"/>
      <c r="AA14" s="1341"/>
      <c r="AB14" s="1342"/>
      <c r="AC14" s="1640" t="str">
        <f>IF('DATA ENTRY SHEET'!AW66&lt;&gt;"",IF(NOT(TRIM(MID($AC$8,FIND(":",$AC$8)+1,9))="EDLP"),IF(NOT(TRIM(MID($AC$8,FIND(":",$AC$8)+1,9))="NON-EDLP"),TEXT('DATA ENTRY SHEET'!AW66,"$#0.00"),_xlfn.CONCAT(TEXT('DATA ENTRY SHEET'!AW66,"$#0.00")," (NON-EDLP, ADJ is $0.00)")),_xlfn.CONCAT(TEXT('DATA ENTRY SHEET'!AW66,"$#0.00")," (EDLP, ADJ is $0.00)")),"")</f>
        <v/>
      </c>
      <c r="AD14" s="1641"/>
      <c r="AE14" s="1641"/>
      <c r="AF14" s="1641"/>
      <c r="AG14" s="1641"/>
      <c r="AH14" s="1641"/>
      <c r="AI14" s="1641"/>
      <c r="AJ14" s="1641"/>
      <c r="AK14" s="1641"/>
      <c r="AL14" s="1641"/>
      <c r="AM14" s="1641"/>
      <c r="AN14" s="1642"/>
      <c r="AO14" s="1343" t="str">
        <f>IF(NOT('DATA ENTRY SHEET'!BG66=""),'DATA ENTRY SHEET'!BG66,"")</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SHEET'!BN66=""),'DATA ENTRY SHEET'!BN66,"")</f>
        <v/>
      </c>
      <c r="BY14" s="1447"/>
      <c r="BZ14" s="1447"/>
      <c r="CA14" s="1448"/>
      <c r="CB14" s="1449" t="str">
        <f>IF(NOT('DATA ENTRY SHEET'!AR66=""),'DATA ENTRY SHEET'!AR66,"")</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SHEET'!B66=""),'DATA ENTRY SHEET'!B66,"")</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SHEET'!AD66=""),'DATA ENTRY SHEET'!AD66,"")</f>
        <v/>
      </c>
      <c r="V15" s="1644"/>
      <c r="W15" s="1644"/>
      <c r="X15" s="1644"/>
      <c r="Y15" s="1644"/>
      <c r="Z15" s="1644"/>
      <c r="AA15" s="1644"/>
      <c r="AB15" s="1645"/>
      <c r="AC15" s="1646" t="str">
        <f>IF(NOT('DATA ENTRY SHEET'!BA66=""),IF('DATA ENTRY SHEET'!F66="","UPK?",TEXT('DATA ENTRY SHEET'!BA66/'DATA ENTRY SHEET'!F66,"$#0.00")),"")</f>
        <v/>
      </c>
      <c r="AD15" s="1647"/>
      <c r="AE15" s="1647"/>
      <c r="AF15" s="1648"/>
      <c r="AG15" s="1646" t="str">
        <f>IF(NOT('DATA ENTRY SHEET'!BB66=""),IF('DATA ENTRY SHEET'!F66="","UPK?",TEXT('DATA ENTRY SHEET'!BB66/'DATA ENTRY SHEET'!F66,"$#0.00")),"")</f>
        <v/>
      </c>
      <c r="AH15" s="1647"/>
      <c r="AI15" s="1647"/>
      <c r="AJ15" s="1648"/>
      <c r="AK15" s="1646" t="str">
        <f>IF(NOT('DATA ENTRY SHEET'!BC66=""),IF('DATA ENTRY SHEET'!F66="","UPK?",TEXT('DATA ENTRY SHEET'!BC66/'DATA ENTRY SHEET'!F66,"$#0.00")),"")</f>
        <v/>
      </c>
      <c r="AL15" s="1647"/>
      <c r="AM15" s="1647"/>
      <c r="AN15" s="1648"/>
      <c r="AO15" s="1331" t="str">
        <f>IF(NOT('DATA ENTRY SHEET'!BH66=""),'DATA ENTRY SHEET'!BH66,"")</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SHEET'!BK66=""),'DATA ENTRY SHEET'!BK66,"")</f>
        <v/>
      </c>
      <c r="BG15" s="1323"/>
      <c r="BH15" s="1323"/>
      <c r="BI15" s="1323"/>
      <c r="BJ15" s="1323"/>
      <c r="BK15" s="1324"/>
      <c r="BL15" s="1322" t="str">
        <f>IF(NOT('DATA ENTRY SHEET'!BL66=""),'DATA ENTRY SHEET'!BL66,"")</f>
        <v/>
      </c>
      <c r="BM15" s="1323"/>
      <c r="BN15" s="1323"/>
      <c r="BO15" s="1323"/>
      <c r="BP15" s="1323"/>
      <c r="BQ15" s="1324"/>
      <c r="BR15" s="1322" t="str">
        <f>IF(NOT('DATA ENTRY SHEET'!BM66=""),'DATA ENTRY SHEET'!BM66,"")</f>
        <v/>
      </c>
      <c r="BS15" s="1323"/>
      <c r="BT15" s="1323"/>
      <c r="BU15" s="1323"/>
      <c r="BV15" s="1323"/>
      <c r="BW15" s="1324"/>
      <c r="BX15" s="1325" t="str">
        <f>IF(NOT('DATA ENTRY SHEET'!BO66=""),'DATA ENTRY SHEET'!BO66,"")</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464" t="str">
        <f>IF(NOT('DATA ENTRY SHEET'!C66=""),'DATA ENTRY SHEET'!C66,"")</f>
        <v/>
      </c>
      <c r="C16" s="1465"/>
      <c r="D16" s="1465"/>
      <c r="E16" s="1465"/>
      <c r="F16" s="1465"/>
      <c r="G16" s="1465"/>
      <c r="H16" s="1465"/>
      <c r="I16" s="1465"/>
      <c r="J16" s="1465"/>
      <c r="K16" s="1465"/>
      <c r="L16" s="1465"/>
      <c r="M16" s="1465"/>
      <c r="N16" s="1465"/>
      <c r="O16" s="1465"/>
      <c r="P16" s="1465"/>
      <c r="Q16" s="1465"/>
      <c r="R16" s="1465"/>
      <c r="S16" s="1465"/>
      <c r="T16" s="793" t="str">
        <f>IF('DATA ENTRY SHEET'!AG66&lt;&gt;"",LEFT('DATA ENTRY SHEET'!AG66,1),"")</f>
        <v/>
      </c>
      <c r="U16" s="1636" t="str">
        <f>IF(NOT('DATA ENTRY SHEET'!AF66=""),'DATA ENTRY SHEET'!AF66,"")</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SHEET'!BI66=""),'DATA ENTRY SHEET'!BI66,"")</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SHEET'!BP66=""),'DATA ENTRY SHEET'!BP66,"")</f>
        <v/>
      </c>
      <c r="BY16" s="1326"/>
      <c r="BZ16" s="1326"/>
      <c r="CA16" s="1327"/>
      <c r="CB16" s="1455" t="str">
        <f>IF(NOT('DATA ENTRY SHEET'!AP66=""),'DATA ENTRY SHEET'!AP66,"")</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SHEET'!D66=""),'DATA ENTRY SHEET'!D66,"")</f>
        <v/>
      </c>
      <c r="C17" s="1314"/>
      <c r="D17" s="1314"/>
      <c r="E17" s="1315"/>
      <c r="F17" s="1316" t="str">
        <f>IF(NOT('DATA ENTRY SHEET'!E66=""),'DATA ENTRY SHEET'!E66,"")</f>
        <v/>
      </c>
      <c r="G17" s="1317"/>
      <c r="H17" s="1318"/>
      <c r="I17" s="1350" t="str">
        <f>IF(NOT('DATA ENTRY SHEET'!F66=""),'DATA ENTRY SHEET'!F66,"")</f>
        <v/>
      </c>
      <c r="J17" s="1315"/>
      <c r="K17" s="1350" t="str">
        <f>IF(NOT('DATA ENTRY SHEET'!G66=""),'DATA ENTRY SHEET'!G66,"")</f>
        <v/>
      </c>
      <c r="L17" s="1315"/>
      <c r="M17" s="1351" t="str">
        <f>IF(NOT('DATA ENTRY SHEET'!H66=""),'DATA ENTRY SHEET'!H66,"")</f>
        <v/>
      </c>
      <c r="N17" s="1352"/>
      <c r="O17" s="1352"/>
      <c r="P17" s="1352"/>
      <c r="Q17" s="1353"/>
      <c r="R17" s="1350" t="str">
        <f>IF(NOT('DATA ENTRY SHEET'!I66=""),'DATA ENTRY SHEET'!I66,"")</f>
        <v/>
      </c>
      <c r="S17" s="1314"/>
      <c r="T17" s="1315"/>
      <c r="U17" s="1633" t="str">
        <f>IF(NOT('DATA ENTRY SHEET'!AE66=""),'DATA ENTRY SHEET'!AE66,"")</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SHEET'!BJ66=""),'DATA ENTRY SHEET'!BJ66,"")</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SHEET'!AU66=""),'DATA ENTRY SHEET'!AU66,"")</f>
        <v/>
      </c>
      <c r="BV17" s="1399"/>
      <c r="BW17" s="1400"/>
      <c r="BX17" s="1401"/>
      <c r="BY17" s="1402"/>
      <c r="BZ17" s="1402"/>
      <c r="CA17" s="1403"/>
      <c r="CB17" s="1369" t="str">
        <f>IF(NOT('DATA ENTRY SHEET'!AQ66=""),'DATA ENTRY SHEET'!AQ66,"")</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79"/>
      <c r="V18" s="679"/>
      <c r="W18" s="679"/>
      <c r="X18" s="679"/>
      <c r="Y18" s="679"/>
      <c r="Z18" s="679"/>
      <c r="AA18" s="679"/>
      <c r="AB18" s="679"/>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48</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SHEET'!J67=""),'DATA ENTRY SHEET'!J67,"")</f>
        <v/>
      </c>
      <c r="V19" s="1341"/>
      <c r="W19" s="1341"/>
      <c r="X19" s="1341"/>
      <c r="Y19" s="1341"/>
      <c r="Z19" s="1341"/>
      <c r="AA19" s="1341"/>
      <c r="AB19" s="1342"/>
      <c r="AC19" s="1640" t="str">
        <f>IF('DATA ENTRY SHEET'!AW67&lt;&gt;"",IF(NOT(TRIM(MID($AC$8,FIND(":",$AC$8)+1,9))="EDLP"),IF(NOT(TRIM(MID($AC$8,FIND(":",$AC$8)+1,9))="NON-EDLP"),TEXT('DATA ENTRY SHEET'!AW67,"$#0.00"),_xlfn.CONCAT(TEXT('DATA ENTRY SHEET'!AW67,"$#0.00")," (NON-EDLP, ADJ is $0.00)")),_xlfn.CONCAT(TEXT('DATA ENTRY SHEET'!AW67,"$#0.00")," (EDLP, ADJ is $0.00)")),"")</f>
        <v/>
      </c>
      <c r="AD19" s="1641"/>
      <c r="AE19" s="1641"/>
      <c r="AF19" s="1641"/>
      <c r="AG19" s="1641"/>
      <c r="AH19" s="1641"/>
      <c r="AI19" s="1641"/>
      <c r="AJ19" s="1641"/>
      <c r="AK19" s="1641"/>
      <c r="AL19" s="1641"/>
      <c r="AM19" s="1641"/>
      <c r="AN19" s="1642"/>
      <c r="AO19" s="1343" t="str">
        <f>IF(NOT('DATA ENTRY SHEET'!BG67=""),'DATA ENTRY SHEET'!BG67,"")</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SHEET'!BN67=""),'DATA ENTRY SHEET'!BN67,"")</f>
        <v/>
      </c>
      <c r="BY19" s="1447"/>
      <c r="BZ19" s="1447"/>
      <c r="CA19" s="1448"/>
      <c r="CB19" s="1449" t="str">
        <f>IF(NOT('DATA ENTRY SHEET'!AR67=""),'DATA ENTRY SHEET'!AR67,"")</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SHEET'!B67=""),'DATA ENTRY SHEET'!B67,"")</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SHEET'!AD67=""),'DATA ENTRY SHEET'!AD67,"")</f>
        <v/>
      </c>
      <c r="V20" s="1644"/>
      <c r="W20" s="1644"/>
      <c r="X20" s="1644"/>
      <c r="Y20" s="1644"/>
      <c r="Z20" s="1644"/>
      <c r="AA20" s="1644"/>
      <c r="AB20" s="1645"/>
      <c r="AC20" s="1646" t="str">
        <f>IF(NOT('DATA ENTRY SHEET'!BA67=""),IF('DATA ENTRY SHEET'!F67="","UPK?",TEXT('DATA ENTRY SHEET'!BA67/'DATA ENTRY SHEET'!F67,"$#0.00")),"")</f>
        <v/>
      </c>
      <c r="AD20" s="1647"/>
      <c r="AE20" s="1647"/>
      <c r="AF20" s="1648"/>
      <c r="AG20" s="1646" t="str">
        <f>IF(NOT('DATA ENTRY SHEET'!BB67=""),IF('DATA ENTRY SHEET'!F67="","UPK?",TEXT('DATA ENTRY SHEET'!BB67/'DATA ENTRY SHEET'!F67,"$#0.00")),"")</f>
        <v/>
      </c>
      <c r="AH20" s="1647"/>
      <c r="AI20" s="1647"/>
      <c r="AJ20" s="1648"/>
      <c r="AK20" s="1646" t="str">
        <f>IF(NOT('DATA ENTRY SHEET'!BC67=""),IF('DATA ENTRY SHEET'!F67="","UPK?",TEXT('DATA ENTRY SHEET'!BC67/'DATA ENTRY SHEET'!F67,"$#0.00")),"")</f>
        <v/>
      </c>
      <c r="AL20" s="1647"/>
      <c r="AM20" s="1647"/>
      <c r="AN20" s="1648"/>
      <c r="AO20" s="1331" t="str">
        <f>IF(NOT('DATA ENTRY SHEET'!BH67=""),'DATA ENTRY SHEET'!BH67,"")</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SHEET'!BK67=""),'DATA ENTRY SHEET'!BK67,"")</f>
        <v/>
      </c>
      <c r="BG20" s="1323"/>
      <c r="BH20" s="1323"/>
      <c r="BI20" s="1323"/>
      <c r="BJ20" s="1323"/>
      <c r="BK20" s="1324"/>
      <c r="BL20" s="1322" t="str">
        <f>IF(NOT('DATA ENTRY SHEET'!BL67=""),'DATA ENTRY SHEET'!BL67,"")</f>
        <v/>
      </c>
      <c r="BM20" s="1323"/>
      <c r="BN20" s="1323"/>
      <c r="BO20" s="1323"/>
      <c r="BP20" s="1323"/>
      <c r="BQ20" s="1324"/>
      <c r="BR20" s="1322" t="str">
        <f>IF(NOT('DATA ENTRY SHEET'!BM67=""),'DATA ENTRY SHEET'!BM67,"")</f>
        <v/>
      </c>
      <c r="BS20" s="1323"/>
      <c r="BT20" s="1323"/>
      <c r="BU20" s="1323"/>
      <c r="BV20" s="1323"/>
      <c r="BW20" s="1324"/>
      <c r="BX20" s="1325" t="str">
        <f>IF(NOT('DATA ENTRY SHEET'!BO67=""),'DATA ENTRY SHEET'!BO67,"")</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464" t="str">
        <f>IF(NOT('DATA ENTRY SHEET'!C67=""),'DATA ENTRY SHEET'!C67,"")</f>
        <v/>
      </c>
      <c r="C21" s="1465"/>
      <c r="D21" s="1465"/>
      <c r="E21" s="1465"/>
      <c r="F21" s="1465"/>
      <c r="G21" s="1465"/>
      <c r="H21" s="1465"/>
      <c r="I21" s="1465"/>
      <c r="J21" s="1465"/>
      <c r="K21" s="1465"/>
      <c r="L21" s="1465"/>
      <c r="M21" s="1465"/>
      <c r="N21" s="1465"/>
      <c r="O21" s="1465"/>
      <c r="P21" s="1465"/>
      <c r="Q21" s="1465"/>
      <c r="R21" s="1465"/>
      <c r="S21" s="1465"/>
      <c r="T21" s="793" t="str">
        <f>IF('DATA ENTRY SHEET'!AG67&lt;&gt;"",LEFT('DATA ENTRY SHEET'!AG67,1),"")</f>
        <v/>
      </c>
      <c r="U21" s="1636" t="str">
        <f>IF(NOT('DATA ENTRY SHEET'!AF67=""),'DATA ENTRY SHEET'!AF67,"")</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SHEET'!BI67=""),'DATA ENTRY SHEET'!BI67,"")</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SHEET'!BP67=""),'DATA ENTRY SHEET'!BP67,"")</f>
        <v/>
      </c>
      <c r="BY21" s="1326"/>
      <c r="BZ21" s="1326"/>
      <c r="CA21" s="1327"/>
      <c r="CB21" s="1455" t="str">
        <f>IF(NOT('DATA ENTRY SHEET'!AP67=""),'DATA ENTRY SHEET'!AP67,"")</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SHEET'!D67=""),'DATA ENTRY SHEET'!D67,"")</f>
        <v/>
      </c>
      <c r="C22" s="1314"/>
      <c r="D22" s="1314"/>
      <c r="E22" s="1315"/>
      <c r="F22" s="1316" t="str">
        <f>IF(NOT('DATA ENTRY SHEET'!E67=""),'DATA ENTRY SHEET'!E67,"")</f>
        <v/>
      </c>
      <c r="G22" s="1317"/>
      <c r="H22" s="1318"/>
      <c r="I22" s="1350" t="str">
        <f>IF(NOT('DATA ENTRY SHEET'!F67=""),'DATA ENTRY SHEET'!F67,"")</f>
        <v/>
      </c>
      <c r="J22" s="1315"/>
      <c r="K22" s="1350" t="str">
        <f>IF(NOT('DATA ENTRY SHEET'!G67=""),'DATA ENTRY SHEET'!G67,"")</f>
        <v/>
      </c>
      <c r="L22" s="1315"/>
      <c r="M22" s="1351" t="str">
        <f>IF(NOT('DATA ENTRY SHEET'!H67=""),'DATA ENTRY SHEET'!H67,"")</f>
        <v/>
      </c>
      <c r="N22" s="1352"/>
      <c r="O22" s="1352"/>
      <c r="P22" s="1352"/>
      <c r="Q22" s="1353"/>
      <c r="R22" s="1350" t="str">
        <f>IF(NOT('DATA ENTRY SHEET'!I67=""),'DATA ENTRY SHEET'!I67,"")</f>
        <v/>
      </c>
      <c r="S22" s="1314"/>
      <c r="T22" s="1315"/>
      <c r="U22" s="1633" t="str">
        <f>IF(NOT('DATA ENTRY SHEET'!AE67=""),'DATA ENTRY SHEET'!AE67,"")</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SHEET'!BJ67=""),'DATA ENTRY SHEET'!BJ67,"")</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SHEET'!AU67=""),'DATA ENTRY SHEET'!AU67,"")</f>
        <v/>
      </c>
      <c r="BV22" s="1399"/>
      <c r="BW22" s="1400"/>
      <c r="BX22" s="1401"/>
      <c r="BY22" s="1402"/>
      <c r="BZ22" s="1402"/>
      <c r="CA22" s="1403"/>
      <c r="CB22" s="1369" t="str">
        <f>IF(NOT('DATA ENTRY SHEET'!AQ67=""),'DATA ENTRY SHEET'!AQ67,"")</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79"/>
      <c r="V23" s="679"/>
      <c r="W23" s="679"/>
      <c r="X23" s="679"/>
      <c r="Y23" s="679"/>
      <c r="Z23" s="679"/>
      <c r="AA23" s="679"/>
      <c r="AB23" s="679"/>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49</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SHEET'!J68=""),'DATA ENTRY SHEET'!J68,"")</f>
        <v/>
      </c>
      <c r="V24" s="1341"/>
      <c r="W24" s="1341"/>
      <c r="X24" s="1341"/>
      <c r="Y24" s="1341"/>
      <c r="Z24" s="1341"/>
      <c r="AA24" s="1341"/>
      <c r="AB24" s="1342"/>
      <c r="AC24" s="1640" t="str">
        <f>IF('DATA ENTRY SHEET'!AW68&lt;&gt;"",IF(NOT(TRIM(MID($AC$8,FIND(":",$AC$8)+1,9))="EDLP"),IF(NOT(TRIM(MID($AC$8,FIND(":",$AC$8)+1,9))="NON-EDLP"),TEXT('DATA ENTRY SHEET'!AW68,"$#0.00"),_xlfn.CONCAT(TEXT('DATA ENTRY SHEET'!AW68,"$#0.00")," (NON-EDLP, ADJ is $0.00)")),_xlfn.CONCAT(TEXT('DATA ENTRY SHEET'!AW68,"$#0.00")," (EDLP, ADJ is $0.00)")),"")</f>
        <v/>
      </c>
      <c r="AD24" s="1641"/>
      <c r="AE24" s="1641"/>
      <c r="AF24" s="1641"/>
      <c r="AG24" s="1641"/>
      <c r="AH24" s="1641"/>
      <c r="AI24" s="1641"/>
      <c r="AJ24" s="1641"/>
      <c r="AK24" s="1641"/>
      <c r="AL24" s="1641"/>
      <c r="AM24" s="1641"/>
      <c r="AN24" s="1642"/>
      <c r="AO24" s="1343" t="str">
        <f>IF(NOT('DATA ENTRY SHEET'!BG68=""),'DATA ENTRY SHEET'!BG68,"")</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SHEET'!BN68=""),'DATA ENTRY SHEET'!BN68,"")</f>
        <v/>
      </c>
      <c r="BY24" s="1447"/>
      <c r="BZ24" s="1447"/>
      <c r="CA24" s="1448"/>
      <c r="CB24" s="1449" t="str">
        <f>IF(NOT('DATA ENTRY SHEET'!AR68=""),'DATA ENTRY SHEET'!AR68,"")</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SHEET'!B68=""),'DATA ENTRY SHEET'!B68,"")</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SHEET'!AD68=""),'DATA ENTRY SHEET'!AD68,"")</f>
        <v/>
      </c>
      <c r="V25" s="1644"/>
      <c r="W25" s="1644"/>
      <c r="X25" s="1644"/>
      <c r="Y25" s="1644"/>
      <c r="Z25" s="1644"/>
      <c r="AA25" s="1644"/>
      <c r="AB25" s="1645"/>
      <c r="AC25" s="1646" t="str">
        <f>IF(NOT('DATA ENTRY SHEET'!BA68=""),IF('DATA ENTRY SHEET'!F68="","UPK?",TEXT('DATA ENTRY SHEET'!BA68/'DATA ENTRY SHEET'!F68,"$#0.00")),"")</f>
        <v/>
      </c>
      <c r="AD25" s="1647"/>
      <c r="AE25" s="1647"/>
      <c r="AF25" s="1648"/>
      <c r="AG25" s="1646" t="str">
        <f>IF(NOT('DATA ENTRY SHEET'!BB68=""),IF('DATA ENTRY SHEET'!F68="","UPK?",TEXT('DATA ENTRY SHEET'!BB68/'DATA ENTRY SHEET'!F68,"$#0.00")),"")</f>
        <v/>
      </c>
      <c r="AH25" s="1647"/>
      <c r="AI25" s="1647"/>
      <c r="AJ25" s="1648"/>
      <c r="AK25" s="1646" t="str">
        <f>IF(NOT('DATA ENTRY SHEET'!BC68=""),IF('DATA ENTRY SHEET'!F68="","UPK?",TEXT('DATA ENTRY SHEET'!BC68/'DATA ENTRY SHEET'!F68,"$#0.00")),"")</f>
        <v/>
      </c>
      <c r="AL25" s="1647"/>
      <c r="AM25" s="1647"/>
      <c r="AN25" s="1648"/>
      <c r="AO25" s="1331" t="str">
        <f>IF(NOT('DATA ENTRY SHEET'!BH68=""),'DATA ENTRY SHEET'!BH68,"")</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SHEET'!BK68=""),'DATA ENTRY SHEET'!BK68,"")</f>
        <v/>
      </c>
      <c r="BG25" s="1323"/>
      <c r="BH25" s="1323"/>
      <c r="BI25" s="1323"/>
      <c r="BJ25" s="1323"/>
      <c r="BK25" s="1324"/>
      <c r="BL25" s="1322" t="str">
        <f>IF(NOT('DATA ENTRY SHEET'!BL68=""),'DATA ENTRY SHEET'!BL68,"")</f>
        <v/>
      </c>
      <c r="BM25" s="1323"/>
      <c r="BN25" s="1323"/>
      <c r="BO25" s="1323"/>
      <c r="BP25" s="1323"/>
      <c r="BQ25" s="1324"/>
      <c r="BR25" s="1322" t="str">
        <f>IF(NOT('DATA ENTRY SHEET'!BM68=""),'DATA ENTRY SHEET'!BM68,"")</f>
        <v/>
      </c>
      <c r="BS25" s="1323"/>
      <c r="BT25" s="1323"/>
      <c r="BU25" s="1323"/>
      <c r="BV25" s="1323"/>
      <c r="BW25" s="1324"/>
      <c r="BX25" s="1325" t="str">
        <f>IF(NOT('DATA ENTRY SHEET'!BO68=""),'DATA ENTRY SHEET'!BO68,"")</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464" t="str">
        <f>IF(NOT('DATA ENTRY SHEET'!C68=""),'DATA ENTRY SHEET'!C68,"")</f>
        <v/>
      </c>
      <c r="C26" s="1465"/>
      <c r="D26" s="1465"/>
      <c r="E26" s="1465"/>
      <c r="F26" s="1465"/>
      <c r="G26" s="1465"/>
      <c r="H26" s="1465"/>
      <c r="I26" s="1465"/>
      <c r="J26" s="1465"/>
      <c r="K26" s="1465"/>
      <c r="L26" s="1465"/>
      <c r="M26" s="1465"/>
      <c r="N26" s="1465"/>
      <c r="O26" s="1465"/>
      <c r="P26" s="1465"/>
      <c r="Q26" s="1465"/>
      <c r="R26" s="1465"/>
      <c r="S26" s="1465"/>
      <c r="T26" s="793" t="str">
        <f>IF('DATA ENTRY SHEET'!AG68&lt;&gt;"",LEFT('DATA ENTRY SHEET'!AG68,1),"")</f>
        <v/>
      </c>
      <c r="U26" s="1636" t="str">
        <f>IF(NOT('DATA ENTRY SHEET'!AF68=""),'DATA ENTRY SHEET'!AF68,"")</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SHEET'!BI68=""),'DATA ENTRY SHEET'!BI68,"")</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SHEET'!BP68=""),'DATA ENTRY SHEET'!BP68,"")</f>
        <v/>
      </c>
      <c r="BY26" s="1326"/>
      <c r="BZ26" s="1326"/>
      <c r="CA26" s="1327"/>
      <c r="CB26" s="1455" t="str">
        <f>IF(NOT('DATA ENTRY SHEET'!AP68=""),'DATA ENTRY SHEET'!AP68,"")</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SHEET'!D68=""),'DATA ENTRY SHEET'!D68,"")</f>
        <v/>
      </c>
      <c r="C27" s="1314"/>
      <c r="D27" s="1314"/>
      <c r="E27" s="1315"/>
      <c r="F27" s="1316" t="str">
        <f>IF(NOT('DATA ENTRY SHEET'!E68=""),'DATA ENTRY SHEET'!E68,"")</f>
        <v/>
      </c>
      <c r="G27" s="1317"/>
      <c r="H27" s="1318"/>
      <c r="I27" s="1350" t="str">
        <f>IF(NOT('DATA ENTRY SHEET'!F68=""),'DATA ENTRY SHEET'!F68,"")</f>
        <v/>
      </c>
      <c r="J27" s="1315"/>
      <c r="K27" s="1350" t="str">
        <f>IF(NOT('DATA ENTRY SHEET'!G68=""),'DATA ENTRY SHEET'!G68,"")</f>
        <v/>
      </c>
      <c r="L27" s="1315"/>
      <c r="M27" s="1351" t="str">
        <f>IF(NOT('DATA ENTRY SHEET'!H68=""),'DATA ENTRY SHEET'!H68,"")</f>
        <v/>
      </c>
      <c r="N27" s="1352"/>
      <c r="O27" s="1352"/>
      <c r="P27" s="1352"/>
      <c r="Q27" s="1353"/>
      <c r="R27" s="1350" t="str">
        <f>IF(NOT('DATA ENTRY SHEET'!I68=""),'DATA ENTRY SHEET'!I68,"")</f>
        <v/>
      </c>
      <c r="S27" s="1314"/>
      <c r="T27" s="1315"/>
      <c r="U27" s="1633" t="str">
        <f>IF(NOT('DATA ENTRY SHEET'!AE68=""),'DATA ENTRY SHEET'!AE68,"")</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SHEET'!BJ68=""),'DATA ENTRY SHEET'!BJ68,"")</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SHEET'!AU68=""),'DATA ENTRY SHEET'!AU68,"")</f>
        <v/>
      </c>
      <c r="BV27" s="1399"/>
      <c r="BW27" s="1400"/>
      <c r="BX27" s="1401"/>
      <c r="BY27" s="1402"/>
      <c r="BZ27" s="1402"/>
      <c r="CA27" s="1403"/>
      <c r="CB27" s="1369" t="str">
        <f>IF(NOT('DATA ENTRY SHEET'!AQ68=""),'DATA ENTRY SHEET'!AQ68,"")</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79"/>
      <c r="V28" s="679"/>
      <c r="W28" s="679"/>
      <c r="X28" s="679"/>
      <c r="Y28" s="679"/>
      <c r="Z28" s="679"/>
      <c r="AA28" s="679"/>
      <c r="AB28" s="679"/>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50</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SHEET'!J69=""),'DATA ENTRY SHEET'!J69,"")</f>
        <v/>
      </c>
      <c r="V29" s="1341"/>
      <c r="W29" s="1341"/>
      <c r="X29" s="1341"/>
      <c r="Y29" s="1341"/>
      <c r="Z29" s="1341"/>
      <c r="AA29" s="1341"/>
      <c r="AB29" s="1342"/>
      <c r="AC29" s="1640" t="str">
        <f>IF('DATA ENTRY SHEET'!AW69&lt;&gt;"",IF(NOT(TRIM(MID($AC$8,FIND(":",$AC$8)+1,9))="EDLP"),IF(NOT(TRIM(MID($AC$8,FIND(":",$AC$8)+1,9))="NON-EDLP"),TEXT('DATA ENTRY SHEET'!AW69,"$#0.00"),_xlfn.CONCAT(TEXT('DATA ENTRY SHEET'!AW69,"$#0.00")," (NON-EDLP, ADJ is $0.00)")),_xlfn.CONCAT(TEXT('DATA ENTRY SHEET'!AW69,"$#0.00")," (EDLP, ADJ is $0.00)")),"")</f>
        <v/>
      </c>
      <c r="AD29" s="1641"/>
      <c r="AE29" s="1641"/>
      <c r="AF29" s="1641"/>
      <c r="AG29" s="1641"/>
      <c r="AH29" s="1641"/>
      <c r="AI29" s="1641"/>
      <c r="AJ29" s="1641"/>
      <c r="AK29" s="1641"/>
      <c r="AL29" s="1641"/>
      <c r="AM29" s="1641"/>
      <c r="AN29" s="1642"/>
      <c r="AO29" s="1343" t="str">
        <f>IF(NOT('DATA ENTRY SHEET'!BG69=""),'DATA ENTRY SHEET'!BG69,"")</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SHEET'!BN69=""),'DATA ENTRY SHEET'!BN69,"")</f>
        <v/>
      </c>
      <c r="BY29" s="1447"/>
      <c r="BZ29" s="1447"/>
      <c r="CA29" s="1448"/>
      <c r="CB29" s="1449" t="str">
        <f>IF(NOT('DATA ENTRY SHEET'!AR69=""),'DATA ENTRY SHEET'!AR69,"")</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SHEET'!B69=""),'DATA ENTRY SHEET'!B69,"")</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SHEET'!AD69=""),'DATA ENTRY SHEET'!AD69,"")</f>
        <v/>
      </c>
      <c r="V30" s="1644"/>
      <c r="W30" s="1644"/>
      <c r="X30" s="1644"/>
      <c r="Y30" s="1644"/>
      <c r="Z30" s="1644"/>
      <c r="AA30" s="1644"/>
      <c r="AB30" s="1645"/>
      <c r="AC30" s="1646" t="str">
        <f>IF(NOT('DATA ENTRY SHEET'!BA69=""),IF('DATA ENTRY SHEET'!F69="","UPK?",TEXT('DATA ENTRY SHEET'!BA69/'DATA ENTRY SHEET'!F69,"$#0.00")),"")</f>
        <v/>
      </c>
      <c r="AD30" s="1647"/>
      <c r="AE30" s="1647"/>
      <c r="AF30" s="1648"/>
      <c r="AG30" s="1646" t="str">
        <f>IF(NOT('DATA ENTRY SHEET'!BB69=""),IF('DATA ENTRY SHEET'!F69="","UPK?",TEXT('DATA ENTRY SHEET'!BB69/'DATA ENTRY SHEET'!F69,"$#0.00")),"")</f>
        <v/>
      </c>
      <c r="AH30" s="1647"/>
      <c r="AI30" s="1647"/>
      <c r="AJ30" s="1648"/>
      <c r="AK30" s="1646" t="str">
        <f>IF(NOT('DATA ENTRY SHEET'!BC69=""),IF('DATA ENTRY SHEET'!F69="","UPK?",TEXT('DATA ENTRY SHEET'!BC69/'DATA ENTRY SHEET'!F69,"$#0.00")),"")</f>
        <v/>
      </c>
      <c r="AL30" s="1647"/>
      <c r="AM30" s="1647"/>
      <c r="AN30" s="1648"/>
      <c r="AO30" s="1331" t="str">
        <f>IF(NOT('DATA ENTRY SHEET'!BH69=""),'DATA ENTRY SHEET'!BH69,"")</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SHEET'!BK69=""),'DATA ENTRY SHEET'!BK69,"")</f>
        <v/>
      </c>
      <c r="BG30" s="1323"/>
      <c r="BH30" s="1323"/>
      <c r="BI30" s="1323"/>
      <c r="BJ30" s="1323"/>
      <c r="BK30" s="1324"/>
      <c r="BL30" s="1322" t="str">
        <f>IF(NOT('DATA ENTRY SHEET'!BL69=""),'DATA ENTRY SHEET'!BL69,"")</f>
        <v/>
      </c>
      <c r="BM30" s="1323"/>
      <c r="BN30" s="1323"/>
      <c r="BO30" s="1323"/>
      <c r="BP30" s="1323"/>
      <c r="BQ30" s="1324"/>
      <c r="BR30" s="1322" t="str">
        <f>IF(NOT('DATA ENTRY SHEET'!BM69=""),'DATA ENTRY SHEET'!BM69,"")</f>
        <v/>
      </c>
      <c r="BS30" s="1323"/>
      <c r="BT30" s="1323"/>
      <c r="BU30" s="1323"/>
      <c r="BV30" s="1323"/>
      <c r="BW30" s="1324"/>
      <c r="BX30" s="1325" t="str">
        <f>IF(NOT('DATA ENTRY SHEET'!BO69=""),'DATA ENTRY SHEET'!BO69,"")</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464" t="str">
        <f>IF(NOT('DATA ENTRY SHEET'!C69=""),'DATA ENTRY SHEET'!C69,"")</f>
        <v/>
      </c>
      <c r="C31" s="1465"/>
      <c r="D31" s="1465"/>
      <c r="E31" s="1465"/>
      <c r="F31" s="1465"/>
      <c r="G31" s="1465"/>
      <c r="H31" s="1465"/>
      <c r="I31" s="1465"/>
      <c r="J31" s="1465"/>
      <c r="K31" s="1465"/>
      <c r="L31" s="1465"/>
      <c r="M31" s="1465"/>
      <c r="N31" s="1465"/>
      <c r="O31" s="1465"/>
      <c r="P31" s="1465"/>
      <c r="Q31" s="1465"/>
      <c r="R31" s="1465"/>
      <c r="S31" s="1465"/>
      <c r="T31" s="793" t="str">
        <f>IF('DATA ENTRY SHEET'!AG69&lt;&gt;"",LEFT('DATA ENTRY SHEET'!AG69,1),"")</f>
        <v/>
      </c>
      <c r="U31" s="1636" t="str">
        <f>IF(NOT('DATA ENTRY SHEET'!AF69=""),'DATA ENTRY SHEET'!AF69,"")</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SHEET'!BI69=""),'DATA ENTRY SHEET'!BI69,"")</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SHEET'!BP69=""),'DATA ENTRY SHEET'!BP69,"")</f>
        <v/>
      </c>
      <c r="BY31" s="1326"/>
      <c r="BZ31" s="1326"/>
      <c r="CA31" s="1327"/>
      <c r="CB31" s="1455" t="str">
        <f>IF(NOT('DATA ENTRY SHEET'!AP69=""),'DATA ENTRY SHEET'!AP69,"")</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SHEET'!D69=""),'DATA ENTRY SHEET'!D69,"")</f>
        <v/>
      </c>
      <c r="C32" s="1314"/>
      <c r="D32" s="1314"/>
      <c r="E32" s="1315"/>
      <c r="F32" s="1316" t="str">
        <f>IF(NOT('DATA ENTRY SHEET'!E69=""),'DATA ENTRY SHEET'!E69,"")</f>
        <v/>
      </c>
      <c r="G32" s="1317"/>
      <c r="H32" s="1318"/>
      <c r="I32" s="1350" t="str">
        <f>IF(NOT('DATA ENTRY SHEET'!F69=""),'DATA ENTRY SHEET'!F69,"")</f>
        <v/>
      </c>
      <c r="J32" s="1315"/>
      <c r="K32" s="1350" t="str">
        <f>IF(NOT('DATA ENTRY SHEET'!G69=""),'DATA ENTRY SHEET'!G69,"")</f>
        <v/>
      </c>
      <c r="L32" s="1315"/>
      <c r="M32" s="1351" t="str">
        <f>IF(NOT('DATA ENTRY SHEET'!H69=""),'DATA ENTRY SHEET'!H69,"")</f>
        <v/>
      </c>
      <c r="N32" s="1352"/>
      <c r="O32" s="1352"/>
      <c r="P32" s="1352"/>
      <c r="Q32" s="1353"/>
      <c r="R32" s="1350" t="str">
        <f>IF(NOT('DATA ENTRY SHEET'!I69=""),'DATA ENTRY SHEET'!I69,"")</f>
        <v/>
      </c>
      <c r="S32" s="1314"/>
      <c r="T32" s="1315"/>
      <c r="U32" s="1633" t="str">
        <f>IF(NOT('DATA ENTRY SHEET'!AE69=""),'DATA ENTRY SHEET'!AE69,"")</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SHEET'!BJ69=""),'DATA ENTRY SHEET'!BJ69,"")</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SHEET'!AU69=""),'DATA ENTRY SHEET'!AU69,"")</f>
        <v/>
      </c>
      <c r="BV32" s="1399"/>
      <c r="BW32" s="1400"/>
      <c r="BX32" s="1401"/>
      <c r="BY32" s="1402"/>
      <c r="BZ32" s="1402"/>
      <c r="CA32" s="1403"/>
      <c r="CB32" s="1369" t="str">
        <f>IF(NOT('DATA ENTRY SHEET'!AQ69=""),'DATA ENTRY SHEET'!AQ69,"")</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79"/>
      <c r="V33" s="679"/>
      <c r="W33" s="679"/>
      <c r="X33" s="679"/>
      <c r="Y33" s="679"/>
      <c r="Z33" s="679"/>
      <c r="AA33" s="679"/>
      <c r="AB33" s="679"/>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51</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SHEET'!J70=""),'DATA ENTRY SHEET'!J70,"")</f>
        <v/>
      </c>
      <c r="V34" s="1341"/>
      <c r="W34" s="1341"/>
      <c r="X34" s="1341"/>
      <c r="Y34" s="1341"/>
      <c r="Z34" s="1341"/>
      <c r="AA34" s="1341"/>
      <c r="AB34" s="1342"/>
      <c r="AC34" s="1640" t="str">
        <f>IF('DATA ENTRY SHEET'!AW70&lt;&gt;"",IF(NOT(TRIM(MID($AC$8,FIND(":",$AC$8)+1,9))="EDLP"),IF(NOT(TRIM(MID($AC$8,FIND(":",$AC$8)+1,9))="NON-EDLP"),TEXT('DATA ENTRY SHEET'!AW70,"$#0.00"),_xlfn.CONCAT(TEXT('DATA ENTRY SHEET'!AW70,"$#0.00")," (NON-EDLP, ADJ is $0.00)")),_xlfn.CONCAT(TEXT('DATA ENTRY SHEET'!AW70,"$#0.00")," (EDLP, ADJ is $0.00)")),"")</f>
        <v/>
      </c>
      <c r="AD34" s="1641"/>
      <c r="AE34" s="1641"/>
      <c r="AF34" s="1641"/>
      <c r="AG34" s="1641"/>
      <c r="AH34" s="1641"/>
      <c r="AI34" s="1641"/>
      <c r="AJ34" s="1641"/>
      <c r="AK34" s="1641"/>
      <c r="AL34" s="1641"/>
      <c r="AM34" s="1641"/>
      <c r="AN34" s="1642"/>
      <c r="AO34" s="1343" t="str">
        <f>IF(NOT('DATA ENTRY SHEET'!BG70=""),'DATA ENTRY SHEET'!BG70,"")</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SHEET'!BN70=""),'DATA ENTRY SHEET'!BN70,"")</f>
        <v/>
      </c>
      <c r="BY34" s="1447"/>
      <c r="BZ34" s="1447"/>
      <c r="CA34" s="1448"/>
      <c r="CB34" s="1449" t="str">
        <f>IF(NOT('DATA ENTRY SHEET'!AR70=""),'DATA ENTRY SHEET'!AR70,"")</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SHEET'!B70=""),'DATA ENTRY SHEET'!B70,"")</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SHEET'!AD70=""),'DATA ENTRY SHEET'!AD70,"")</f>
        <v/>
      </c>
      <c r="V35" s="1644"/>
      <c r="W35" s="1644"/>
      <c r="X35" s="1644"/>
      <c r="Y35" s="1644"/>
      <c r="Z35" s="1644"/>
      <c r="AA35" s="1644"/>
      <c r="AB35" s="1645"/>
      <c r="AC35" s="1646" t="str">
        <f>IF(NOT('DATA ENTRY SHEET'!BA70=""),IF('DATA ENTRY SHEET'!F70="","UPK?",TEXT('DATA ENTRY SHEET'!BA70/'DATA ENTRY SHEET'!F70,"$#0.00")),"")</f>
        <v/>
      </c>
      <c r="AD35" s="1647"/>
      <c r="AE35" s="1647"/>
      <c r="AF35" s="1648"/>
      <c r="AG35" s="1646" t="str">
        <f>IF(NOT('DATA ENTRY SHEET'!BB70=""),IF('DATA ENTRY SHEET'!F70="","UPK?",TEXT('DATA ENTRY SHEET'!BB70/'DATA ENTRY SHEET'!F70,"$#0.00")),"")</f>
        <v/>
      </c>
      <c r="AH35" s="1647"/>
      <c r="AI35" s="1647"/>
      <c r="AJ35" s="1648"/>
      <c r="AK35" s="1646" t="str">
        <f>IF(NOT('DATA ENTRY SHEET'!BC70=""),IF('DATA ENTRY SHEET'!F70="","UPK?",TEXT('DATA ENTRY SHEET'!BC70/'DATA ENTRY SHEET'!F70,"$#0.00")),"")</f>
        <v/>
      </c>
      <c r="AL35" s="1647"/>
      <c r="AM35" s="1647"/>
      <c r="AN35" s="1648"/>
      <c r="AO35" s="1331" t="str">
        <f>IF(NOT('DATA ENTRY SHEET'!BH70=""),'DATA ENTRY SHEET'!BH70,"")</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SHEET'!BK70=""),'DATA ENTRY SHEET'!BK70,"")</f>
        <v/>
      </c>
      <c r="BG35" s="1323"/>
      <c r="BH35" s="1323"/>
      <c r="BI35" s="1323"/>
      <c r="BJ35" s="1323"/>
      <c r="BK35" s="1324"/>
      <c r="BL35" s="1322" t="str">
        <f>IF(NOT('DATA ENTRY SHEET'!BL70=""),'DATA ENTRY SHEET'!BL70,"")</f>
        <v/>
      </c>
      <c r="BM35" s="1323"/>
      <c r="BN35" s="1323"/>
      <c r="BO35" s="1323"/>
      <c r="BP35" s="1323"/>
      <c r="BQ35" s="1324"/>
      <c r="BR35" s="1322" t="str">
        <f>IF(NOT('DATA ENTRY SHEET'!BM70=""),'DATA ENTRY SHEET'!BM70,"")</f>
        <v/>
      </c>
      <c r="BS35" s="1323"/>
      <c r="BT35" s="1323"/>
      <c r="BU35" s="1323"/>
      <c r="BV35" s="1323"/>
      <c r="BW35" s="1324"/>
      <c r="BX35" s="1325" t="str">
        <f>IF(NOT('DATA ENTRY SHEET'!BO70=""),'DATA ENTRY SHEET'!BO70,"")</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464" t="str">
        <f>IF(NOT('DATA ENTRY SHEET'!C70=""),'DATA ENTRY SHEET'!C70,"")</f>
        <v/>
      </c>
      <c r="C36" s="1465"/>
      <c r="D36" s="1465"/>
      <c r="E36" s="1465"/>
      <c r="F36" s="1465"/>
      <c r="G36" s="1465"/>
      <c r="H36" s="1465"/>
      <c r="I36" s="1465"/>
      <c r="J36" s="1465"/>
      <c r="K36" s="1465"/>
      <c r="L36" s="1465"/>
      <c r="M36" s="1465"/>
      <c r="N36" s="1465"/>
      <c r="O36" s="1465"/>
      <c r="P36" s="1465"/>
      <c r="Q36" s="1465"/>
      <c r="R36" s="1465"/>
      <c r="S36" s="1465"/>
      <c r="T36" s="793" t="str">
        <f>IF('DATA ENTRY SHEET'!AG70&lt;&gt;"",LEFT('DATA ENTRY SHEET'!AG70,1),"")</f>
        <v/>
      </c>
      <c r="U36" s="1636" t="str">
        <f>IF(NOT('DATA ENTRY SHEET'!AF70=""),'DATA ENTRY SHEET'!AF70,"")</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SHEET'!BI70=""),'DATA ENTRY SHEET'!BI70,"")</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SHEET'!BP70=""),'DATA ENTRY SHEET'!BP70,"")</f>
        <v/>
      </c>
      <c r="BY36" s="1326"/>
      <c r="BZ36" s="1326"/>
      <c r="CA36" s="1327"/>
      <c r="CB36" s="1455" t="str">
        <f>IF(NOT('DATA ENTRY SHEET'!AP70=""),'DATA ENTRY SHEET'!AP70,"")</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SHEET'!D70=""),'DATA ENTRY SHEET'!D70,"")</f>
        <v/>
      </c>
      <c r="C37" s="1314"/>
      <c r="D37" s="1314"/>
      <c r="E37" s="1315"/>
      <c r="F37" s="1316" t="str">
        <f>IF(NOT('DATA ENTRY SHEET'!E70=""),'DATA ENTRY SHEET'!E70,"")</f>
        <v/>
      </c>
      <c r="G37" s="1317"/>
      <c r="H37" s="1318"/>
      <c r="I37" s="1350" t="str">
        <f>IF(NOT('DATA ENTRY SHEET'!F70=""),'DATA ENTRY SHEET'!F70,"")</f>
        <v/>
      </c>
      <c r="J37" s="1315"/>
      <c r="K37" s="1350" t="str">
        <f>IF(NOT('DATA ENTRY SHEET'!G70=""),'DATA ENTRY SHEET'!G70,"")</f>
        <v/>
      </c>
      <c r="L37" s="1315"/>
      <c r="M37" s="1351" t="str">
        <f>IF(NOT('DATA ENTRY SHEET'!H70=""),'DATA ENTRY SHEET'!H70,"")</f>
        <v/>
      </c>
      <c r="N37" s="1352"/>
      <c r="O37" s="1352"/>
      <c r="P37" s="1352"/>
      <c r="Q37" s="1353"/>
      <c r="R37" s="1350" t="str">
        <f>IF(NOT('DATA ENTRY SHEET'!I70=""),'DATA ENTRY SHEET'!I70,"")</f>
        <v/>
      </c>
      <c r="S37" s="1314"/>
      <c r="T37" s="1315"/>
      <c r="U37" s="1633" t="str">
        <f>IF(NOT('DATA ENTRY SHEET'!AE70=""),'DATA ENTRY SHEET'!AE70,"")</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SHEET'!BJ70=""),'DATA ENTRY SHEET'!BJ70,"")</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SHEET'!AU70=""),'DATA ENTRY SHEET'!AU70,"")</f>
        <v/>
      </c>
      <c r="BV37" s="1399"/>
      <c r="BW37" s="1400"/>
      <c r="BX37" s="1401"/>
      <c r="BY37" s="1402"/>
      <c r="BZ37" s="1402"/>
      <c r="CA37" s="1403"/>
      <c r="CB37" s="1369" t="str">
        <f>IF(NOT('DATA ENTRY SHEET'!AQ70=""),'DATA ENTRY SHEET'!AQ70,"")</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79"/>
      <c r="V38" s="679"/>
      <c r="W38" s="679"/>
      <c r="X38" s="679"/>
      <c r="Y38" s="679"/>
      <c r="Z38" s="679"/>
      <c r="AA38" s="679"/>
      <c r="AB38" s="679"/>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52</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SHEET'!J71=""),'DATA ENTRY SHEET'!J71,"")</f>
        <v/>
      </c>
      <c r="V39" s="1341"/>
      <c r="W39" s="1341"/>
      <c r="X39" s="1341"/>
      <c r="Y39" s="1341"/>
      <c r="Z39" s="1341"/>
      <c r="AA39" s="1341"/>
      <c r="AB39" s="1342"/>
      <c r="AC39" s="1640" t="str">
        <f>IF('DATA ENTRY SHEET'!AW71&lt;&gt;"",IF(NOT(TRIM(MID($AC$8,FIND(":",$AC$8)+1,9))="EDLP"),IF(NOT(TRIM(MID($AC$8,FIND(":",$AC$8)+1,9))="NON-EDLP"),TEXT('DATA ENTRY SHEET'!AW71,"$#0.00"),_xlfn.CONCAT(TEXT('DATA ENTRY SHEET'!AW71,"$#0.00")," (NON-EDLP, ADJ is $0.00)")),_xlfn.CONCAT(TEXT('DATA ENTRY SHEET'!AW71,"$#0.00")," (EDLP, ADJ is $0.00)")),"")</f>
        <v/>
      </c>
      <c r="AD39" s="1641"/>
      <c r="AE39" s="1641"/>
      <c r="AF39" s="1641"/>
      <c r="AG39" s="1641"/>
      <c r="AH39" s="1641"/>
      <c r="AI39" s="1641"/>
      <c r="AJ39" s="1641"/>
      <c r="AK39" s="1641"/>
      <c r="AL39" s="1641"/>
      <c r="AM39" s="1641"/>
      <c r="AN39" s="1642"/>
      <c r="AO39" s="1343" t="str">
        <f>IF(NOT('DATA ENTRY SHEET'!BG71=""),'DATA ENTRY SHEET'!BG71,"")</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SHEET'!BN71=""),'DATA ENTRY SHEET'!BN71,"")</f>
        <v/>
      </c>
      <c r="BY39" s="1447"/>
      <c r="BZ39" s="1447"/>
      <c r="CA39" s="1448"/>
      <c r="CB39" s="1449" t="str">
        <f>IF(NOT('DATA ENTRY SHEET'!AR71=""),'DATA ENTRY SHEET'!AR71,"")</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SHEET'!B71=""),'DATA ENTRY SHEET'!B71,"")</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SHEET'!AD71=""),'DATA ENTRY SHEET'!AD71,"")</f>
        <v/>
      </c>
      <c r="V40" s="1644"/>
      <c r="W40" s="1644"/>
      <c r="X40" s="1644"/>
      <c r="Y40" s="1644"/>
      <c r="Z40" s="1644"/>
      <c r="AA40" s="1644"/>
      <c r="AB40" s="1645"/>
      <c r="AC40" s="1646" t="str">
        <f>IF(NOT('DATA ENTRY SHEET'!BA71=""),IF('DATA ENTRY SHEET'!F71="","UPK?",TEXT('DATA ENTRY SHEET'!BA71/'DATA ENTRY SHEET'!F71,"$#0.00")),"")</f>
        <v/>
      </c>
      <c r="AD40" s="1647"/>
      <c r="AE40" s="1647"/>
      <c r="AF40" s="1648"/>
      <c r="AG40" s="1646" t="str">
        <f>IF(NOT('DATA ENTRY SHEET'!BB71=""),IF('DATA ENTRY SHEET'!F71="","UPK?",TEXT('DATA ENTRY SHEET'!BB71/'DATA ENTRY SHEET'!F71,"$#0.00")),"")</f>
        <v/>
      </c>
      <c r="AH40" s="1647"/>
      <c r="AI40" s="1647"/>
      <c r="AJ40" s="1648"/>
      <c r="AK40" s="1646" t="str">
        <f>IF(NOT('DATA ENTRY SHEET'!BC71=""),IF('DATA ENTRY SHEET'!F71="","UPK?",TEXT('DATA ENTRY SHEET'!BC71/'DATA ENTRY SHEET'!F71,"$#0.00")),"")</f>
        <v/>
      </c>
      <c r="AL40" s="1647"/>
      <c r="AM40" s="1647"/>
      <c r="AN40" s="1648"/>
      <c r="AO40" s="1331" t="str">
        <f>IF(NOT('DATA ENTRY SHEET'!BH71=""),'DATA ENTRY SHEET'!BH71,"")</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SHEET'!BK71=""),'DATA ENTRY SHEET'!BK71,"")</f>
        <v/>
      </c>
      <c r="BG40" s="1323"/>
      <c r="BH40" s="1323"/>
      <c r="BI40" s="1323"/>
      <c r="BJ40" s="1323"/>
      <c r="BK40" s="1324"/>
      <c r="BL40" s="1322" t="str">
        <f>IF(NOT('DATA ENTRY SHEET'!BL71=""),'DATA ENTRY SHEET'!BL71,"")</f>
        <v/>
      </c>
      <c r="BM40" s="1323"/>
      <c r="BN40" s="1323"/>
      <c r="BO40" s="1323"/>
      <c r="BP40" s="1323"/>
      <c r="BQ40" s="1324"/>
      <c r="BR40" s="1322" t="str">
        <f>IF(NOT('DATA ENTRY SHEET'!BM71=""),'DATA ENTRY SHEET'!BM71,"")</f>
        <v/>
      </c>
      <c r="BS40" s="1323"/>
      <c r="BT40" s="1323"/>
      <c r="BU40" s="1323"/>
      <c r="BV40" s="1323"/>
      <c r="BW40" s="1324"/>
      <c r="BX40" s="1325" t="str">
        <f>IF(NOT('DATA ENTRY SHEET'!BO71=""),'DATA ENTRY SHEET'!BO71,"")</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464" t="str">
        <f>IF(NOT('DATA ENTRY SHEET'!C71=""),'DATA ENTRY SHEET'!C71,"")</f>
        <v/>
      </c>
      <c r="C41" s="1465"/>
      <c r="D41" s="1465"/>
      <c r="E41" s="1465"/>
      <c r="F41" s="1465"/>
      <c r="G41" s="1465"/>
      <c r="H41" s="1465"/>
      <c r="I41" s="1465"/>
      <c r="J41" s="1465"/>
      <c r="K41" s="1465"/>
      <c r="L41" s="1465"/>
      <c r="M41" s="1465"/>
      <c r="N41" s="1465"/>
      <c r="O41" s="1465"/>
      <c r="P41" s="1465"/>
      <c r="Q41" s="1465"/>
      <c r="R41" s="1465"/>
      <c r="S41" s="1465"/>
      <c r="T41" s="793" t="str">
        <f>IF('DATA ENTRY SHEET'!AG71&lt;&gt;"",LEFT('DATA ENTRY SHEET'!AG71,1),"")</f>
        <v/>
      </c>
      <c r="U41" s="1636" t="str">
        <f>IF(NOT('DATA ENTRY SHEET'!AF71=""),'DATA ENTRY SHEET'!AF71,"")</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SHEET'!BI71=""),'DATA ENTRY SHEET'!BI71,"")</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SHEET'!BP71=""),'DATA ENTRY SHEET'!BP71,"")</f>
        <v/>
      </c>
      <c r="BY41" s="1326"/>
      <c r="BZ41" s="1326"/>
      <c r="CA41" s="1327"/>
      <c r="CB41" s="1455" t="str">
        <f>IF(NOT('DATA ENTRY SHEET'!AP71=""),'DATA ENTRY SHEET'!AP71,"")</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SHEET'!D71=""),'DATA ENTRY SHEET'!D71,"")</f>
        <v/>
      </c>
      <c r="C42" s="1314"/>
      <c r="D42" s="1314"/>
      <c r="E42" s="1315"/>
      <c r="F42" s="1316" t="str">
        <f>IF(NOT('DATA ENTRY SHEET'!E71=""),'DATA ENTRY SHEET'!E71,"")</f>
        <v/>
      </c>
      <c r="G42" s="1317"/>
      <c r="H42" s="1318"/>
      <c r="I42" s="1350" t="str">
        <f>IF(NOT('DATA ENTRY SHEET'!F71=""),'DATA ENTRY SHEET'!F71,"")</f>
        <v/>
      </c>
      <c r="J42" s="1315"/>
      <c r="K42" s="1350" t="str">
        <f>IF(NOT('DATA ENTRY SHEET'!G71=""),'DATA ENTRY SHEET'!G71,"")</f>
        <v/>
      </c>
      <c r="L42" s="1315"/>
      <c r="M42" s="1351" t="str">
        <f>IF(NOT('DATA ENTRY SHEET'!H71=""),'DATA ENTRY SHEET'!H71,"")</f>
        <v/>
      </c>
      <c r="N42" s="1352"/>
      <c r="O42" s="1352"/>
      <c r="P42" s="1352"/>
      <c r="Q42" s="1353"/>
      <c r="R42" s="1350" t="str">
        <f>IF(NOT('DATA ENTRY SHEET'!I71=""),'DATA ENTRY SHEET'!I71,"")</f>
        <v/>
      </c>
      <c r="S42" s="1314"/>
      <c r="T42" s="1315"/>
      <c r="U42" s="1633" t="str">
        <f>IF(NOT('DATA ENTRY SHEET'!AE71=""),'DATA ENTRY SHEET'!AE71,"")</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SHEET'!BJ71=""),'DATA ENTRY SHEET'!BJ71,"")</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SHEET'!AU71=""),'DATA ENTRY SHEET'!AU71,"")</f>
        <v/>
      </c>
      <c r="BV42" s="1399"/>
      <c r="BW42" s="1400"/>
      <c r="BX42" s="1401"/>
      <c r="BY42" s="1402"/>
      <c r="BZ42" s="1402"/>
      <c r="CA42" s="1403"/>
      <c r="CB42" s="1369" t="str">
        <f>IF(NOT('DATA ENTRY SHEET'!AQ71=""),'DATA ENTRY SHEET'!AQ71,"")</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GyrlYBnyUNtw7f+kejNSaquKKzXoHPrqiMzp9s295SI+v8H7Q/TWn8walTeKN1pObepXocgk7R03go1mEYYnMQ==" saltValue="iXIuaTtUPYdi3ukDmFV6aw==" spinCount="100000" sheet="1"/>
  <mergeCells count="450">
    <mergeCell ref="B16:S16"/>
    <mergeCell ref="B21:S21"/>
    <mergeCell ref="B26:S26"/>
    <mergeCell ref="B31:S31"/>
    <mergeCell ref="B36:S36"/>
    <mergeCell ref="B41:S41"/>
    <mergeCell ref="J2:AG2"/>
    <mergeCell ref="J4:AG4"/>
    <mergeCell ref="CJ4:CK4"/>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CW4:DC4"/>
    <mergeCell ref="K6:M6"/>
    <mergeCell ref="N6:U6"/>
    <mergeCell ref="Y6:AF6"/>
    <mergeCell ref="CJ6:CK6"/>
    <mergeCell ref="AT2:AX2"/>
    <mergeCell ref="AY6:BE6"/>
    <mergeCell ref="BF2:CH2"/>
    <mergeCell ref="BF4:CH4"/>
    <mergeCell ref="BF6:CH6"/>
    <mergeCell ref="AM6:AX6"/>
    <mergeCell ref="BF8:BW8"/>
    <mergeCell ref="BX11:CA11"/>
    <mergeCell ref="CB11:CD12"/>
    <mergeCell ref="B12:E12"/>
    <mergeCell ref="F12:H12"/>
    <mergeCell ref="I12:J12"/>
    <mergeCell ref="K12:L12"/>
    <mergeCell ref="M12:Q12"/>
    <mergeCell ref="R12:T12"/>
    <mergeCell ref="CB10:CD10"/>
    <mergeCell ref="U11:AB11"/>
    <mergeCell ref="AC11:AN11"/>
    <mergeCell ref="AO11:AS11"/>
    <mergeCell ref="BF11:BK12"/>
    <mergeCell ref="BL11:BQ12"/>
    <mergeCell ref="BR11:BW12"/>
    <mergeCell ref="U10:AB10"/>
    <mergeCell ref="AC10:AN10"/>
    <mergeCell ref="AO10:AS10"/>
    <mergeCell ref="AT10:AV12"/>
    <mergeCell ref="BX12:CA12"/>
    <mergeCell ref="AW10:AY12"/>
    <mergeCell ref="AZ10:BB12"/>
    <mergeCell ref="AG12:AJ12"/>
    <mergeCell ref="AK12:AN12"/>
    <mergeCell ref="AO12:AS12"/>
    <mergeCell ref="U12:AB12"/>
    <mergeCell ref="AC12:AF12"/>
    <mergeCell ref="BC10:BE12"/>
    <mergeCell ref="BF10:BW10"/>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B14:T14"/>
    <mergeCell ref="U14:AB14"/>
    <mergeCell ref="AO14:AS14"/>
    <mergeCell ref="AT14:AV14"/>
    <mergeCell ref="AW14:AY14"/>
    <mergeCell ref="AZ14:BB14"/>
    <mergeCell ref="CB17:CD17"/>
    <mergeCell ref="BC17:BE17"/>
    <mergeCell ref="BF17:BQ17"/>
    <mergeCell ref="BR17:BT17"/>
    <mergeCell ref="BC15:BE15"/>
    <mergeCell ref="BF15:BK15"/>
    <mergeCell ref="BL15:BQ15"/>
    <mergeCell ref="BR15:BW15"/>
    <mergeCell ref="BX15:CA15"/>
    <mergeCell ref="CB15:CD15"/>
    <mergeCell ref="BU17:BW17"/>
    <mergeCell ref="BX17:CA17"/>
    <mergeCell ref="AC14:AN14"/>
    <mergeCell ref="AG17:AJ17"/>
    <mergeCell ref="AK17:AN17"/>
    <mergeCell ref="AO17:AS17"/>
    <mergeCell ref="AT17:AV17"/>
    <mergeCell ref="AW17:AY17"/>
    <mergeCell ref="B19:T19"/>
    <mergeCell ref="U19:AB19"/>
    <mergeCell ref="AO19:AS19"/>
    <mergeCell ref="AT19:AV19"/>
    <mergeCell ref="AW19:AY19"/>
    <mergeCell ref="AZ19:BB19"/>
    <mergeCell ref="AZ17:BB17"/>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C17:AF17"/>
    <mergeCell ref="BC20:BE20"/>
    <mergeCell ref="BF20:BK20"/>
    <mergeCell ref="AG16:AJ16"/>
    <mergeCell ref="AK16:AN16"/>
    <mergeCell ref="AO16:AS16"/>
    <mergeCell ref="BL20:BQ20"/>
    <mergeCell ref="BR20:BW20"/>
    <mergeCell ref="BX20:CA20"/>
    <mergeCell ref="AC19:AN19"/>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F22:H22"/>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AG26:AJ26"/>
    <mergeCell ref="AK26:AN26"/>
    <mergeCell ref="AO26:AS26"/>
    <mergeCell ref="CB27:CD27"/>
    <mergeCell ref="BC27:BE27"/>
    <mergeCell ref="BF27:BQ27"/>
    <mergeCell ref="BC25:BE25"/>
    <mergeCell ref="BF25:BK25"/>
    <mergeCell ref="BL25:BQ25"/>
    <mergeCell ref="BR25:BW25"/>
    <mergeCell ref="BX25:CA25"/>
    <mergeCell ref="CB25:CD25"/>
    <mergeCell ref="B29:T29"/>
    <mergeCell ref="U29:AB29"/>
    <mergeCell ref="AO29:AS29"/>
    <mergeCell ref="AT29:AV29"/>
    <mergeCell ref="AW29:AY29"/>
    <mergeCell ref="AZ29:BB29"/>
    <mergeCell ref="AZ27:BB27"/>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BU27:BW27"/>
    <mergeCell ref="BX27:CA27"/>
    <mergeCell ref="AC27:AF27"/>
    <mergeCell ref="AG27:AJ27"/>
    <mergeCell ref="AK27:AN27"/>
    <mergeCell ref="AO27:AS27"/>
    <mergeCell ref="AT27:AV27"/>
    <mergeCell ref="AW27:AY27"/>
    <mergeCell ref="BR27:BT27"/>
    <mergeCell ref="BC30:BE30"/>
    <mergeCell ref="BF30:BK30"/>
    <mergeCell ref="BL30:BQ30"/>
    <mergeCell ref="BR30:BW30"/>
    <mergeCell ref="BX30:CA30"/>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R32:BT32"/>
    <mergeCell ref="BU32:BW32"/>
    <mergeCell ref="BX32:CA32"/>
    <mergeCell ref="B34:T34"/>
    <mergeCell ref="U34:AB34"/>
    <mergeCell ref="AO34:AS34"/>
    <mergeCell ref="AT34:AV34"/>
    <mergeCell ref="AW34:AY34"/>
    <mergeCell ref="AZ34:BB34"/>
    <mergeCell ref="AZ32:BB32"/>
    <mergeCell ref="BC32:BE32"/>
    <mergeCell ref="BF32:BQ32"/>
    <mergeCell ref="AC32:AF32"/>
    <mergeCell ref="AG32:AJ32"/>
    <mergeCell ref="AK32:AN32"/>
    <mergeCell ref="AO32:AS32"/>
    <mergeCell ref="AT32:AV32"/>
    <mergeCell ref="AW32:AY32"/>
    <mergeCell ref="M32:Q32"/>
    <mergeCell ref="R32:T32"/>
    <mergeCell ref="U32:AB32"/>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AG36:AJ36"/>
    <mergeCell ref="AK36:AN36"/>
    <mergeCell ref="AO36:AS36"/>
    <mergeCell ref="CB37:CD37"/>
    <mergeCell ref="BC37:BE37"/>
    <mergeCell ref="BF37:BQ37"/>
    <mergeCell ref="BC35:BE35"/>
    <mergeCell ref="BF35:BK35"/>
    <mergeCell ref="BL35:BQ35"/>
    <mergeCell ref="BR35:BW35"/>
    <mergeCell ref="BX35:CA35"/>
    <mergeCell ref="CB35:CD35"/>
    <mergeCell ref="B39:T39"/>
    <mergeCell ref="U39:AB39"/>
    <mergeCell ref="AO39:AS39"/>
    <mergeCell ref="AT39:AV39"/>
    <mergeCell ref="AW39:AY39"/>
    <mergeCell ref="AZ39:BB39"/>
    <mergeCell ref="AZ37:BB37"/>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BU37:BW37"/>
    <mergeCell ref="BX37:CA37"/>
    <mergeCell ref="AC37:AF37"/>
    <mergeCell ref="AG37:AJ37"/>
    <mergeCell ref="AK37:AN37"/>
    <mergeCell ref="AO37:AS37"/>
    <mergeCell ref="AT37:AV37"/>
    <mergeCell ref="AW37:AY37"/>
    <mergeCell ref="BR37:BT37"/>
    <mergeCell ref="BC40:BE40"/>
    <mergeCell ref="BF40:BK40"/>
    <mergeCell ref="BL40:BQ40"/>
    <mergeCell ref="BR40:BW40"/>
    <mergeCell ref="BX40:CA40"/>
    <mergeCell ref="CB40:CD40"/>
    <mergeCell ref="CE39:CH42"/>
    <mergeCell ref="B40:T40"/>
    <mergeCell ref="U40:AB40"/>
    <mergeCell ref="AC40:AF40"/>
    <mergeCell ref="AG40:AJ40"/>
    <mergeCell ref="AK40:AN40"/>
    <mergeCell ref="AO40:AS40"/>
    <mergeCell ref="AT40:AV40"/>
    <mergeCell ref="AW40:AY40"/>
    <mergeCell ref="AZ40:BB40"/>
    <mergeCell ref="BC39:BE39"/>
    <mergeCell ref="BF39:BK39"/>
    <mergeCell ref="BL39:BQ39"/>
    <mergeCell ref="BR39:BW39"/>
    <mergeCell ref="BX39:CA39"/>
    <mergeCell ref="CB39:CD39"/>
    <mergeCell ref="BR41:BW41"/>
    <mergeCell ref="BX41:CA41"/>
    <mergeCell ref="AZ41:BB41"/>
    <mergeCell ref="BC41:BE41"/>
    <mergeCell ref="BF41:BK41"/>
    <mergeCell ref="BL41:BQ41"/>
    <mergeCell ref="U41:AB41"/>
    <mergeCell ref="AC41:AF41"/>
    <mergeCell ref="AG41:AJ41"/>
    <mergeCell ref="AK41:AN41"/>
    <mergeCell ref="AO41:AS41"/>
    <mergeCell ref="B42:E42"/>
    <mergeCell ref="F42:H42"/>
    <mergeCell ref="I42:J42"/>
    <mergeCell ref="K42:L42"/>
    <mergeCell ref="M42:Q42"/>
    <mergeCell ref="R42:T42"/>
    <mergeCell ref="U42:AB42"/>
    <mergeCell ref="AT41:AV41"/>
    <mergeCell ref="AW41:AY41"/>
    <mergeCell ref="AC29:AN29"/>
    <mergeCell ref="AC34:AN34"/>
    <mergeCell ref="AC39:AN39"/>
    <mergeCell ref="CB42:CD42"/>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CB41:CD41"/>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17" priority="10">
      <formula>ISERROR(AC14)</formula>
    </cfRule>
  </conditionalFormatting>
  <conditionalFormatting sqref="AO14:AO17 AO19:AO22 AO24:AO27 AO29:AO32 AO34:AO37 AO39:AO42">
    <cfRule type="containsErrors" dxfId="16" priority="9">
      <formula>ISERROR(AO14)</formula>
    </cfRule>
  </conditionalFormatting>
  <conditionalFormatting sqref="AT18:AV18 AT24:AT27 AT29:AT32 AT34:AT37 AT23:AV23 AT28:AV28 AT33:AV33 AT38:AV38">
    <cfRule type="containsErrors" dxfId="15" priority="4">
      <formula>ISERROR(AT18)</formula>
    </cfRule>
  </conditionalFormatting>
  <conditionalFormatting sqref="AT14:AT17">
    <cfRule type="containsErrors" dxfId="14" priority="3">
      <formula>ISERROR(AT14)</formula>
    </cfRule>
  </conditionalFormatting>
  <conditionalFormatting sqref="AT19:AT22">
    <cfRule type="containsErrors" dxfId="13" priority="2">
      <formula>ISERROR(AT19)</formula>
    </cfRule>
  </conditionalFormatting>
  <conditionalFormatting sqref="AT39:AT42">
    <cfRule type="containsErrors" dxfId="12" priority="1">
      <formula>ISERROR(AT39)</formula>
    </cfRule>
  </conditionalFormatting>
  <hyperlinks>
    <hyperlink ref="CJ8" location="'DATA ENTRY SHEET'!B65" display="'DATA ENTRY SHEET'!B65" xr:uid="{1B1F8FF9-80A6-4F68-9F7E-CA66531F6765}"/>
  </hyperlinks>
  <printOptions horizontalCentered="1" verticalCentered="1"/>
  <pageMargins left="0" right="0" top="0" bottom="0" header="0" footer="0"/>
  <pageSetup scale="7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DK64"/>
  <sheetViews>
    <sheetView zoomScaleNormal="100" workbookViewId="0">
      <selection activeCell="B44" sqref="B44:T50"/>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1701" t="s">
        <v>793</v>
      </c>
      <c r="AU2" s="1701"/>
      <c r="AV2" s="1701"/>
      <c r="AW2" s="1701"/>
      <c r="AX2" s="1701"/>
      <c r="AY2" s="1701"/>
      <c r="AZ2" s="534" t="s">
        <v>550</v>
      </c>
      <c r="BA2" s="190"/>
      <c r="BB2" s="534"/>
      <c r="BC2" s="414"/>
      <c r="BD2" s="414"/>
      <c r="BE2" s="208"/>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12"/>
      <c r="AY3" s="208"/>
      <c r="AZ3" s="190"/>
      <c r="BA3" s="190"/>
      <c r="BB3" s="190"/>
      <c r="BC3" s="414"/>
      <c r="BD3" s="414"/>
      <c r="BE3" s="208"/>
      <c r="BF3" s="208"/>
      <c r="BG3" s="208"/>
      <c r="BH3" s="208"/>
      <c r="BI3" s="212"/>
      <c r="BJ3" s="190"/>
      <c r="BK3" s="374"/>
      <c r="BL3" s="374"/>
      <c r="BM3" s="374"/>
      <c r="BN3" s="190"/>
      <c r="BO3" s="190"/>
      <c r="BP3" s="374"/>
      <c r="BQ3" s="387"/>
      <c r="BR3" s="387"/>
      <c r="BS3" s="387"/>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08"/>
      <c r="AY4" s="212"/>
      <c r="AZ4" s="534" t="s">
        <v>10</v>
      </c>
      <c r="BA4" s="534"/>
      <c r="BB4" s="534"/>
      <c r="BC4" s="211"/>
      <c r="BD4" s="211"/>
      <c r="BE4" s="211"/>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416"/>
      <c r="AZ6" s="533" t="s">
        <v>830</v>
      </c>
      <c r="BA6" s="533"/>
      <c r="BB6" s="533"/>
      <c r="BC6" s="533"/>
      <c r="BD6" s="533"/>
      <c r="BE6" s="417"/>
      <c r="BF6" s="1113" t="str">
        <f>IF(NOT('40-16 PRES - MANDATORY'!$BI$4=""),'40-16 PRES - MANDATORY'!$BI$4,"")</f>
        <v/>
      </c>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1023</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789" t="s">
        <v>14</v>
      </c>
      <c r="C11" s="790"/>
      <c r="D11" s="790"/>
      <c r="E11" s="790"/>
      <c r="F11" s="790"/>
      <c r="G11" s="790"/>
      <c r="H11" s="790"/>
      <c r="I11" s="790"/>
      <c r="J11" s="790"/>
      <c r="K11" s="790"/>
      <c r="L11" s="790"/>
      <c r="M11" s="790"/>
      <c r="N11" s="790"/>
      <c r="O11" s="790"/>
      <c r="P11" s="790"/>
      <c r="Q11" s="790"/>
      <c r="R11" s="790"/>
      <c r="S11" s="791" t="s">
        <v>991</v>
      </c>
      <c r="T11" s="792"/>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53</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SHEET'!J72=""),'DATA ENTRY SHEET'!J72,"")</f>
        <v/>
      </c>
      <c r="V14" s="1341"/>
      <c r="W14" s="1341"/>
      <c r="X14" s="1341"/>
      <c r="Y14" s="1341"/>
      <c r="Z14" s="1341"/>
      <c r="AA14" s="1341"/>
      <c r="AB14" s="1342"/>
      <c r="AC14" s="1640" t="str">
        <f>IF('DATA ENTRY SHEET'!AW72&lt;&gt;"",IF(NOT(TRIM(MID($AC$8,FIND(":",$AC$8)+1,9))="EDLP"),IF(NOT(TRIM(MID($AC$8,FIND(":",$AC$8)+1,9))="NON-EDLP"),TEXT('DATA ENTRY SHEET'!AW72,"$#0.00"),_xlfn.CONCAT(TEXT('DATA ENTRY SHEET'!AW72,"$#0.00")," (NON-EDLP, ADJ is $0.00)")),_xlfn.CONCAT(TEXT('DATA ENTRY SHEET'!AW72,"$#0.00")," (EDLP, ADJ is $0.00)")),"")</f>
        <v/>
      </c>
      <c r="AD14" s="1641"/>
      <c r="AE14" s="1641"/>
      <c r="AF14" s="1641"/>
      <c r="AG14" s="1641"/>
      <c r="AH14" s="1641"/>
      <c r="AI14" s="1641"/>
      <c r="AJ14" s="1641"/>
      <c r="AK14" s="1641"/>
      <c r="AL14" s="1641"/>
      <c r="AM14" s="1641"/>
      <c r="AN14" s="1642"/>
      <c r="AO14" s="1343" t="str">
        <f>IF(NOT('DATA ENTRY SHEET'!BG72=""),'DATA ENTRY SHEET'!BG72,"")</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SHEET'!BN72=""),'DATA ENTRY SHEET'!BN72,"")</f>
        <v/>
      </c>
      <c r="BY14" s="1447"/>
      <c r="BZ14" s="1447"/>
      <c r="CA14" s="1448"/>
      <c r="CB14" s="1449" t="str">
        <f>IF(NOT('DATA ENTRY SHEET'!AR72=""),'DATA ENTRY SHEET'!AR72,"")</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SHEET'!B72=""),'DATA ENTRY SHEET'!B72,"")</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SHEET'!AD72=""),'DATA ENTRY SHEET'!AD72,"")</f>
        <v/>
      </c>
      <c r="V15" s="1644"/>
      <c r="W15" s="1644"/>
      <c r="X15" s="1644"/>
      <c r="Y15" s="1644"/>
      <c r="Z15" s="1644"/>
      <c r="AA15" s="1644"/>
      <c r="AB15" s="1645"/>
      <c r="AC15" s="1646" t="str">
        <f>IF(NOT('DATA ENTRY SHEET'!BA72=""),IF('DATA ENTRY SHEET'!F72="","UPK?",TEXT('DATA ENTRY SHEET'!BA72/'DATA ENTRY SHEET'!F72,"$#0.00")),"")</f>
        <v/>
      </c>
      <c r="AD15" s="1647"/>
      <c r="AE15" s="1647"/>
      <c r="AF15" s="1648"/>
      <c r="AG15" s="1646" t="str">
        <f>IF(NOT('DATA ENTRY SHEET'!BB72=""),IF('DATA ENTRY SHEET'!F72="","UPK?",TEXT('DATA ENTRY SHEET'!BB72/'DATA ENTRY SHEET'!F72,"$#0.00")),"")</f>
        <v/>
      </c>
      <c r="AH15" s="1647"/>
      <c r="AI15" s="1647"/>
      <c r="AJ15" s="1648"/>
      <c r="AK15" s="1646" t="str">
        <f>IF(NOT('DATA ENTRY SHEET'!BC72=""),IF('DATA ENTRY SHEET'!F72="","UPK?",TEXT('DATA ENTRY SHEET'!BC72/'DATA ENTRY SHEET'!F72,"$#0.00")),"")</f>
        <v/>
      </c>
      <c r="AL15" s="1647"/>
      <c r="AM15" s="1647"/>
      <c r="AN15" s="1648"/>
      <c r="AO15" s="1331" t="str">
        <f>IF(NOT('DATA ENTRY SHEET'!BH72=""),'DATA ENTRY SHEET'!BH72,"")</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SHEET'!BK72=""),'DATA ENTRY SHEET'!BK72,"")</f>
        <v/>
      </c>
      <c r="BG15" s="1323"/>
      <c r="BH15" s="1323"/>
      <c r="BI15" s="1323"/>
      <c r="BJ15" s="1323"/>
      <c r="BK15" s="1324"/>
      <c r="BL15" s="1322" t="str">
        <f>IF(NOT('DATA ENTRY SHEET'!BL72=""),'DATA ENTRY SHEET'!BL72,"")</f>
        <v/>
      </c>
      <c r="BM15" s="1323"/>
      <c r="BN15" s="1323"/>
      <c r="BO15" s="1323"/>
      <c r="BP15" s="1323"/>
      <c r="BQ15" s="1324"/>
      <c r="BR15" s="1322" t="str">
        <f>IF(NOT('DATA ENTRY SHEET'!BM72=""),'DATA ENTRY SHEET'!BM72,"")</f>
        <v/>
      </c>
      <c r="BS15" s="1323"/>
      <c r="BT15" s="1323"/>
      <c r="BU15" s="1323"/>
      <c r="BV15" s="1323"/>
      <c r="BW15" s="1324"/>
      <c r="BX15" s="1325" t="str">
        <f>IF(NOT('DATA ENTRY SHEET'!BO72=""),'DATA ENTRY SHEET'!BO72,"")</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464" t="str">
        <f>IF(NOT('DATA ENTRY SHEET'!C72=""),'DATA ENTRY SHEET'!C72,"")</f>
        <v/>
      </c>
      <c r="C16" s="1465"/>
      <c r="D16" s="1465"/>
      <c r="E16" s="1465"/>
      <c r="F16" s="1465"/>
      <c r="G16" s="1465"/>
      <c r="H16" s="1465"/>
      <c r="I16" s="1465"/>
      <c r="J16" s="1465"/>
      <c r="K16" s="1465"/>
      <c r="L16" s="1465"/>
      <c r="M16" s="1465"/>
      <c r="N16" s="1465"/>
      <c r="O16" s="1465"/>
      <c r="P16" s="1465"/>
      <c r="Q16" s="1465"/>
      <c r="R16" s="1465"/>
      <c r="S16" s="1465"/>
      <c r="T16" s="793" t="str">
        <f>IF('DATA ENTRY SHEET'!AG72&lt;&gt;"",LEFT('DATA ENTRY SHEET'!AG72,1),"")</f>
        <v/>
      </c>
      <c r="U16" s="1636" t="str">
        <f>IF(NOT('DATA ENTRY SHEET'!AF72=""),'DATA ENTRY SHEET'!AF72,"")</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SHEET'!BI72=""),'DATA ENTRY SHEET'!BI72,"")</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SHEET'!BP72=""),'DATA ENTRY SHEET'!BP72,"")</f>
        <v/>
      </c>
      <c r="BY16" s="1326"/>
      <c r="BZ16" s="1326"/>
      <c r="CA16" s="1327"/>
      <c r="CB16" s="1455" t="str">
        <f>IF(NOT('DATA ENTRY SHEET'!AP72=""),'DATA ENTRY SHEET'!AP72,"")</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SHEET'!D72=""),'DATA ENTRY SHEET'!D72,"")</f>
        <v/>
      </c>
      <c r="C17" s="1314"/>
      <c r="D17" s="1314"/>
      <c r="E17" s="1315"/>
      <c r="F17" s="1316" t="str">
        <f>IF(NOT('DATA ENTRY SHEET'!E72=""),'DATA ENTRY SHEET'!E72,"")</f>
        <v/>
      </c>
      <c r="G17" s="1317"/>
      <c r="H17" s="1318"/>
      <c r="I17" s="1350" t="str">
        <f>IF(NOT('DATA ENTRY SHEET'!F72=""),'DATA ENTRY SHEET'!F72,"")</f>
        <v/>
      </c>
      <c r="J17" s="1315"/>
      <c r="K17" s="1350" t="str">
        <f>IF(NOT('DATA ENTRY SHEET'!G72=""),'DATA ENTRY SHEET'!G72,"")</f>
        <v/>
      </c>
      <c r="L17" s="1315"/>
      <c r="M17" s="1351" t="str">
        <f>IF(NOT('DATA ENTRY SHEET'!H72=""),'DATA ENTRY SHEET'!H72,"")</f>
        <v/>
      </c>
      <c r="N17" s="1352"/>
      <c r="O17" s="1352"/>
      <c r="P17" s="1352"/>
      <c r="Q17" s="1353"/>
      <c r="R17" s="1350" t="str">
        <f>IF(NOT('DATA ENTRY SHEET'!I72=""),'DATA ENTRY SHEET'!I72,"")</f>
        <v/>
      </c>
      <c r="S17" s="1314"/>
      <c r="T17" s="1315"/>
      <c r="U17" s="1633" t="str">
        <f>IF(NOT('DATA ENTRY SHEET'!AE72=""),'DATA ENTRY SHEET'!AE72,"")</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SHEET'!BJ72=""),'DATA ENTRY SHEET'!BJ72,"")</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SHEET'!AU72=""),'DATA ENTRY SHEET'!AU72,"")</f>
        <v/>
      </c>
      <c r="BV17" s="1399"/>
      <c r="BW17" s="1400"/>
      <c r="BX17" s="1401"/>
      <c r="BY17" s="1402"/>
      <c r="BZ17" s="1402"/>
      <c r="CA17" s="1403"/>
      <c r="CB17" s="1369" t="str">
        <f>IF(NOT('DATA ENTRY SHEET'!AQ72=""),'DATA ENTRY SHEET'!AQ72,"")</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79"/>
      <c r="V18" s="679"/>
      <c r="W18" s="679"/>
      <c r="X18" s="679"/>
      <c r="Y18" s="679"/>
      <c r="Z18" s="679"/>
      <c r="AA18" s="679"/>
      <c r="AB18" s="679"/>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54</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SHEET'!J73=""),'DATA ENTRY SHEET'!J73,"")</f>
        <v/>
      </c>
      <c r="V19" s="1341"/>
      <c r="W19" s="1341"/>
      <c r="X19" s="1341"/>
      <c r="Y19" s="1341"/>
      <c r="Z19" s="1341"/>
      <c r="AA19" s="1341"/>
      <c r="AB19" s="1342"/>
      <c r="AC19" s="1640" t="str">
        <f>IF('DATA ENTRY SHEET'!AW73&lt;&gt;"",IF(NOT(TRIM(MID($AC$8,FIND(":",$AC$8)+1,9))="EDLP"),IF(NOT(TRIM(MID($AC$8,FIND(":",$AC$8)+1,9))="NON-EDLP"),TEXT('DATA ENTRY SHEET'!AW73,"$#0.00"),_xlfn.CONCAT(TEXT('DATA ENTRY SHEET'!AW73,"$#0.00")," (NON-EDLP, ADJ is $0.00)")),_xlfn.CONCAT(TEXT('DATA ENTRY SHEET'!AW73,"$#0.00")," (EDLP, ADJ is $0.00)")),"")</f>
        <v/>
      </c>
      <c r="AD19" s="1641"/>
      <c r="AE19" s="1641"/>
      <c r="AF19" s="1641"/>
      <c r="AG19" s="1641"/>
      <c r="AH19" s="1641"/>
      <c r="AI19" s="1641"/>
      <c r="AJ19" s="1641"/>
      <c r="AK19" s="1641"/>
      <c r="AL19" s="1641"/>
      <c r="AM19" s="1641"/>
      <c r="AN19" s="1642"/>
      <c r="AO19" s="1343" t="str">
        <f>IF(NOT('DATA ENTRY SHEET'!BG73=""),'DATA ENTRY SHEET'!BG73,"")</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SHEET'!BN73=""),'DATA ENTRY SHEET'!BN73,"")</f>
        <v/>
      </c>
      <c r="BY19" s="1447"/>
      <c r="BZ19" s="1447"/>
      <c r="CA19" s="1448"/>
      <c r="CB19" s="1449" t="str">
        <f>IF(NOT('DATA ENTRY SHEET'!AR73=""),'DATA ENTRY SHEET'!AR73,"")</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SHEET'!B73=""),'DATA ENTRY SHEET'!B73,"")</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SHEET'!AD73=""),'DATA ENTRY SHEET'!AD73,"")</f>
        <v/>
      </c>
      <c r="V20" s="1644"/>
      <c r="W20" s="1644"/>
      <c r="X20" s="1644"/>
      <c r="Y20" s="1644"/>
      <c r="Z20" s="1644"/>
      <c r="AA20" s="1644"/>
      <c r="AB20" s="1645"/>
      <c r="AC20" s="1646" t="str">
        <f>IF(NOT('DATA ENTRY SHEET'!BA73=""),IF('DATA ENTRY SHEET'!F73="","UPK?",TEXT('DATA ENTRY SHEET'!BA73/'DATA ENTRY SHEET'!F73,"$#0.00")),"")</f>
        <v/>
      </c>
      <c r="AD20" s="1647"/>
      <c r="AE20" s="1647"/>
      <c r="AF20" s="1648"/>
      <c r="AG20" s="1646" t="str">
        <f>IF(NOT('DATA ENTRY SHEET'!BB73=""),IF('DATA ENTRY SHEET'!F73="","UPK?",TEXT('DATA ENTRY SHEET'!BB73/'DATA ENTRY SHEET'!F73,"$#0.00")),"")</f>
        <v/>
      </c>
      <c r="AH20" s="1647"/>
      <c r="AI20" s="1647"/>
      <c r="AJ20" s="1648"/>
      <c r="AK20" s="1646" t="str">
        <f>IF(NOT('DATA ENTRY SHEET'!BC73=""),IF('DATA ENTRY SHEET'!F73="","UPK?",TEXT('DATA ENTRY SHEET'!BC73/'DATA ENTRY SHEET'!F73,"$#0.00")),"")</f>
        <v/>
      </c>
      <c r="AL20" s="1647"/>
      <c r="AM20" s="1647"/>
      <c r="AN20" s="1648"/>
      <c r="AO20" s="1331" t="str">
        <f>IF(NOT('DATA ENTRY SHEET'!BH73=""),'DATA ENTRY SHEET'!BH73,"")</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SHEET'!BK73=""),'DATA ENTRY SHEET'!BK73,"")</f>
        <v/>
      </c>
      <c r="BG20" s="1323"/>
      <c r="BH20" s="1323"/>
      <c r="BI20" s="1323"/>
      <c r="BJ20" s="1323"/>
      <c r="BK20" s="1324"/>
      <c r="BL20" s="1322" t="str">
        <f>IF(NOT('DATA ENTRY SHEET'!BL73=""),'DATA ENTRY SHEET'!BL73,"")</f>
        <v/>
      </c>
      <c r="BM20" s="1323"/>
      <c r="BN20" s="1323"/>
      <c r="BO20" s="1323"/>
      <c r="BP20" s="1323"/>
      <c r="BQ20" s="1324"/>
      <c r="BR20" s="1322" t="str">
        <f>IF(NOT('DATA ENTRY SHEET'!BM73=""),'DATA ENTRY SHEET'!BM73,"")</f>
        <v/>
      </c>
      <c r="BS20" s="1323"/>
      <c r="BT20" s="1323"/>
      <c r="BU20" s="1323"/>
      <c r="BV20" s="1323"/>
      <c r="BW20" s="1324"/>
      <c r="BX20" s="1325" t="str">
        <f>IF(NOT('DATA ENTRY SHEET'!BO73=""),'DATA ENTRY SHEET'!BO73,"")</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464" t="str">
        <f>IF(NOT('DATA ENTRY SHEET'!C73=""),'DATA ENTRY SHEET'!C73,"")</f>
        <v/>
      </c>
      <c r="C21" s="1465"/>
      <c r="D21" s="1465"/>
      <c r="E21" s="1465"/>
      <c r="F21" s="1465"/>
      <c r="G21" s="1465"/>
      <c r="H21" s="1465"/>
      <c r="I21" s="1465"/>
      <c r="J21" s="1465"/>
      <c r="K21" s="1465"/>
      <c r="L21" s="1465"/>
      <c r="M21" s="1465"/>
      <c r="N21" s="1465"/>
      <c r="O21" s="1465"/>
      <c r="P21" s="1465"/>
      <c r="Q21" s="1465"/>
      <c r="R21" s="1465"/>
      <c r="S21" s="1465"/>
      <c r="T21" s="793" t="str">
        <f>IF('DATA ENTRY SHEET'!AG73&lt;&gt;"",LEFT('DATA ENTRY SHEET'!AG73,1),"")</f>
        <v/>
      </c>
      <c r="U21" s="1636" t="str">
        <f>IF(NOT('DATA ENTRY SHEET'!AF73=""),'DATA ENTRY SHEET'!AF73,"")</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SHEET'!BI73=""),'DATA ENTRY SHEET'!BI73,"")</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SHEET'!BP73=""),'DATA ENTRY SHEET'!BP73,"")</f>
        <v/>
      </c>
      <c r="BY21" s="1326"/>
      <c r="BZ21" s="1326"/>
      <c r="CA21" s="1327"/>
      <c r="CB21" s="1455" t="str">
        <f>IF(NOT('DATA ENTRY SHEET'!AP73=""),'DATA ENTRY SHEET'!AP73,"")</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SHEET'!D73=""),'DATA ENTRY SHEET'!D73,"")</f>
        <v/>
      </c>
      <c r="C22" s="1314"/>
      <c r="D22" s="1314"/>
      <c r="E22" s="1315"/>
      <c r="F22" s="1316" t="str">
        <f>IF(NOT('DATA ENTRY SHEET'!E73=""),'DATA ENTRY SHEET'!E73,"")</f>
        <v/>
      </c>
      <c r="G22" s="1317"/>
      <c r="H22" s="1318"/>
      <c r="I22" s="1350" t="str">
        <f>IF(NOT('DATA ENTRY SHEET'!F73=""),'DATA ENTRY SHEET'!F73,"")</f>
        <v/>
      </c>
      <c r="J22" s="1315"/>
      <c r="K22" s="1350" t="str">
        <f>IF(NOT('DATA ENTRY SHEET'!G73=""),'DATA ENTRY SHEET'!G73,"")</f>
        <v/>
      </c>
      <c r="L22" s="1315"/>
      <c r="M22" s="1351" t="str">
        <f>IF(NOT('DATA ENTRY SHEET'!H73=""),'DATA ENTRY SHEET'!H73,"")</f>
        <v/>
      </c>
      <c r="N22" s="1352"/>
      <c r="O22" s="1352"/>
      <c r="P22" s="1352"/>
      <c r="Q22" s="1353"/>
      <c r="R22" s="1350" t="str">
        <f>IF(NOT('DATA ENTRY SHEET'!I73=""),'DATA ENTRY SHEET'!I73,"")</f>
        <v/>
      </c>
      <c r="S22" s="1314"/>
      <c r="T22" s="1315"/>
      <c r="U22" s="1633" t="str">
        <f>IF(NOT('DATA ENTRY SHEET'!AE73=""),'DATA ENTRY SHEET'!AE73,"")</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SHEET'!BJ73=""),'DATA ENTRY SHEET'!BJ73,"")</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SHEET'!AU73=""),'DATA ENTRY SHEET'!AU73,"")</f>
        <v/>
      </c>
      <c r="BV22" s="1399"/>
      <c r="BW22" s="1400"/>
      <c r="BX22" s="1401"/>
      <c r="BY22" s="1402"/>
      <c r="BZ22" s="1402"/>
      <c r="CA22" s="1403"/>
      <c r="CB22" s="1369" t="str">
        <f>IF(NOT('DATA ENTRY SHEET'!AQ73=""),'DATA ENTRY SHEET'!AQ73,"")</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79"/>
      <c r="V23" s="679"/>
      <c r="W23" s="679"/>
      <c r="X23" s="679"/>
      <c r="Y23" s="679"/>
      <c r="Z23" s="679"/>
      <c r="AA23" s="679"/>
      <c r="AB23" s="679"/>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55</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SHEET'!J74=""),'DATA ENTRY SHEET'!J74,"")</f>
        <v/>
      </c>
      <c r="V24" s="1341"/>
      <c r="W24" s="1341"/>
      <c r="X24" s="1341"/>
      <c r="Y24" s="1341"/>
      <c r="Z24" s="1341"/>
      <c r="AA24" s="1341"/>
      <c r="AB24" s="1342"/>
      <c r="AC24" s="1640" t="str">
        <f>IF('DATA ENTRY SHEET'!AW74&lt;&gt;"",IF(NOT(TRIM(MID($AC$8,FIND(":",$AC$8)+1,9))="EDLP"),IF(NOT(TRIM(MID($AC$8,FIND(":",$AC$8)+1,9))="NON-EDLP"),TEXT('DATA ENTRY SHEET'!AW74,"$#0.00"),_xlfn.CONCAT(TEXT('DATA ENTRY SHEET'!AW74,"$#0.00")," (NON-EDLP, ADJ is $0.00)")),_xlfn.CONCAT(TEXT('DATA ENTRY SHEET'!AW74,"$#0.00")," (EDLP, ADJ is $0.00)")),"")</f>
        <v/>
      </c>
      <c r="AD24" s="1641"/>
      <c r="AE24" s="1641"/>
      <c r="AF24" s="1641"/>
      <c r="AG24" s="1641"/>
      <c r="AH24" s="1641"/>
      <c r="AI24" s="1641"/>
      <c r="AJ24" s="1641"/>
      <c r="AK24" s="1641"/>
      <c r="AL24" s="1641"/>
      <c r="AM24" s="1641"/>
      <c r="AN24" s="1642"/>
      <c r="AO24" s="1343" t="str">
        <f>IF(NOT('DATA ENTRY SHEET'!BG74=""),'DATA ENTRY SHEET'!BG74,"")</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SHEET'!BN74=""),'DATA ENTRY SHEET'!BN74,"")</f>
        <v/>
      </c>
      <c r="BY24" s="1447"/>
      <c r="BZ24" s="1447"/>
      <c r="CA24" s="1448"/>
      <c r="CB24" s="1449" t="str">
        <f>IF(NOT('DATA ENTRY SHEET'!AR74=""),'DATA ENTRY SHEET'!AR74,"")</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SHEET'!B74=""),'DATA ENTRY SHEET'!B74,"")</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SHEET'!AD74=""),'DATA ENTRY SHEET'!AD74,"")</f>
        <v/>
      </c>
      <c r="V25" s="1644"/>
      <c r="W25" s="1644"/>
      <c r="X25" s="1644"/>
      <c r="Y25" s="1644"/>
      <c r="Z25" s="1644"/>
      <c r="AA25" s="1644"/>
      <c r="AB25" s="1645"/>
      <c r="AC25" s="1646" t="str">
        <f>IF(NOT('DATA ENTRY SHEET'!BA74=""),IF('DATA ENTRY SHEET'!F74="","UPK?",TEXT('DATA ENTRY SHEET'!BA74/'DATA ENTRY SHEET'!F74,"$#0.00")),"")</f>
        <v/>
      </c>
      <c r="AD25" s="1647"/>
      <c r="AE25" s="1647"/>
      <c r="AF25" s="1648"/>
      <c r="AG25" s="1646" t="str">
        <f>IF(NOT('DATA ENTRY SHEET'!BB74=""),IF('DATA ENTRY SHEET'!F74="","UPK?",TEXT('DATA ENTRY SHEET'!BB74/'DATA ENTRY SHEET'!F74,"$#0.00")),"")</f>
        <v/>
      </c>
      <c r="AH25" s="1647"/>
      <c r="AI25" s="1647"/>
      <c r="AJ25" s="1648"/>
      <c r="AK25" s="1646" t="str">
        <f>IF(NOT('DATA ENTRY SHEET'!BC74=""),IF('DATA ENTRY SHEET'!F74="","UPK?",TEXT('DATA ENTRY SHEET'!BC74/'DATA ENTRY SHEET'!F74,"$#0.00")),"")</f>
        <v/>
      </c>
      <c r="AL25" s="1647"/>
      <c r="AM25" s="1647"/>
      <c r="AN25" s="1648"/>
      <c r="AO25" s="1331" t="str">
        <f>IF(NOT('DATA ENTRY SHEET'!BH74=""),'DATA ENTRY SHEET'!BH74,"")</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SHEET'!BK74=""),'DATA ENTRY SHEET'!BK74,"")</f>
        <v/>
      </c>
      <c r="BG25" s="1323"/>
      <c r="BH25" s="1323"/>
      <c r="BI25" s="1323"/>
      <c r="BJ25" s="1323"/>
      <c r="BK25" s="1324"/>
      <c r="BL25" s="1322" t="str">
        <f>IF(NOT('DATA ENTRY SHEET'!BL74=""),'DATA ENTRY SHEET'!BL74,"")</f>
        <v/>
      </c>
      <c r="BM25" s="1323"/>
      <c r="BN25" s="1323"/>
      <c r="BO25" s="1323"/>
      <c r="BP25" s="1323"/>
      <c r="BQ25" s="1324"/>
      <c r="BR25" s="1322" t="str">
        <f>IF(NOT('DATA ENTRY SHEET'!BM74=""),'DATA ENTRY SHEET'!BM74,"")</f>
        <v/>
      </c>
      <c r="BS25" s="1323"/>
      <c r="BT25" s="1323"/>
      <c r="BU25" s="1323"/>
      <c r="BV25" s="1323"/>
      <c r="BW25" s="1324"/>
      <c r="BX25" s="1325" t="str">
        <f>IF(NOT('DATA ENTRY SHEET'!BO74=""),'DATA ENTRY SHEET'!BO74,"")</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464" t="str">
        <f>IF(NOT('DATA ENTRY SHEET'!C74=""),'DATA ENTRY SHEET'!C74,"")</f>
        <v/>
      </c>
      <c r="C26" s="1465"/>
      <c r="D26" s="1465"/>
      <c r="E26" s="1465"/>
      <c r="F26" s="1465"/>
      <c r="G26" s="1465"/>
      <c r="H26" s="1465"/>
      <c r="I26" s="1465"/>
      <c r="J26" s="1465"/>
      <c r="K26" s="1465"/>
      <c r="L26" s="1465"/>
      <c r="M26" s="1465"/>
      <c r="N26" s="1465"/>
      <c r="O26" s="1465"/>
      <c r="P26" s="1465"/>
      <c r="Q26" s="1465"/>
      <c r="R26" s="1465"/>
      <c r="S26" s="1465"/>
      <c r="T26" s="793" t="str">
        <f>IF('DATA ENTRY SHEET'!AG74&lt;&gt;"",LEFT('DATA ENTRY SHEET'!AG74,1),"")</f>
        <v/>
      </c>
      <c r="U26" s="1636" t="str">
        <f>IF(NOT('DATA ENTRY SHEET'!AF74=""),'DATA ENTRY SHEET'!AF74,"")</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SHEET'!BI74=""),'DATA ENTRY SHEET'!BI74,"")</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SHEET'!BP74=""),'DATA ENTRY SHEET'!BP74,"")</f>
        <v/>
      </c>
      <c r="BY26" s="1326"/>
      <c r="BZ26" s="1326"/>
      <c r="CA26" s="1327"/>
      <c r="CB26" s="1455" t="str">
        <f>IF(NOT('DATA ENTRY SHEET'!AP74=""),'DATA ENTRY SHEET'!AP74,"")</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SHEET'!D74=""),'DATA ENTRY SHEET'!D74,"")</f>
        <v/>
      </c>
      <c r="C27" s="1314"/>
      <c r="D27" s="1314"/>
      <c r="E27" s="1315"/>
      <c r="F27" s="1316" t="str">
        <f>IF(NOT('DATA ENTRY SHEET'!E74=""),'DATA ENTRY SHEET'!E74,"")</f>
        <v/>
      </c>
      <c r="G27" s="1317"/>
      <c r="H27" s="1318"/>
      <c r="I27" s="1350" t="str">
        <f>IF(NOT('DATA ENTRY SHEET'!F74=""),'DATA ENTRY SHEET'!F74,"")</f>
        <v/>
      </c>
      <c r="J27" s="1315"/>
      <c r="K27" s="1350" t="str">
        <f>IF(NOT('DATA ENTRY SHEET'!G74=""),'DATA ENTRY SHEET'!G74,"")</f>
        <v/>
      </c>
      <c r="L27" s="1315"/>
      <c r="M27" s="1351" t="str">
        <f>IF(NOT('DATA ENTRY SHEET'!H74=""),'DATA ENTRY SHEET'!H74,"")</f>
        <v/>
      </c>
      <c r="N27" s="1352"/>
      <c r="O27" s="1352"/>
      <c r="P27" s="1352"/>
      <c r="Q27" s="1353"/>
      <c r="R27" s="1350" t="str">
        <f>IF(NOT('DATA ENTRY SHEET'!I74=""),'DATA ENTRY SHEET'!I74,"")</f>
        <v/>
      </c>
      <c r="S27" s="1314"/>
      <c r="T27" s="1315"/>
      <c r="U27" s="1633" t="str">
        <f>IF(NOT('DATA ENTRY SHEET'!AE74=""),'DATA ENTRY SHEET'!AE74,"")</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SHEET'!BJ74=""),'DATA ENTRY SHEET'!BJ74,"")</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SHEET'!AU74=""),'DATA ENTRY SHEET'!AU74,"")</f>
        <v/>
      </c>
      <c r="BV27" s="1399"/>
      <c r="BW27" s="1400"/>
      <c r="BX27" s="1401"/>
      <c r="BY27" s="1402"/>
      <c r="BZ27" s="1402"/>
      <c r="CA27" s="1403"/>
      <c r="CB27" s="1369" t="str">
        <f>IF(NOT('DATA ENTRY SHEET'!AQ74=""),'DATA ENTRY SHEET'!AQ74,"")</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79"/>
      <c r="V28" s="679"/>
      <c r="W28" s="679"/>
      <c r="X28" s="679"/>
      <c r="Y28" s="679"/>
      <c r="Z28" s="679"/>
      <c r="AA28" s="679"/>
      <c r="AB28" s="679"/>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56</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SHEET'!J75=""),'DATA ENTRY SHEET'!J75,"")</f>
        <v/>
      </c>
      <c r="V29" s="1341"/>
      <c r="W29" s="1341"/>
      <c r="X29" s="1341"/>
      <c r="Y29" s="1341"/>
      <c r="Z29" s="1341"/>
      <c r="AA29" s="1341"/>
      <c r="AB29" s="1342"/>
      <c r="AC29" s="1640" t="str">
        <f>IF('DATA ENTRY SHEET'!AW75&lt;&gt;"",IF(NOT(TRIM(MID($AC$8,FIND(":",$AC$8)+1,9))="EDLP"),IF(NOT(TRIM(MID($AC$8,FIND(":",$AC$8)+1,9))="NON-EDLP"),TEXT('DATA ENTRY SHEET'!AW75,"$#0.00"),_xlfn.CONCAT(TEXT('DATA ENTRY SHEET'!AW75,"$#0.00")," (NON-EDLP, ADJ is $0.00)")),_xlfn.CONCAT(TEXT('DATA ENTRY SHEET'!AW75,"$#0.00")," (EDLP, ADJ is $0.00)")),"")</f>
        <v/>
      </c>
      <c r="AD29" s="1641"/>
      <c r="AE29" s="1641"/>
      <c r="AF29" s="1641"/>
      <c r="AG29" s="1641"/>
      <c r="AH29" s="1641"/>
      <c r="AI29" s="1641"/>
      <c r="AJ29" s="1641"/>
      <c r="AK29" s="1641"/>
      <c r="AL29" s="1641"/>
      <c r="AM29" s="1641"/>
      <c r="AN29" s="1642"/>
      <c r="AO29" s="1343" t="str">
        <f>IF(NOT('DATA ENTRY SHEET'!BG75=""),'DATA ENTRY SHEET'!BG75,"")</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SHEET'!BN75=""),'DATA ENTRY SHEET'!BN75,"")</f>
        <v/>
      </c>
      <c r="BY29" s="1447"/>
      <c r="BZ29" s="1447"/>
      <c r="CA29" s="1448"/>
      <c r="CB29" s="1449" t="str">
        <f>IF(NOT('DATA ENTRY SHEET'!AR75=""),'DATA ENTRY SHEET'!AR75,"")</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SHEET'!B75=""),'DATA ENTRY SHEET'!B75,"")</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SHEET'!AD75=""),'DATA ENTRY SHEET'!AD75,"")</f>
        <v/>
      </c>
      <c r="V30" s="1644"/>
      <c r="W30" s="1644"/>
      <c r="X30" s="1644"/>
      <c r="Y30" s="1644"/>
      <c r="Z30" s="1644"/>
      <c r="AA30" s="1644"/>
      <c r="AB30" s="1645"/>
      <c r="AC30" s="1646" t="str">
        <f>IF(NOT('DATA ENTRY SHEET'!BA75=""),IF('DATA ENTRY SHEET'!F75="","UPK?",TEXT('DATA ENTRY SHEET'!BA75/'DATA ENTRY SHEET'!F75,"$#0.00")),"")</f>
        <v/>
      </c>
      <c r="AD30" s="1647"/>
      <c r="AE30" s="1647"/>
      <c r="AF30" s="1648"/>
      <c r="AG30" s="1646" t="str">
        <f>IF(NOT('DATA ENTRY SHEET'!BB75=""),IF('DATA ENTRY SHEET'!F75="","UPK?",TEXT('DATA ENTRY SHEET'!BB75/'DATA ENTRY SHEET'!F75,"$#0.00")),"")</f>
        <v/>
      </c>
      <c r="AH30" s="1647"/>
      <c r="AI30" s="1647"/>
      <c r="AJ30" s="1648"/>
      <c r="AK30" s="1646" t="str">
        <f>IF(NOT('DATA ENTRY SHEET'!BC75=""),IF('DATA ENTRY SHEET'!F75="","UPK?",TEXT('DATA ENTRY SHEET'!BC75/'DATA ENTRY SHEET'!F75,"$#0.00")),"")</f>
        <v/>
      </c>
      <c r="AL30" s="1647"/>
      <c r="AM30" s="1647"/>
      <c r="AN30" s="1648"/>
      <c r="AO30" s="1331" t="str">
        <f>IF(NOT('DATA ENTRY SHEET'!BH75=""),'DATA ENTRY SHEET'!BH75,"")</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SHEET'!BK75=""),'DATA ENTRY SHEET'!BK75,"")</f>
        <v/>
      </c>
      <c r="BG30" s="1323"/>
      <c r="BH30" s="1323"/>
      <c r="BI30" s="1323"/>
      <c r="BJ30" s="1323"/>
      <c r="BK30" s="1324"/>
      <c r="BL30" s="1322" t="str">
        <f>IF(NOT('DATA ENTRY SHEET'!BL75=""),'DATA ENTRY SHEET'!BL75,"")</f>
        <v/>
      </c>
      <c r="BM30" s="1323"/>
      <c r="BN30" s="1323"/>
      <c r="BO30" s="1323"/>
      <c r="BP30" s="1323"/>
      <c r="BQ30" s="1324"/>
      <c r="BR30" s="1322" t="str">
        <f>IF(NOT('DATA ENTRY SHEET'!BM75=""),'DATA ENTRY SHEET'!BM75,"")</f>
        <v/>
      </c>
      <c r="BS30" s="1323"/>
      <c r="BT30" s="1323"/>
      <c r="BU30" s="1323"/>
      <c r="BV30" s="1323"/>
      <c r="BW30" s="1324"/>
      <c r="BX30" s="1325" t="str">
        <f>IF(NOT('DATA ENTRY SHEET'!BO75=""),'DATA ENTRY SHEET'!BO75,"")</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464" t="str">
        <f>IF(NOT('DATA ENTRY SHEET'!C75=""),'DATA ENTRY SHEET'!C75,"")</f>
        <v/>
      </c>
      <c r="C31" s="1465"/>
      <c r="D31" s="1465"/>
      <c r="E31" s="1465"/>
      <c r="F31" s="1465"/>
      <c r="G31" s="1465"/>
      <c r="H31" s="1465"/>
      <c r="I31" s="1465"/>
      <c r="J31" s="1465"/>
      <c r="K31" s="1465"/>
      <c r="L31" s="1465"/>
      <c r="M31" s="1465"/>
      <c r="N31" s="1465"/>
      <c r="O31" s="1465"/>
      <c r="P31" s="1465"/>
      <c r="Q31" s="1465"/>
      <c r="R31" s="1465"/>
      <c r="S31" s="1465"/>
      <c r="T31" s="793" t="str">
        <f>IF('DATA ENTRY SHEET'!AG75&lt;&gt;"",LEFT('DATA ENTRY SHEET'!AG75,1),"")</f>
        <v/>
      </c>
      <c r="U31" s="1636" t="str">
        <f>IF(NOT('DATA ENTRY SHEET'!AF75=""),'DATA ENTRY SHEET'!AF75,"")</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SHEET'!BI75=""),'DATA ENTRY SHEET'!BI75,"")</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SHEET'!BP75=""),'DATA ENTRY SHEET'!BP75,"")</f>
        <v/>
      </c>
      <c r="BY31" s="1326"/>
      <c r="BZ31" s="1326"/>
      <c r="CA31" s="1327"/>
      <c r="CB31" s="1455" t="str">
        <f>IF(NOT('DATA ENTRY SHEET'!AP75=""),'DATA ENTRY SHEET'!AP75,"")</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SHEET'!D75=""),'DATA ENTRY SHEET'!D75,"")</f>
        <v/>
      </c>
      <c r="C32" s="1314"/>
      <c r="D32" s="1314"/>
      <c r="E32" s="1315"/>
      <c r="F32" s="1316" t="str">
        <f>IF(NOT('DATA ENTRY SHEET'!E75=""),'DATA ENTRY SHEET'!E75,"")</f>
        <v/>
      </c>
      <c r="G32" s="1317"/>
      <c r="H32" s="1318"/>
      <c r="I32" s="1350" t="str">
        <f>IF(NOT('DATA ENTRY SHEET'!F75=""),'DATA ENTRY SHEET'!F75,"")</f>
        <v/>
      </c>
      <c r="J32" s="1315"/>
      <c r="K32" s="1350" t="str">
        <f>IF(NOT('DATA ENTRY SHEET'!G75=""),'DATA ENTRY SHEET'!G75,"")</f>
        <v/>
      </c>
      <c r="L32" s="1315"/>
      <c r="M32" s="1351" t="str">
        <f>IF(NOT('DATA ENTRY SHEET'!H75=""),'DATA ENTRY SHEET'!H75,"")</f>
        <v/>
      </c>
      <c r="N32" s="1352"/>
      <c r="O32" s="1352"/>
      <c r="P32" s="1352"/>
      <c r="Q32" s="1353"/>
      <c r="R32" s="1350" t="str">
        <f>IF(NOT('DATA ENTRY SHEET'!I75=""),'DATA ENTRY SHEET'!I75,"")</f>
        <v/>
      </c>
      <c r="S32" s="1314"/>
      <c r="T32" s="1315"/>
      <c r="U32" s="1633" t="str">
        <f>IF(NOT('DATA ENTRY SHEET'!AE75=""),'DATA ENTRY SHEET'!AE75,"")</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SHEET'!BJ75=""),'DATA ENTRY SHEET'!BJ75,"")</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SHEET'!AU75=""),'DATA ENTRY SHEET'!AU75,"")</f>
        <v/>
      </c>
      <c r="BV32" s="1399"/>
      <c r="BW32" s="1400"/>
      <c r="BX32" s="1401"/>
      <c r="BY32" s="1402"/>
      <c r="BZ32" s="1402"/>
      <c r="CA32" s="1403"/>
      <c r="CB32" s="1369" t="str">
        <f>IF(NOT('DATA ENTRY SHEET'!AQ75=""),'DATA ENTRY SHEET'!AQ75,"")</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79"/>
      <c r="V33" s="679"/>
      <c r="W33" s="679"/>
      <c r="X33" s="679"/>
      <c r="Y33" s="679"/>
      <c r="Z33" s="679"/>
      <c r="AA33" s="679"/>
      <c r="AB33" s="679"/>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57</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SHEET'!J76=""),'DATA ENTRY SHEET'!J76,"")</f>
        <v/>
      </c>
      <c r="V34" s="1341"/>
      <c r="W34" s="1341"/>
      <c r="X34" s="1341"/>
      <c r="Y34" s="1341"/>
      <c r="Z34" s="1341"/>
      <c r="AA34" s="1341"/>
      <c r="AB34" s="1342"/>
      <c r="AC34" s="1640" t="str">
        <f>IF('DATA ENTRY SHEET'!AW76&lt;&gt;"",IF(NOT(TRIM(MID($AC$8,FIND(":",$AC$8)+1,9))="EDLP"),IF(NOT(TRIM(MID($AC$8,FIND(":",$AC$8)+1,9))="NON-EDLP"),TEXT('DATA ENTRY SHEET'!AW76,"$#0.00"),_xlfn.CONCAT(TEXT('DATA ENTRY SHEET'!AW76,"$#0.00")," (NON-EDLP, ADJ is $0.00)")),_xlfn.CONCAT(TEXT('DATA ENTRY SHEET'!AW76,"$#0.00")," (EDLP, ADJ is $0.00)")),"")</f>
        <v/>
      </c>
      <c r="AD34" s="1641"/>
      <c r="AE34" s="1641"/>
      <c r="AF34" s="1641"/>
      <c r="AG34" s="1641"/>
      <c r="AH34" s="1641"/>
      <c r="AI34" s="1641"/>
      <c r="AJ34" s="1641"/>
      <c r="AK34" s="1641"/>
      <c r="AL34" s="1641"/>
      <c r="AM34" s="1641"/>
      <c r="AN34" s="1642"/>
      <c r="AO34" s="1343" t="str">
        <f>IF(NOT('DATA ENTRY SHEET'!BG76=""),'DATA ENTRY SHEET'!BG76,"")</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SHEET'!BN76=""),'DATA ENTRY SHEET'!BN76,"")</f>
        <v/>
      </c>
      <c r="BY34" s="1447"/>
      <c r="BZ34" s="1447"/>
      <c r="CA34" s="1448"/>
      <c r="CB34" s="1449" t="str">
        <f>IF(NOT('DATA ENTRY SHEET'!AR76=""),'DATA ENTRY SHEET'!AR76,"")</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SHEET'!B76=""),'DATA ENTRY SHEET'!B76,"")</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SHEET'!AD76=""),'DATA ENTRY SHEET'!AD76,"")</f>
        <v/>
      </c>
      <c r="V35" s="1644"/>
      <c r="W35" s="1644"/>
      <c r="X35" s="1644"/>
      <c r="Y35" s="1644"/>
      <c r="Z35" s="1644"/>
      <c r="AA35" s="1644"/>
      <c r="AB35" s="1645"/>
      <c r="AC35" s="1646" t="str">
        <f>IF(NOT('DATA ENTRY SHEET'!BA76=""),IF('DATA ENTRY SHEET'!F76="","UPK?",TEXT('DATA ENTRY SHEET'!BA76/'DATA ENTRY SHEET'!F76,"$#0.00")),"")</f>
        <v/>
      </c>
      <c r="AD35" s="1647"/>
      <c r="AE35" s="1647"/>
      <c r="AF35" s="1648"/>
      <c r="AG35" s="1646" t="str">
        <f>IF(NOT('DATA ENTRY SHEET'!BB76=""),IF('DATA ENTRY SHEET'!F76="","UPK?",TEXT('DATA ENTRY SHEET'!BB76/'DATA ENTRY SHEET'!F76,"$#0.00")),"")</f>
        <v/>
      </c>
      <c r="AH35" s="1647"/>
      <c r="AI35" s="1647"/>
      <c r="AJ35" s="1648"/>
      <c r="AK35" s="1646" t="str">
        <f>IF(NOT('DATA ENTRY SHEET'!BC76=""),IF('DATA ENTRY SHEET'!F76="","UPK?",TEXT('DATA ENTRY SHEET'!BC76/'DATA ENTRY SHEET'!F76,"$#0.00")),"")</f>
        <v/>
      </c>
      <c r="AL35" s="1647"/>
      <c r="AM35" s="1647"/>
      <c r="AN35" s="1648"/>
      <c r="AO35" s="1331" t="str">
        <f>IF(NOT('DATA ENTRY SHEET'!BH76=""),'DATA ENTRY SHEET'!BH76,"")</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SHEET'!BK76=""),'DATA ENTRY SHEET'!BK76,"")</f>
        <v/>
      </c>
      <c r="BG35" s="1323"/>
      <c r="BH35" s="1323"/>
      <c r="BI35" s="1323"/>
      <c r="BJ35" s="1323"/>
      <c r="BK35" s="1324"/>
      <c r="BL35" s="1322" t="str">
        <f>IF(NOT('DATA ENTRY SHEET'!BL76=""),'DATA ENTRY SHEET'!BL76,"")</f>
        <v/>
      </c>
      <c r="BM35" s="1323"/>
      <c r="BN35" s="1323"/>
      <c r="BO35" s="1323"/>
      <c r="BP35" s="1323"/>
      <c r="BQ35" s="1324"/>
      <c r="BR35" s="1322" t="str">
        <f>IF(NOT('DATA ENTRY SHEET'!BM76=""),'DATA ENTRY SHEET'!BM76,"")</f>
        <v/>
      </c>
      <c r="BS35" s="1323"/>
      <c r="BT35" s="1323"/>
      <c r="BU35" s="1323"/>
      <c r="BV35" s="1323"/>
      <c r="BW35" s="1324"/>
      <c r="BX35" s="1325" t="str">
        <f>IF(NOT('DATA ENTRY SHEET'!BO76=""),'DATA ENTRY SHEET'!BO76,"")</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464" t="str">
        <f>IF(NOT('DATA ENTRY SHEET'!C76=""),'DATA ENTRY SHEET'!C76,"")</f>
        <v/>
      </c>
      <c r="C36" s="1465"/>
      <c r="D36" s="1465"/>
      <c r="E36" s="1465"/>
      <c r="F36" s="1465"/>
      <c r="G36" s="1465"/>
      <c r="H36" s="1465"/>
      <c r="I36" s="1465"/>
      <c r="J36" s="1465"/>
      <c r="K36" s="1465"/>
      <c r="L36" s="1465"/>
      <c r="M36" s="1465"/>
      <c r="N36" s="1465"/>
      <c r="O36" s="1465"/>
      <c r="P36" s="1465"/>
      <c r="Q36" s="1465"/>
      <c r="R36" s="1465"/>
      <c r="S36" s="1465"/>
      <c r="T36" s="793" t="str">
        <f>IF('DATA ENTRY SHEET'!AG76&lt;&gt;"",LEFT('DATA ENTRY SHEET'!AG76,1),"")</f>
        <v/>
      </c>
      <c r="U36" s="1636" t="str">
        <f>IF(NOT('DATA ENTRY SHEET'!AF76=""),'DATA ENTRY SHEET'!AF76,"")</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SHEET'!BI76=""),'DATA ENTRY SHEET'!BI76,"")</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SHEET'!BP76=""),'DATA ENTRY SHEET'!BP76,"")</f>
        <v/>
      </c>
      <c r="BY36" s="1326"/>
      <c r="BZ36" s="1326"/>
      <c r="CA36" s="1327"/>
      <c r="CB36" s="1455" t="str">
        <f>IF(NOT('DATA ENTRY SHEET'!AP76=""),'DATA ENTRY SHEET'!AP76,"")</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SHEET'!D76=""),'DATA ENTRY SHEET'!D76,"")</f>
        <v/>
      </c>
      <c r="C37" s="1314"/>
      <c r="D37" s="1314"/>
      <c r="E37" s="1315"/>
      <c r="F37" s="1316" t="str">
        <f>IF(NOT('DATA ENTRY SHEET'!E76=""),'DATA ENTRY SHEET'!E76,"")</f>
        <v/>
      </c>
      <c r="G37" s="1317"/>
      <c r="H37" s="1318"/>
      <c r="I37" s="1350" t="str">
        <f>IF(NOT('DATA ENTRY SHEET'!F76=""),'DATA ENTRY SHEET'!F76,"")</f>
        <v/>
      </c>
      <c r="J37" s="1315"/>
      <c r="K37" s="1350" t="str">
        <f>IF(NOT('DATA ENTRY SHEET'!G76=""),'DATA ENTRY SHEET'!G76,"")</f>
        <v/>
      </c>
      <c r="L37" s="1315"/>
      <c r="M37" s="1351" t="str">
        <f>IF(NOT('DATA ENTRY SHEET'!H76=""),'DATA ENTRY SHEET'!H76,"")</f>
        <v/>
      </c>
      <c r="N37" s="1352"/>
      <c r="O37" s="1352"/>
      <c r="P37" s="1352"/>
      <c r="Q37" s="1353"/>
      <c r="R37" s="1350" t="str">
        <f>IF(NOT('DATA ENTRY SHEET'!I76=""),'DATA ENTRY SHEET'!I76,"")</f>
        <v/>
      </c>
      <c r="S37" s="1314"/>
      <c r="T37" s="1315"/>
      <c r="U37" s="1633" t="str">
        <f>IF(NOT('DATA ENTRY SHEET'!AE76=""),'DATA ENTRY SHEET'!AE76,"")</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SHEET'!BJ76=""),'DATA ENTRY SHEET'!BJ76,"")</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SHEET'!AU76=""),'DATA ENTRY SHEET'!AU76,"")</f>
        <v/>
      </c>
      <c r="BV37" s="1399"/>
      <c r="BW37" s="1400"/>
      <c r="BX37" s="1401"/>
      <c r="BY37" s="1402"/>
      <c r="BZ37" s="1402"/>
      <c r="CA37" s="1403"/>
      <c r="CB37" s="1369" t="str">
        <f>IF(NOT('DATA ENTRY SHEET'!AQ76=""),'DATA ENTRY SHEET'!AQ76,"")</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79"/>
      <c r="V38" s="679"/>
      <c r="W38" s="679"/>
      <c r="X38" s="679"/>
      <c r="Y38" s="679"/>
      <c r="Z38" s="679"/>
      <c r="AA38" s="679"/>
      <c r="AB38" s="679"/>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58</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SHEET'!J77=""),'DATA ENTRY SHEET'!J77,"")</f>
        <v/>
      </c>
      <c r="V39" s="1341"/>
      <c r="W39" s="1341"/>
      <c r="X39" s="1341"/>
      <c r="Y39" s="1341"/>
      <c r="Z39" s="1341"/>
      <c r="AA39" s="1341"/>
      <c r="AB39" s="1342"/>
      <c r="AC39" s="1640" t="str">
        <f>IF('DATA ENTRY SHEET'!AW77&lt;&gt;"",IF(NOT(TRIM(MID($AC$8,FIND(":",$AC$8)+1,9))="EDLP"),IF(NOT(TRIM(MID($AC$8,FIND(":",$AC$8)+1,9))="NON-EDLP"),TEXT('DATA ENTRY SHEET'!AW77,"$#0.00"),_xlfn.CONCAT(TEXT('DATA ENTRY SHEET'!AW77,"$#0.00")," (NON-EDLP, ADJ is $0.00)")),_xlfn.CONCAT(TEXT('DATA ENTRY SHEET'!AW77,"$#0.00")," (EDLP, ADJ is $0.00)")),"")</f>
        <v/>
      </c>
      <c r="AD39" s="1641"/>
      <c r="AE39" s="1641"/>
      <c r="AF39" s="1641"/>
      <c r="AG39" s="1641"/>
      <c r="AH39" s="1641"/>
      <c r="AI39" s="1641"/>
      <c r="AJ39" s="1641"/>
      <c r="AK39" s="1641"/>
      <c r="AL39" s="1641"/>
      <c r="AM39" s="1641"/>
      <c r="AN39" s="1642"/>
      <c r="AO39" s="1343" t="str">
        <f>IF(NOT('DATA ENTRY SHEET'!BG77=""),'DATA ENTRY SHEET'!BG77,"")</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SHEET'!BN77=""),'DATA ENTRY SHEET'!BN77,"")</f>
        <v/>
      </c>
      <c r="BY39" s="1447"/>
      <c r="BZ39" s="1447"/>
      <c r="CA39" s="1448"/>
      <c r="CB39" s="1449" t="str">
        <f>IF(NOT('DATA ENTRY SHEET'!AR77=""),'DATA ENTRY SHEET'!AR77,"")</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SHEET'!B77=""),'DATA ENTRY SHEET'!B77,"")</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SHEET'!AD77=""),'DATA ENTRY SHEET'!AD77,"")</f>
        <v/>
      </c>
      <c r="V40" s="1644"/>
      <c r="W40" s="1644"/>
      <c r="X40" s="1644"/>
      <c r="Y40" s="1644"/>
      <c r="Z40" s="1644"/>
      <c r="AA40" s="1644"/>
      <c r="AB40" s="1645"/>
      <c r="AC40" s="1646" t="str">
        <f>IF(NOT('DATA ENTRY SHEET'!BA77=""),IF('DATA ENTRY SHEET'!F77="","UPK?",TEXT('DATA ENTRY SHEET'!BA77/'DATA ENTRY SHEET'!F77,"$#0.00")),"")</f>
        <v/>
      </c>
      <c r="AD40" s="1647"/>
      <c r="AE40" s="1647"/>
      <c r="AF40" s="1648"/>
      <c r="AG40" s="1646" t="str">
        <f>IF(NOT('DATA ENTRY SHEET'!BB77=""),IF('DATA ENTRY SHEET'!F77="","UPK?",TEXT('DATA ENTRY SHEET'!BB77/'DATA ENTRY SHEET'!F77,"$#0.00")),"")</f>
        <v/>
      </c>
      <c r="AH40" s="1647"/>
      <c r="AI40" s="1647"/>
      <c r="AJ40" s="1648"/>
      <c r="AK40" s="1646" t="str">
        <f>IF(NOT('DATA ENTRY SHEET'!BC77=""),IF('DATA ENTRY SHEET'!F77="","UPK?",TEXT('DATA ENTRY SHEET'!BC77/'DATA ENTRY SHEET'!F77,"$#0.00")),"")</f>
        <v/>
      </c>
      <c r="AL40" s="1647"/>
      <c r="AM40" s="1647"/>
      <c r="AN40" s="1648"/>
      <c r="AO40" s="1331" t="str">
        <f>IF(NOT('DATA ENTRY SHEET'!BH77=""),'DATA ENTRY SHEET'!BH77,"")</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SHEET'!BK77=""),'DATA ENTRY SHEET'!BK77,"")</f>
        <v/>
      </c>
      <c r="BG40" s="1323"/>
      <c r="BH40" s="1323"/>
      <c r="BI40" s="1323"/>
      <c r="BJ40" s="1323"/>
      <c r="BK40" s="1324"/>
      <c r="BL40" s="1322" t="str">
        <f>IF(NOT('DATA ENTRY SHEET'!BL77=""),'DATA ENTRY SHEET'!BL77,"")</f>
        <v/>
      </c>
      <c r="BM40" s="1323"/>
      <c r="BN40" s="1323"/>
      <c r="BO40" s="1323"/>
      <c r="BP40" s="1323"/>
      <c r="BQ40" s="1324"/>
      <c r="BR40" s="1322" t="str">
        <f>IF(NOT('DATA ENTRY SHEET'!BM77=""),'DATA ENTRY SHEET'!BM77,"")</f>
        <v/>
      </c>
      <c r="BS40" s="1323"/>
      <c r="BT40" s="1323"/>
      <c r="BU40" s="1323"/>
      <c r="BV40" s="1323"/>
      <c r="BW40" s="1324"/>
      <c r="BX40" s="1325" t="str">
        <f>IF(NOT('DATA ENTRY SHEET'!BO77=""),'DATA ENTRY SHEET'!BO77,"")</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464" t="str">
        <f>IF(NOT('DATA ENTRY SHEET'!C77=""),'DATA ENTRY SHEET'!C77,"")</f>
        <v/>
      </c>
      <c r="C41" s="1465"/>
      <c r="D41" s="1465"/>
      <c r="E41" s="1465"/>
      <c r="F41" s="1465"/>
      <c r="G41" s="1465"/>
      <c r="H41" s="1465"/>
      <c r="I41" s="1465"/>
      <c r="J41" s="1465"/>
      <c r="K41" s="1465"/>
      <c r="L41" s="1465"/>
      <c r="M41" s="1465"/>
      <c r="N41" s="1465"/>
      <c r="O41" s="1465"/>
      <c r="P41" s="1465"/>
      <c r="Q41" s="1465"/>
      <c r="R41" s="1465"/>
      <c r="S41" s="1465"/>
      <c r="T41" s="793" t="str">
        <f>IF('DATA ENTRY SHEET'!AG77&lt;&gt;"",LEFT('DATA ENTRY SHEET'!AG77,1),"")</f>
        <v/>
      </c>
      <c r="U41" s="1636" t="str">
        <f>IF(NOT('DATA ENTRY SHEET'!AF77=""),'DATA ENTRY SHEET'!AF77,"")</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SHEET'!BI77=""),'DATA ENTRY SHEET'!BI77,"")</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SHEET'!BP77=""),'DATA ENTRY SHEET'!BP77,"")</f>
        <v/>
      </c>
      <c r="BY41" s="1326"/>
      <c r="BZ41" s="1326"/>
      <c r="CA41" s="1327"/>
      <c r="CB41" s="1455" t="str">
        <f>IF(NOT('DATA ENTRY SHEET'!AP77=""),'DATA ENTRY SHEET'!AP77,"")</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SHEET'!D77=""),'DATA ENTRY SHEET'!D77,"")</f>
        <v/>
      </c>
      <c r="C42" s="1314"/>
      <c r="D42" s="1314"/>
      <c r="E42" s="1315"/>
      <c r="F42" s="1316" t="str">
        <f>IF(NOT('DATA ENTRY SHEET'!E77=""),'DATA ENTRY SHEET'!E77,"")</f>
        <v/>
      </c>
      <c r="G42" s="1317"/>
      <c r="H42" s="1318"/>
      <c r="I42" s="1350" t="str">
        <f>IF(NOT('DATA ENTRY SHEET'!F77=""),'DATA ENTRY SHEET'!F77,"")</f>
        <v/>
      </c>
      <c r="J42" s="1315"/>
      <c r="K42" s="1350" t="str">
        <f>IF(NOT('DATA ENTRY SHEET'!G77=""),'DATA ENTRY SHEET'!G77,"")</f>
        <v/>
      </c>
      <c r="L42" s="1315"/>
      <c r="M42" s="1351" t="str">
        <f>IF(NOT('DATA ENTRY SHEET'!H77=""),'DATA ENTRY SHEET'!H77,"")</f>
        <v/>
      </c>
      <c r="N42" s="1352"/>
      <c r="O42" s="1352"/>
      <c r="P42" s="1352"/>
      <c r="Q42" s="1353"/>
      <c r="R42" s="1350" t="str">
        <f>IF(NOT('DATA ENTRY SHEET'!I77=""),'DATA ENTRY SHEET'!I77,"")</f>
        <v/>
      </c>
      <c r="S42" s="1314"/>
      <c r="T42" s="1315"/>
      <c r="U42" s="1633" t="str">
        <f>IF(NOT('DATA ENTRY SHEET'!AE77=""),'DATA ENTRY SHEET'!AE77,"")</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SHEET'!BJ77=""),'DATA ENTRY SHEET'!BJ77,"")</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SHEET'!AU77=""),'DATA ENTRY SHEET'!AU77,"")</f>
        <v/>
      </c>
      <c r="BV42" s="1399"/>
      <c r="BW42" s="1400"/>
      <c r="BX42" s="1401"/>
      <c r="BY42" s="1402"/>
      <c r="BZ42" s="1402"/>
      <c r="CA42" s="1403"/>
      <c r="CB42" s="1369" t="str">
        <f>IF(NOT('DATA ENTRY SHEET'!AQ77=""),'DATA ENTRY SHEET'!AQ77,"")</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qCZiK0lBQoXoxiEf4DVzRIj3904twk+6c4t8vUGfK6UPN0/BvJtBX6oLuUgnWfjv7gCOEAhpE/167fOxS3q3/g==" saltValue="0Qeq8X+IeLVUN5CrChUNag==" spinCount="100000" sheet="1"/>
  <mergeCells count="449">
    <mergeCell ref="B16:S16"/>
    <mergeCell ref="B26:S26"/>
    <mergeCell ref="B31:S31"/>
    <mergeCell ref="B36:S36"/>
    <mergeCell ref="B41:S41"/>
    <mergeCell ref="B21:S21"/>
    <mergeCell ref="J2:AG2"/>
    <mergeCell ref="J4:AG4"/>
    <mergeCell ref="CJ4:CK4"/>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CW4:DC4"/>
    <mergeCell ref="K6:M6"/>
    <mergeCell ref="N6:U6"/>
    <mergeCell ref="Y6:AF6"/>
    <mergeCell ref="CJ6:CK6"/>
    <mergeCell ref="BF6:CH6"/>
    <mergeCell ref="BF4:CH4"/>
    <mergeCell ref="BF2:CH2"/>
    <mergeCell ref="AT2:AY2"/>
    <mergeCell ref="AM6:AX6"/>
    <mergeCell ref="BF8:BW8"/>
    <mergeCell ref="BX11:CA11"/>
    <mergeCell ref="CB11:CD12"/>
    <mergeCell ref="B12:E12"/>
    <mergeCell ref="F12:H12"/>
    <mergeCell ref="I12:J12"/>
    <mergeCell ref="K12:L12"/>
    <mergeCell ref="M12:Q12"/>
    <mergeCell ref="R12:T12"/>
    <mergeCell ref="CB10:CD10"/>
    <mergeCell ref="U11:AB11"/>
    <mergeCell ref="AC11:AN11"/>
    <mergeCell ref="AO11:AS11"/>
    <mergeCell ref="BF11:BK12"/>
    <mergeCell ref="BL11:BQ12"/>
    <mergeCell ref="BR11:BW12"/>
    <mergeCell ref="U10:AB10"/>
    <mergeCell ref="AC10:AN10"/>
    <mergeCell ref="AO10:AS10"/>
    <mergeCell ref="AT10:AV12"/>
    <mergeCell ref="BX12:CA12"/>
    <mergeCell ref="AW10:AY12"/>
    <mergeCell ref="AZ10:BB12"/>
    <mergeCell ref="AG12:AJ12"/>
    <mergeCell ref="AK12:AN12"/>
    <mergeCell ref="AO12:AS12"/>
    <mergeCell ref="U12:AB12"/>
    <mergeCell ref="AC12:AF12"/>
    <mergeCell ref="BC10:BE12"/>
    <mergeCell ref="BF10:BW10"/>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B14:T14"/>
    <mergeCell ref="U14:AB14"/>
    <mergeCell ref="AO14:AS14"/>
    <mergeCell ref="AT14:AV14"/>
    <mergeCell ref="AW14:AY14"/>
    <mergeCell ref="AZ14:BB14"/>
    <mergeCell ref="CB17:CD17"/>
    <mergeCell ref="BC17:BE17"/>
    <mergeCell ref="BF17:BQ17"/>
    <mergeCell ref="BR17:BT17"/>
    <mergeCell ref="BC15:BE15"/>
    <mergeCell ref="BF15:BK15"/>
    <mergeCell ref="BL15:BQ15"/>
    <mergeCell ref="BR15:BW15"/>
    <mergeCell ref="BX15:CA15"/>
    <mergeCell ref="CB15:CD15"/>
    <mergeCell ref="BU17:BW17"/>
    <mergeCell ref="BX17:CA17"/>
    <mergeCell ref="AC14:AN14"/>
    <mergeCell ref="AG17:AJ17"/>
    <mergeCell ref="AK17:AN17"/>
    <mergeCell ref="AO17:AS17"/>
    <mergeCell ref="AT17:AV17"/>
    <mergeCell ref="AW17:AY17"/>
    <mergeCell ref="B19:T19"/>
    <mergeCell ref="U19:AB19"/>
    <mergeCell ref="AO19:AS19"/>
    <mergeCell ref="AT19:AV19"/>
    <mergeCell ref="AW19:AY19"/>
    <mergeCell ref="AZ19:BB19"/>
    <mergeCell ref="AZ17:BB17"/>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C17:AF17"/>
    <mergeCell ref="BC20:BE20"/>
    <mergeCell ref="BF20:BK20"/>
    <mergeCell ref="AG16:AJ16"/>
    <mergeCell ref="AK16:AN16"/>
    <mergeCell ref="AO16:AS16"/>
    <mergeCell ref="BL20:BQ20"/>
    <mergeCell ref="BR20:BW20"/>
    <mergeCell ref="BX20:CA20"/>
    <mergeCell ref="AC19:AN19"/>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F22:H22"/>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AG26:AJ26"/>
    <mergeCell ref="AK26:AN26"/>
    <mergeCell ref="AO26:AS26"/>
    <mergeCell ref="CB27:CD27"/>
    <mergeCell ref="BC27:BE27"/>
    <mergeCell ref="BF27:BQ27"/>
    <mergeCell ref="BC25:BE25"/>
    <mergeCell ref="BF25:BK25"/>
    <mergeCell ref="BL25:BQ25"/>
    <mergeCell ref="BR25:BW25"/>
    <mergeCell ref="BX25:CA25"/>
    <mergeCell ref="CB25:CD25"/>
    <mergeCell ref="B29:T29"/>
    <mergeCell ref="U29:AB29"/>
    <mergeCell ref="AO29:AS29"/>
    <mergeCell ref="AT29:AV29"/>
    <mergeCell ref="AW29:AY29"/>
    <mergeCell ref="AZ29:BB29"/>
    <mergeCell ref="AZ27:BB27"/>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BU27:BW27"/>
    <mergeCell ref="BX27:CA27"/>
    <mergeCell ref="AC27:AF27"/>
    <mergeCell ref="AG27:AJ27"/>
    <mergeCell ref="AK27:AN27"/>
    <mergeCell ref="AO27:AS27"/>
    <mergeCell ref="AT27:AV27"/>
    <mergeCell ref="AW27:AY27"/>
    <mergeCell ref="BR27:BT27"/>
    <mergeCell ref="BC30:BE30"/>
    <mergeCell ref="BF30:BK30"/>
    <mergeCell ref="BL30:BQ30"/>
    <mergeCell ref="BR30:BW30"/>
    <mergeCell ref="BX30:CA30"/>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R32:BT32"/>
    <mergeCell ref="BU32:BW32"/>
    <mergeCell ref="BX32:CA32"/>
    <mergeCell ref="B34:T34"/>
    <mergeCell ref="U34:AB34"/>
    <mergeCell ref="AO34:AS34"/>
    <mergeCell ref="AT34:AV34"/>
    <mergeCell ref="AW34:AY34"/>
    <mergeCell ref="AZ34:BB34"/>
    <mergeCell ref="AZ32:BB32"/>
    <mergeCell ref="BC32:BE32"/>
    <mergeCell ref="BF32:BQ32"/>
    <mergeCell ref="AC32:AF32"/>
    <mergeCell ref="AG32:AJ32"/>
    <mergeCell ref="AK32:AN32"/>
    <mergeCell ref="AO32:AS32"/>
    <mergeCell ref="AT32:AV32"/>
    <mergeCell ref="AW32:AY32"/>
    <mergeCell ref="M32:Q32"/>
    <mergeCell ref="R32:T32"/>
    <mergeCell ref="U32:AB32"/>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AG36:AJ36"/>
    <mergeCell ref="AK36:AN36"/>
    <mergeCell ref="AO36:AS36"/>
    <mergeCell ref="CB37:CD37"/>
    <mergeCell ref="BC37:BE37"/>
    <mergeCell ref="BF37:BQ37"/>
    <mergeCell ref="BC35:BE35"/>
    <mergeCell ref="BF35:BK35"/>
    <mergeCell ref="BL35:BQ35"/>
    <mergeCell ref="BR35:BW35"/>
    <mergeCell ref="BX35:CA35"/>
    <mergeCell ref="CB35:CD35"/>
    <mergeCell ref="B39:T39"/>
    <mergeCell ref="U39:AB39"/>
    <mergeCell ref="AO39:AS39"/>
    <mergeCell ref="AT39:AV39"/>
    <mergeCell ref="AW39:AY39"/>
    <mergeCell ref="AZ39:BB39"/>
    <mergeCell ref="AZ37:BB37"/>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BU37:BW37"/>
    <mergeCell ref="BX37:CA37"/>
    <mergeCell ref="AC37:AF37"/>
    <mergeCell ref="AG37:AJ37"/>
    <mergeCell ref="AK37:AN37"/>
    <mergeCell ref="AO37:AS37"/>
    <mergeCell ref="AT37:AV37"/>
    <mergeCell ref="AW37:AY37"/>
    <mergeCell ref="BR37:BT37"/>
    <mergeCell ref="BC40:BE40"/>
    <mergeCell ref="BF40:BK40"/>
    <mergeCell ref="BL40:BQ40"/>
    <mergeCell ref="BR40:BW40"/>
    <mergeCell ref="BX40:CA40"/>
    <mergeCell ref="CB40:CD40"/>
    <mergeCell ref="CE39:CH42"/>
    <mergeCell ref="B40:T40"/>
    <mergeCell ref="U40:AB40"/>
    <mergeCell ref="AC40:AF40"/>
    <mergeCell ref="AG40:AJ40"/>
    <mergeCell ref="AK40:AN40"/>
    <mergeCell ref="AO40:AS40"/>
    <mergeCell ref="AT40:AV40"/>
    <mergeCell ref="AW40:AY40"/>
    <mergeCell ref="AZ40:BB40"/>
    <mergeCell ref="BC39:BE39"/>
    <mergeCell ref="BF39:BK39"/>
    <mergeCell ref="BL39:BQ39"/>
    <mergeCell ref="BR39:BW39"/>
    <mergeCell ref="BX39:CA39"/>
    <mergeCell ref="CB39:CD39"/>
    <mergeCell ref="BR41:BW41"/>
    <mergeCell ref="BX41:CA41"/>
    <mergeCell ref="AZ41:BB41"/>
    <mergeCell ref="BC41:BE41"/>
    <mergeCell ref="BF41:BK41"/>
    <mergeCell ref="BL41:BQ41"/>
    <mergeCell ref="U41:AB41"/>
    <mergeCell ref="AC41:AF41"/>
    <mergeCell ref="AG41:AJ41"/>
    <mergeCell ref="AK41:AN41"/>
    <mergeCell ref="AO41:AS41"/>
    <mergeCell ref="B42:E42"/>
    <mergeCell ref="F42:H42"/>
    <mergeCell ref="I42:J42"/>
    <mergeCell ref="K42:L42"/>
    <mergeCell ref="M42:Q42"/>
    <mergeCell ref="R42:T42"/>
    <mergeCell ref="U42:AB42"/>
    <mergeCell ref="AT41:AV41"/>
    <mergeCell ref="AW41:AY41"/>
    <mergeCell ref="AC29:AN29"/>
    <mergeCell ref="AC34:AN34"/>
    <mergeCell ref="AC39:AN39"/>
    <mergeCell ref="CB42:CD42"/>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 ref="CB41:CD41"/>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11" priority="10">
      <formula>ISERROR(AC14)</formula>
    </cfRule>
  </conditionalFormatting>
  <conditionalFormatting sqref="AO14:AO17 AO19:AO22 AO24:AO27 AO29:AO32 AO34:AO37 AO39:AO42">
    <cfRule type="containsErrors" dxfId="10" priority="9">
      <formula>ISERROR(AO14)</formula>
    </cfRule>
  </conditionalFormatting>
  <conditionalFormatting sqref="AT18:AV18 AT24:AT27 AT29:AT32 AT34:AT37 AT23:AV23 AT28:AV28 AT33:AV33 AT38:AV38">
    <cfRule type="containsErrors" dxfId="9" priority="4">
      <formula>ISERROR(AT18)</formula>
    </cfRule>
  </conditionalFormatting>
  <conditionalFormatting sqref="AT14:AT17">
    <cfRule type="containsErrors" dxfId="8" priority="3">
      <formula>ISERROR(AT14)</formula>
    </cfRule>
  </conditionalFormatting>
  <conditionalFormatting sqref="AT19:AT22">
    <cfRule type="containsErrors" dxfId="7" priority="2">
      <formula>ISERROR(AT19)</formula>
    </cfRule>
  </conditionalFormatting>
  <conditionalFormatting sqref="AT39:AT42">
    <cfRule type="containsErrors" dxfId="6" priority="1">
      <formula>ISERROR(AT39)</formula>
    </cfRule>
  </conditionalFormatting>
  <hyperlinks>
    <hyperlink ref="CJ8" location="'DATA ENTRY SHEET'!B71" display="'DATA ENTRY SHEET'!B71" xr:uid="{17E3C468-FE2D-4ECB-89A6-B23581C492A8}"/>
  </hyperlinks>
  <printOptions horizontalCentered="1" verticalCentered="1"/>
  <pageMargins left="0" right="0" top="0" bottom="0" header="0" footer="0"/>
  <pageSetup scale="7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DK64"/>
  <sheetViews>
    <sheetView zoomScaleNormal="100" workbookViewId="0">
      <selection activeCell="CJ8" sqref="CJ8"/>
    </sheetView>
  </sheetViews>
  <sheetFormatPr defaultColWidth="9.1796875" defaultRowHeight="13" x14ac:dyDescent="0.3"/>
  <cols>
    <col min="1" max="1" width="2.1796875" style="191" customWidth="1"/>
    <col min="2" max="2" width="1" style="191" customWidth="1"/>
    <col min="3" max="4" width="1.81640625" style="191" customWidth="1"/>
    <col min="5" max="5" width="3.1796875" style="191" customWidth="1"/>
    <col min="6" max="6" width="1.81640625" style="191" customWidth="1"/>
    <col min="7" max="7" width="1.54296875" style="191" customWidth="1"/>
    <col min="8" max="8" width="3" style="191" customWidth="1"/>
    <col min="9" max="9" width="1.81640625" style="191" customWidth="1"/>
    <col min="10" max="10" width="2.54296875" style="191" customWidth="1"/>
    <col min="11" max="15" width="1.81640625" style="191" customWidth="1"/>
    <col min="16" max="16" width="3" style="191" customWidth="1"/>
    <col min="17" max="17" width="3.453125" style="191" customWidth="1"/>
    <col min="18" max="18" width="1.81640625" style="191" customWidth="1"/>
    <col min="19" max="19" width="1.1796875" style="191" customWidth="1"/>
    <col min="20" max="20" width="2.1796875" style="191" customWidth="1"/>
    <col min="21" max="23" width="1.81640625" style="191" customWidth="1"/>
    <col min="24" max="24" width="1.1796875" style="191" customWidth="1"/>
    <col min="25" max="27" width="1.81640625" style="191" customWidth="1"/>
    <col min="28" max="28" width="3.1796875" style="191" customWidth="1"/>
    <col min="29" max="31" width="1.81640625" style="191" customWidth="1"/>
    <col min="32" max="32" width="4.453125" style="191" customWidth="1"/>
    <col min="33" max="35" width="2.1796875" style="191" customWidth="1"/>
    <col min="36" max="36" width="2.81640625" style="191" customWidth="1"/>
    <col min="37" max="38" width="2.54296875" style="191" customWidth="1"/>
    <col min="39" max="39" width="2.1796875" style="191" customWidth="1"/>
    <col min="40" max="40" width="2.453125" style="191" customWidth="1"/>
    <col min="41" max="41" width="1.81640625" style="191" customWidth="1"/>
    <col min="42" max="42" width="1.1796875" style="191" customWidth="1"/>
    <col min="43" max="43" width="3.1796875" style="191" customWidth="1"/>
    <col min="44" max="44" width="1.81640625" style="191" customWidth="1"/>
    <col min="45" max="45" width="2.54296875" style="191" customWidth="1"/>
    <col min="46" max="47" width="1.81640625" style="191" customWidth="1"/>
    <col min="48" max="48" width="4" style="191" customWidth="1"/>
    <col min="49" max="50" width="1.81640625" style="191" customWidth="1"/>
    <col min="51" max="51" width="4.1796875" style="191" customWidth="1"/>
    <col min="52" max="53" width="1.81640625" style="191" customWidth="1"/>
    <col min="54" max="54" width="4.1796875" style="191" customWidth="1"/>
    <col min="55" max="56" width="1.81640625" style="191" customWidth="1"/>
    <col min="57" max="57" width="4.1796875" style="191" customWidth="1"/>
    <col min="58" max="61" width="1.81640625" style="191" customWidth="1"/>
    <col min="62" max="62" width="3.81640625" style="191" customWidth="1"/>
    <col min="63" max="63" width="1.81640625" style="191" customWidth="1"/>
    <col min="64" max="64" width="1.54296875" style="191" customWidth="1"/>
    <col min="65" max="65" width="1.453125" style="191" customWidth="1"/>
    <col min="66" max="66" width="2.54296875" style="191" customWidth="1"/>
    <col min="67" max="69" width="1.81640625" style="191" customWidth="1"/>
    <col min="70" max="70" width="2.453125" style="191" customWidth="1"/>
    <col min="71" max="71" width="1.54296875" style="191" customWidth="1"/>
    <col min="72" max="78" width="1.81640625" style="191" customWidth="1"/>
    <col min="79" max="79" width="3.453125" style="191" customWidth="1"/>
    <col min="80" max="80" width="2.453125" style="191" customWidth="1"/>
    <col min="81" max="81" width="1.81640625" style="191" customWidth="1"/>
    <col min="82" max="82" width="1.81640625" style="410" customWidth="1"/>
    <col min="83" max="85" width="1.81640625" style="191" customWidth="1"/>
    <col min="86" max="86" width="2.453125" style="191" customWidth="1"/>
    <col min="87" max="87" width="9.1796875" style="191"/>
    <col min="88" max="88" width="30.08984375" style="191" bestFit="1" customWidth="1"/>
    <col min="89" max="16384" width="9.1796875" style="191"/>
  </cols>
  <sheetData>
    <row r="1" spans="1:115" ht="1.5" customHeight="1" x14ac:dyDescent="0.3">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row>
    <row r="2" spans="1:115" ht="14.25" customHeight="1" x14ac:dyDescent="0.3">
      <c r="A2" s="208"/>
      <c r="B2" s="209" t="s">
        <v>7</v>
      </c>
      <c r="C2" s="209"/>
      <c r="D2" s="209"/>
      <c r="E2" s="209"/>
      <c r="G2" s="209"/>
      <c r="H2" s="209"/>
      <c r="I2" s="208"/>
      <c r="J2" s="1681" t="str">
        <f>IF(NOT('40-16 PRES - MANDATORY'!$N$3=""),'40-16 PRES - MANDATORY'!$N$3,"")</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0"/>
      <c r="AI2" s="211"/>
      <c r="AJ2" s="211"/>
      <c r="AK2" s="211"/>
      <c r="AL2" s="415"/>
      <c r="AM2" s="415"/>
      <c r="AN2" s="415"/>
      <c r="AO2" s="415"/>
      <c r="AP2" s="212"/>
      <c r="AQ2" s="212"/>
      <c r="AR2" s="212"/>
      <c r="AS2" s="212"/>
      <c r="AT2" s="212" t="s">
        <v>793</v>
      </c>
      <c r="AU2" s="212"/>
      <c r="AV2" s="212"/>
      <c r="AW2" s="212"/>
      <c r="AX2" s="208"/>
      <c r="AY2" s="534" t="s">
        <v>550</v>
      </c>
      <c r="AZ2" s="190"/>
      <c r="BA2" s="534"/>
      <c r="BB2" s="208"/>
      <c r="BC2" s="414"/>
      <c r="BE2" s="534"/>
      <c r="BF2" s="1113" t="str">
        <f>IF(NOT('40-16 PRES - MANDATORY'!$BI$2=""),'40-16 PRES - MANDATORY'!$BI$2,"")</f>
        <v/>
      </c>
      <c r="BG2" s="1113"/>
      <c r="BH2" s="1113"/>
      <c r="BI2" s="1113"/>
      <c r="BJ2" s="1113"/>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549"/>
      <c r="CJ2" s="549"/>
      <c r="CK2" s="549"/>
      <c r="CL2" s="549"/>
      <c r="CM2" s="549"/>
      <c r="CN2" s="549"/>
      <c r="CO2" s="549"/>
      <c r="CP2" s="549"/>
      <c r="CQ2" s="94"/>
      <c r="CR2" s="94"/>
      <c r="CS2" s="94"/>
      <c r="CT2" s="94"/>
      <c r="CU2" s="94"/>
      <c r="CV2" s="94"/>
      <c r="CW2" s="94"/>
      <c r="CX2" s="94"/>
      <c r="CY2" s="94"/>
      <c r="CZ2" s="94"/>
      <c r="DA2" s="94"/>
      <c r="DB2" s="94"/>
      <c r="DC2" s="94"/>
      <c r="DD2" s="94"/>
      <c r="DE2" s="94"/>
      <c r="DF2" s="94"/>
      <c r="DG2" s="94"/>
      <c r="DH2" s="94"/>
      <c r="DI2" s="94"/>
      <c r="DJ2" s="94"/>
      <c r="DK2" s="94"/>
    </row>
    <row r="3" spans="1:115" ht="1.5" customHeight="1" x14ac:dyDescent="0.3">
      <c r="A3" s="208"/>
      <c r="B3" s="209"/>
      <c r="C3" s="209"/>
      <c r="D3" s="209"/>
      <c r="E3" s="209"/>
      <c r="F3" s="209"/>
      <c r="G3" s="209"/>
      <c r="H3" s="209"/>
      <c r="I3" s="208"/>
      <c r="J3" s="208"/>
      <c r="K3" s="208"/>
      <c r="L3" s="208"/>
      <c r="M3" s="208"/>
      <c r="N3" s="388"/>
      <c r="O3" s="388"/>
      <c r="P3" s="388"/>
      <c r="Q3" s="388"/>
      <c r="R3" s="388"/>
      <c r="S3" s="388"/>
      <c r="T3" s="388"/>
      <c r="U3" s="388"/>
      <c r="V3" s="388"/>
      <c r="W3" s="388"/>
      <c r="X3" s="208"/>
      <c r="Y3" s="208"/>
      <c r="Z3" s="212"/>
      <c r="AA3" s="212"/>
      <c r="AB3" s="212"/>
      <c r="AC3" s="212"/>
      <c r="AD3" s="208"/>
      <c r="AE3" s="211"/>
      <c r="AF3" s="211"/>
      <c r="AG3" s="211"/>
      <c r="AH3" s="208"/>
      <c r="AI3" s="211"/>
      <c r="AJ3" s="208"/>
      <c r="AK3" s="208"/>
      <c r="AL3" s="212"/>
      <c r="AM3" s="212"/>
      <c r="AN3" s="212"/>
      <c r="AO3" s="212"/>
      <c r="AP3" s="212"/>
      <c r="AQ3" s="212"/>
      <c r="AR3" s="212"/>
      <c r="AS3" s="212"/>
      <c r="AT3" s="212"/>
      <c r="AU3" s="212"/>
      <c r="AV3" s="212"/>
      <c r="AW3" s="212"/>
      <c r="AX3" s="208"/>
      <c r="AY3" s="190"/>
      <c r="AZ3" s="190"/>
      <c r="BA3" s="190"/>
      <c r="BB3" s="1245" t="s">
        <v>830</v>
      </c>
      <c r="BC3" s="1245"/>
      <c r="BD3" s="1245"/>
      <c r="BE3" s="1245"/>
      <c r="BF3" s="1245"/>
      <c r="BG3" s="1245"/>
      <c r="BH3" s="1245"/>
      <c r="BI3" s="212"/>
      <c r="BJ3" s="190"/>
      <c r="BK3" s="374"/>
      <c r="BL3" s="190"/>
      <c r="BM3" s="190"/>
      <c r="BN3" s="190"/>
      <c r="BO3" s="190"/>
      <c r="BP3" s="534"/>
      <c r="BQ3" s="541"/>
      <c r="BR3" s="541"/>
      <c r="BS3" s="541"/>
      <c r="BT3" s="373"/>
      <c r="BU3" s="373"/>
      <c r="BV3" s="373"/>
      <c r="BW3" s="373"/>
      <c r="BX3" s="373"/>
      <c r="BY3" s="373"/>
      <c r="BZ3" s="373"/>
      <c r="CA3" s="373"/>
      <c r="CB3" s="373"/>
      <c r="CC3" s="373"/>
      <c r="CD3" s="373"/>
      <c r="CE3" s="373"/>
      <c r="CF3" s="373"/>
      <c r="CG3" s="373"/>
      <c r="CH3" s="373"/>
      <c r="CI3" s="549"/>
      <c r="CJ3" s="549"/>
      <c r="CK3" s="549"/>
      <c r="CL3" s="549"/>
      <c r="CM3" s="549"/>
      <c r="CN3" s="549"/>
      <c r="CO3" s="549"/>
      <c r="CP3" s="549"/>
      <c r="CQ3" s="94"/>
      <c r="CR3" s="94"/>
      <c r="CS3" s="94"/>
      <c r="CT3" s="94"/>
      <c r="CU3" s="94"/>
      <c r="CV3" s="94"/>
      <c r="CW3" s="94"/>
      <c r="CX3" s="94"/>
      <c r="CY3" s="94"/>
      <c r="CZ3" s="94"/>
      <c r="DA3" s="94"/>
      <c r="DB3" s="94"/>
      <c r="DC3" s="94"/>
      <c r="DD3" s="94"/>
      <c r="DE3" s="94"/>
      <c r="DF3" s="94"/>
      <c r="DG3" s="94"/>
      <c r="DH3" s="94"/>
      <c r="DI3" s="94"/>
      <c r="DJ3" s="94"/>
      <c r="DK3" s="94"/>
    </row>
    <row r="4" spans="1:115" s="210" customFormat="1" ht="14.5" customHeight="1" x14ac:dyDescent="0.25">
      <c r="A4" s="208"/>
      <c r="B4" s="209" t="s">
        <v>8</v>
      </c>
      <c r="C4" s="209"/>
      <c r="D4" s="209"/>
      <c r="E4" s="209"/>
      <c r="F4" s="209"/>
      <c r="G4" s="209"/>
      <c r="H4" s="209"/>
      <c r="I4" s="208"/>
      <c r="J4" s="1681" t="str">
        <f>IF(NOT('40-16 PRES - MANDATORY'!$N$6=""),'40-16 PRES - MANDATORY'!$N$6,"")</f>
        <v/>
      </c>
      <c r="K4" s="1681"/>
      <c r="L4" s="1681"/>
      <c r="M4" s="1681"/>
      <c r="N4" s="1681"/>
      <c r="O4" s="1681"/>
      <c r="P4" s="1681"/>
      <c r="Q4" s="1681"/>
      <c r="R4" s="1681"/>
      <c r="S4" s="1681"/>
      <c r="T4" s="1681"/>
      <c r="U4" s="1681"/>
      <c r="V4" s="1681"/>
      <c r="W4" s="1681"/>
      <c r="X4" s="1681"/>
      <c r="Y4" s="1681"/>
      <c r="Z4" s="1681"/>
      <c r="AA4" s="1681"/>
      <c r="AB4" s="1681"/>
      <c r="AC4" s="1681"/>
      <c r="AD4" s="1681"/>
      <c r="AE4" s="1681"/>
      <c r="AF4" s="1681"/>
      <c r="AG4" s="1681"/>
      <c r="AH4" s="211"/>
      <c r="AI4" s="211"/>
      <c r="AJ4" s="211"/>
      <c r="AK4" s="211"/>
      <c r="AL4" s="388"/>
      <c r="AM4" s="388"/>
      <c r="AN4" s="388"/>
      <c r="AO4" s="208"/>
      <c r="AP4" s="208"/>
      <c r="AQ4" s="208"/>
      <c r="AR4" s="208"/>
      <c r="AS4" s="208"/>
      <c r="AT4" s="208"/>
      <c r="AU4" s="208"/>
      <c r="AV4" s="208"/>
      <c r="AW4" s="208"/>
      <c r="AX4" s="212"/>
      <c r="AY4" s="534" t="s">
        <v>10</v>
      </c>
      <c r="AZ4" s="534"/>
      <c r="BA4" s="534"/>
      <c r="BB4" s="534"/>
      <c r="BC4" s="534"/>
      <c r="BE4" s="534"/>
      <c r="BF4" s="1113" t="str">
        <f>IF(NOT('40-16 PRES - MANDATORY'!$BI$3=""),'40-16 PRES - MANDATORY'!$BI$3,"")</f>
        <v/>
      </c>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77"/>
      <c r="CJ4" s="1245"/>
      <c r="CK4" s="1245"/>
      <c r="CL4" s="77"/>
      <c r="CM4" s="77"/>
      <c r="CN4" s="77"/>
      <c r="CO4" s="77"/>
      <c r="CP4" s="77"/>
      <c r="CQ4" s="115"/>
      <c r="CR4" s="115"/>
      <c r="CS4" s="476"/>
      <c r="CT4" s="115"/>
      <c r="CU4" s="115"/>
      <c r="CV4" s="115"/>
      <c r="CW4" s="1682"/>
      <c r="CX4" s="1682"/>
      <c r="CY4" s="1682"/>
      <c r="CZ4" s="1682"/>
      <c r="DA4" s="1682"/>
      <c r="DB4" s="1682"/>
      <c r="DC4" s="1682"/>
      <c r="DD4" s="115"/>
      <c r="DE4" s="115"/>
      <c r="DF4" s="115"/>
      <c r="DG4" s="115"/>
      <c r="DH4" s="115"/>
      <c r="DI4" s="115"/>
      <c r="DJ4" s="115"/>
      <c r="DK4" s="115"/>
    </row>
    <row r="5" spans="1:115" s="210" customFormat="1" ht="1.5" customHeight="1" x14ac:dyDescent="0.25">
      <c r="A5" s="208"/>
      <c r="B5" s="209"/>
      <c r="C5" s="209"/>
      <c r="D5" s="209"/>
      <c r="E5" s="209"/>
      <c r="F5" s="209"/>
      <c r="G5" s="209"/>
      <c r="H5" s="209"/>
      <c r="I5" s="208"/>
      <c r="J5" s="208"/>
      <c r="K5" s="208"/>
      <c r="L5" s="208"/>
      <c r="M5" s="20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208"/>
      <c r="AP5" s="208"/>
      <c r="AQ5" s="208"/>
      <c r="AR5" s="208"/>
      <c r="AS5" s="208"/>
      <c r="AT5" s="208"/>
      <c r="AU5" s="208"/>
      <c r="AV5" s="208"/>
      <c r="AW5" s="208"/>
      <c r="AX5" s="212"/>
      <c r="AY5" s="212"/>
      <c r="AZ5" s="212"/>
      <c r="BA5" s="212"/>
      <c r="BB5" s="212"/>
      <c r="BC5" s="211"/>
      <c r="BD5" s="211"/>
      <c r="BE5" s="211"/>
      <c r="BF5" s="211"/>
      <c r="BG5" s="211"/>
      <c r="BH5" s="211"/>
      <c r="BI5" s="208"/>
      <c r="BJ5" s="374"/>
      <c r="BK5" s="374"/>
      <c r="BL5" s="374"/>
      <c r="BM5" s="374"/>
      <c r="BN5" s="387"/>
      <c r="BO5" s="387"/>
      <c r="BP5" s="387"/>
      <c r="BQ5" s="387"/>
      <c r="BR5" s="387"/>
      <c r="BS5" s="387"/>
      <c r="BT5" s="373"/>
      <c r="BU5" s="373"/>
      <c r="BV5" s="373"/>
      <c r="BW5" s="373"/>
      <c r="BX5" s="373"/>
      <c r="BY5" s="373"/>
      <c r="BZ5" s="373"/>
      <c r="CA5" s="373"/>
      <c r="CB5" s="373"/>
      <c r="CC5" s="373"/>
      <c r="CD5" s="373"/>
      <c r="CE5" s="373"/>
      <c r="CF5" s="373"/>
      <c r="CG5" s="373"/>
      <c r="CH5" s="373"/>
      <c r="CI5" s="77"/>
      <c r="CJ5" s="547"/>
      <c r="CK5" s="547"/>
      <c r="CL5" s="77"/>
      <c r="CM5" s="77"/>
      <c r="CN5" s="77"/>
      <c r="CO5" s="77"/>
      <c r="CP5" s="77"/>
      <c r="CQ5" s="115"/>
      <c r="CR5" s="115"/>
      <c r="CS5" s="476"/>
      <c r="CT5" s="115"/>
      <c r="CU5" s="115"/>
      <c r="CV5" s="115"/>
      <c r="CW5" s="477"/>
      <c r="CX5" s="477"/>
      <c r="CY5" s="477"/>
      <c r="CZ5" s="477"/>
      <c r="DA5" s="477"/>
      <c r="DB5" s="477"/>
      <c r="DC5" s="477"/>
      <c r="DD5" s="115"/>
      <c r="DE5" s="115"/>
      <c r="DF5" s="115"/>
      <c r="DG5" s="115"/>
      <c r="DH5" s="115"/>
      <c r="DI5" s="115"/>
      <c r="DJ5" s="115"/>
      <c r="DK5" s="115"/>
    </row>
    <row r="6" spans="1:115" s="210" customFormat="1" ht="14.5" customHeight="1" x14ac:dyDescent="0.25">
      <c r="A6" s="208"/>
      <c r="B6" s="209" t="s">
        <v>9</v>
      </c>
      <c r="C6" s="209"/>
      <c r="D6" s="209"/>
      <c r="E6" s="209"/>
      <c r="F6" s="209"/>
      <c r="G6" s="209"/>
      <c r="H6" s="209"/>
      <c r="I6" s="208"/>
      <c r="J6" s="208"/>
      <c r="K6" s="1683" t="s">
        <v>550</v>
      </c>
      <c r="L6" s="1683"/>
      <c r="M6" s="1683"/>
      <c r="N6" s="1684" t="str">
        <f>IF(NOT('40-16 PRES - MANDATORY'!$N$8=""),'40-16 PRES - MANDATORY'!$N$8,"")</f>
        <v/>
      </c>
      <c r="O6" s="1684"/>
      <c r="P6" s="1684"/>
      <c r="Q6" s="1684"/>
      <c r="R6" s="1684"/>
      <c r="S6" s="1684"/>
      <c r="T6" s="1684"/>
      <c r="U6" s="1684"/>
      <c r="V6" s="211" t="s">
        <v>10</v>
      </c>
      <c r="W6" s="211"/>
      <c r="X6" s="211"/>
      <c r="Y6" s="1113" t="str">
        <f>IF(NOT('40-16 PRES - MANDATORY'!$Y$8=""),'40-16 PRES - MANDATORY'!$Y$8,"")</f>
        <v/>
      </c>
      <c r="Z6" s="1113"/>
      <c r="AA6" s="1113"/>
      <c r="AB6" s="1113"/>
      <c r="AC6" s="1113"/>
      <c r="AD6" s="1113"/>
      <c r="AE6" s="1113"/>
      <c r="AF6" s="1113"/>
      <c r="AG6" s="208"/>
      <c r="AH6" s="212" t="s">
        <v>549</v>
      </c>
      <c r="AI6" s="208"/>
      <c r="AJ6" s="208"/>
      <c r="AK6" s="208"/>
      <c r="AL6" s="212"/>
      <c r="AM6" s="1681" t="str">
        <f>IF('DATA ENTRY SHEET'!C8&lt;&gt;"",IF('DATA ENTRY SHEET'!E8&lt;&gt;"",'DATA ENTRY SHEET'!H8&amp;"-01/"&amp;'DATA ENTRY SHEET'!H8&amp;"-02",'DATA ENTRY SHEET'!H8&amp;"-01"),IF('DATA ENTRY SHEET'!E8&lt;&gt;"",'DATA ENTRY SHEET'!H8&amp;"-02",""))</f>
        <v/>
      </c>
      <c r="AN6" s="1681"/>
      <c r="AO6" s="1681"/>
      <c r="AP6" s="1681"/>
      <c r="AQ6" s="1681"/>
      <c r="AR6" s="1681"/>
      <c r="AS6" s="1681"/>
      <c r="AT6" s="1681"/>
      <c r="AU6" s="1681"/>
      <c r="AV6" s="1681"/>
      <c r="AW6" s="1681"/>
      <c r="AX6" s="1681"/>
      <c r="AY6" s="1113" t="s">
        <v>830</v>
      </c>
      <c r="AZ6" s="1113"/>
      <c r="BA6" s="1113"/>
      <c r="BB6" s="1113"/>
      <c r="BC6" s="1113"/>
      <c r="BD6" s="1113" t="str">
        <f>IF(NOT('40-16 PRES - MANDATORY'!$BI$4=""),'40-16 PRES - MANDATORY'!$BI$4,"")</f>
        <v/>
      </c>
      <c r="BE6" s="1113"/>
      <c r="BF6" s="1113"/>
      <c r="BG6" s="1113"/>
      <c r="BH6" s="1113"/>
      <c r="BI6" s="1113"/>
      <c r="BJ6" s="1113"/>
      <c r="BK6" s="1113"/>
      <c r="BL6" s="1113"/>
      <c r="BM6" s="1113"/>
      <c r="BN6" s="1113"/>
      <c r="BO6" s="1113"/>
      <c r="BP6" s="1113"/>
      <c r="BQ6" s="1113"/>
      <c r="BR6" s="1113"/>
      <c r="BS6" s="1113"/>
      <c r="BT6" s="1113"/>
      <c r="BU6" s="1113"/>
      <c r="BV6" s="1113"/>
      <c r="BW6" s="1113"/>
      <c r="BX6" s="1113"/>
      <c r="BY6" s="1113"/>
      <c r="BZ6" s="1113"/>
      <c r="CA6" s="1113"/>
      <c r="CB6" s="1113"/>
      <c r="CC6" s="1113"/>
      <c r="CD6" s="1113"/>
      <c r="CE6" s="1113"/>
      <c r="CF6" s="1113"/>
      <c r="CG6" s="1113"/>
      <c r="CH6" s="1113"/>
      <c r="CI6" s="77"/>
      <c r="CJ6" s="1245"/>
      <c r="CK6" s="1245"/>
      <c r="CL6" s="77"/>
      <c r="CM6" s="77"/>
      <c r="CN6" s="77"/>
      <c r="CO6" s="77"/>
      <c r="CP6" s="77"/>
      <c r="CQ6" s="115"/>
      <c r="CR6" s="115"/>
      <c r="CS6" s="476"/>
      <c r="CT6" s="478"/>
      <c r="CU6" s="478"/>
      <c r="CV6" s="478"/>
      <c r="CW6" s="478"/>
      <c r="CX6" s="115"/>
      <c r="CY6" s="115"/>
      <c r="CZ6" s="120"/>
      <c r="DA6" s="120"/>
      <c r="DB6" s="120"/>
      <c r="DC6" s="120"/>
      <c r="DD6" s="115"/>
      <c r="DE6" s="115"/>
      <c r="DF6" s="115"/>
      <c r="DG6" s="115"/>
      <c r="DH6" s="115"/>
      <c r="DI6" s="115"/>
      <c r="DJ6" s="115"/>
      <c r="DK6" s="115"/>
    </row>
    <row r="7" spans="1:115" s="210" customFormat="1" ht="7.5" customHeight="1" thickBot="1" x14ac:dyDescent="0.3">
      <c r="A7" s="77"/>
      <c r="B7" s="386"/>
      <c r="C7" s="386"/>
      <c r="D7" s="386"/>
      <c r="E7" s="386"/>
      <c r="F7" s="386"/>
      <c r="G7" s="386"/>
      <c r="H7" s="386"/>
      <c r="I7" s="418"/>
      <c r="J7" s="418"/>
      <c r="K7" s="187"/>
      <c r="L7" s="187"/>
      <c r="M7" s="187"/>
      <c r="N7" s="385"/>
      <c r="O7" s="385"/>
      <c r="P7" s="385"/>
      <c r="Q7" s="385"/>
      <c r="R7" s="385"/>
      <c r="S7" s="385"/>
      <c r="T7" s="385"/>
      <c r="U7" s="187"/>
      <c r="V7" s="187"/>
      <c r="W7" s="187"/>
      <c r="X7" s="385"/>
      <c r="Y7" s="385"/>
      <c r="Z7" s="385"/>
      <c r="AA7" s="385"/>
      <c r="AB7" s="385"/>
      <c r="AC7" s="385"/>
      <c r="AD7" s="385"/>
      <c r="AE7" s="385"/>
      <c r="AF7" s="385"/>
      <c r="AG7" s="418"/>
      <c r="AH7" s="186"/>
      <c r="AI7" s="418"/>
      <c r="AJ7" s="418"/>
      <c r="AK7" s="418"/>
      <c r="AL7" s="186"/>
      <c r="AM7" s="186"/>
      <c r="AN7" s="186"/>
      <c r="AO7" s="186"/>
      <c r="AP7" s="419"/>
      <c r="AQ7" s="419"/>
      <c r="AR7" s="419"/>
      <c r="AS7" s="419"/>
      <c r="AT7" s="186"/>
      <c r="AU7" s="186"/>
      <c r="AV7" s="186"/>
      <c r="AW7" s="186"/>
      <c r="AX7" s="385"/>
      <c r="AY7" s="420"/>
      <c r="AZ7" s="420"/>
      <c r="BA7" s="420"/>
      <c r="BB7" s="421"/>
      <c r="BC7" s="421"/>
      <c r="BD7" s="419"/>
      <c r="BE7" s="186"/>
      <c r="BF7" s="186"/>
      <c r="BG7" s="186"/>
      <c r="BH7" s="186"/>
      <c r="BI7" s="422"/>
      <c r="BJ7" s="423"/>
      <c r="BK7" s="423"/>
      <c r="BL7" s="423"/>
      <c r="BM7" s="423"/>
      <c r="BN7" s="423"/>
      <c r="BO7" s="423"/>
      <c r="BP7" s="423"/>
      <c r="BQ7" s="424"/>
      <c r="BR7" s="423"/>
      <c r="BS7" s="423"/>
      <c r="BT7" s="425"/>
      <c r="BU7" s="425"/>
      <c r="BV7" s="425"/>
      <c r="BW7" s="426"/>
      <c r="BX7" s="426"/>
      <c r="BY7" s="423"/>
      <c r="BZ7" s="423"/>
      <c r="CA7" s="423"/>
      <c r="CB7" s="426"/>
      <c r="CC7" s="426"/>
      <c r="CD7" s="187"/>
      <c r="CE7" s="187"/>
      <c r="CF7" s="187"/>
      <c r="CG7" s="187"/>
      <c r="CH7" s="187"/>
      <c r="CI7" s="77"/>
      <c r="CJ7" s="547"/>
      <c r="CK7" s="547"/>
      <c r="CL7" s="77"/>
      <c r="CM7" s="77"/>
      <c r="CN7" s="77"/>
      <c r="CO7" s="77"/>
      <c r="CP7" s="77"/>
      <c r="CQ7" s="115"/>
      <c r="CR7" s="115"/>
      <c r="CS7" s="476"/>
      <c r="CT7" s="478"/>
      <c r="CU7" s="478"/>
      <c r="CV7" s="478"/>
      <c r="CW7" s="478"/>
      <c r="CX7" s="115"/>
      <c r="CY7" s="115"/>
      <c r="CZ7" s="120"/>
      <c r="DA7" s="120"/>
      <c r="DB7" s="120"/>
      <c r="DC7" s="120"/>
      <c r="DD7" s="115"/>
      <c r="DE7" s="115"/>
      <c r="DF7" s="115"/>
      <c r="DG7" s="115"/>
      <c r="DH7" s="115"/>
      <c r="DI7" s="115"/>
      <c r="DJ7" s="115"/>
      <c r="DK7" s="115"/>
    </row>
    <row r="8" spans="1:115" ht="15" customHeight="1" x14ac:dyDescent="0.35">
      <c r="A8" s="391"/>
      <c r="B8" s="1534"/>
      <c r="C8" s="1535"/>
      <c r="D8" s="1535"/>
      <c r="E8" s="1535"/>
      <c r="F8" s="1535"/>
      <c r="G8" s="1535"/>
      <c r="H8" s="1535"/>
      <c r="I8" s="1535"/>
      <c r="J8" s="1535"/>
      <c r="K8" s="1535"/>
      <c r="L8" s="1535"/>
      <c r="M8" s="1535"/>
      <c r="N8" s="1535"/>
      <c r="O8" s="1535"/>
      <c r="P8" s="1535"/>
      <c r="Q8" s="1535"/>
      <c r="R8" s="1535"/>
      <c r="S8" s="1535"/>
      <c r="T8" s="1535"/>
      <c r="U8" s="1536"/>
      <c r="V8" s="1535"/>
      <c r="W8" s="1535"/>
      <c r="X8" s="1535"/>
      <c r="Y8" s="1535"/>
      <c r="Z8" s="1535"/>
      <c r="AA8" s="1535"/>
      <c r="AB8" s="1537"/>
      <c r="AC8" s="1677" t="str">
        <f>IF(NOT('40-16 PRES - MANDATORY'!$AQ$3="EDLP"),IF('40-16 PRES - MANDATORY'!$AQ$3="NON-EDLP","DeCA COST: NON-EDLP (0 adj)","DeCA COST: REG"),"DeCA COST: EDLP")</f>
        <v>DeCA COST: REG</v>
      </c>
      <c r="AD8" s="1678"/>
      <c r="AE8" s="1678"/>
      <c r="AF8" s="1678"/>
      <c r="AG8" s="1678"/>
      <c r="AH8" s="1678"/>
      <c r="AI8" s="1678"/>
      <c r="AJ8" s="1678"/>
      <c r="AK8" s="1678"/>
      <c r="AL8" s="1678"/>
      <c r="AM8" s="1678"/>
      <c r="AN8" s="1679"/>
      <c r="AO8" s="1541" t="s">
        <v>804</v>
      </c>
      <c r="AP8" s="1542"/>
      <c r="AQ8" s="1542"/>
      <c r="AR8" s="1542"/>
      <c r="AS8" s="1542"/>
      <c r="AT8" s="1495" t="s">
        <v>805</v>
      </c>
      <c r="AU8" s="1492"/>
      <c r="AV8" s="1492"/>
      <c r="AW8" s="1492"/>
      <c r="AX8" s="1492"/>
      <c r="AY8" s="1492"/>
      <c r="AZ8" s="1492"/>
      <c r="BA8" s="1492"/>
      <c r="BB8" s="1492"/>
      <c r="BC8" s="1492"/>
      <c r="BD8" s="1492"/>
      <c r="BE8" s="1499"/>
      <c r="BF8" s="1546" t="s">
        <v>831</v>
      </c>
      <c r="BG8" s="1547"/>
      <c r="BH8" s="1547"/>
      <c r="BI8" s="1547"/>
      <c r="BJ8" s="1547"/>
      <c r="BK8" s="1547"/>
      <c r="BL8" s="1547"/>
      <c r="BM8" s="1547"/>
      <c r="BN8" s="1547"/>
      <c r="BO8" s="1547"/>
      <c r="BP8" s="1547"/>
      <c r="BQ8" s="1547"/>
      <c r="BR8" s="1547"/>
      <c r="BS8" s="1547"/>
      <c r="BT8" s="1547"/>
      <c r="BU8" s="1547"/>
      <c r="BV8" s="1547"/>
      <c r="BW8" s="1548"/>
      <c r="BX8" s="1541" t="s">
        <v>789</v>
      </c>
      <c r="BY8" s="1542"/>
      <c r="BZ8" s="1542"/>
      <c r="CA8" s="1542"/>
      <c r="CB8" s="1549" t="s">
        <v>32</v>
      </c>
      <c r="CC8" s="1549"/>
      <c r="CD8" s="1550"/>
      <c r="CE8" s="1551" t="s">
        <v>826</v>
      </c>
      <c r="CF8" s="1552"/>
      <c r="CG8" s="1552"/>
      <c r="CH8" s="1553"/>
      <c r="CI8" s="549"/>
      <c r="CJ8" s="558" t="s">
        <v>999</v>
      </c>
      <c r="CK8" s="549"/>
      <c r="CL8" s="549"/>
      <c r="CM8" s="549"/>
      <c r="CN8" s="549"/>
      <c r="CO8" s="549"/>
      <c r="CP8" s="549"/>
      <c r="CQ8" s="94"/>
      <c r="CR8" s="94"/>
      <c r="CS8" s="94"/>
      <c r="CT8" s="94"/>
      <c r="CU8" s="94"/>
      <c r="CV8" s="94"/>
      <c r="CW8" s="94"/>
      <c r="CX8" s="94"/>
      <c r="CY8" s="94"/>
      <c r="CZ8" s="94"/>
      <c r="DA8" s="94"/>
      <c r="DB8" s="94"/>
      <c r="DC8" s="94"/>
      <c r="DD8" s="94"/>
      <c r="DE8" s="94"/>
      <c r="DF8" s="94"/>
      <c r="DG8" s="94"/>
      <c r="DH8" s="94"/>
      <c r="DI8" s="94"/>
      <c r="DJ8" s="94"/>
      <c r="DK8" s="94"/>
    </row>
    <row r="9" spans="1:115" ht="15" customHeight="1" x14ac:dyDescent="0.3">
      <c r="A9" s="190"/>
      <c r="B9" s="1560" t="s">
        <v>12</v>
      </c>
      <c r="C9" s="1561"/>
      <c r="D9" s="1561"/>
      <c r="E9" s="1561"/>
      <c r="F9" s="1561"/>
      <c r="G9" s="1561"/>
      <c r="H9" s="1561"/>
      <c r="I9" s="1561"/>
      <c r="J9" s="1561"/>
      <c r="K9" s="1561"/>
      <c r="L9" s="1561"/>
      <c r="M9" s="1561"/>
      <c r="N9" s="1561"/>
      <c r="O9" s="1561"/>
      <c r="P9" s="1561"/>
      <c r="Q9" s="1561"/>
      <c r="R9" s="1561"/>
      <c r="S9" s="1561"/>
      <c r="T9" s="1562"/>
      <c r="U9" s="1563" t="s">
        <v>142</v>
      </c>
      <c r="V9" s="1564"/>
      <c r="W9" s="1564"/>
      <c r="X9" s="1564"/>
      <c r="Y9" s="1564"/>
      <c r="Z9" s="1564"/>
      <c r="AA9" s="1564"/>
      <c r="AB9" s="1565"/>
      <c r="AC9" s="1673" t="s">
        <v>827</v>
      </c>
      <c r="AD9" s="1674"/>
      <c r="AE9" s="1674"/>
      <c r="AF9" s="1674"/>
      <c r="AG9" s="1674"/>
      <c r="AH9" s="1674"/>
      <c r="AI9" s="1674"/>
      <c r="AJ9" s="1674"/>
      <c r="AK9" s="1674"/>
      <c r="AL9" s="1674"/>
      <c r="AM9" s="1674"/>
      <c r="AN9" s="1675"/>
      <c r="AO9" s="1569" t="s">
        <v>784</v>
      </c>
      <c r="AP9" s="1485"/>
      <c r="AQ9" s="1485"/>
      <c r="AR9" s="1485"/>
      <c r="AS9" s="1485"/>
      <c r="AT9" s="1543"/>
      <c r="AU9" s="1544"/>
      <c r="AV9" s="1544"/>
      <c r="AW9" s="1544"/>
      <c r="AX9" s="1544"/>
      <c r="AY9" s="1544"/>
      <c r="AZ9" s="1544"/>
      <c r="BA9" s="1544"/>
      <c r="BB9" s="1544"/>
      <c r="BC9" s="1544"/>
      <c r="BD9" s="1544"/>
      <c r="BE9" s="1545"/>
      <c r="BF9" s="1570" t="s">
        <v>788</v>
      </c>
      <c r="BG9" s="1571"/>
      <c r="BH9" s="1571"/>
      <c r="BI9" s="1571"/>
      <c r="BJ9" s="1571"/>
      <c r="BK9" s="1571"/>
      <c r="BL9" s="1571"/>
      <c r="BM9" s="1571"/>
      <c r="BN9" s="1571"/>
      <c r="BO9" s="1571"/>
      <c r="BP9" s="1571"/>
      <c r="BQ9" s="1571"/>
      <c r="BR9" s="1571"/>
      <c r="BS9" s="1571"/>
      <c r="BT9" s="1571"/>
      <c r="BU9" s="1571"/>
      <c r="BV9" s="1571"/>
      <c r="BW9" s="1572"/>
      <c r="BX9" s="406" t="s">
        <v>806</v>
      </c>
      <c r="BY9" s="407"/>
      <c r="BZ9" s="407"/>
      <c r="CA9" s="407"/>
      <c r="CB9" s="1482" t="s">
        <v>33</v>
      </c>
      <c r="CC9" s="1482"/>
      <c r="CD9" s="1483"/>
      <c r="CE9" s="1554"/>
      <c r="CF9" s="1555"/>
      <c r="CG9" s="1555"/>
      <c r="CH9" s="1556"/>
      <c r="CI9" s="549"/>
      <c r="CJ9" s="549"/>
      <c r="CK9" s="549"/>
      <c r="CL9" s="549"/>
      <c r="CM9" s="549"/>
      <c r="CN9" s="549"/>
      <c r="CO9" s="549"/>
      <c r="CP9" s="549"/>
      <c r="CQ9" s="94"/>
      <c r="CR9" s="94"/>
      <c r="CS9" s="94"/>
      <c r="CT9" s="94"/>
      <c r="CU9" s="94"/>
      <c r="CV9" s="94"/>
      <c r="CW9" s="94"/>
      <c r="CX9" s="94"/>
      <c r="CY9" s="94"/>
      <c r="CZ9" s="94"/>
      <c r="DA9" s="94"/>
      <c r="DB9" s="94"/>
      <c r="DC9" s="94"/>
      <c r="DD9" s="94"/>
      <c r="DE9" s="94"/>
      <c r="DF9" s="94"/>
      <c r="DG9" s="94"/>
      <c r="DH9" s="94"/>
    </row>
    <row r="10" spans="1:115" ht="15" customHeight="1" thickBot="1" x14ac:dyDescent="0.35">
      <c r="A10" s="190"/>
      <c r="B10" s="1490" t="s">
        <v>13</v>
      </c>
      <c r="C10" s="1482"/>
      <c r="D10" s="1482"/>
      <c r="E10" s="1482"/>
      <c r="F10" s="1482"/>
      <c r="G10" s="1482"/>
      <c r="H10" s="1482"/>
      <c r="I10" s="1482"/>
      <c r="J10" s="1482"/>
      <c r="K10" s="1482"/>
      <c r="L10" s="1482"/>
      <c r="M10" s="1482"/>
      <c r="N10" s="1482"/>
      <c r="O10" s="1482"/>
      <c r="P10" s="1482"/>
      <c r="Q10" s="1482"/>
      <c r="R10" s="1482"/>
      <c r="S10" s="1482"/>
      <c r="T10" s="1482"/>
      <c r="U10" s="1485" t="s">
        <v>458</v>
      </c>
      <c r="V10" s="1485"/>
      <c r="W10" s="1485"/>
      <c r="X10" s="1485"/>
      <c r="Y10" s="1485"/>
      <c r="Z10" s="1485"/>
      <c r="AA10" s="1485"/>
      <c r="AB10" s="1486"/>
      <c r="AC10" s="1503" t="s">
        <v>809</v>
      </c>
      <c r="AD10" s="1504"/>
      <c r="AE10" s="1504"/>
      <c r="AF10" s="1504"/>
      <c r="AG10" s="1504"/>
      <c r="AH10" s="1504"/>
      <c r="AI10" s="1504"/>
      <c r="AJ10" s="1504"/>
      <c r="AK10" s="1504"/>
      <c r="AL10" s="1504"/>
      <c r="AM10" s="1504"/>
      <c r="AN10" s="1505"/>
      <c r="AO10" s="1490" t="s">
        <v>785</v>
      </c>
      <c r="AP10" s="1482"/>
      <c r="AQ10" s="1482"/>
      <c r="AR10" s="1482"/>
      <c r="AS10" s="1482"/>
      <c r="AT10" s="1669" t="str">
        <f>TRIM(MID(AC8,FIND(":",AC8)+1,10))</f>
        <v>REG</v>
      </c>
      <c r="AU10" s="1669"/>
      <c r="AV10" s="1669"/>
      <c r="AW10" s="1669" t="s">
        <v>806</v>
      </c>
      <c r="AX10" s="1669"/>
      <c r="AY10" s="1669"/>
      <c r="AZ10" s="1669" t="s">
        <v>807</v>
      </c>
      <c r="BA10" s="1669"/>
      <c r="BB10" s="1669"/>
      <c r="BC10" s="1669" t="s">
        <v>811</v>
      </c>
      <c r="BD10" s="1669"/>
      <c r="BE10" s="1671"/>
      <c r="BF10" s="1574" t="s">
        <v>808</v>
      </c>
      <c r="BG10" s="1575"/>
      <c r="BH10" s="1575"/>
      <c r="BI10" s="1575"/>
      <c r="BJ10" s="1575"/>
      <c r="BK10" s="1575"/>
      <c r="BL10" s="1575"/>
      <c r="BM10" s="1575"/>
      <c r="BN10" s="1575"/>
      <c r="BO10" s="1575"/>
      <c r="BP10" s="1575"/>
      <c r="BQ10" s="1575"/>
      <c r="BR10" s="1575"/>
      <c r="BS10" s="1575"/>
      <c r="BT10" s="1575"/>
      <c r="BU10" s="1575"/>
      <c r="BV10" s="1575"/>
      <c r="BW10" s="1576"/>
      <c r="BX10" s="406" t="s">
        <v>807</v>
      </c>
      <c r="BY10" s="407"/>
      <c r="BZ10" s="407"/>
      <c r="CA10" s="407"/>
      <c r="CB10" s="1482" t="s">
        <v>761</v>
      </c>
      <c r="CC10" s="1482"/>
      <c r="CD10" s="1483"/>
      <c r="CE10" s="1554"/>
      <c r="CF10" s="1555"/>
      <c r="CG10" s="1555"/>
      <c r="CH10" s="1556"/>
      <c r="CI10" s="549"/>
      <c r="CJ10" s="549"/>
      <c r="CK10" s="549"/>
      <c r="CL10" s="549"/>
      <c r="CM10" s="549"/>
      <c r="CN10" s="549"/>
      <c r="CO10" s="549"/>
      <c r="CP10" s="549"/>
      <c r="CQ10" s="94"/>
      <c r="CR10" s="94"/>
      <c r="CS10" s="94"/>
      <c r="CT10" s="94"/>
      <c r="CU10" s="94"/>
      <c r="CV10" s="94"/>
      <c r="CW10" s="94"/>
      <c r="CX10" s="94"/>
      <c r="CY10" s="94"/>
      <c r="CZ10" s="94"/>
      <c r="DA10" s="94"/>
      <c r="DB10" s="94"/>
      <c r="DC10" s="94"/>
      <c r="DD10" s="94"/>
      <c r="DE10" s="94"/>
    </row>
    <row r="11" spans="1:115" ht="15" customHeight="1" thickBot="1" x14ac:dyDescent="0.35">
      <c r="A11" s="190"/>
      <c r="B11" s="789" t="s">
        <v>14</v>
      </c>
      <c r="C11" s="790"/>
      <c r="D11" s="790"/>
      <c r="E11" s="790"/>
      <c r="F11" s="790"/>
      <c r="G11" s="790"/>
      <c r="H11" s="790"/>
      <c r="I11" s="790"/>
      <c r="J11" s="790"/>
      <c r="K11" s="790"/>
      <c r="L11" s="790"/>
      <c r="M11" s="790"/>
      <c r="N11" s="790"/>
      <c r="O11" s="790"/>
      <c r="P11" s="790"/>
      <c r="Q11" s="790"/>
      <c r="R11" s="790"/>
      <c r="S11" s="791" t="s">
        <v>991</v>
      </c>
      <c r="T11" s="792"/>
      <c r="U11" s="1485" t="s">
        <v>865</v>
      </c>
      <c r="V11" s="1485"/>
      <c r="W11" s="1485"/>
      <c r="X11" s="1485"/>
      <c r="Y11" s="1485"/>
      <c r="Z11" s="1485"/>
      <c r="AA11" s="1485"/>
      <c r="AB11" s="1486"/>
      <c r="AC11" s="1487" t="s">
        <v>832</v>
      </c>
      <c r="AD11" s="1488"/>
      <c r="AE11" s="1488"/>
      <c r="AF11" s="1488"/>
      <c r="AG11" s="1488"/>
      <c r="AH11" s="1488"/>
      <c r="AI11" s="1488"/>
      <c r="AJ11" s="1488"/>
      <c r="AK11" s="1488"/>
      <c r="AL11" s="1488"/>
      <c r="AM11" s="1488"/>
      <c r="AN11" s="1489"/>
      <c r="AO11" s="1490" t="s">
        <v>810</v>
      </c>
      <c r="AP11" s="1482"/>
      <c r="AQ11" s="1482"/>
      <c r="AR11" s="1482"/>
      <c r="AS11" s="1482"/>
      <c r="AT11" s="1669"/>
      <c r="AU11" s="1669"/>
      <c r="AV11" s="1669"/>
      <c r="AW11" s="1669"/>
      <c r="AX11" s="1669"/>
      <c r="AY11" s="1669"/>
      <c r="AZ11" s="1669"/>
      <c r="BA11" s="1669"/>
      <c r="BB11" s="1669"/>
      <c r="BC11" s="1669"/>
      <c r="BD11" s="1669"/>
      <c r="BE11" s="1671"/>
      <c r="BF11" s="1491" t="s">
        <v>806</v>
      </c>
      <c r="BG11" s="1492"/>
      <c r="BH11" s="1492"/>
      <c r="BI11" s="1492"/>
      <c r="BJ11" s="1492"/>
      <c r="BK11" s="1492"/>
      <c r="BL11" s="1495" t="s">
        <v>807</v>
      </c>
      <c r="BM11" s="1492"/>
      <c r="BN11" s="1492"/>
      <c r="BO11" s="1492"/>
      <c r="BP11" s="1492"/>
      <c r="BQ11" s="1496"/>
      <c r="BR11" s="1492" t="s">
        <v>811</v>
      </c>
      <c r="BS11" s="1492"/>
      <c r="BT11" s="1492"/>
      <c r="BU11" s="1492"/>
      <c r="BV11" s="1492"/>
      <c r="BW11" s="1499"/>
      <c r="BX11" s="1501" t="s">
        <v>811</v>
      </c>
      <c r="BY11" s="1502"/>
      <c r="BZ11" s="1502"/>
      <c r="CA11" s="1502"/>
      <c r="CB11" s="1514" t="s">
        <v>762</v>
      </c>
      <c r="CC11" s="1515"/>
      <c r="CD11" s="1516"/>
      <c r="CE11" s="1554"/>
      <c r="CF11" s="1555"/>
      <c r="CG11" s="1555"/>
      <c r="CH11" s="1556"/>
      <c r="CI11" s="549"/>
      <c r="CJ11" s="549"/>
      <c r="CK11" s="549"/>
      <c r="CL11" s="549"/>
      <c r="CM11" s="549"/>
      <c r="CN11" s="549"/>
      <c r="CO11" s="549"/>
      <c r="CP11" s="549"/>
      <c r="CQ11" s="94"/>
      <c r="CR11" s="94"/>
      <c r="CS11" s="94"/>
      <c r="CT11" s="94"/>
      <c r="CU11" s="94"/>
      <c r="CV11" s="94"/>
      <c r="CW11" s="94"/>
      <c r="CX11" s="94"/>
      <c r="CY11" s="94"/>
      <c r="CZ11" s="94"/>
      <c r="DA11" s="94"/>
      <c r="DB11" s="94"/>
      <c r="DC11" s="94"/>
      <c r="DD11" s="94"/>
      <c r="DE11" s="94"/>
    </row>
    <row r="12" spans="1:115" ht="15" customHeight="1" thickBot="1" x14ac:dyDescent="0.35">
      <c r="A12" s="190"/>
      <c r="B12" s="1512" t="s">
        <v>760</v>
      </c>
      <c r="C12" s="1513"/>
      <c r="D12" s="1513"/>
      <c r="E12" s="1513"/>
      <c r="F12" s="1513" t="s">
        <v>811</v>
      </c>
      <c r="G12" s="1513"/>
      <c r="H12" s="1513"/>
      <c r="I12" s="1520" t="s">
        <v>16</v>
      </c>
      <c r="J12" s="1520"/>
      <c r="K12" s="1520" t="s">
        <v>17</v>
      </c>
      <c r="L12" s="1520"/>
      <c r="M12" s="1520" t="s">
        <v>548</v>
      </c>
      <c r="N12" s="1520"/>
      <c r="O12" s="1520"/>
      <c r="P12" s="1520"/>
      <c r="Q12" s="1520"/>
      <c r="R12" s="1520" t="s">
        <v>18</v>
      </c>
      <c r="S12" s="1520"/>
      <c r="T12" s="1520"/>
      <c r="U12" s="1520" t="s">
        <v>141</v>
      </c>
      <c r="V12" s="1520"/>
      <c r="W12" s="1520"/>
      <c r="X12" s="1520"/>
      <c r="Y12" s="1520"/>
      <c r="Z12" s="1520"/>
      <c r="AA12" s="1520"/>
      <c r="AB12" s="1521"/>
      <c r="AC12" s="1522" t="s">
        <v>806</v>
      </c>
      <c r="AD12" s="1523"/>
      <c r="AE12" s="1523"/>
      <c r="AF12" s="1523"/>
      <c r="AG12" s="1524" t="s">
        <v>807</v>
      </c>
      <c r="AH12" s="1523"/>
      <c r="AI12" s="1523"/>
      <c r="AJ12" s="1525"/>
      <c r="AK12" s="1510" t="s">
        <v>811</v>
      </c>
      <c r="AL12" s="1510"/>
      <c r="AM12" s="1510"/>
      <c r="AN12" s="1511"/>
      <c r="AO12" s="1512" t="s">
        <v>786</v>
      </c>
      <c r="AP12" s="1513"/>
      <c r="AQ12" s="1513"/>
      <c r="AR12" s="1513"/>
      <c r="AS12" s="1513"/>
      <c r="AT12" s="1670"/>
      <c r="AU12" s="1670"/>
      <c r="AV12" s="1670"/>
      <c r="AW12" s="1670"/>
      <c r="AX12" s="1670"/>
      <c r="AY12" s="1670"/>
      <c r="AZ12" s="1670"/>
      <c r="BA12" s="1670"/>
      <c r="BB12" s="1670"/>
      <c r="BC12" s="1670"/>
      <c r="BD12" s="1670"/>
      <c r="BE12" s="1672"/>
      <c r="BF12" s="1493"/>
      <c r="BG12" s="1494"/>
      <c r="BH12" s="1494"/>
      <c r="BI12" s="1494"/>
      <c r="BJ12" s="1494"/>
      <c r="BK12" s="1494"/>
      <c r="BL12" s="1497"/>
      <c r="BM12" s="1494"/>
      <c r="BN12" s="1494"/>
      <c r="BO12" s="1494"/>
      <c r="BP12" s="1494"/>
      <c r="BQ12" s="1498"/>
      <c r="BR12" s="1494"/>
      <c r="BS12" s="1494"/>
      <c r="BT12" s="1494"/>
      <c r="BU12" s="1494"/>
      <c r="BV12" s="1494"/>
      <c r="BW12" s="1500"/>
      <c r="BX12" s="1512" t="s">
        <v>459</v>
      </c>
      <c r="BY12" s="1513"/>
      <c r="BZ12" s="1513"/>
      <c r="CA12" s="1513"/>
      <c r="CB12" s="1517"/>
      <c r="CC12" s="1518"/>
      <c r="CD12" s="1519"/>
      <c r="CE12" s="1557"/>
      <c r="CF12" s="1558"/>
      <c r="CG12" s="1558"/>
      <c r="CH12" s="1559"/>
      <c r="CI12" s="549"/>
      <c r="CJ12" s="549"/>
      <c r="CK12" s="549"/>
      <c r="CL12" s="549"/>
      <c r="CM12" s="549"/>
      <c r="CN12" s="549"/>
      <c r="CO12" s="549"/>
      <c r="CP12" s="549"/>
      <c r="CQ12" s="94"/>
      <c r="CR12" s="94"/>
      <c r="CS12" s="94"/>
      <c r="CT12" s="94"/>
      <c r="CU12" s="94"/>
      <c r="CV12" s="94"/>
      <c r="CW12" s="94"/>
      <c r="CX12" s="94"/>
      <c r="CY12" s="94"/>
      <c r="CZ12" s="94"/>
      <c r="DA12" s="94"/>
      <c r="DB12" s="94"/>
      <c r="DC12" s="94"/>
      <c r="DD12" s="94"/>
      <c r="DE12" s="94"/>
    </row>
    <row r="13" spans="1:115" ht="1.5" customHeight="1" thickBot="1" x14ac:dyDescent="0.4">
      <c r="A13" s="190"/>
      <c r="B13" s="118"/>
      <c r="C13" s="118"/>
      <c r="D13" s="118"/>
      <c r="E13" s="118"/>
      <c r="F13" s="118"/>
      <c r="G13" s="118"/>
      <c r="H13" s="118"/>
      <c r="I13" s="546"/>
      <c r="J13" s="546"/>
      <c r="K13" s="546"/>
      <c r="L13" s="118"/>
      <c r="M13" s="77"/>
      <c r="N13" s="546"/>
      <c r="O13" s="546"/>
      <c r="P13" s="77"/>
      <c r="Q13" s="118"/>
      <c r="R13" s="118"/>
      <c r="S13" s="118"/>
      <c r="T13" s="118"/>
      <c r="U13" s="118"/>
      <c r="V13" s="118"/>
      <c r="W13" s="118"/>
      <c r="X13" s="118"/>
      <c r="Y13" s="118"/>
      <c r="Z13" s="118"/>
      <c r="AA13" s="118"/>
      <c r="AB13" s="118"/>
      <c r="AC13" s="118"/>
      <c r="AD13" s="546"/>
      <c r="AE13" s="546"/>
      <c r="AF13" s="546"/>
      <c r="AG13" s="546"/>
      <c r="AH13" s="427"/>
      <c r="AI13" s="427"/>
      <c r="AJ13" s="427"/>
      <c r="AK13" s="427"/>
      <c r="AL13" s="427"/>
      <c r="AM13" s="427"/>
      <c r="AN13" s="427"/>
      <c r="AO13" s="118"/>
      <c r="AP13" s="118"/>
      <c r="AQ13" s="118"/>
      <c r="AR13" s="77"/>
      <c r="AS13" s="77"/>
      <c r="AT13" s="77"/>
      <c r="AU13" s="77"/>
      <c r="AV13" s="77"/>
      <c r="AW13" s="428"/>
      <c r="AX13" s="428"/>
      <c r="AY13" s="428"/>
      <c r="AZ13" s="428"/>
      <c r="BA13" s="428"/>
      <c r="BB13" s="428"/>
      <c r="BC13" s="428"/>
      <c r="BD13" s="428"/>
      <c r="BE13" s="428"/>
      <c r="BF13" s="550"/>
      <c r="BG13" s="550"/>
      <c r="BH13" s="550"/>
      <c r="BI13" s="550"/>
      <c r="BJ13" s="550"/>
      <c r="BK13" s="550"/>
      <c r="BL13" s="550"/>
      <c r="BM13" s="550"/>
      <c r="BN13" s="550"/>
      <c r="BO13" s="550"/>
      <c r="BP13" s="550"/>
      <c r="BQ13" s="550"/>
      <c r="BR13" s="550"/>
      <c r="BS13" s="550"/>
      <c r="BT13" s="550"/>
      <c r="BU13" s="550"/>
      <c r="BV13" s="550"/>
      <c r="BW13" s="550"/>
      <c r="BX13" s="546"/>
      <c r="BY13" s="546"/>
      <c r="BZ13" s="546"/>
      <c r="CA13" s="546"/>
      <c r="CB13" s="546"/>
      <c r="CC13" s="546"/>
      <c r="CD13" s="546"/>
      <c r="CE13" s="77"/>
      <c r="CF13" s="549"/>
      <c r="CG13" s="549"/>
      <c r="CH13" s="549"/>
      <c r="CI13" s="549"/>
      <c r="CJ13" s="549"/>
      <c r="CK13" s="549"/>
      <c r="CL13" s="549"/>
      <c r="CM13" s="549"/>
      <c r="CN13" s="549"/>
      <c r="CO13" s="549"/>
      <c r="CP13" s="549"/>
      <c r="CQ13" s="94"/>
      <c r="CR13" s="94"/>
      <c r="CS13" s="94"/>
      <c r="CT13" s="94"/>
      <c r="CU13" s="94"/>
      <c r="CV13" s="94"/>
      <c r="CW13" s="94"/>
      <c r="CX13" s="94"/>
      <c r="CY13" s="94"/>
      <c r="CZ13" s="94"/>
      <c r="DA13" s="94"/>
      <c r="DB13" s="94"/>
      <c r="DC13" s="94"/>
      <c r="DD13" s="94"/>
      <c r="DE13" s="94"/>
    </row>
    <row r="14" spans="1:115" ht="15" customHeight="1" x14ac:dyDescent="0.3">
      <c r="A14" s="479">
        <v>59</v>
      </c>
      <c r="B14" s="1337"/>
      <c r="C14" s="1338"/>
      <c r="D14" s="1338"/>
      <c r="E14" s="1338"/>
      <c r="F14" s="1338"/>
      <c r="G14" s="1338"/>
      <c r="H14" s="1338"/>
      <c r="I14" s="1338"/>
      <c r="J14" s="1338"/>
      <c r="K14" s="1338"/>
      <c r="L14" s="1338"/>
      <c r="M14" s="1338"/>
      <c r="N14" s="1338"/>
      <c r="O14" s="1338"/>
      <c r="P14" s="1338"/>
      <c r="Q14" s="1338"/>
      <c r="R14" s="1338"/>
      <c r="S14" s="1338"/>
      <c r="T14" s="1339"/>
      <c r="U14" s="1340" t="str">
        <f>IF(NOT('DATA ENTRY SHEET'!J78=""),'DATA ENTRY SHEET'!J78,"")</f>
        <v/>
      </c>
      <c r="V14" s="1341"/>
      <c r="W14" s="1341"/>
      <c r="X14" s="1341"/>
      <c r="Y14" s="1341"/>
      <c r="Z14" s="1341"/>
      <c r="AA14" s="1341"/>
      <c r="AB14" s="1342"/>
      <c r="AC14" s="1640" t="str">
        <f>IF('DATA ENTRY SHEET'!AW78&lt;&gt;"",IF(NOT(TRIM(MID($AC$8,FIND(":",$AC$8)+1,9))="EDLP"),IF(NOT(TRIM(MID($AC$8,FIND(":",$AC$8)+1,9))="NON-EDLP"),TEXT('DATA ENTRY SHEET'!AW78,"$#0.00"),_xlfn.CONCAT(TEXT('DATA ENTRY SHEET'!AW78,"$#0.00")," (NON-EDLP, ADJ is $0.00)")),_xlfn.CONCAT(TEXT('DATA ENTRY SHEET'!AW78,"$#0.00")," (EDLP, ADJ is $0.00)")),"")</f>
        <v/>
      </c>
      <c r="AD14" s="1641"/>
      <c r="AE14" s="1641"/>
      <c r="AF14" s="1641"/>
      <c r="AG14" s="1641"/>
      <c r="AH14" s="1641"/>
      <c r="AI14" s="1641"/>
      <c r="AJ14" s="1641"/>
      <c r="AK14" s="1641"/>
      <c r="AL14" s="1641"/>
      <c r="AM14" s="1641"/>
      <c r="AN14" s="1642"/>
      <c r="AO14" s="1343" t="str">
        <f>IF(NOT('DATA ENTRY SHEET'!BG78=""),'DATA ENTRY SHEET'!BG78,"")</f>
        <v/>
      </c>
      <c r="AP14" s="1344"/>
      <c r="AQ14" s="1344"/>
      <c r="AR14" s="1344"/>
      <c r="AS14" s="1345"/>
      <c r="AT14" s="1346" t="e">
        <f>IF($AT$10="REG",(AO14-AC$14)/AO14,IF(AND(NOT(AO14=""),NOT(_xlfn.NUMBERVALUE(RIGHT(LEFT(AC$14,FIND("(",AC$14)-1),LEN(LEFT(AC$14,FIND("(",AC$14)-1))-1))="")),(AO14-_xlfn.NUMBERVALUE(RIGHT(LEFT(AC$14,FIND("(",AC$14)-1),LEN(LEFT(AC$14,FIND("(",AC$14)-1))-1)))/AO14,""))</f>
        <v>#VALUE!</v>
      </c>
      <c r="AU14" s="1347"/>
      <c r="AV14" s="1348"/>
      <c r="AW14" s="1346" t="str">
        <f>IF(AND(NOT(AO14=""),NOT(AC15="")),(AO14-(AC14-AC15))/AO14,"")</f>
        <v/>
      </c>
      <c r="AX14" s="1347"/>
      <c r="AY14" s="1348"/>
      <c r="AZ14" s="1346" t="str">
        <f>IF(AND(NOT(AO14=""),NOT(AG15="")),(AO14-(AC14-AG15))/AO14,"")</f>
        <v/>
      </c>
      <c r="BA14" s="1347"/>
      <c r="BB14" s="1348"/>
      <c r="BC14" s="1346" t="str">
        <f>IF(AND(NOT(AO14=""),NOT(AK15="")),(AO14-(AC14-AK15))/AO14,"")</f>
        <v/>
      </c>
      <c r="BD14" s="1347"/>
      <c r="BE14" s="1348"/>
      <c r="BF14" s="1440" t="str">
        <f>IF(AND(NOT(AC15=""),NOT(BF15="")),AC15*BF15,"")</f>
        <v/>
      </c>
      <c r="BG14" s="1441"/>
      <c r="BH14" s="1441"/>
      <c r="BI14" s="1441"/>
      <c r="BJ14" s="1441"/>
      <c r="BK14" s="1442"/>
      <c r="BL14" s="1440" t="str">
        <f>IF(AND(NOT(AG15=""),NOT(BL15="")),AG15*BL15,"")</f>
        <v/>
      </c>
      <c r="BM14" s="1441"/>
      <c r="BN14" s="1441"/>
      <c r="BO14" s="1441"/>
      <c r="BP14" s="1441"/>
      <c r="BQ14" s="1442"/>
      <c r="BR14" s="1440" t="str">
        <f>IF(AND(NOT(AK15=""),NOT(BR15="")),AK15*BR15,"")</f>
        <v/>
      </c>
      <c r="BS14" s="1441"/>
      <c r="BT14" s="1441"/>
      <c r="BU14" s="1441"/>
      <c r="BV14" s="1441"/>
      <c r="BW14" s="1442"/>
      <c r="BX14" s="1446" t="str">
        <f>IF(NOT('DATA ENTRY SHEET'!BN78=""),'DATA ENTRY SHEET'!BN78,"")</f>
        <v/>
      </c>
      <c r="BY14" s="1447"/>
      <c r="BZ14" s="1447"/>
      <c r="CA14" s="1448"/>
      <c r="CB14" s="1449" t="str">
        <f>IF(NOT('DATA ENTRY SHEET'!AR78=""),'DATA ENTRY SHEET'!AR78,"")</f>
        <v/>
      </c>
      <c r="CC14" s="1450"/>
      <c r="CD14" s="1451"/>
      <c r="CE14" s="1428"/>
      <c r="CF14" s="1429"/>
      <c r="CG14" s="1429"/>
      <c r="CH14" s="1430"/>
      <c r="CI14" s="190"/>
      <c r="CJ14" s="190"/>
      <c r="CK14" s="190"/>
      <c r="CL14" s="190"/>
      <c r="CM14" s="190"/>
      <c r="CN14" s="190"/>
      <c r="CO14" s="190"/>
      <c r="CP14" s="190"/>
    </row>
    <row r="15" spans="1:115" ht="15" customHeight="1" x14ac:dyDescent="0.3">
      <c r="A15" s="479"/>
      <c r="B15" s="1464" t="str">
        <f>IF(NOT('DATA ENTRY SHEET'!B78=""),'DATA ENTRY SHEET'!B78,"")</f>
        <v/>
      </c>
      <c r="C15" s="1465"/>
      <c r="D15" s="1465"/>
      <c r="E15" s="1465"/>
      <c r="F15" s="1465"/>
      <c r="G15" s="1465"/>
      <c r="H15" s="1465"/>
      <c r="I15" s="1465"/>
      <c r="J15" s="1465"/>
      <c r="K15" s="1465"/>
      <c r="L15" s="1465"/>
      <c r="M15" s="1465"/>
      <c r="N15" s="1465"/>
      <c r="O15" s="1465"/>
      <c r="P15" s="1465"/>
      <c r="Q15" s="1465"/>
      <c r="R15" s="1465"/>
      <c r="S15" s="1465"/>
      <c r="T15" s="1466"/>
      <c r="U15" s="1643" t="str">
        <f>IF(NOT('DATA ENTRY SHEET'!AD78=""),'DATA ENTRY SHEET'!AD78,"")</f>
        <v/>
      </c>
      <c r="V15" s="1644"/>
      <c r="W15" s="1644"/>
      <c r="X15" s="1644"/>
      <c r="Y15" s="1644"/>
      <c r="Z15" s="1644"/>
      <c r="AA15" s="1644"/>
      <c r="AB15" s="1645"/>
      <c r="AC15" s="1646" t="str">
        <f>IF(NOT('DATA ENTRY SHEET'!BA78=""),IF('DATA ENTRY SHEET'!F78="","UPK?",TEXT('DATA ENTRY SHEET'!BA78/'DATA ENTRY SHEET'!F78,"$#0.00")),"")</f>
        <v/>
      </c>
      <c r="AD15" s="1647"/>
      <c r="AE15" s="1647"/>
      <c r="AF15" s="1648"/>
      <c r="AG15" s="1646" t="str">
        <f>IF(NOT('DATA ENTRY SHEET'!BB78=""),IF('DATA ENTRY SHEET'!F78="","UPK?",TEXT('DATA ENTRY SHEET'!BB78/'DATA ENTRY SHEET'!F78,"$#0.00")),"")</f>
        <v/>
      </c>
      <c r="AH15" s="1647"/>
      <c r="AI15" s="1647"/>
      <c r="AJ15" s="1648"/>
      <c r="AK15" s="1646" t="str">
        <f>IF(NOT('DATA ENTRY SHEET'!BC78=""),IF('DATA ENTRY SHEET'!F78="","UPK?",TEXT('DATA ENTRY SHEET'!BC78/'DATA ENTRY SHEET'!F78,"$#0.00")),"")</f>
        <v/>
      </c>
      <c r="AL15" s="1647"/>
      <c r="AM15" s="1647"/>
      <c r="AN15" s="1648"/>
      <c r="AO15" s="1331" t="str">
        <f>IF(NOT('DATA ENTRY SHEET'!BH78=""),'DATA ENTRY SHEET'!BH78,"")</f>
        <v/>
      </c>
      <c r="AP15" s="1332"/>
      <c r="AQ15" s="1332"/>
      <c r="AR15" s="1332"/>
      <c r="AS15" s="1333"/>
      <c r="AT15" s="1334" t="e">
        <f t="shared" ref="AT15:AT16" si="0">IF($AT$10="REG",(AO15-AC$14)/AO15,IF(AND(NOT(AO15=""),NOT(_xlfn.NUMBERVALUE(RIGHT(LEFT(AC$14,FIND("(",AC$14)-1),LEN(LEFT(AC$14,FIND("(",AC$14)-1))-1))="")),(AO15-_xlfn.NUMBERVALUE(RIGHT(LEFT(AC$14,FIND("(",AC$14)-1),LEN(LEFT(AC$14,FIND("(",AC$14)-1))-1)))/AO15,""))</f>
        <v>#VALUE!</v>
      </c>
      <c r="AU15" s="1335"/>
      <c r="AV15" s="1336"/>
      <c r="AW15" s="1334" t="str">
        <f>IF(AND(NOT(AO15=""),NOT(AC15="")),(AO15-(AC14-AC15))/AO15,"")</f>
        <v/>
      </c>
      <c r="AX15" s="1335"/>
      <c r="AY15" s="1336"/>
      <c r="AZ15" s="1334" t="str">
        <f>IF(AND(NOT(AO15=""),NOT(AG15="")),(AO15-(AC14-AG15))/AO15,"")</f>
        <v/>
      </c>
      <c r="BA15" s="1335"/>
      <c r="BB15" s="1336"/>
      <c r="BC15" s="1334" t="str">
        <f>IF(AND(NOT(AO15=""),NOT(AK15="")),(AO15-(AC14-AK15))/AO15,"")</f>
        <v/>
      </c>
      <c r="BD15" s="1335"/>
      <c r="BE15" s="1336"/>
      <c r="BF15" s="1322" t="str">
        <f>IF(NOT('DATA ENTRY SHEET'!BK78=""),'DATA ENTRY SHEET'!BK78,"")</f>
        <v/>
      </c>
      <c r="BG15" s="1323"/>
      <c r="BH15" s="1323"/>
      <c r="BI15" s="1323"/>
      <c r="BJ15" s="1323"/>
      <c r="BK15" s="1324"/>
      <c r="BL15" s="1322" t="str">
        <f>IF(NOT('DATA ENTRY SHEET'!BL78=""),'DATA ENTRY SHEET'!BL78,"")</f>
        <v/>
      </c>
      <c r="BM15" s="1323"/>
      <c r="BN15" s="1323"/>
      <c r="BO15" s="1323"/>
      <c r="BP15" s="1323"/>
      <c r="BQ15" s="1324"/>
      <c r="BR15" s="1322" t="str">
        <f>IF(NOT('DATA ENTRY SHEET'!BM78=""),'DATA ENTRY SHEET'!BM78,"")</f>
        <v/>
      </c>
      <c r="BS15" s="1323"/>
      <c r="BT15" s="1323"/>
      <c r="BU15" s="1323"/>
      <c r="BV15" s="1323"/>
      <c r="BW15" s="1324"/>
      <c r="BX15" s="1325" t="str">
        <f>IF(NOT('DATA ENTRY SHEET'!BO78=""),'DATA ENTRY SHEET'!BO78,"")</f>
        <v/>
      </c>
      <c r="BY15" s="1326"/>
      <c r="BZ15" s="1326"/>
      <c r="CA15" s="1327"/>
      <c r="CB15" s="1425"/>
      <c r="CC15" s="1426"/>
      <c r="CD15" s="1427"/>
      <c r="CE15" s="1431"/>
      <c r="CF15" s="1432"/>
      <c r="CG15" s="1432"/>
      <c r="CH15" s="1433"/>
      <c r="CI15" s="190"/>
      <c r="CJ15" s="190"/>
      <c r="CK15" s="190"/>
      <c r="CL15" s="190"/>
      <c r="CM15" s="190"/>
      <c r="CN15" s="190"/>
      <c r="CO15" s="190"/>
      <c r="CP15" s="190"/>
    </row>
    <row r="16" spans="1:115" ht="15" customHeight="1" x14ac:dyDescent="0.3">
      <c r="A16" s="479"/>
      <c r="B16" s="1464" t="str">
        <f>IF(NOT('DATA ENTRY SHEET'!C78=""),'DATA ENTRY SHEET'!C78,"")</f>
        <v/>
      </c>
      <c r="C16" s="1465"/>
      <c r="D16" s="1465"/>
      <c r="E16" s="1465"/>
      <c r="F16" s="1465"/>
      <c r="G16" s="1465"/>
      <c r="H16" s="1465"/>
      <c r="I16" s="1465"/>
      <c r="J16" s="1465"/>
      <c r="K16" s="1465"/>
      <c r="L16" s="1465"/>
      <c r="M16" s="1465"/>
      <c r="N16" s="1465"/>
      <c r="O16" s="1465"/>
      <c r="P16" s="1465"/>
      <c r="Q16" s="1465"/>
      <c r="R16" s="1465"/>
      <c r="S16" s="1465"/>
      <c r="T16" s="793" t="str">
        <f>IF('DATA ENTRY SHEET'!AG78&lt;&gt;"",LEFT('DATA ENTRY SHEET'!AG78,1),"")</f>
        <v/>
      </c>
      <c r="U16" s="1636" t="str">
        <f>IF(NOT('DATA ENTRY SHEET'!AF78=""),'DATA ENTRY SHEET'!AF78,"")</f>
        <v/>
      </c>
      <c r="V16" s="1637"/>
      <c r="W16" s="1637"/>
      <c r="X16" s="1637"/>
      <c r="Y16" s="1637"/>
      <c r="Z16" s="1637"/>
      <c r="AA16" s="1637"/>
      <c r="AB16" s="1638"/>
      <c r="AC16" s="1362" t="e">
        <f>(AC14-(AC14-AC15))/AC14</f>
        <v>#VALUE!</v>
      </c>
      <c r="AD16" s="1360"/>
      <c r="AE16" s="1360"/>
      <c r="AF16" s="1361"/>
      <c r="AG16" s="1362" t="e">
        <f>(AC14-(AC14-AG15))/AC14</f>
        <v>#VALUE!</v>
      </c>
      <c r="AH16" s="1360"/>
      <c r="AI16" s="1360"/>
      <c r="AJ16" s="1361"/>
      <c r="AK16" s="1362" t="e">
        <f>(AC14-(AC14-AK15))/AC14</f>
        <v>#VALUE!</v>
      </c>
      <c r="AL16" s="1360"/>
      <c r="AM16" s="1360"/>
      <c r="AN16" s="1361"/>
      <c r="AO16" s="1331" t="str">
        <f>IF(NOT('DATA ENTRY SHEET'!BI78=""),'DATA ENTRY SHEET'!BI78,"")</f>
        <v/>
      </c>
      <c r="AP16" s="1332"/>
      <c r="AQ16" s="1332"/>
      <c r="AR16" s="1332"/>
      <c r="AS16" s="1333"/>
      <c r="AT16" s="1334" t="e">
        <f t="shared" si="0"/>
        <v>#VALUE!</v>
      </c>
      <c r="AU16" s="1335"/>
      <c r="AV16" s="1336"/>
      <c r="AW16" s="1334" t="str">
        <f>IF(AND(NOT(AO16=""),NOT(AC15="")),(AO16-(AC14-AC15))/AO16,"")</f>
        <v/>
      </c>
      <c r="AX16" s="1335"/>
      <c r="AY16" s="1336"/>
      <c r="AZ16" s="1334" t="str">
        <f>IF(AND(NOT(AO16=""),NOT(AG15="")),(AO16-(AC14-AG15))/AO16,"")</f>
        <v/>
      </c>
      <c r="BA16" s="1335"/>
      <c r="BB16" s="1336"/>
      <c r="BC16" s="1334" t="str">
        <f>IF(AND(NOT(AO16=""),NOT(AK15="")),(AO16-(AC14-AK15))/AO16,"")</f>
        <v/>
      </c>
      <c r="BD16" s="1335"/>
      <c r="BE16" s="1336"/>
      <c r="BF16" s="1452" t="str">
        <f>IF(AND(NOT(BF15=""),NOT(AC15="")),BF15*(AC14-AC15),"")</f>
        <v/>
      </c>
      <c r="BG16" s="1453"/>
      <c r="BH16" s="1453"/>
      <c r="BI16" s="1453"/>
      <c r="BJ16" s="1453"/>
      <c r="BK16" s="1454"/>
      <c r="BL16" s="1452" t="str">
        <f>IF(AND(NOT(BL15=""),NOT(AG15="")),BL15*(AC14-AG15),"")</f>
        <v/>
      </c>
      <c r="BM16" s="1453"/>
      <c r="BN16" s="1453"/>
      <c r="BO16" s="1453"/>
      <c r="BP16" s="1453"/>
      <c r="BQ16" s="1454"/>
      <c r="BR16" s="1452" t="str">
        <f>IF(AND(NOT(BR15=""),NOT(AK15="")),BR15*(AC14-AK15),"")</f>
        <v/>
      </c>
      <c r="BS16" s="1453"/>
      <c r="BT16" s="1453"/>
      <c r="BU16" s="1453"/>
      <c r="BV16" s="1453"/>
      <c r="BW16" s="1454"/>
      <c r="BX16" s="1325" t="str">
        <f>IF(NOT('DATA ENTRY SHEET'!BP78=""),'DATA ENTRY SHEET'!BP78,"")</f>
        <v/>
      </c>
      <c r="BY16" s="1326"/>
      <c r="BZ16" s="1326"/>
      <c r="CA16" s="1327"/>
      <c r="CB16" s="1455" t="str">
        <f>IF(NOT('DATA ENTRY SHEET'!AP78=""),'DATA ENTRY SHEET'!AP78,"")</f>
        <v/>
      </c>
      <c r="CC16" s="1456"/>
      <c r="CD16" s="1457"/>
      <c r="CE16" s="1431"/>
      <c r="CF16" s="1432"/>
      <c r="CG16" s="1432"/>
      <c r="CH16" s="1433"/>
      <c r="CI16" s="190"/>
      <c r="CJ16" s="190"/>
      <c r="CK16" s="190"/>
      <c r="CL16" s="190"/>
      <c r="CM16" s="190"/>
      <c r="CN16" s="190"/>
      <c r="CO16" s="190"/>
      <c r="CP16" s="190"/>
    </row>
    <row r="17" spans="1:94" ht="15" customHeight="1" thickBot="1" x14ac:dyDescent="0.35">
      <c r="A17" s="479"/>
      <c r="B17" s="1313" t="str">
        <f>IF(NOT('DATA ENTRY SHEET'!D78=""),'DATA ENTRY SHEET'!D78,"")</f>
        <v/>
      </c>
      <c r="C17" s="1314"/>
      <c r="D17" s="1314"/>
      <c r="E17" s="1315"/>
      <c r="F17" s="1316" t="str">
        <f>IF(NOT('DATA ENTRY SHEET'!E78=""),'DATA ENTRY SHEET'!E78,"")</f>
        <v/>
      </c>
      <c r="G17" s="1317"/>
      <c r="H17" s="1318"/>
      <c r="I17" s="1350" t="str">
        <f>IF(NOT('DATA ENTRY SHEET'!F78=""),'DATA ENTRY SHEET'!F78,"")</f>
        <v/>
      </c>
      <c r="J17" s="1315"/>
      <c r="K17" s="1350" t="str">
        <f>IF(NOT('DATA ENTRY SHEET'!G78=""),'DATA ENTRY SHEET'!G78,"")</f>
        <v/>
      </c>
      <c r="L17" s="1315"/>
      <c r="M17" s="1351" t="str">
        <f>IF(NOT('DATA ENTRY SHEET'!H78=""),'DATA ENTRY SHEET'!H78,"")</f>
        <v/>
      </c>
      <c r="N17" s="1352"/>
      <c r="O17" s="1352"/>
      <c r="P17" s="1352"/>
      <c r="Q17" s="1353"/>
      <c r="R17" s="1350" t="str">
        <f>IF(NOT('DATA ENTRY SHEET'!I78=""),'DATA ENTRY SHEET'!I78,"")</f>
        <v/>
      </c>
      <c r="S17" s="1314"/>
      <c r="T17" s="1315"/>
      <c r="U17" s="1633" t="str">
        <f>IF(NOT('DATA ENTRY SHEET'!AE78=""),'DATA ENTRY SHEET'!AE78,"")</f>
        <v/>
      </c>
      <c r="V17" s="1634"/>
      <c r="W17" s="1634"/>
      <c r="X17" s="1634"/>
      <c r="Y17" s="1634"/>
      <c r="Z17" s="1634"/>
      <c r="AA17" s="1634"/>
      <c r="AB17" s="1635"/>
      <c r="AC17" s="1363" t="e">
        <f>SUM(I17*AC15)</f>
        <v>#VALUE!</v>
      </c>
      <c r="AD17" s="1364"/>
      <c r="AE17" s="1364"/>
      <c r="AF17" s="1365"/>
      <c r="AG17" s="1363" t="e">
        <f>SUM(I17*AG15)</f>
        <v>#VALUE!</v>
      </c>
      <c r="AH17" s="1364"/>
      <c r="AI17" s="1364"/>
      <c r="AJ17" s="1365"/>
      <c r="AK17" s="1363" t="e">
        <f>SUM(I17*AK15)</f>
        <v>#VALUE!</v>
      </c>
      <c r="AL17" s="1364"/>
      <c r="AM17" s="1364"/>
      <c r="AN17" s="1365"/>
      <c r="AO17" s="1404" t="str">
        <f>IF(NOT('DATA ENTRY SHEET'!BJ78=""),'DATA ENTRY SHEET'!BJ78,"")</f>
        <v/>
      </c>
      <c r="AP17" s="1405"/>
      <c r="AQ17" s="1405"/>
      <c r="AR17" s="1405"/>
      <c r="AS17" s="1406"/>
      <c r="AT17" s="1366" t="e">
        <f>IF($AT$10="REG",(AO17-AC$14)/AO17,IF(AND(NOT(AO17=""),NOT(_xlfn.NUMBERVALUE(RIGHT(LEFT(AC$14,FIND("(",AC$14)-1),LEN(LEFT(AC$14,FIND("(",AC$14)-1))-1))="")),(AO17-_xlfn.NUMBERVALUE(RIGHT(LEFT(AC$14,FIND("(",AC$14)-1),LEN(LEFT(AC$14,FIND("(",AC$14)-1))-1)))/AO17,""))</f>
        <v>#VALUE!</v>
      </c>
      <c r="AU17" s="1367"/>
      <c r="AV17" s="1368"/>
      <c r="AW17" s="1366" t="str">
        <f>IF(AND(NOT(AO17=""),NOT(AC15="")),(AO17-(AC14-AC15))/AO17,"")</f>
        <v/>
      </c>
      <c r="AX17" s="1367"/>
      <c r="AY17" s="1368"/>
      <c r="AZ17" s="1366" t="str">
        <f>IF(AND(NOT(AO17=""),NOT(AG15="")),(AO17-(AC14-AG15))/AO17,"")</f>
        <v/>
      </c>
      <c r="BA17" s="1367"/>
      <c r="BB17" s="1368"/>
      <c r="BC17" s="1366" t="str">
        <f>IF(AND(NOT(AO17=""),NOT(AK15="")),(AO17-(AC14-AK15))/AO17,"")</f>
        <v/>
      </c>
      <c r="BD17" s="1367"/>
      <c r="BE17" s="1368"/>
      <c r="BF17" s="1649"/>
      <c r="BG17" s="1650"/>
      <c r="BH17" s="1650"/>
      <c r="BI17" s="1650"/>
      <c r="BJ17" s="1650"/>
      <c r="BK17" s="1650"/>
      <c r="BL17" s="1650"/>
      <c r="BM17" s="1650"/>
      <c r="BN17" s="1650"/>
      <c r="BO17" s="1650"/>
      <c r="BP17" s="1650"/>
      <c r="BQ17" s="1651"/>
      <c r="BR17" s="1657" t="s">
        <v>825</v>
      </c>
      <c r="BS17" s="1399"/>
      <c r="BT17" s="1399"/>
      <c r="BU17" s="1399" t="str">
        <f>IF(NOT('DATA ENTRY SHEET'!AU78=""),'DATA ENTRY SHEET'!AU78,"")</f>
        <v/>
      </c>
      <c r="BV17" s="1399"/>
      <c r="BW17" s="1400"/>
      <c r="BX17" s="1401"/>
      <c r="BY17" s="1402"/>
      <c r="BZ17" s="1402"/>
      <c r="CA17" s="1403"/>
      <c r="CB17" s="1369" t="str">
        <f>IF(NOT('DATA ENTRY SHEET'!AQ78=""),'DATA ENTRY SHEET'!AQ78,"")</f>
        <v/>
      </c>
      <c r="CC17" s="1370"/>
      <c r="CD17" s="1371"/>
      <c r="CE17" s="1434"/>
      <c r="CF17" s="1435"/>
      <c r="CG17" s="1435"/>
      <c r="CH17" s="1436"/>
      <c r="CI17" s="190"/>
      <c r="CJ17" s="190"/>
      <c r="CK17" s="190"/>
      <c r="CL17" s="190"/>
      <c r="CM17" s="190"/>
      <c r="CN17" s="190"/>
      <c r="CO17" s="190"/>
      <c r="CP17" s="190"/>
    </row>
    <row r="18" spans="1:94" ht="3.75" customHeight="1" thickBot="1" x14ac:dyDescent="0.35">
      <c r="A18" s="430"/>
      <c r="B18" s="552"/>
      <c r="C18" s="582"/>
      <c r="D18" s="582"/>
      <c r="E18" s="582"/>
      <c r="F18" s="586"/>
      <c r="G18" s="586"/>
      <c r="H18" s="586"/>
      <c r="I18" s="582"/>
      <c r="J18" s="582"/>
      <c r="K18" s="582"/>
      <c r="L18" s="582"/>
      <c r="M18" s="587"/>
      <c r="N18" s="587"/>
      <c r="O18" s="587"/>
      <c r="P18" s="587"/>
      <c r="Q18" s="587"/>
      <c r="R18" s="582"/>
      <c r="S18" s="582"/>
      <c r="T18" s="582"/>
      <c r="U18" s="679"/>
      <c r="V18" s="679"/>
      <c r="W18" s="679"/>
      <c r="X18" s="679"/>
      <c r="Y18" s="679"/>
      <c r="Z18" s="679"/>
      <c r="AA18" s="679"/>
      <c r="AB18" s="679"/>
      <c r="AC18" s="589"/>
      <c r="AD18" s="589"/>
      <c r="AE18" s="589"/>
      <c r="AF18" s="589"/>
      <c r="AG18" s="589"/>
      <c r="AH18" s="589"/>
      <c r="AI18" s="589"/>
      <c r="AJ18" s="589"/>
      <c r="AK18" s="589"/>
      <c r="AL18" s="589"/>
      <c r="AM18" s="589"/>
      <c r="AN18" s="589"/>
      <c r="AO18" s="590"/>
      <c r="AP18" s="590"/>
      <c r="AQ18" s="590"/>
      <c r="AR18" s="590"/>
      <c r="AS18" s="590"/>
      <c r="AT18" s="591"/>
      <c r="AU18" s="591"/>
      <c r="AV18" s="591"/>
      <c r="AW18" s="591"/>
      <c r="AX18" s="591"/>
      <c r="AY18" s="591"/>
      <c r="AZ18" s="591"/>
      <c r="BA18" s="591"/>
      <c r="BB18" s="591"/>
      <c r="BC18" s="591"/>
      <c r="BD18" s="591"/>
      <c r="BE18" s="591"/>
      <c r="BF18" s="592"/>
      <c r="BG18" s="592"/>
      <c r="BH18" s="592"/>
      <c r="BI18" s="592"/>
      <c r="BJ18" s="592"/>
      <c r="BK18" s="592"/>
      <c r="BL18" s="592"/>
      <c r="BM18" s="592"/>
      <c r="BN18" s="592"/>
      <c r="BO18" s="592"/>
      <c r="BP18" s="592"/>
      <c r="BQ18" s="592"/>
      <c r="BR18" s="592"/>
      <c r="BS18" s="592"/>
      <c r="BT18" s="592"/>
      <c r="BU18" s="592"/>
      <c r="BV18" s="592"/>
      <c r="BW18" s="592"/>
      <c r="BX18" s="592"/>
      <c r="BY18" s="592"/>
      <c r="BZ18" s="592"/>
      <c r="CA18" s="592"/>
      <c r="CB18" s="592"/>
      <c r="CC18" s="592"/>
      <c r="CD18" s="592"/>
      <c r="CE18" s="582"/>
      <c r="CF18" s="582"/>
      <c r="CG18" s="582"/>
      <c r="CH18" s="582"/>
      <c r="CI18" s="190"/>
      <c r="CJ18" s="190"/>
      <c r="CK18" s="190"/>
      <c r="CL18" s="190"/>
      <c r="CM18" s="190"/>
      <c r="CN18" s="190"/>
      <c r="CO18" s="190"/>
      <c r="CP18" s="190"/>
    </row>
    <row r="19" spans="1:94" ht="15" customHeight="1" x14ac:dyDescent="0.3">
      <c r="A19" s="431">
        <v>60</v>
      </c>
      <c r="B19" s="1337"/>
      <c r="C19" s="1338"/>
      <c r="D19" s="1338"/>
      <c r="E19" s="1338"/>
      <c r="F19" s="1338"/>
      <c r="G19" s="1338"/>
      <c r="H19" s="1338"/>
      <c r="I19" s="1338"/>
      <c r="J19" s="1338"/>
      <c r="K19" s="1338"/>
      <c r="L19" s="1338"/>
      <c r="M19" s="1338"/>
      <c r="N19" s="1338"/>
      <c r="O19" s="1338"/>
      <c r="P19" s="1338"/>
      <c r="Q19" s="1338"/>
      <c r="R19" s="1338"/>
      <c r="S19" s="1338"/>
      <c r="T19" s="1339"/>
      <c r="U19" s="1340" t="str">
        <f>IF(NOT('DATA ENTRY SHEET'!J79=""),'DATA ENTRY SHEET'!J79,"")</f>
        <v/>
      </c>
      <c r="V19" s="1341"/>
      <c r="W19" s="1341"/>
      <c r="X19" s="1341"/>
      <c r="Y19" s="1341"/>
      <c r="Z19" s="1341"/>
      <c r="AA19" s="1341"/>
      <c r="AB19" s="1342"/>
      <c r="AC19" s="1640" t="str">
        <f>IF('DATA ENTRY SHEET'!AW79&lt;&gt;"",IF(NOT(TRIM(MID($AC$8,FIND(":",$AC$8)+1,9))="EDLP"),IF(NOT(TRIM(MID($AC$8,FIND(":",$AC$8)+1,9))="NON-EDLP"),TEXT('DATA ENTRY SHEET'!AW79,"$#0.00"),_xlfn.CONCAT(TEXT('DATA ENTRY SHEET'!AW79,"$#0.00")," (NON-EDLP, ADJ is $0.00)")),_xlfn.CONCAT(TEXT('DATA ENTRY SHEET'!AW79,"$#0.00")," (EDLP, ADJ is $0.00)")),"")</f>
        <v/>
      </c>
      <c r="AD19" s="1641"/>
      <c r="AE19" s="1641"/>
      <c r="AF19" s="1641"/>
      <c r="AG19" s="1641"/>
      <c r="AH19" s="1641"/>
      <c r="AI19" s="1641"/>
      <c r="AJ19" s="1641"/>
      <c r="AK19" s="1641"/>
      <c r="AL19" s="1641"/>
      <c r="AM19" s="1641"/>
      <c r="AN19" s="1642"/>
      <c r="AO19" s="1343" t="str">
        <f>IF(NOT('DATA ENTRY SHEET'!BG79=""),'DATA ENTRY SHEET'!BG79,"")</f>
        <v/>
      </c>
      <c r="AP19" s="1344"/>
      <c r="AQ19" s="1344"/>
      <c r="AR19" s="1344"/>
      <c r="AS19" s="1345"/>
      <c r="AT19" s="1346" t="e">
        <f>IF($AT$10="REG",(AO19-AC$19)/AO19,IF(AND(NOT(AO19=""),NOT(_xlfn.NUMBERVALUE(RIGHT(LEFT(AC$19,FIND("(",AC$19)-1),LEN(LEFT(AC$19,FIND("(",AC$19)-1))-1))="")),(AO19-_xlfn.NUMBERVALUE(RIGHT(LEFT(AC$19,FIND("(",AC$19)-1),LEN(LEFT(AC$19,FIND("(",AC$19)-1))-1)))/AO19,""))</f>
        <v>#VALUE!</v>
      </c>
      <c r="AU19" s="1347"/>
      <c r="AV19" s="1348"/>
      <c r="AW19" s="1346" t="str">
        <f t="shared" ref="AW19" si="1">IF(AND(NOT(AO19=""),NOT(AC20="")),(AO19-(AC19-AC20))/AO19,"")</f>
        <v/>
      </c>
      <c r="AX19" s="1347"/>
      <c r="AY19" s="1348"/>
      <c r="AZ19" s="1346" t="str">
        <f t="shared" ref="AZ19" si="2">IF(AND(NOT(AO19=""),NOT(AG20="")),(AO19-(AC19-AG20))/AO19,"")</f>
        <v/>
      </c>
      <c r="BA19" s="1347"/>
      <c r="BB19" s="1348"/>
      <c r="BC19" s="1346" t="str">
        <f t="shared" ref="BC19" si="3">IF(AND(NOT(AO19=""),NOT(AK20="")),(AO19-(AC19-AK20))/AO19,"")</f>
        <v/>
      </c>
      <c r="BD19" s="1347"/>
      <c r="BE19" s="1348"/>
      <c r="BF19" s="1440" t="str">
        <f t="shared" ref="BF19" si="4">IF(AND(NOT(AC20=""),NOT(BF20="")),AC20*BF20,"")</f>
        <v/>
      </c>
      <c r="BG19" s="1441"/>
      <c r="BH19" s="1441"/>
      <c r="BI19" s="1441"/>
      <c r="BJ19" s="1441"/>
      <c r="BK19" s="1442"/>
      <c r="BL19" s="1440" t="str">
        <f t="shared" ref="BL19" si="5">IF(AND(NOT(AG20=""),NOT(BL20="")),AG20*BL20,"")</f>
        <v/>
      </c>
      <c r="BM19" s="1441"/>
      <c r="BN19" s="1441"/>
      <c r="BO19" s="1441"/>
      <c r="BP19" s="1441"/>
      <c r="BQ19" s="1442"/>
      <c r="BR19" s="1440" t="str">
        <f t="shared" ref="BR19" si="6">IF(AND(NOT(AK20=""),NOT(BR20="")),AK20*BR20,"")</f>
        <v/>
      </c>
      <c r="BS19" s="1441"/>
      <c r="BT19" s="1441"/>
      <c r="BU19" s="1441"/>
      <c r="BV19" s="1441"/>
      <c r="BW19" s="1442"/>
      <c r="BX19" s="1446" t="str">
        <f>IF(NOT('DATA ENTRY SHEET'!BN79=""),'DATA ENTRY SHEET'!BN79,"")</f>
        <v/>
      </c>
      <c r="BY19" s="1447"/>
      <c r="BZ19" s="1447"/>
      <c r="CA19" s="1448"/>
      <c r="CB19" s="1449" t="str">
        <f>IF(NOT('DATA ENTRY SHEET'!AR79=""),'DATA ENTRY SHEET'!AR79,"")</f>
        <v/>
      </c>
      <c r="CC19" s="1450"/>
      <c r="CD19" s="1451"/>
      <c r="CE19" s="1428"/>
      <c r="CF19" s="1429"/>
      <c r="CG19" s="1429"/>
      <c r="CH19" s="1430"/>
      <c r="CI19" s="190"/>
      <c r="CJ19" s="190"/>
      <c r="CK19" s="190"/>
      <c r="CL19" s="190"/>
      <c r="CM19" s="190"/>
      <c r="CN19" s="190"/>
      <c r="CO19" s="190"/>
      <c r="CP19" s="190"/>
    </row>
    <row r="20" spans="1:94" ht="15" customHeight="1" x14ac:dyDescent="0.3">
      <c r="A20" s="431"/>
      <c r="B20" s="1464" t="str">
        <f>IF(NOT('DATA ENTRY SHEET'!B79=""),'DATA ENTRY SHEET'!B79,"")</f>
        <v/>
      </c>
      <c r="C20" s="1465"/>
      <c r="D20" s="1465"/>
      <c r="E20" s="1465"/>
      <c r="F20" s="1465"/>
      <c r="G20" s="1465"/>
      <c r="H20" s="1465"/>
      <c r="I20" s="1465"/>
      <c r="J20" s="1465"/>
      <c r="K20" s="1465"/>
      <c r="L20" s="1465"/>
      <c r="M20" s="1465"/>
      <c r="N20" s="1465"/>
      <c r="O20" s="1465"/>
      <c r="P20" s="1465"/>
      <c r="Q20" s="1465"/>
      <c r="R20" s="1465"/>
      <c r="S20" s="1465"/>
      <c r="T20" s="1466"/>
      <c r="U20" s="1643" t="str">
        <f>IF(NOT('DATA ENTRY SHEET'!AD79=""),'DATA ENTRY SHEET'!AD79,"")</f>
        <v/>
      </c>
      <c r="V20" s="1644"/>
      <c r="W20" s="1644"/>
      <c r="X20" s="1644"/>
      <c r="Y20" s="1644"/>
      <c r="Z20" s="1644"/>
      <c r="AA20" s="1644"/>
      <c r="AB20" s="1645"/>
      <c r="AC20" s="1646" t="str">
        <f>IF(NOT('DATA ENTRY SHEET'!BA79=""),IF('DATA ENTRY SHEET'!F79="","UPK?",TEXT('DATA ENTRY SHEET'!BA79/'DATA ENTRY SHEET'!F79,"$#0.00")),"")</f>
        <v/>
      </c>
      <c r="AD20" s="1647"/>
      <c r="AE20" s="1647"/>
      <c r="AF20" s="1648"/>
      <c r="AG20" s="1646" t="str">
        <f>IF(NOT('DATA ENTRY SHEET'!BB79=""),IF('DATA ENTRY SHEET'!F79="","UPK?",TEXT('DATA ENTRY SHEET'!BB79/'DATA ENTRY SHEET'!F79,"$#0.00")),"")</f>
        <v/>
      </c>
      <c r="AH20" s="1647"/>
      <c r="AI20" s="1647"/>
      <c r="AJ20" s="1648"/>
      <c r="AK20" s="1646" t="str">
        <f>IF(NOT('DATA ENTRY SHEET'!BC79=""),IF('DATA ENTRY SHEET'!F79="","UPK?",TEXT('DATA ENTRY SHEET'!BC79/'DATA ENTRY SHEET'!F79,"$#0.00")),"")</f>
        <v/>
      </c>
      <c r="AL20" s="1647"/>
      <c r="AM20" s="1647"/>
      <c r="AN20" s="1648"/>
      <c r="AO20" s="1331" t="str">
        <f>IF(NOT('DATA ENTRY SHEET'!BH79=""),'DATA ENTRY SHEET'!BH79,"")</f>
        <v/>
      </c>
      <c r="AP20" s="1332"/>
      <c r="AQ20" s="1332"/>
      <c r="AR20" s="1332"/>
      <c r="AS20" s="1333"/>
      <c r="AT20" s="1334" t="e">
        <f t="shared" ref="AT20:AT21" si="7">IF($AT$10="REG",(AO20-AC$19)/AO20,IF(AND(NOT(AO20=""),NOT(_xlfn.NUMBERVALUE(RIGHT(LEFT(AC$19,FIND("(",AC$19)-1),LEN(LEFT(AC$19,FIND("(",AC$19)-1))-1))="")),(AO20-_xlfn.NUMBERVALUE(RIGHT(LEFT(AC$19,FIND("(",AC$19)-1),LEN(LEFT(AC$19,FIND("(",AC$19)-1))-1)))/AO20,""))</f>
        <v>#VALUE!</v>
      </c>
      <c r="AU20" s="1335"/>
      <c r="AV20" s="1336"/>
      <c r="AW20" s="1334" t="str">
        <f t="shared" ref="AW20" si="8">IF(AND(NOT(AO20=""),NOT(AC20="")),(AO20-(AC19-AC20))/AO20,"")</f>
        <v/>
      </c>
      <c r="AX20" s="1335"/>
      <c r="AY20" s="1336"/>
      <c r="AZ20" s="1334" t="str">
        <f t="shared" ref="AZ20" si="9">IF(AND(NOT(AO20=""),NOT(AG20="")),(AO20-(AC19-AG20))/AO20,"")</f>
        <v/>
      </c>
      <c r="BA20" s="1335"/>
      <c r="BB20" s="1336"/>
      <c r="BC20" s="1334" t="str">
        <f t="shared" ref="BC20" si="10">IF(AND(NOT(AO20=""),NOT(AK20="")),(AO20-(AC19-AK20))/AO20,"")</f>
        <v/>
      </c>
      <c r="BD20" s="1335"/>
      <c r="BE20" s="1336"/>
      <c r="BF20" s="1322" t="str">
        <f>IF(NOT('DATA ENTRY SHEET'!BK79=""),'DATA ENTRY SHEET'!BK79,"")</f>
        <v/>
      </c>
      <c r="BG20" s="1323"/>
      <c r="BH20" s="1323"/>
      <c r="BI20" s="1323"/>
      <c r="BJ20" s="1323"/>
      <c r="BK20" s="1324"/>
      <c r="BL20" s="1322" t="str">
        <f>IF(NOT('DATA ENTRY SHEET'!BL79=""),'DATA ENTRY SHEET'!BL79,"")</f>
        <v/>
      </c>
      <c r="BM20" s="1323"/>
      <c r="BN20" s="1323"/>
      <c r="BO20" s="1323"/>
      <c r="BP20" s="1323"/>
      <c r="BQ20" s="1324"/>
      <c r="BR20" s="1322" t="str">
        <f>IF(NOT('DATA ENTRY SHEET'!BM79=""),'DATA ENTRY SHEET'!BM79,"")</f>
        <v/>
      </c>
      <c r="BS20" s="1323"/>
      <c r="BT20" s="1323"/>
      <c r="BU20" s="1323"/>
      <c r="BV20" s="1323"/>
      <c r="BW20" s="1324"/>
      <c r="BX20" s="1325" t="str">
        <f>IF(NOT('DATA ENTRY SHEET'!BO79=""),'DATA ENTRY SHEET'!BO79,"")</f>
        <v/>
      </c>
      <c r="BY20" s="1326"/>
      <c r="BZ20" s="1326"/>
      <c r="CA20" s="1327"/>
      <c r="CB20" s="1425"/>
      <c r="CC20" s="1426"/>
      <c r="CD20" s="1427"/>
      <c r="CE20" s="1431"/>
      <c r="CF20" s="1432"/>
      <c r="CG20" s="1432"/>
      <c r="CH20" s="1433"/>
      <c r="CI20" s="190"/>
      <c r="CJ20" s="190"/>
      <c r="CK20" s="190"/>
      <c r="CL20" s="190"/>
      <c r="CM20" s="190"/>
      <c r="CN20" s="190"/>
      <c r="CO20" s="190"/>
      <c r="CP20" s="190"/>
    </row>
    <row r="21" spans="1:94" ht="15" customHeight="1" x14ac:dyDescent="0.3">
      <c r="A21" s="431"/>
      <c r="B21" s="1464" t="str">
        <f>IF(NOT('DATA ENTRY SHEET'!C79=""),'DATA ENTRY SHEET'!C79,"")</f>
        <v/>
      </c>
      <c r="C21" s="1465"/>
      <c r="D21" s="1465"/>
      <c r="E21" s="1465"/>
      <c r="F21" s="1465"/>
      <c r="G21" s="1465"/>
      <c r="H21" s="1465"/>
      <c r="I21" s="1465"/>
      <c r="J21" s="1465"/>
      <c r="K21" s="1465"/>
      <c r="L21" s="1465"/>
      <c r="M21" s="1465"/>
      <c r="N21" s="1465"/>
      <c r="O21" s="1465"/>
      <c r="P21" s="1465"/>
      <c r="Q21" s="1465"/>
      <c r="R21" s="1465"/>
      <c r="S21" s="1465"/>
      <c r="T21" s="793" t="str">
        <f>IF('DATA ENTRY SHEET'!AG79&lt;&gt;"",LEFT('DATA ENTRY SHEET'!AG79,1),"")</f>
        <v/>
      </c>
      <c r="U21" s="1636" t="str">
        <f>IF(NOT('DATA ENTRY SHEET'!AF79=""),'DATA ENTRY SHEET'!AF79,"")</f>
        <v/>
      </c>
      <c r="V21" s="1637"/>
      <c r="W21" s="1637"/>
      <c r="X21" s="1637"/>
      <c r="Y21" s="1637"/>
      <c r="Z21" s="1637"/>
      <c r="AA21" s="1637"/>
      <c r="AB21" s="1638"/>
      <c r="AC21" s="1362" t="e">
        <f t="shared" ref="AC21" si="11">(AC19-(AC19-AC20))/AC19</f>
        <v>#VALUE!</v>
      </c>
      <c r="AD21" s="1360"/>
      <c r="AE21" s="1360"/>
      <c r="AF21" s="1361"/>
      <c r="AG21" s="1362" t="e">
        <f t="shared" ref="AG21" si="12">(AC19-(AC19-AG20))/AC19</f>
        <v>#VALUE!</v>
      </c>
      <c r="AH21" s="1360"/>
      <c r="AI21" s="1360"/>
      <c r="AJ21" s="1361"/>
      <c r="AK21" s="1362" t="e">
        <f t="shared" ref="AK21" si="13">(AC19-(AC19-AK20))/AC19</f>
        <v>#VALUE!</v>
      </c>
      <c r="AL21" s="1360"/>
      <c r="AM21" s="1360"/>
      <c r="AN21" s="1361"/>
      <c r="AO21" s="1331" t="str">
        <f>IF(NOT('DATA ENTRY SHEET'!BI79=""),'DATA ENTRY SHEET'!BI79,"")</f>
        <v/>
      </c>
      <c r="AP21" s="1332"/>
      <c r="AQ21" s="1332"/>
      <c r="AR21" s="1332"/>
      <c r="AS21" s="1333"/>
      <c r="AT21" s="1334" t="e">
        <f t="shared" si="7"/>
        <v>#VALUE!</v>
      </c>
      <c r="AU21" s="1335"/>
      <c r="AV21" s="1336"/>
      <c r="AW21" s="1334" t="str">
        <f t="shared" ref="AW21" si="14">IF(AND(NOT(AO21=""),NOT(AC20="")),(AO21-(AC19-AC20))/AO21,"")</f>
        <v/>
      </c>
      <c r="AX21" s="1335"/>
      <c r="AY21" s="1336"/>
      <c r="AZ21" s="1334" t="str">
        <f t="shared" ref="AZ21" si="15">IF(AND(NOT(AO21=""),NOT(AG20="")),(AO21-(AC19-AG20))/AO21,"")</f>
        <v/>
      </c>
      <c r="BA21" s="1335"/>
      <c r="BB21" s="1336"/>
      <c r="BC21" s="1334" t="str">
        <f t="shared" ref="BC21" si="16">IF(AND(NOT(AO21=""),NOT(AK20="")),(AO21-(AC19-AK20))/AO21,"")</f>
        <v/>
      </c>
      <c r="BD21" s="1335"/>
      <c r="BE21" s="1336"/>
      <c r="BF21" s="1452" t="str">
        <f t="shared" ref="BF21" si="17">IF(AND(NOT(BF20=""),NOT(AC20="")),BF20*(AC19-AC20),"")</f>
        <v/>
      </c>
      <c r="BG21" s="1453"/>
      <c r="BH21" s="1453"/>
      <c r="BI21" s="1453"/>
      <c r="BJ21" s="1453"/>
      <c r="BK21" s="1454"/>
      <c r="BL21" s="1452" t="str">
        <f t="shared" ref="BL21" si="18">IF(AND(NOT(BL20=""),NOT(AG20="")),BL20*(AC19-AG20),"")</f>
        <v/>
      </c>
      <c r="BM21" s="1453"/>
      <c r="BN21" s="1453"/>
      <c r="BO21" s="1453"/>
      <c r="BP21" s="1453"/>
      <c r="BQ21" s="1454"/>
      <c r="BR21" s="1452" t="str">
        <f t="shared" ref="BR21" si="19">IF(AND(NOT(BR20=""),NOT(AK20="")),BR20*(AC19-AK20),"")</f>
        <v/>
      </c>
      <c r="BS21" s="1453"/>
      <c r="BT21" s="1453"/>
      <c r="BU21" s="1453"/>
      <c r="BV21" s="1453"/>
      <c r="BW21" s="1454"/>
      <c r="BX21" s="1325" t="str">
        <f>IF(NOT('DATA ENTRY SHEET'!BP79=""),'DATA ENTRY SHEET'!BP79,"")</f>
        <v/>
      </c>
      <c r="BY21" s="1326"/>
      <c r="BZ21" s="1326"/>
      <c r="CA21" s="1327"/>
      <c r="CB21" s="1455" t="str">
        <f>IF(NOT('DATA ENTRY SHEET'!AP79=""),'DATA ENTRY SHEET'!AP79,"")</f>
        <v/>
      </c>
      <c r="CC21" s="1456"/>
      <c r="CD21" s="1457"/>
      <c r="CE21" s="1431"/>
      <c r="CF21" s="1432"/>
      <c r="CG21" s="1432"/>
      <c r="CH21" s="1433"/>
      <c r="CI21" s="190"/>
      <c r="CJ21" s="190"/>
      <c r="CK21" s="190"/>
      <c r="CL21" s="190"/>
      <c r="CM21" s="190"/>
      <c r="CN21" s="190"/>
      <c r="CO21" s="190"/>
      <c r="CP21" s="190"/>
    </row>
    <row r="22" spans="1:94" ht="15" customHeight="1" thickBot="1" x14ac:dyDescent="0.35">
      <c r="A22" s="431"/>
      <c r="B22" s="1313" t="str">
        <f>IF(NOT('DATA ENTRY SHEET'!D79=""),'DATA ENTRY SHEET'!D79,"")</f>
        <v/>
      </c>
      <c r="C22" s="1314"/>
      <c r="D22" s="1314"/>
      <c r="E22" s="1315"/>
      <c r="F22" s="1316" t="str">
        <f>IF(NOT('DATA ENTRY SHEET'!E79=""),'DATA ENTRY SHEET'!E79,"")</f>
        <v/>
      </c>
      <c r="G22" s="1317"/>
      <c r="H22" s="1318"/>
      <c r="I22" s="1350" t="str">
        <f>IF(NOT('DATA ENTRY SHEET'!F79=""),'DATA ENTRY SHEET'!F79,"")</f>
        <v/>
      </c>
      <c r="J22" s="1315"/>
      <c r="K22" s="1350" t="str">
        <f>IF(NOT('DATA ENTRY SHEET'!G79=""),'DATA ENTRY SHEET'!G79,"")</f>
        <v/>
      </c>
      <c r="L22" s="1315"/>
      <c r="M22" s="1351" t="str">
        <f>IF(NOT('DATA ENTRY SHEET'!H79=""),'DATA ENTRY SHEET'!H79,"")</f>
        <v/>
      </c>
      <c r="N22" s="1352"/>
      <c r="O22" s="1352"/>
      <c r="P22" s="1352"/>
      <c r="Q22" s="1353"/>
      <c r="R22" s="1350" t="str">
        <f>IF(NOT('DATA ENTRY SHEET'!I79=""),'DATA ENTRY SHEET'!I79,"")</f>
        <v/>
      </c>
      <c r="S22" s="1314"/>
      <c r="T22" s="1315"/>
      <c r="U22" s="1633" t="str">
        <f>IF(NOT('DATA ENTRY SHEET'!AE79=""),'DATA ENTRY SHEET'!AE79,"")</f>
        <v/>
      </c>
      <c r="V22" s="1634"/>
      <c r="W22" s="1634"/>
      <c r="X22" s="1634"/>
      <c r="Y22" s="1634"/>
      <c r="Z22" s="1634"/>
      <c r="AA22" s="1634"/>
      <c r="AB22" s="1635"/>
      <c r="AC22" s="1363" t="e">
        <f t="shared" ref="AC22" si="20">SUM(I22*AC20)</f>
        <v>#VALUE!</v>
      </c>
      <c r="AD22" s="1364"/>
      <c r="AE22" s="1364"/>
      <c r="AF22" s="1365"/>
      <c r="AG22" s="1363" t="e">
        <f t="shared" ref="AG22" si="21">SUM(I22*AG20)</f>
        <v>#VALUE!</v>
      </c>
      <c r="AH22" s="1364"/>
      <c r="AI22" s="1364"/>
      <c r="AJ22" s="1365"/>
      <c r="AK22" s="1363" t="e">
        <f t="shared" ref="AK22" si="22">SUM(I22*AK20)</f>
        <v>#VALUE!</v>
      </c>
      <c r="AL22" s="1364"/>
      <c r="AM22" s="1364"/>
      <c r="AN22" s="1365"/>
      <c r="AO22" s="1404" t="str">
        <f>IF(NOT('DATA ENTRY SHEET'!BJ79=""),'DATA ENTRY SHEET'!BJ79,"")</f>
        <v/>
      </c>
      <c r="AP22" s="1405"/>
      <c r="AQ22" s="1405"/>
      <c r="AR22" s="1405"/>
      <c r="AS22" s="1406"/>
      <c r="AT22" s="1366" t="e">
        <f>IF($AT$10="REG",(AO22-AC$19)/AO22,IF(AND(NOT(AO22=""),NOT(_xlfn.NUMBERVALUE(RIGHT(LEFT(AC$19,FIND("(",AC$19)-1),LEN(LEFT(AC$19,FIND("(",AC$19)-1))-1))="")),(AO22-_xlfn.NUMBERVALUE(RIGHT(LEFT(AC$19,FIND("(",AC$19)-1),LEN(LEFT(AC$19,FIND("(",AC$19)-1))-1)))/AO22,""))</f>
        <v>#VALUE!</v>
      </c>
      <c r="AU22" s="1367"/>
      <c r="AV22" s="1368"/>
      <c r="AW22" s="1366" t="str">
        <f t="shared" ref="AW22" si="23">IF(AND(NOT(AO22=""),NOT(AC20="")),(AO22-(AC19-AC20))/AO22,"")</f>
        <v/>
      </c>
      <c r="AX22" s="1367"/>
      <c r="AY22" s="1368"/>
      <c r="AZ22" s="1366" t="str">
        <f t="shared" ref="AZ22" si="24">IF(AND(NOT(AO22=""),NOT(AG20="")),(AO22-(AC19-AG20))/AO22,"")</f>
        <v/>
      </c>
      <c r="BA22" s="1367"/>
      <c r="BB22" s="1368"/>
      <c r="BC22" s="1366" t="str">
        <f t="shared" ref="BC22" si="25">IF(AND(NOT(AO22=""),NOT(AK20="")),(AO22-(AC19-AK20))/AO22,"")</f>
        <v/>
      </c>
      <c r="BD22" s="1367"/>
      <c r="BE22" s="1368"/>
      <c r="BF22" s="1649"/>
      <c r="BG22" s="1650"/>
      <c r="BH22" s="1650"/>
      <c r="BI22" s="1650"/>
      <c r="BJ22" s="1650"/>
      <c r="BK22" s="1650"/>
      <c r="BL22" s="1650"/>
      <c r="BM22" s="1650"/>
      <c r="BN22" s="1650"/>
      <c r="BO22" s="1650"/>
      <c r="BP22" s="1650"/>
      <c r="BQ22" s="1651"/>
      <c r="BR22" s="1657" t="s">
        <v>825</v>
      </c>
      <c r="BS22" s="1399"/>
      <c r="BT22" s="1399"/>
      <c r="BU22" s="1399" t="str">
        <f>IF(NOT('DATA ENTRY SHEET'!AU79=""),'DATA ENTRY SHEET'!AU79,"")</f>
        <v/>
      </c>
      <c r="BV22" s="1399"/>
      <c r="BW22" s="1400"/>
      <c r="BX22" s="1401"/>
      <c r="BY22" s="1402"/>
      <c r="BZ22" s="1402"/>
      <c r="CA22" s="1403"/>
      <c r="CB22" s="1369" t="str">
        <f>IF(NOT('DATA ENTRY SHEET'!AQ79=""),'DATA ENTRY SHEET'!AQ79,"")</f>
        <v/>
      </c>
      <c r="CC22" s="1370"/>
      <c r="CD22" s="1371"/>
      <c r="CE22" s="1434"/>
      <c r="CF22" s="1435"/>
      <c r="CG22" s="1435"/>
      <c r="CH22" s="1436"/>
      <c r="CI22" s="190"/>
      <c r="CJ22" s="190"/>
      <c r="CK22" s="190"/>
      <c r="CL22" s="190"/>
      <c r="CM22" s="190"/>
      <c r="CN22" s="190"/>
      <c r="CO22" s="190"/>
      <c r="CP22" s="190"/>
    </row>
    <row r="23" spans="1:94" ht="3.75" customHeight="1" thickBot="1" x14ac:dyDescent="0.35">
      <c r="A23" s="557"/>
      <c r="B23" s="552"/>
      <c r="C23" s="582"/>
      <c r="D23" s="582"/>
      <c r="E23" s="582"/>
      <c r="F23" s="586"/>
      <c r="G23" s="586"/>
      <c r="H23" s="586"/>
      <c r="I23" s="582"/>
      <c r="J23" s="582"/>
      <c r="K23" s="582"/>
      <c r="L23" s="582"/>
      <c r="M23" s="587"/>
      <c r="N23" s="587"/>
      <c r="O23" s="587"/>
      <c r="P23" s="587"/>
      <c r="Q23" s="587"/>
      <c r="R23" s="582"/>
      <c r="S23" s="582"/>
      <c r="T23" s="582"/>
      <c r="U23" s="679"/>
      <c r="V23" s="679"/>
      <c r="W23" s="679"/>
      <c r="X23" s="679"/>
      <c r="Y23" s="679"/>
      <c r="Z23" s="679"/>
      <c r="AA23" s="679"/>
      <c r="AB23" s="679"/>
      <c r="AC23" s="589"/>
      <c r="AD23" s="589"/>
      <c r="AE23" s="589"/>
      <c r="AF23" s="589"/>
      <c r="AG23" s="589"/>
      <c r="AH23" s="589"/>
      <c r="AI23" s="589"/>
      <c r="AJ23" s="589"/>
      <c r="AK23" s="589"/>
      <c r="AL23" s="589"/>
      <c r="AM23" s="589"/>
      <c r="AN23" s="589"/>
      <c r="AO23" s="590"/>
      <c r="AP23" s="590"/>
      <c r="AQ23" s="590"/>
      <c r="AR23" s="590"/>
      <c r="AS23" s="590"/>
      <c r="AT23" s="591"/>
      <c r="AU23" s="591"/>
      <c r="AV23" s="591"/>
      <c r="AW23" s="591"/>
      <c r="AX23" s="591"/>
      <c r="AY23" s="591"/>
      <c r="AZ23" s="591"/>
      <c r="BA23" s="591"/>
      <c r="BB23" s="591"/>
      <c r="BC23" s="591"/>
      <c r="BD23" s="591"/>
      <c r="BE23" s="591"/>
      <c r="BF23" s="592"/>
      <c r="BG23" s="592"/>
      <c r="BH23" s="592"/>
      <c r="BI23" s="592"/>
      <c r="BJ23" s="592"/>
      <c r="BK23" s="592"/>
      <c r="BL23" s="592"/>
      <c r="BM23" s="592"/>
      <c r="BN23" s="592"/>
      <c r="BO23" s="592"/>
      <c r="BP23" s="592"/>
      <c r="BQ23" s="592"/>
      <c r="BR23" s="592"/>
      <c r="BS23" s="592"/>
      <c r="BT23" s="592"/>
      <c r="BU23" s="592"/>
      <c r="BV23" s="592"/>
      <c r="BW23" s="592"/>
      <c r="BX23" s="592"/>
      <c r="BY23" s="592"/>
      <c r="BZ23" s="592"/>
      <c r="CA23" s="592"/>
      <c r="CB23" s="592"/>
      <c r="CC23" s="592"/>
      <c r="CD23" s="592"/>
      <c r="CE23" s="582"/>
      <c r="CF23" s="582"/>
      <c r="CG23" s="582"/>
      <c r="CH23" s="582"/>
      <c r="CI23" s="190"/>
      <c r="CJ23" s="190"/>
      <c r="CK23" s="190"/>
      <c r="CL23" s="190"/>
      <c r="CM23" s="190"/>
      <c r="CN23" s="190"/>
      <c r="CO23" s="190"/>
      <c r="CP23" s="190"/>
    </row>
    <row r="24" spans="1:94" ht="15" customHeight="1" x14ac:dyDescent="0.3">
      <c r="A24" s="431">
        <v>61</v>
      </c>
      <c r="B24" s="1337"/>
      <c r="C24" s="1338"/>
      <c r="D24" s="1338"/>
      <c r="E24" s="1338"/>
      <c r="F24" s="1338"/>
      <c r="G24" s="1338"/>
      <c r="H24" s="1338"/>
      <c r="I24" s="1338"/>
      <c r="J24" s="1338"/>
      <c r="K24" s="1338"/>
      <c r="L24" s="1338"/>
      <c r="M24" s="1338"/>
      <c r="N24" s="1338"/>
      <c r="O24" s="1338"/>
      <c r="P24" s="1338"/>
      <c r="Q24" s="1338"/>
      <c r="R24" s="1338"/>
      <c r="S24" s="1338"/>
      <c r="T24" s="1339"/>
      <c r="U24" s="1340" t="str">
        <f>IF(NOT('DATA ENTRY SHEET'!J80=""),'DATA ENTRY SHEET'!J80,"")</f>
        <v/>
      </c>
      <c r="V24" s="1341"/>
      <c r="W24" s="1341"/>
      <c r="X24" s="1341"/>
      <c r="Y24" s="1341"/>
      <c r="Z24" s="1341"/>
      <c r="AA24" s="1341"/>
      <c r="AB24" s="1342"/>
      <c r="AC24" s="1640" t="str">
        <f>IF('DATA ENTRY SHEET'!AW80&lt;&gt;"",IF(NOT(TRIM(MID($AC$8,FIND(":",$AC$8)+1,9))="EDLP"),IF(NOT(TRIM(MID($AC$8,FIND(":",$AC$8)+1,9))="NON-EDLP"),TEXT('DATA ENTRY SHEET'!AW80,"$#0.00"),_xlfn.CONCAT(TEXT('DATA ENTRY SHEET'!AW80,"$#0.00")," (NON-EDLP, ADJ is $0.00)")),_xlfn.CONCAT(TEXT('DATA ENTRY SHEET'!AW80,"$#0.00")," (EDLP, ADJ is $0.00)")),"")</f>
        <v/>
      </c>
      <c r="AD24" s="1641"/>
      <c r="AE24" s="1641"/>
      <c r="AF24" s="1641"/>
      <c r="AG24" s="1641"/>
      <c r="AH24" s="1641"/>
      <c r="AI24" s="1641"/>
      <c r="AJ24" s="1641"/>
      <c r="AK24" s="1641"/>
      <c r="AL24" s="1641"/>
      <c r="AM24" s="1641"/>
      <c r="AN24" s="1642"/>
      <c r="AO24" s="1343" t="str">
        <f>IF(NOT('DATA ENTRY SHEET'!BG80=""),'DATA ENTRY SHEET'!BG80,"")</f>
        <v/>
      </c>
      <c r="AP24" s="1344"/>
      <c r="AQ24" s="1344"/>
      <c r="AR24" s="1344"/>
      <c r="AS24" s="1345"/>
      <c r="AT24" s="1346" t="e">
        <f>IF($AT$10="REG",(AO24-AC$24)/AO24,IF(AND(NOT(AO24=""),NOT(_xlfn.NUMBERVALUE(RIGHT(LEFT(AC$24,FIND("(",AC$24)-1),LEN(LEFT(AC$24,FIND("(",AC$24)-1))-1))="")),(AO24-_xlfn.NUMBERVALUE(RIGHT(LEFT(AC$24,FIND("(",AC$24)-1),LEN(LEFT(AC$24,FIND("(",AC$24)-1))-1)))/AO24,""))</f>
        <v>#VALUE!</v>
      </c>
      <c r="AU24" s="1347"/>
      <c r="AV24" s="1348"/>
      <c r="AW24" s="1346" t="str">
        <f t="shared" ref="AW24" si="26">IF(AND(NOT(AO24=""),NOT(AC25="")),(AO24-(AC24-AC25))/AO24,"")</f>
        <v/>
      </c>
      <c r="AX24" s="1347"/>
      <c r="AY24" s="1348"/>
      <c r="AZ24" s="1346" t="str">
        <f t="shared" ref="AZ24" si="27">IF(AND(NOT(AO24=""),NOT(AG25="")),(AO24-(AC24-AG25))/AO24,"")</f>
        <v/>
      </c>
      <c r="BA24" s="1347"/>
      <c r="BB24" s="1348"/>
      <c r="BC24" s="1346" t="str">
        <f t="shared" ref="BC24" si="28">IF(AND(NOT(AO24=""),NOT(AK25="")),(AO24-(AC24-AK25))/AO24,"")</f>
        <v/>
      </c>
      <c r="BD24" s="1347"/>
      <c r="BE24" s="1348"/>
      <c r="BF24" s="1440" t="str">
        <f t="shared" ref="BF24" si="29">IF(AND(NOT(AC25=""),NOT(BF25="")),AC25*BF25,"")</f>
        <v/>
      </c>
      <c r="BG24" s="1441"/>
      <c r="BH24" s="1441"/>
      <c r="BI24" s="1441"/>
      <c r="BJ24" s="1441"/>
      <c r="BK24" s="1442"/>
      <c r="BL24" s="1440" t="str">
        <f t="shared" ref="BL24" si="30">IF(AND(NOT(AG25=""),NOT(BL25="")),AG25*BL25,"")</f>
        <v/>
      </c>
      <c r="BM24" s="1441"/>
      <c r="BN24" s="1441"/>
      <c r="BO24" s="1441"/>
      <c r="BP24" s="1441"/>
      <c r="BQ24" s="1442"/>
      <c r="BR24" s="1440" t="str">
        <f t="shared" ref="BR24" si="31">IF(AND(NOT(AK25=""),NOT(BR25="")),AK25*BR25,"")</f>
        <v/>
      </c>
      <c r="BS24" s="1441"/>
      <c r="BT24" s="1441"/>
      <c r="BU24" s="1441"/>
      <c r="BV24" s="1441"/>
      <c r="BW24" s="1442"/>
      <c r="BX24" s="1446" t="str">
        <f>IF(NOT('DATA ENTRY SHEET'!BN80=""),'DATA ENTRY SHEET'!BN80,"")</f>
        <v/>
      </c>
      <c r="BY24" s="1447"/>
      <c r="BZ24" s="1447"/>
      <c r="CA24" s="1448"/>
      <c r="CB24" s="1449" t="str">
        <f>IF(NOT('DATA ENTRY SHEET'!AR80=""),'DATA ENTRY SHEET'!AR80,"")</f>
        <v/>
      </c>
      <c r="CC24" s="1450"/>
      <c r="CD24" s="1451"/>
      <c r="CE24" s="1428"/>
      <c r="CF24" s="1429"/>
      <c r="CG24" s="1429"/>
      <c r="CH24" s="1430"/>
      <c r="CI24" s="190"/>
      <c r="CJ24" s="190"/>
      <c r="CK24" s="190"/>
      <c r="CL24" s="190"/>
      <c r="CM24" s="190"/>
      <c r="CN24" s="190"/>
      <c r="CO24" s="190"/>
      <c r="CP24" s="190"/>
    </row>
    <row r="25" spans="1:94" ht="15" customHeight="1" x14ac:dyDescent="0.3">
      <c r="A25" s="431"/>
      <c r="B25" s="1464" t="str">
        <f>IF(NOT('DATA ENTRY SHEET'!B80=""),'DATA ENTRY SHEET'!B80,"")</f>
        <v/>
      </c>
      <c r="C25" s="1465"/>
      <c r="D25" s="1465"/>
      <c r="E25" s="1465"/>
      <c r="F25" s="1465"/>
      <c r="G25" s="1465"/>
      <c r="H25" s="1465"/>
      <c r="I25" s="1465"/>
      <c r="J25" s="1465"/>
      <c r="K25" s="1465"/>
      <c r="L25" s="1465"/>
      <c r="M25" s="1465"/>
      <c r="N25" s="1465"/>
      <c r="O25" s="1465"/>
      <c r="P25" s="1465"/>
      <c r="Q25" s="1465"/>
      <c r="R25" s="1465"/>
      <c r="S25" s="1465"/>
      <c r="T25" s="1466"/>
      <c r="U25" s="1643" t="str">
        <f>IF(NOT('DATA ENTRY SHEET'!AD80=""),'DATA ENTRY SHEET'!AD80,"")</f>
        <v/>
      </c>
      <c r="V25" s="1644"/>
      <c r="W25" s="1644"/>
      <c r="X25" s="1644"/>
      <c r="Y25" s="1644"/>
      <c r="Z25" s="1644"/>
      <c r="AA25" s="1644"/>
      <c r="AB25" s="1645"/>
      <c r="AC25" s="1646" t="str">
        <f>IF(NOT('DATA ENTRY SHEET'!BA80=""),IF('DATA ENTRY SHEET'!F80="","UPK?",TEXT('DATA ENTRY SHEET'!BA80/'DATA ENTRY SHEET'!F80,"$#0.00")),"")</f>
        <v/>
      </c>
      <c r="AD25" s="1647"/>
      <c r="AE25" s="1647"/>
      <c r="AF25" s="1648"/>
      <c r="AG25" s="1646" t="str">
        <f>IF(NOT('DATA ENTRY SHEET'!BB80=""),IF('DATA ENTRY SHEET'!F80="","UPK?",TEXT('DATA ENTRY SHEET'!BB80/'DATA ENTRY SHEET'!F80,"$#0.00")),"")</f>
        <v/>
      </c>
      <c r="AH25" s="1647"/>
      <c r="AI25" s="1647"/>
      <c r="AJ25" s="1648"/>
      <c r="AK25" s="1646" t="str">
        <f>IF(NOT('DATA ENTRY SHEET'!BC80=""),IF('DATA ENTRY SHEET'!F80="","UPK?",TEXT('DATA ENTRY SHEET'!BC80/'DATA ENTRY SHEET'!F80,"$#0.00")),"")</f>
        <v/>
      </c>
      <c r="AL25" s="1647"/>
      <c r="AM25" s="1647"/>
      <c r="AN25" s="1648"/>
      <c r="AO25" s="1331" t="str">
        <f>IF(NOT('DATA ENTRY SHEET'!BH80=""),'DATA ENTRY SHEET'!BH80,"")</f>
        <v/>
      </c>
      <c r="AP25" s="1332"/>
      <c r="AQ25" s="1332"/>
      <c r="AR25" s="1332"/>
      <c r="AS25" s="1333"/>
      <c r="AT25" s="1334" t="e">
        <f t="shared" ref="AT25:AT27" si="32">IF($AT$10="REG",(AO25-AC$24)/AO25,IF(AND(NOT(AO25=""),NOT(_xlfn.NUMBERVALUE(RIGHT(LEFT(AC$24,FIND("(",AC$24)-1),LEN(LEFT(AC$24,FIND("(",AC$24)-1))-1))="")),(AO25-_xlfn.NUMBERVALUE(RIGHT(LEFT(AC$24,FIND("(",AC$24)-1),LEN(LEFT(AC$24,FIND("(",AC$24)-1))-1)))/AO25,""))</f>
        <v>#VALUE!</v>
      </c>
      <c r="AU25" s="1335"/>
      <c r="AV25" s="1336"/>
      <c r="AW25" s="1334" t="str">
        <f t="shared" ref="AW25" si="33">IF(AND(NOT(AO25=""),NOT(AC25="")),(AO25-(AC24-AC25))/AO25,"")</f>
        <v/>
      </c>
      <c r="AX25" s="1335"/>
      <c r="AY25" s="1336"/>
      <c r="AZ25" s="1334" t="str">
        <f t="shared" ref="AZ25" si="34">IF(AND(NOT(AO25=""),NOT(AG25="")),(AO25-(AC24-AG25))/AO25,"")</f>
        <v/>
      </c>
      <c r="BA25" s="1335"/>
      <c r="BB25" s="1336"/>
      <c r="BC25" s="1334" t="str">
        <f t="shared" ref="BC25" si="35">IF(AND(NOT(AO25=""),NOT(AK25="")),(AO25-(AC24-AK25))/AO25,"")</f>
        <v/>
      </c>
      <c r="BD25" s="1335"/>
      <c r="BE25" s="1336"/>
      <c r="BF25" s="1322" t="str">
        <f>IF(NOT('DATA ENTRY SHEET'!BK80=""),'DATA ENTRY SHEET'!BK80,"")</f>
        <v/>
      </c>
      <c r="BG25" s="1323"/>
      <c r="BH25" s="1323"/>
      <c r="BI25" s="1323"/>
      <c r="BJ25" s="1323"/>
      <c r="BK25" s="1324"/>
      <c r="BL25" s="1322" t="str">
        <f>IF(NOT('DATA ENTRY SHEET'!BL80=""),'DATA ENTRY SHEET'!BL80,"")</f>
        <v/>
      </c>
      <c r="BM25" s="1323"/>
      <c r="BN25" s="1323"/>
      <c r="BO25" s="1323"/>
      <c r="BP25" s="1323"/>
      <c r="BQ25" s="1324"/>
      <c r="BR25" s="1322" t="str">
        <f>IF(NOT('DATA ENTRY SHEET'!BM80=""),'DATA ENTRY SHEET'!BM80,"")</f>
        <v/>
      </c>
      <c r="BS25" s="1323"/>
      <c r="BT25" s="1323"/>
      <c r="BU25" s="1323"/>
      <c r="BV25" s="1323"/>
      <c r="BW25" s="1324"/>
      <c r="BX25" s="1325" t="str">
        <f>IF(NOT('DATA ENTRY SHEET'!BO80=""),'DATA ENTRY SHEET'!BO80,"")</f>
        <v/>
      </c>
      <c r="BY25" s="1326"/>
      <c r="BZ25" s="1326"/>
      <c r="CA25" s="1327"/>
      <c r="CB25" s="1425"/>
      <c r="CC25" s="1426"/>
      <c r="CD25" s="1427"/>
      <c r="CE25" s="1431"/>
      <c r="CF25" s="1432"/>
      <c r="CG25" s="1432"/>
      <c r="CH25" s="1433"/>
      <c r="CI25" s="190"/>
      <c r="CJ25" s="190"/>
      <c r="CK25" s="190"/>
      <c r="CL25" s="190"/>
      <c r="CM25" s="190"/>
      <c r="CN25" s="190"/>
      <c r="CO25" s="190"/>
      <c r="CP25" s="190"/>
    </row>
    <row r="26" spans="1:94" ht="15" customHeight="1" x14ac:dyDescent="0.3">
      <c r="A26" s="431"/>
      <c r="B26" s="1464" t="str">
        <f>IF(NOT('DATA ENTRY SHEET'!C80=""),'DATA ENTRY SHEET'!C80,"")</f>
        <v/>
      </c>
      <c r="C26" s="1465"/>
      <c r="D26" s="1465"/>
      <c r="E26" s="1465"/>
      <c r="F26" s="1465"/>
      <c r="G26" s="1465"/>
      <c r="H26" s="1465"/>
      <c r="I26" s="1465"/>
      <c r="J26" s="1465"/>
      <c r="K26" s="1465"/>
      <c r="L26" s="1465"/>
      <c r="M26" s="1465"/>
      <c r="N26" s="1465"/>
      <c r="O26" s="1465"/>
      <c r="P26" s="1465"/>
      <c r="Q26" s="1465"/>
      <c r="R26" s="1465"/>
      <c r="S26" s="1465"/>
      <c r="T26" s="793" t="str">
        <f>IF('DATA ENTRY SHEET'!AG80&lt;&gt;"",LEFT('DATA ENTRY SHEET'!AG80,1),"")</f>
        <v/>
      </c>
      <c r="U26" s="1636" t="str">
        <f>IF(NOT('DATA ENTRY SHEET'!AF80=""),'DATA ENTRY SHEET'!AF80,"")</f>
        <v/>
      </c>
      <c r="V26" s="1637"/>
      <c r="W26" s="1637"/>
      <c r="X26" s="1637"/>
      <c r="Y26" s="1637"/>
      <c r="Z26" s="1637"/>
      <c r="AA26" s="1637"/>
      <c r="AB26" s="1638"/>
      <c r="AC26" s="1362" t="e">
        <f t="shared" ref="AC26" si="36">(AC24-(AC24-AC25))/AC24</f>
        <v>#VALUE!</v>
      </c>
      <c r="AD26" s="1360"/>
      <c r="AE26" s="1360"/>
      <c r="AF26" s="1361"/>
      <c r="AG26" s="1362" t="e">
        <f t="shared" ref="AG26" si="37">(AC24-(AC24-AG25))/AC24</f>
        <v>#VALUE!</v>
      </c>
      <c r="AH26" s="1360"/>
      <c r="AI26" s="1360"/>
      <c r="AJ26" s="1361"/>
      <c r="AK26" s="1362" t="e">
        <f t="shared" ref="AK26" si="38">(AC24-(AC24-AK25))/AC24</f>
        <v>#VALUE!</v>
      </c>
      <c r="AL26" s="1360"/>
      <c r="AM26" s="1360"/>
      <c r="AN26" s="1361"/>
      <c r="AO26" s="1331" t="str">
        <f>IF(NOT('DATA ENTRY SHEET'!BI80=""),'DATA ENTRY SHEET'!BI80,"")</f>
        <v/>
      </c>
      <c r="AP26" s="1332"/>
      <c r="AQ26" s="1332"/>
      <c r="AR26" s="1332"/>
      <c r="AS26" s="1333"/>
      <c r="AT26" s="1334" t="e">
        <f t="shared" si="32"/>
        <v>#VALUE!</v>
      </c>
      <c r="AU26" s="1335"/>
      <c r="AV26" s="1336"/>
      <c r="AW26" s="1334" t="str">
        <f t="shared" ref="AW26" si="39">IF(AND(NOT(AO26=""),NOT(AC25="")),(AO26-(AC24-AC25))/AO26,"")</f>
        <v/>
      </c>
      <c r="AX26" s="1335"/>
      <c r="AY26" s="1336"/>
      <c r="AZ26" s="1334" t="str">
        <f t="shared" ref="AZ26" si="40">IF(AND(NOT(AO26=""),NOT(AG25="")),(AO26-(AC24-AG25))/AO26,"")</f>
        <v/>
      </c>
      <c r="BA26" s="1335"/>
      <c r="BB26" s="1336"/>
      <c r="BC26" s="1334" t="str">
        <f t="shared" ref="BC26" si="41">IF(AND(NOT(AO26=""),NOT(AK25="")),(AO26-(AC24-AK25))/AO26,"")</f>
        <v/>
      </c>
      <c r="BD26" s="1335"/>
      <c r="BE26" s="1336"/>
      <c r="BF26" s="1452" t="str">
        <f t="shared" ref="BF26" si="42">IF(AND(NOT(BF25=""),NOT(AC25="")),BF25*(AC24-AC25),"")</f>
        <v/>
      </c>
      <c r="BG26" s="1453"/>
      <c r="BH26" s="1453"/>
      <c r="BI26" s="1453"/>
      <c r="BJ26" s="1453"/>
      <c r="BK26" s="1454"/>
      <c r="BL26" s="1452" t="str">
        <f t="shared" ref="BL26" si="43">IF(AND(NOT(BL25=""),NOT(AG25="")),BL25*(AC24-AG25),"")</f>
        <v/>
      </c>
      <c r="BM26" s="1453"/>
      <c r="BN26" s="1453"/>
      <c r="BO26" s="1453"/>
      <c r="BP26" s="1453"/>
      <c r="BQ26" s="1454"/>
      <c r="BR26" s="1452" t="str">
        <f t="shared" ref="BR26" si="44">IF(AND(NOT(BR25=""),NOT(AK25="")),BR25*(AC24-AK25),"")</f>
        <v/>
      </c>
      <c r="BS26" s="1453"/>
      <c r="BT26" s="1453"/>
      <c r="BU26" s="1453"/>
      <c r="BV26" s="1453"/>
      <c r="BW26" s="1454"/>
      <c r="BX26" s="1325" t="str">
        <f>IF(NOT('DATA ENTRY SHEET'!BP80=""),'DATA ENTRY SHEET'!BP80,"")</f>
        <v/>
      </c>
      <c r="BY26" s="1326"/>
      <c r="BZ26" s="1326"/>
      <c r="CA26" s="1327"/>
      <c r="CB26" s="1455" t="str">
        <f>IF(NOT('DATA ENTRY SHEET'!AP80=""),'DATA ENTRY SHEET'!AP80,"")</f>
        <v/>
      </c>
      <c r="CC26" s="1456"/>
      <c r="CD26" s="1457"/>
      <c r="CE26" s="1431"/>
      <c r="CF26" s="1432"/>
      <c r="CG26" s="1432"/>
      <c r="CH26" s="1433"/>
      <c r="CI26" s="190"/>
      <c r="CJ26" s="190"/>
      <c r="CK26" s="190"/>
      <c r="CL26" s="190"/>
      <c r="CM26" s="190"/>
      <c r="CN26" s="190"/>
      <c r="CO26" s="190"/>
      <c r="CP26" s="190"/>
    </row>
    <row r="27" spans="1:94" ht="15" customHeight="1" thickBot="1" x14ac:dyDescent="0.35">
      <c r="A27" s="431"/>
      <c r="B27" s="1313" t="str">
        <f>IF(NOT('DATA ENTRY SHEET'!D80=""),'DATA ENTRY SHEET'!D80,"")</f>
        <v/>
      </c>
      <c r="C27" s="1314"/>
      <c r="D27" s="1314"/>
      <c r="E27" s="1315"/>
      <c r="F27" s="1316" t="str">
        <f>IF(NOT('DATA ENTRY SHEET'!E80=""),'DATA ENTRY SHEET'!E80,"")</f>
        <v/>
      </c>
      <c r="G27" s="1317"/>
      <c r="H27" s="1318"/>
      <c r="I27" s="1350" t="str">
        <f>IF(NOT('DATA ENTRY SHEET'!F80=""),'DATA ENTRY SHEET'!F80,"")</f>
        <v/>
      </c>
      <c r="J27" s="1315"/>
      <c r="K27" s="1350" t="str">
        <f>IF(NOT('DATA ENTRY SHEET'!G80=""),'DATA ENTRY SHEET'!G80,"")</f>
        <v/>
      </c>
      <c r="L27" s="1315"/>
      <c r="M27" s="1351" t="str">
        <f>IF(NOT('DATA ENTRY SHEET'!H80=""),'DATA ENTRY SHEET'!H80,"")</f>
        <v/>
      </c>
      <c r="N27" s="1352"/>
      <c r="O27" s="1352"/>
      <c r="P27" s="1352"/>
      <c r="Q27" s="1353"/>
      <c r="R27" s="1350" t="str">
        <f>IF(NOT('DATA ENTRY SHEET'!I80=""),'DATA ENTRY SHEET'!I80,"")</f>
        <v/>
      </c>
      <c r="S27" s="1314"/>
      <c r="T27" s="1315"/>
      <c r="U27" s="1633" t="str">
        <f>IF(NOT('DATA ENTRY SHEET'!AE80=""),'DATA ENTRY SHEET'!AE80,"")</f>
        <v/>
      </c>
      <c r="V27" s="1634"/>
      <c r="W27" s="1634"/>
      <c r="X27" s="1634"/>
      <c r="Y27" s="1634"/>
      <c r="Z27" s="1634"/>
      <c r="AA27" s="1634"/>
      <c r="AB27" s="1635"/>
      <c r="AC27" s="1363" t="e">
        <f t="shared" ref="AC27" si="45">SUM(I27*AC25)</f>
        <v>#VALUE!</v>
      </c>
      <c r="AD27" s="1364"/>
      <c r="AE27" s="1364"/>
      <c r="AF27" s="1365"/>
      <c r="AG27" s="1363" t="e">
        <f t="shared" ref="AG27" si="46">SUM(I27*AG25)</f>
        <v>#VALUE!</v>
      </c>
      <c r="AH27" s="1364"/>
      <c r="AI27" s="1364"/>
      <c r="AJ27" s="1365"/>
      <c r="AK27" s="1363" t="e">
        <f t="shared" ref="AK27" si="47">SUM(I27*AK25)</f>
        <v>#VALUE!</v>
      </c>
      <c r="AL27" s="1364"/>
      <c r="AM27" s="1364"/>
      <c r="AN27" s="1365"/>
      <c r="AO27" s="1404" t="str">
        <f>IF(NOT('DATA ENTRY SHEET'!BJ80=""),'DATA ENTRY SHEET'!BJ80,"")</f>
        <v/>
      </c>
      <c r="AP27" s="1405"/>
      <c r="AQ27" s="1405"/>
      <c r="AR27" s="1405"/>
      <c r="AS27" s="1406"/>
      <c r="AT27" s="1366" t="e">
        <f t="shared" si="32"/>
        <v>#VALUE!</v>
      </c>
      <c r="AU27" s="1367"/>
      <c r="AV27" s="1368"/>
      <c r="AW27" s="1366" t="str">
        <f t="shared" ref="AW27" si="48">IF(AND(NOT(AO27=""),NOT(AC25="")),(AO27-(AC24-AC25))/AO27,"")</f>
        <v/>
      </c>
      <c r="AX27" s="1367"/>
      <c r="AY27" s="1368"/>
      <c r="AZ27" s="1366" t="str">
        <f t="shared" ref="AZ27" si="49">IF(AND(NOT(AO27=""),NOT(AG25="")),(AO27-(AC24-AG25))/AO27,"")</f>
        <v/>
      </c>
      <c r="BA27" s="1367"/>
      <c r="BB27" s="1368"/>
      <c r="BC27" s="1366" t="str">
        <f t="shared" ref="BC27" si="50">IF(AND(NOT(AO27=""),NOT(AK25="")),(AO27-(AC24-AK25))/AO27,"")</f>
        <v/>
      </c>
      <c r="BD27" s="1367"/>
      <c r="BE27" s="1368"/>
      <c r="BF27" s="1649"/>
      <c r="BG27" s="1650"/>
      <c r="BH27" s="1650"/>
      <c r="BI27" s="1650"/>
      <c r="BJ27" s="1650"/>
      <c r="BK27" s="1650"/>
      <c r="BL27" s="1650"/>
      <c r="BM27" s="1650"/>
      <c r="BN27" s="1650"/>
      <c r="BO27" s="1650"/>
      <c r="BP27" s="1650"/>
      <c r="BQ27" s="1651"/>
      <c r="BR27" s="1657" t="s">
        <v>825</v>
      </c>
      <c r="BS27" s="1399"/>
      <c r="BT27" s="1399"/>
      <c r="BU27" s="1399" t="str">
        <f>IF(NOT('DATA ENTRY SHEET'!AU80=""),'DATA ENTRY SHEET'!AU80,"")</f>
        <v/>
      </c>
      <c r="BV27" s="1399"/>
      <c r="BW27" s="1400"/>
      <c r="BX27" s="1401"/>
      <c r="BY27" s="1402"/>
      <c r="BZ27" s="1402"/>
      <c r="CA27" s="1403"/>
      <c r="CB27" s="1369" t="str">
        <f>IF(NOT('DATA ENTRY SHEET'!AQ80=""),'DATA ENTRY SHEET'!AQ80,"")</f>
        <v/>
      </c>
      <c r="CC27" s="1370"/>
      <c r="CD27" s="1371"/>
      <c r="CE27" s="1434"/>
      <c r="CF27" s="1435"/>
      <c r="CG27" s="1435"/>
      <c r="CH27" s="1436"/>
      <c r="CI27" s="190"/>
      <c r="CJ27" s="190"/>
      <c r="CK27" s="190"/>
      <c r="CL27" s="190"/>
      <c r="CM27" s="190"/>
      <c r="CN27" s="190"/>
      <c r="CO27" s="190"/>
      <c r="CP27" s="190"/>
    </row>
    <row r="28" spans="1:94" ht="4.5" customHeight="1" thickBot="1" x14ac:dyDescent="0.35">
      <c r="A28" s="557"/>
      <c r="B28" s="552"/>
      <c r="C28" s="582"/>
      <c r="D28" s="582"/>
      <c r="E28" s="582"/>
      <c r="F28" s="586"/>
      <c r="G28" s="586"/>
      <c r="H28" s="586"/>
      <c r="I28" s="582"/>
      <c r="J28" s="582"/>
      <c r="K28" s="582"/>
      <c r="L28" s="582"/>
      <c r="M28" s="587"/>
      <c r="N28" s="587"/>
      <c r="O28" s="587"/>
      <c r="P28" s="587"/>
      <c r="Q28" s="587"/>
      <c r="R28" s="582"/>
      <c r="S28" s="582"/>
      <c r="T28" s="582"/>
      <c r="U28" s="679"/>
      <c r="V28" s="679"/>
      <c r="W28" s="679"/>
      <c r="X28" s="679"/>
      <c r="Y28" s="679"/>
      <c r="Z28" s="679"/>
      <c r="AA28" s="679"/>
      <c r="AB28" s="679"/>
      <c r="AC28" s="589"/>
      <c r="AD28" s="589"/>
      <c r="AE28" s="589"/>
      <c r="AF28" s="589"/>
      <c r="AG28" s="589"/>
      <c r="AH28" s="589"/>
      <c r="AI28" s="589"/>
      <c r="AJ28" s="589"/>
      <c r="AK28" s="589"/>
      <c r="AL28" s="589"/>
      <c r="AM28" s="589"/>
      <c r="AN28" s="589"/>
      <c r="AO28" s="590"/>
      <c r="AP28" s="590"/>
      <c r="AQ28" s="590"/>
      <c r="AR28" s="590"/>
      <c r="AS28" s="590"/>
      <c r="AT28" s="591"/>
      <c r="AU28" s="591"/>
      <c r="AV28" s="591"/>
      <c r="AW28" s="591"/>
      <c r="AX28" s="591"/>
      <c r="AY28" s="591"/>
      <c r="AZ28" s="591"/>
      <c r="BA28" s="591"/>
      <c r="BB28" s="591"/>
      <c r="BC28" s="591"/>
      <c r="BD28" s="591"/>
      <c r="BE28" s="591"/>
      <c r="BF28" s="592"/>
      <c r="BG28" s="592"/>
      <c r="BH28" s="592"/>
      <c r="BI28" s="592"/>
      <c r="BJ28" s="592"/>
      <c r="BK28" s="592"/>
      <c r="BL28" s="592"/>
      <c r="BM28" s="592"/>
      <c r="BN28" s="592"/>
      <c r="BO28" s="592"/>
      <c r="BP28" s="592"/>
      <c r="BQ28" s="592"/>
      <c r="BR28" s="592"/>
      <c r="BS28" s="592"/>
      <c r="BT28" s="592"/>
      <c r="BU28" s="592"/>
      <c r="BV28" s="592"/>
      <c r="BW28" s="592"/>
      <c r="BX28" s="592"/>
      <c r="BY28" s="592"/>
      <c r="BZ28" s="592"/>
      <c r="CA28" s="592"/>
      <c r="CB28" s="592"/>
      <c r="CC28" s="592"/>
      <c r="CD28" s="592"/>
      <c r="CE28" s="582"/>
      <c r="CF28" s="582"/>
      <c r="CG28" s="582"/>
      <c r="CH28" s="582"/>
      <c r="CI28" s="190"/>
      <c r="CJ28" s="190"/>
      <c r="CK28" s="190"/>
      <c r="CL28" s="190"/>
      <c r="CM28" s="190"/>
      <c r="CN28" s="190"/>
      <c r="CO28" s="190"/>
      <c r="CP28" s="190"/>
    </row>
    <row r="29" spans="1:94" ht="15" customHeight="1" x14ac:dyDescent="0.3">
      <c r="A29" s="431">
        <v>62</v>
      </c>
      <c r="B29" s="1337"/>
      <c r="C29" s="1338"/>
      <c r="D29" s="1338"/>
      <c r="E29" s="1338"/>
      <c r="F29" s="1338"/>
      <c r="G29" s="1338"/>
      <c r="H29" s="1338"/>
      <c r="I29" s="1338"/>
      <c r="J29" s="1338"/>
      <c r="K29" s="1338"/>
      <c r="L29" s="1338"/>
      <c r="M29" s="1338"/>
      <c r="N29" s="1338"/>
      <c r="O29" s="1338"/>
      <c r="P29" s="1338"/>
      <c r="Q29" s="1338"/>
      <c r="R29" s="1338"/>
      <c r="S29" s="1338"/>
      <c r="T29" s="1339"/>
      <c r="U29" s="1340" t="str">
        <f>IF(NOT('DATA ENTRY SHEET'!J81=""),'DATA ENTRY SHEET'!J81,"")</f>
        <v/>
      </c>
      <c r="V29" s="1341"/>
      <c r="W29" s="1341"/>
      <c r="X29" s="1341"/>
      <c r="Y29" s="1341"/>
      <c r="Z29" s="1341"/>
      <c r="AA29" s="1341"/>
      <c r="AB29" s="1342"/>
      <c r="AC29" s="1640" t="str">
        <f>IF('DATA ENTRY SHEET'!AW81&lt;&gt;"",IF(NOT(TRIM(MID($AC$8,FIND(":",$AC$8)+1,9))="EDLP"),IF(NOT(TRIM(MID($AC$8,FIND(":",$AC$8)+1,9))="NON-EDLP"),TEXT('DATA ENTRY SHEET'!AW81,"$#0.00"),_xlfn.CONCAT(TEXT('DATA ENTRY SHEET'!AW81,"$#0.00")," (NON-EDLP, ADJ is $0.00)")),_xlfn.CONCAT(TEXT('DATA ENTRY SHEET'!AW81,"$#0.00")," (EDLP, ADJ is $0.00)")),"")</f>
        <v/>
      </c>
      <c r="AD29" s="1641"/>
      <c r="AE29" s="1641"/>
      <c r="AF29" s="1641"/>
      <c r="AG29" s="1641"/>
      <c r="AH29" s="1641"/>
      <c r="AI29" s="1641"/>
      <c r="AJ29" s="1641"/>
      <c r="AK29" s="1641"/>
      <c r="AL29" s="1641"/>
      <c r="AM29" s="1641"/>
      <c r="AN29" s="1642"/>
      <c r="AO29" s="1343" t="str">
        <f>IF(NOT('DATA ENTRY SHEET'!BG81=""),'DATA ENTRY SHEET'!BG81,"")</f>
        <v/>
      </c>
      <c r="AP29" s="1344"/>
      <c r="AQ29" s="1344"/>
      <c r="AR29" s="1344"/>
      <c r="AS29" s="1345"/>
      <c r="AT29" s="1346" t="e">
        <f>IF($AT$10="REG",(AO29-AC$29)/AO29,IF(AND(NOT(AO29=""),NOT(_xlfn.NUMBERVALUE(RIGHT(LEFT(AC$29,FIND("(",AC$29)-1),LEN(LEFT(AC$29,FIND("(",AC$29)-1))-1))="")),(AO29-_xlfn.NUMBERVALUE(RIGHT(LEFT(AC$29,FIND("(",AC$29)-1),LEN(LEFT(AC$29,FIND("(",AC$29)-1))-1)))/AO29,""))</f>
        <v>#VALUE!</v>
      </c>
      <c r="AU29" s="1347"/>
      <c r="AV29" s="1348"/>
      <c r="AW29" s="1346" t="str">
        <f t="shared" ref="AW29" si="51">IF(AND(NOT(AO29=""),NOT(AC30="")),(AO29-(AC29-AC30))/AO29,"")</f>
        <v/>
      </c>
      <c r="AX29" s="1347"/>
      <c r="AY29" s="1348"/>
      <c r="AZ29" s="1346" t="str">
        <f t="shared" ref="AZ29" si="52">IF(AND(NOT(AO29=""),NOT(AG30="")),(AO29-(AC29-AG30))/AO29,"")</f>
        <v/>
      </c>
      <c r="BA29" s="1347"/>
      <c r="BB29" s="1348"/>
      <c r="BC29" s="1346" t="str">
        <f t="shared" ref="BC29" si="53">IF(AND(NOT(AO29=""),NOT(AK30="")),(AO29-(AC29-AK30))/AO29,"")</f>
        <v/>
      </c>
      <c r="BD29" s="1347"/>
      <c r="BE29" s="1348"/>
      <c r="BF29" s="1440" t="str">
        <f t="shared" ref="BF29" si="54">IF(AND(NOT(AC30=""),NOT(BF30="")),AC30*BF30,"")</f>
        <v/>
      </c>
      <c r="BG29" s="1441"/>
      <c r="BH29" s="1441"/>
      <c r="BI29" s="1441"/>
      <c r="BJ29" s="1441"/>
      <c r="BK29" s="1442"/>
      <c r="BL29" s="1440" t="str">
        <f t="shared" ref="BL29" si="55">IF(AND(NOT(AG30=""),NOT(BL30="")),AG30*BL30,"")</f>
        <v/>
      </c>
      <c r="BM29" s="1441"/>
      <c r="BN29" s="1441"/>
      <c r="BO29" s="1441"/>
      <c r="BP29" s="1441"/>
      <c r="BQ29" s="1442"/>
      <c r="BR29" s="1440" t="str">
        <f t="shared" ref="BR29" si="56">IF(AND(NOT(AK30=""),NOT(BR30="")),AK30*BR30,"")</f>
        <v/>
      </c>
      <c r="BS29" s="1441"/>
      <c r="BT29" s="1441"/>
      <c r="BU29" s="1441"/>
      <c r="BV29" s="1441"/>
      <c r="BW29" s="1442"/>
      <c r="BX29" s="1446" t="str">
        <f>IF(NOT('DATA ENTRY SHEET'!BN81=""),'DATA ENTRY SHEET'!BN81,"")</f>
        <v/>
      </c>
      <c r="BY29" s="1447"/>
      <c r="BZ29" s="1447"/>
      <c r="CA29" s="1448"/>
      <c r="CB29" s="1449" t="str">
        <f>IF(NOT('DATA ENTRY SHEET'!AR81=""),'DATA ENTRY SHEET'!AR81,"")</f>
        <v/>
      </c>
      <c r="CC29" s="1450"/>
      <c r="CD29" s="1451"/>
      <c r="CE29" s="1428"/>
      <c r="CF29" s="1429"/>
      <c r="CG29" s="1429"/>
      <c r="CH29" s="1430"/>
      <c r="CI29" s="190"/>
      <c r="CJ29" s="190"/>
      <c r="CK29" s="190"/>
      <c r="CL29" s="190"/>
      <c r="CM29" s="190"/>
      <c r="CN29" s="190"/>
      <c r="CO29" s="190"/>
      <c r="CP29" s="190"/>
    </row>
    <row r="30" spans="1:94" ht="15" customHeight="1" x14ac:dyDescent="0.3">
      <c r="A30" s="431"/>
      <c r="B30" s="1464" t="str">
        <f>IF(NOT('DATA ENTRY SHEET'!B81=""),'DATA ENTRY SHEET'!B81,"")</f>
        <v/>
      </c>
      <c r="C30" s="1465"/>
      <c r="D30" s="1465"/>
      <c r="E30" s="1465"/>
      <c r="F30" s="1465"/>
      <c r="G30" s="1465"/>
      <c r="H30" s="1465"/>
      <c r="I30" s="1465"/>
      <c r="J30" s="1465"/>
      <c r="K30" s="1465"/>
      <c r="L30" s="1465"/>
      <c r="M30" s="1465"/>
      <c r="N30" s="1465"/>
      <c r="O30" s="1465"/>
      <c r="P30" s="1465"/>
      <c r="Q30" s="1465"/>
      <c r="R30" s="1465"/>
      <c r="S30" s="1465"/>
      <c r="T30" s="1466"/>
      <c r="U30" s="1643" t="str">
        <f>IF(NOT('DATA ENTRY SHEET'!AD81=""),'DATA ENTRY SHEET'!AD81,"")</f>
        <v/>
      </c>
      <c r="V30" s="1644"/>
      <c r="W30" s="1644"/>
      <c r="X30" s="1644"/>
      <c r="Y30" s="1644"/>
      <c r="Z30" s="1644"/>
      <c r="AA30" s="1644"/>
      <c r="AB30" s="1645"/>
      <c r="AC30" s="1646" t="str">
        <f>IF(NOT('DATA ENTRY SHEET'!BA81=""),IF('DATA ENTRY SHEET'!F81="","UPK?",TEXT('DATA ENTRY SHEET'!BA81/'DATA ENTRY SHEET'!F81,"$#0.00")),"")</f>
        <v/>
      </c>
      <c r="AD30" s="1647"/>
      <c r="AE30" s="1647"/>
      <c r="AF30" s="1648"/>
      <c r="AG30" s="1646" t="str">
        <f>IF(NOT('DATA ENTRY SHEET'!BB81=""),IF('DATA ENTRY SHEET'!F81="","UPK?",TEXT('DATA ENTRY SHEET'!BB81/'DATA ENTRY SHEET'!F81,"$#0.00")),"")</f>
        <v/>
      </c>
      <c r="AH30" s="1647"/>
      <c r="AI30" s="1647"/>
      <c r="AJ30" s="1648"/>
      <c r="AK30" s="1646" t="str">
        <f>IF(NOT('DATA ENTRY SHEET'!BC81=""),IF('DATA ENTRY SHEET'!F81="","UPK?",TEXT('DATA ENTRY SHEET'!BC81/'DATA ENTRY SHEET'!F81,"$#0.00")),"")</f>
        <v/>
      </c>
      <c r="AL30" s="1647"/>
      <c r="AM30" s="1647"/>
      <c r="AN30" s="1648"/>
      <c r="AO30" s="1331" t="str">
        <f>IF(NOT('DATA ENTRY SHEET'!BH81=""),'DATA ENTRY SHEET'!BH81,"")</f>
        <v/>
      </c>
      <c r="AP30" s="1332"/>
      <c r="AQ30" s="1332"/>
      <c r="AR30" s="1332"/>
      <c r="AS30" s="1333"/>
      <c r="AT30" s="1334" t="e">
        <f t="shared" ref="AT30:AT32" si="57">IF($AT$10="REG",(AO30-AC$29)/AO30,IF(AND(NOT(AO30=""),NOT(_xlfn.NUMBERVALUE(RIGHT(LEFT(AC$29,FIND("(",AC$29)-1),LEN(LEFT(AC$29,FIND("(",AC$29)-1))-1))="")),(AO30-_xlfn.NUMBERVALUE(RIGHT(LEFT(AC$29,FIND("(",AC$29)-1),LEN(LEFT(AC$29,FIND("(",AC$29)-1))-1)))/AO30,""))</f>
        <v>#VALUE!</v>
      </c>
      <c r="AU30" s="1335"/>
      <c r="AV30" s="1336"/>
      <c r="AW30" s="1334" t="str">
        <f t="shared" ref="AW30" si="58">IF(AND(NOT(AO30=""),NOT(AC30="")),(AO30-(AC29-AC30))/AO30,"")</f>
        <v/>
      </c>
      <c r="AX30" s="1335"/>
      <c r="AY30" s="1336"/>
      <c r="AZ30" s="1334" t="str">
        <f t="shared" ref="AZ30" si="59">IF(AND(NOT(AO30=""),NOT(AG30="")),(AO30-(AC29-AG30))/AO30,"")</f>
        <v/>
      </c>
      <c r="BA30" s="1335"/>
      <c r="BB30" s="1336"/>
      <c r="BC30" s="1334" t="str">
        <f t="shared" ref="BC30" si="60">IF(AND(NOT(AO30=""),NOT(AK30="")),(AO30-(AC29-AK30))/AO30,"")</f>
        <v/>
      </c>
      <c r="BD30" s="1335"/>
      <c r="BE30" s="1336"/>
      <c r="BF30" s="1322" t="str">
        <f>IF(NOT('DATA ENTRY SHEET'!BK81=""),'DATA ENTRY SHEET'!BK81,"")</f>
        <v/>
      </c>
      <c r="BG30" s="1323"/>
      <c r="BH30" s="1323"/>
      <c r="BI30" s="1323"/>
      <c r="BJ30" s="1323"/>
      <c r="BK30" s="1324"/>
      <c r="BL30" s="1322" t="str">
        <f>IF(NOT('DATA ENTRY SHEET'!BL81=""),'DATA ENTRY SHEET'!BL81,"")</f>
        <v/>
      </c>
      <c r="BM30" s="1323"/>
      <c r="BN30" s="1323"/>
      <c r="BO30" s="1323"/>
      <c r="BP30" s="1323"/>
      <c r="BQ30" s="1324"/>
      <c r="BR30" s="1322" t="str">
        <f>IF(NOT('DATA ENTRY SHEET'!BM81=""),'DATA ENTRY SHEET'!BM81,"")</f>
        <v/>
      </c>
      <c r="BS30" s="1323"/>
      <c r="BT30" s="1323"/>
      <c r="BU30" s="1323"/>
      <c r="BV30" s="1323"/>
      <c r="BW30" s="1324"/>
      <c r="BX30" s="1325" t="str">
        <f>IF(NOT('DATA ENTRY SHEET'!BO81=""),'DATA ENTRY SHEET'!BO81,"")</f>
        <v/>
      </c>
      <c r="BY30" s="1326"/>
      <c r="BZ30" s="1326"/>
      <c r="CA30" s="1327"/>
      <c r="CB30" s="1425"/>
      <c r="CC30" s="1426"/>
      <c r="CD30" s="1427"/>
      <c r="CE30" s="1431"/>
      <c r="CF30" s="1432"/>
      <c r="CG30" s="1432"/>
      <c r="CH30" s="1433"/>
      <c r="CI30" s="190"/>
      <c r="CJ30" s="190"/>
      <c r="CK30" s="190"/>
      <c r="CL30" s="190"/>
      <c r="CM30" s="190"/>
      <c r="CN30" s="190"/>
      <c r="CO30" s="190"/>
      <c r="CP30" s="190"/>
    </row>
    <row r="31" spans="1:94" ht="15" customHeight="1" x14ac:dyDescent="0.3">
      <c r="A31" s="431"/>
      <c r="B31" s="1464" t="str">
        <f>IF(NOT('DATA ENTRY SHEET'!C81=""),'DATA ENTRY SHEET'!C81,"")</f>
        <v/>
      </c>
      <c r="C31" s="1465"/>
      <c r="D31" s="1465"/>
      <c r="E31" s="1465"/>
      <c r="F31" s="1465"/>
      <c r="G31" s="1465"/>
      <c r="H31" s="1465"/>
      <c r="I31" s="1465"/>
      <c r="J31" s="1465"/>
      <c r="K31" s="1465"/>
      <c r="L31" s="1465"/>
      <c r="M31" s="1465"/>
      <c r="N31" s="1465"/>
      <c r="O31" s="1465"/>
      <c r="P31" s="1465"/>
      <c r="Q31" s="1465"/>
      <c r="R31" s="1465"/>
      <c r="S31" s="1465"/>
      <c r="T31" s="793" t="str">
        <f>IF('DATA ENTRY SHEET'!AG81&lt;&gt;"",LEFT('DATA ENTRY SHEET'!AG81,1),"")</f>
        <v/>
      </c>
      <c r="U31" s="1636" t="str">
        <f>IF(NOT('DATA ENTRY SHEET'!AF81=""),'DATA ENTRY SHEET'!AF81,"")</f>
        <v/>
      </c>
      <c r="V31" s="1637"/>
      <c r="W31" s="1637"/>
      <c r="X31" s="1637"/>
      <c r="Y31" s="1637"/>
      <c r="Z31" s="1637"/>
      <c r="AA31" s="1637"/>
      <c r="AB31" s="1638"/>
      <c r="AC31" s="1362" t="e">
        <f t="shared" ref="AC31" si="61">(AC29-(AC29-AC30))/AC29</f>
        <v>#VALUE!</v>
      </c>
      <c r="AD31" s="1360"/>
      <c r="AE31" s="1360"/>
      <c r="AF31" s="1361"/>
      <c r="AG31" s="1362" t="e">
        <f t="shared" ref="AG31" si="62">(AC29-(AC29-AG30))/AC29</f>
        <v>#VALUE!</v>
      </c>
      <c r="AH31" s="1360"/>
      <c r="AI31" s="1360"/>
      <c r="AJ31" s="1361"/>
      <c r="AK31" s="1362" t="e">
        <f t="shared" ref="AK31" si="63">(AC29-(AC29-AK30))/AC29</f>
        <v>#VALUE!</v>
      </c>
      <c r="AL31" s="1360"/>
      <c r="AM31" s="1360"/>
      <c r="AN31" s="1361"/>
      <c r="AO31" s="1331" t="str">
        <f>IF(NOT('DATA ENTRY SHEET'!BI81=""),'DATA ENTRY SHEET'!BI81,"")</f>
        <v/>
      </c>
      <c r="AP31" s="1332"/>
      <c r="AQ31" s="1332"/>
      <c r="AR31" s="1332"/>
      <c r="AS31" s="1333"/>
      <c r="AT31" s="1334" t="e">
        <f t="shared" si="57"/>
        <v>#VALUE!</v>
      </c>
      <c r="AU31" s="1335"/>
      <c r="AV31" s="1336"/>
      <c r="AW31" s="1334" t="str">
        <f t="shared" ref="AW31" si="64">IF(AND(NOT(AO31=""),NOT(AC30="")),(AO31-(AC29-AC30))/AO31,"")</f>
        <v/>
      </c>
      <c r="AX31" s="1335"/>
      <c r="AY31" s="1336"/>
      <c r="AZ31" s="1334" t="str">
        <f t="shared" ref="AZ31" si="65">IF(AND(NOT(AO31=""),NOT(AG30="")),(AO31-(AC29-AG30))/AO31,"")</f>
        <v/>
      </c>
      <c r="BA31" s="1335"/>
      <c r="BB31" s="1336"/>
      <c r="BC31" s="1334" t="str">
        <f t="shared" ref="BC31" si="66">IF(AND(NOT(AO31=""),NOT(AK30="")),(AO31-(AC29-AK30))/AO31,"")</f>
        <v/>
      </c>
      <c r="BD31" s="1335"/>
      <c r="BE31" s="1336"/>
      <c r="BF31" s="1452" t="str">
        <f t="shared" ref="BF31" si="67">IF(AND(NOT(BF30=""),NOT(AC30="")),BF30*(AC29-AC30),"")</f>
        <v/>
      </c>
      <c r="BG31" s="1453"/>
      <c r="BH31" s="1453"/>
      <c r="BI31" s="1453"/>
      <c r="BJ31" s="1453"/>
      <c r="BK31" s="1454"/>
      <c r="BL31" s="1452" t="str">
        <f t="shared" ref="BL31" si="68">IF(AND(NOT(BL30=""),NOT(AG30="")),BL30*(AC29-AG30),"")</f>
        <v/>
      </c>
      <c r="BM31" s="1453"/>
      <c r="BN31" s="1453"/>
      <c r="BO31" s="1453"/>
      <c r="BP31" s="1453"/>
      <c r="BQ31" s="1454"/>
      <c r="BR31" s="1452" t="str">
        <f t="shared" ref="BR31" si="69">IF(AND(NOT(BR30=""),NOT(AK30="")),BR30*(AC29-AK30),"")</f>
        <v/>
      </c>
      <c r="BS31" s="1453"/>
      <c r="BT31" s="1453"/>
      <c r="BU31" s="1453"/>
      <c r="BV31" s="1453"/>
      <c r="BW31" s="1454"/>
      <c r="BX31" s="1325" t="str">
        <f>IF(NOT('DATA ENTRY SHEET'!BP81=""),'DATA ENTRY SHEET'!BP81,"")</f>
        <v/>
      </c>
      <c r="BY31" s="1326"/>
      <c r="BZ31" s="1326"/>
      <c r="CA31" s="1327"/>
      <c r="CB31" s="1455" t="str">
        <f>IF(NOT('DATA ENTRY SHEET'!AP81=""),'DATA ENTRY SHEET'!AP81,"")</f>
        <v/>
      </c>
      <c r="CC31" s="1456"/>
      <c r="CD31" s="1457"/>
      <c r="CE31" s="1431"/>
      <c r="CF31" s="1432"/>
      <c r="CG31" s="1432"/>
      <c r="CH31" s="1433"/>
      <c r="CI31" s="190"/>
      <c r="CJ31" s="190"/>
      <c r="CK31" s="190"/>
      <c r="CL31" s="190"/>
      <c r="CM31" s="190"/>
      <c r="CN31" s="190"/>
      <c r="CO31" s="190"/>
      <c r="CP31" s="190"/>
    </row>
    <row r="32" spans="1:94" ht="15" customHeight="1" thickBot="1" x14ac:dyDescent="0.35">
      <c r="A32" s="431"/>
      <c r="B32" s="1313" t="str">
        <f>IF(NOT('DATA ENTRY SHEET'!D81=""),'DATA ENTRY SHEET'!D81,"")</f>
        <v/>
      </c>
      <c r="C32" s="1314"/>
      <c r="D32" s="1314"/>
      <c r="E32" s="1315"/>
      <c r="F32" s="1316" t="str">
        <f>IF(NOT('DATA ENTRY SHEET'!E81=""),'DATA ENTRY SHEET'!E81,"")</f>
        <v/>
      </c>
      <c r="G32" s="1317"/>
      <c r="H32" s="1318"/>
      <c r="I32" s="1350" t="str">
        <f>IF(NOT('DATA ENTRY SHEET'!F81=""),'DATA ENTRY SHEET'!F81,"")</f>
        <v/>
      </c>
      <c r="J32" s="1315"/>
      <c r="K32" s="1350" t="str">
        <f>IF(NOT('DATA ENTRY SHEET'!G81=""),'DATA ENTRY SHEET'!G81,"")</f>
        <v/>
      </c>
      <c r="L32" s="1315"/>
      <c r="M32" s="1351" t="str">
        <f>IF(NOT('DATA ENTRY SHEET'!H81=""),'DATA ENTRY SHEET'!H81,"")</f>
        <v/>
      </c>
      <c r="N32" s="1352"/>
      <c r="O32" s="1352"/>
      <c r="P32" s="1352"/>
      <c r="Q32" s="1353"/>
      <c r="R32" s="1350" t="str">
        <f>IF(NOT('DATA ENTRY SHEET'!I81=""),'DATA ENTRY SHEET'!I81,"")</f>
        <v/>
      </c>
      <c r="S32" s="1314"/>
      <c r="T32" s="1315"/>
      <c r="U32" s="1633" t="str">
        <f>IF(NOT('DATA ENTRY SHEET'!AE81=""),'DATA ENTRY SHEET'!AE81,"")</f>
        <v/>
      </c>
      <c r="V32" s="1634"/>
      <c r="W32" s="1634"/>
      <c r="X32" s="1634"/>
      <c r="Y32" s="1634"/>
      <c r="Z32" s="1634"/>
      <c r="AA32" s="1634"/>
      <c r="AB32" s="1635"/>
      <c r="AC32" s="1363" t="e">
        <f t="shared" ref="AC32" si="70">SUM(I32*AC30)</f>
        <v>#VALUE!</v>
      </c>
      <c r="AD32" s="1364"/>
      <c r="AE32" s="1364"/>
      <c r="AF32" s="1365"/>
      <c r="AG32" s="1363" t="e">
        <f t="shared" ref="AG32" si="71">SUM(I32*AG30)</f>
        <v>#VALUE!</v>
      </c>
      <c r="AH32" s="1364"/>
      <c r="AI32" s="1364"/>
      <c r="AJ32" s="1365"/>
      <c r="AK32" s="1363" t="e">
        <f t="shared" ref="AK32" si="72">SUM(I32*AK30)</f>
        <v>#VALUE!</v>
      </c>
      <c r="AL32" s="1364"/>
      <c r="AM32" s="1364"/>
      <c r="AN32" s="1365"/>
      <c r="AO32" s="1404" t="str">
        <f>IF(NOT('DATA ENTRY SHEET'!BJ81=""),'DATA ENTRY SHEET'!BJ81,"")</f>
        <v/>
      </c>
      <c r="AP32" s="1405"/>
      <c r="AQ32" s="1405"/>
      <c r="AR32" s="1405"/>
      <c r="AS32" s="1406"/>
      <c r="AT32" s="1366" t="e">
        <f t="shared" si="57"/>
        <v>#VALUE!</v>
      </c>
      <c r="AU32" s="1367"/>
      <c r="AV32" s="1368"/>
      <c r="AW32" s="1366" t="str">
        <f t="shared" ref="AW32" si="73">IF(AND(NOT(AO32=""),NOT(AC30="")),(AO32-(AC29-AC30))/AO32,"")</f>
        <v/>
      </c>
      <c r="AX32" s="1367"/>
      <c r="AY32" s="1368"/>
      <c r="AZ32" s="1366" t="str">
        <f t="shared" ref="AZ32" si="74">IF(AND(NOT(AO32=""),NOT(AG30="")),(AO32-(AC29-AG30))/AO32,"")</f>
        <v/>
      </c>
      <c r="BA32" s="1367"/>
      <c r="BB32" s="1368"/>
      <c r="BC32" s="1366" t="str">
        <f t="shared" ref="BC32" si="75">IF(AND(NOT(AO32=""),NOT(AK30="")),(AO32-(AC29-AK30))/AO32,"")</f>
        <v/>
      </c>
      <c r="BD32" s="1367"/>
      <c r="BE32" s="1368"/>
      <c r="BF32" s="1649"/>
      <c r="BG32" s="1650"/>
      <c r="BH32" s="1650"/>
      <c r="BI32" s="1650"/>
      <c r="BJ32" s="1650"/>
      <c r="BK32" s="1650"/>
      <c r="BL32" s="1650"/>
      <c r="BM32" s="1650"/>
      <c r="BN32" s="1650"/>
      <c r="BO32" s="1650"/>
      <c r="BP32" s="1650"/>
      <c r="BQ32" s="1651"/>
      <c r="BR32" s="1657" t="s">
        <v>825</v>
      </c>
      <c r="BS32" s="1399"/>
      <c r="BT32" s="1399"/>
      <c r="BU32" s="1399" t="str">
        <f>IF(NOT('DATA ENTRY SHEET'!AU81=""),'DATA ENTRY SHEET'!AU81,"")</f>
        <v/>
      </c>
      <c r="BV32" s="1399"/>
      <c r="BW32" s="1400"/>
      <c r="BX32" s="1401"/>
      <c r="BY32" s="1402"/>
      <c r="BZ32" s="1402"/>
      <c r="CA32" s="1403"/>
      <c r="CB32" s="1369" t="str">
        <f>IF(NOT('DATA ENTRY SHEET'!AQ81=""),'DATA ENTRY SHEET'!AQ81,"")</f>
        <v/>
      </c>
      <c r="CC32" s="1370"/>
      <c r="CD32" s="1371"/>
      <c r="CE32" s="1434"/>
      <c r="CF32" s="1435"/>
      <c r="CG32" s="1435"/>
      <c r="CH32" s="1436"/>
      <c r="CI32" s="190"/>
      <c r="CJ32" s="190"/>
      <c r="CK32" s="190"/>
      <c r="CL32" s="190"/>
      <c r="CM32" s="190"/>
      <c r="CN32" s="190"/>
      <c r="CO32" s="190"/>
      <c r="CP32" s="190"/>
    </row>
    <row r="33" spans="1:94" ht="4.5" customHeight="1" thickBot="1" x14ac:dyDescent="0.35">
      <c r="A33" s="557"/>
      <c r="B33" s="552"/>
      <c r="C33" s="582"/>
      <c r="D33" s="582"/>
      <c r="E33" s="582"/>
      <c r="F33" s="586"/>
      <c r="G33" s="586"/>
      <c r="H33" s="586"/>
      <c r="I33" s="582"/>
      <c r="J33" s="582"/>
      <c r="K33" s="582"/>
      <c r="L33" s="582"/>
      <c r="M33" s="587"/>
      <c r="N33" s="587"/>
      <c r="O33" s="587"/>
      <c r="P33" s="587"/>
      <c r="Q33" s="587"/>
      <c r="R33" s="582"/>
      <c r="S33" s="582"/>
      <c r="T33" s="582"/>
      <c r="U33" s="679"/>
      <c r="V33" s="679"/>
      <c r="W33" s="679"/>
      <c r="X33" s="679"/>
      <c r="Y33" s="679"/>
      <c r="Z33" s="679"/>
      <c r="AA33" s="679"/>
      <c r="AB33" s="679"/>
      <c r="AC33" s="589"/>
      <c r="AD33" s="589"/>
      <c r="AE33" s="589"/>
      <c r="AF33" s="589"/>
      <c r="AG33" s="589"/>
      <c r="AH33" s="589"/>
      <c r="AI33" s="589"/>
      <c r="AJ33" s="589"/>
      <c r="AK33" s="589"/>
      <c r="AL33" s="589"/>
      <c r="AM33" s="589"/>
      <c r="AN33" s="589"/>
      <c r="AO33" s="590"/>
      <c r="AP33" s="590"/>
      <c r="AQ33" s="590"/>
      <c r="AR33" s="590"/>
      <c r="AS33" s="590"/>
      <c r="AT33" s="591"/>
      <c r="AU33" s="591"/>
      <c r="AV33" s="591"/>
      <c r="AW33" s="591"/>
      <c r="AX33" s="591"/>
      <c r="AY33" s="591"/>
      <c r="AZ33" s="591"/>
      <c r="BA33" s="591"/>
      <c r="BB33" s="591"/>
      <c r="BC33" s="591"/>
      <c r="BD33" s="591"/>
      <c r="BE33" s="591"/>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82"/>
      <c r="CF33" s="582"/>
      <c r="CG33" s="582"/>
      <c r="CH33" s="582"/>
      <c r="CI33" s="190"/>
      <c r="CJ33" s="190"/>
      <c r="CK33" s="190"/>
      <c r="CL33" s="190"/>
      <c r="CM33" s="190"/>
      <c r="CN33" s="190"/>
      <c r="CO33" s="190"/>
      <c r="CP33" s="190"/>
    </row>
    <row r="34" spans="1:94" ht="15" customHeight="1" x14ac:dyDescent="0.3">
      <c r="A34" s="431">
        <v>63</v>
      </c>
      <c r="B34" s="1337"/>
      <c r="C34" s="1338"/>
      <c r="D34" s="1338"/>
      <c r="E34" s="1338"/>
      <c r="F34" s="1338"/>
      <c r="G34" s="1338"/>
      <c r="H34" s="1338"/>
      <c r="I34" s="1338"/>
      <c r="J34" s="1338"/>
      <c r="K34" s="1338"/>
      <c r="L34" s="1338"/>
      <c r="M34" s="1338"/>
      <c r="N34" s="1338"/>
      <c r="O34" s="1338"/>
      <c r="P34" s="1338"/>
      <c r="Q34" s="1338"/>
      <c r="R34" s="1338"/>
      <c r="S34" s="1338"/>
      <c r="T34" s="1339"/>
      <c r="U34" s="1340" t="str">
        <f>IF(NOT('DATA ENTRY SHEET'!J82=""),'DATA ENTRY SHEET'!J82,"")</f>
        <v/>
      </c>
      <c r="V34" s="1341"/>
      <c r="W34" s="1341"/>
      <c r="X34" s="1341"/>
      <c r="Y34" s="1341"/>
      <c r="Z34" s="1341"/>
      <c r="AA34" s="1341"/>
      <c r="AB34" s="1342"/>
      <c r="AC34" s="1640" t="str">
        <f>IF('DATA ENTRY SHEET'!AW82&lt;&gt;"",IF(NOT(TRIM(MID($AC$8,FIND(":",$AC$8)+1,9))="EDLP"),IF(NOT(TRIM(MID($AC$8,FIND(":",$AC$8)+1,9))="NON-EDLP"),TEXT('DATA ENTRY SHEET'!AW82,"$#0.00"),_xlfn.CONCAT(TEXT('DATA ENTRY SHEET'!AW82,"$#0.00")," (NON-EDLP, ADJ is $0.00)")),_xlfn.CONCAT(TEXT('DATA ENTRY SHEET'!AW82,"$#0.00")," (EDLP, ADJ is $0.00)")),"")</f>
        <v/>
      </c>
      <c r="AD34" s="1641"/>
      <c r="AE34" s="1641"/>
      <c r="AF34" s="1641"/>
      <c r="AG34" s="1641"/>
      <c r="AH34" s="1641"/>
      <c r="AI34" s="1641"/>
      <c r="AJ34" s="1641"/>
      <c r="AK34" s="1641"/>
      <c r="AL34" s="1641"/>
      <c r="AM34" s="1641"/>
      <c r="AN34" s="1642"/>
      <c r="AO34" s="1343" t="str">
        <f>IF(NOT('DATA ENTRY SHEET'!BG82=""),'DATA ENTRY SHEET'!BG82,"")</f>
        <v/>
      </c>
      <c r="AP34" s="1344"/>
      <c r="AQ34" s="1344"/>
      <c r="AR34" s="1344"/>
      <c r="AS34" s="1345"/>
      <c r="AT34" s="1346" t="e">
        <f>IF($AT$10="REG",(AO34-AC$34)/AO34,IF(AND(NOT(AO34=""),NOT(_xlfn.NUMBERVALUE(RIGHT(LEFT(AC$34,FIND("(",AC$34)-1),LEN(LEFT(AC$34,FIND("(",AC$34)-1))-1))="")),(AO34-_xlfn.NUMBERVALUE(RIGHT(LEFT(AC$34,FIND("(",AC$34)-1),LEN(LEFT(AC$34,FIND("(",AC$34)-1))-1)))/AO34,""))</f>
        <v>#VALUE!</v>
      </c>
      <c r="AU34" s="1347"/>
      <c r="AV34" s="1348"/>
      <c r="AW34" s="1346" t="str">
        <f t="shared" ref="AW34" si="76">IF(AND(NOT(AO34=""),NOT(AC35="")),(AO34-(AC34-AC35))/AO34,"")</f>
        <v/>
      </c>
      <c r="AX34" s="1347"/>
      <c r="AY34" s="1348"/>
      <c r="AZ34" s="1346" t="str">
        <f t="shared" ref="AZ34" si="77">IF(AND(NOT(AO34=""),NOT(AG35="")),(AO34-(AC34-AG35))/AO34,"")</f>
        <v/>
      </c>
      <c r="BA34" s="1347"/>
      <c r="BB34" s="1348"/>
      <c r="BC34" s="1346" t="str">
        <f t="shared" ref="BC34" si="78">IF(AND(NOT(AO34=""),NOT(AK35="")),(AO34-(AC34-AK35))/AO34,"")</f>
        <v/>
      </c>
      <c r="BD34" s="1347"/>
      <c r="BE34" s="1348"/>
      <c r="BF34" s="1440" t="str">
        <f t="shared" ref="BF34" si="79">IF(AND(NOT(AC35=""),NOT(BF35="")),AC35*BF35,"")</f>
        <v/>
      </c>
      <c r="BG34" s="1441"/>
      <c r="BH34" s="1441"/>
      <c r="BI34" s="1441"/>
      <c r="BJ34" s="1441"/>
      <c r="BK34" s="1442"/>
      <c r="BL34" s="1440" t="str">
        <f t="shared" ref="BL34" si="80">IF(AND(NOT(AG35=""),NOT(BL35="")),AG35*BL35,"")</f>
        <v/>
      </c>
      <c r="BM34" s="1441"/>
      <c r="BN34" s="1441"/>
      <c r="BO34" s="1441"/>
      <c r="BP34" s="1441"/>
      <c r="BQ34" s="1442"/>
      <c r="BR34" s="1440" t="str">
        <f t="shared" ref="BR34" si="81">IF(AND(NOT(AK35=""),NOT(BR35="")),AK35*BR35,"")</f>
        <v/>
      </c>
      <c r="BS34" s="1441"/>
      <c r="BT34" s="1441"/>
      <c r="BU34" s="1441"/>
      <c r="BV34" s="1441"/>
      <c r="BW34" s="1442"/>
      <c r="BX34" s="1446" t="str">
        <f>IF(NOT('DATA ENTRY SHEET'!BN82=""),'DATA ENTRY SHEET'!BN82,"")</f>
        <v/>
      </c>
      <c r="BY34" s="1447"/>
      <c r="BZ34" s="1447"/>
      <c r="CA34" s="1448"/>
      <c r="CB34" s="1449" t="str">
        <f>IF(NOT('DATA ENTRY SHEET'!AR82=""),'DATA ENTRY SHEET'!AR82,"")</f>
        <v/>
      </c>
      <c r="CC34" s="1450"/>
      <c r="CD34" s="1451"/>
      <c r="CE34" s="1428"/>
      <c r="CF34" s="1429"/>
      <c r="CG34" s="1429"/>
      <c r="CH34" s="1430"/>
      <c r="CI34" s="190"/>
      <c r="CJ34" s="190"/>
      <c r="CK34" s="190"/>
      <c r="CL34" s="190"/>
      <c r="CM34" s="190"/>
      <c r="CN34" s="190"/>
      <c r="CO34" s="190"/>
      <c r="CP34" s="190"/>
    </row>
    <row r="35" spans="1:94" ht="15" customHeight="1" x14ac:dyDescent="0.3">
      <c r="A35" s="431"/>
      <c r="B35" s="1464" t="str">
        <f>IF(NOT('DATA ENTRY SHEET'!B82=""),'DATA ENTRY SHEET'!B82,"")</f>
        <v/>
      </c>
      <c r="C35" s="1465"/>
      <c r="D35" s="1465"/>
      <c r="E35" s="1465"/>
      <c r="F35" s="1465"/>
      <c r="G35" s="1465"/>
      <c r="H35" s="1465"/>
      <c r="I35" s="1465"/>
      <c r="J35" s="1465"/>
      <c r="K35" s="1465"/>
      <c r="L35" s="1465"/>
      <c r="M35" s="1465"/>
      <c r="N35" s="1465"/>
      <c r="O35" s="1465"/>
      <c r="P35" s="1465"/>
      <c r="Q35" s="1465"/>
      <c r="R35" s="1465"/>
      <c r="S35" s="1465"/>
      <c r="T35" s="1466"/>
      <c r="U35" s="1643" t="str">
        <f>IF(NOT('DATA ENTRY SHEET'!AD82=""),'DATA ENTRY SHEET'!AD82,"")</f>
        <v/>
      </c>
      <c r="V35" s="1644"/>
      <c r="W35" s="1644"/>
      <c r="X35" s="1644"/>
      <c r="Y35" s="1644"/>
      <c r="Z35" s="1644"/>
      <c r="AA35" s="1644"/>
      <c r="AB35" s="1645"/>
      <c r="AC35" s="1646" t="str">
        <f>IF(NOT('DATA ENTRY SHEET'!BA82=""),IF('DATA ENTRY SHEET'!F82="","UPK?",TEXT('DATA ENTRY SHEET'!BA82/'DATA ENTRY SHEET'!F82,"$#0.00")),"")</f>
        <v/>
      </c>
      <c r="AD35" s="1647"/>
      <c r="AE35" s="1647"/>
      <c r="AF35" s="1648"/>
      <c r="AG35" s="1646" t="str">
        <f>IF(NOT('DATA ENTRY SHEET'!BB82=""),IF('DATA ENTRY SHEET'!F82="","UPK?",TEXT('DATA ENTRY SHEET'!BB82/'DATA ENTRY SHEET'!F82,"$#0.00")),"")</f>
        <v/>
      </c>
      <c r="AH35" s="1647"/>
      <c r="AI35" s="1647"/>
      <c r="AJ35" s="1648"/>
      <c r="AK35" s="1646" t="str">
        <f>IF(NOT('DATA ENTRY SHEET'!BC82=""),IF('DATA ENTRY SHEET'!F82="","UPK?",TEXT('DATA ENTRY SHEET'!BC82/'DATA ENTRY SHEET'!F82,"$#0.00")),"")</f>
        <v/>
      </c>
      <c r="AL35" s="1647"/>
      <c r="AM35" s="1647"/>
      <c r="AN35" s="1648"/>
      <c r="AO35" s="1331" t="str">
        <f>IF(NOT('DATA ENTRY SHEET'!BH82=""),'DATA ENTRY SHEET'!BH82,"")</f>
        <v/>
      </c>
      <c r="AP35" s="1332"/>
      <c r="AQ35" s="1332"/>
      <c r="AR35" s="1332"/>
      <c r="AS35" s="1333"/>
      <c r="AT35" s="1334" t="e">
        <f t="shared" ref="AT35:AT37" si="82">IF($AT$10="REG",(AO35-AC$34)/AO35,IF(AND(NOT(AO35=""),NOT(_xlfn.NUMBERVALUE(RIGHT(LEFT(AC$34,FIND("(",AC$34)-1),LEN(LEFT(AC$34,FIND("(",AC$34)-1))-1))="")),(AO35-_xlfn.NUMBERVALUE(RIGHT(LEFT(AC$34,FIND("(",AC$34)-1),LEN(LEFT(AC$34,FIND("(",AC$34)-1))-1)))/AO35,""))</f>
        <v>#VALUE!</v>
      </c>
      <c r="AU35" s="1335"/>
      <c r="AV35" s="1336"/>
      <c r="AW35" s="1334" t="str">
        <f t="shared" ref="AW35" si="83">IF(AND(NOT(AO35=""),NOT(AC35="")),(AO35-(AC34-AC35))/AO35,"")</f>
        <v/>
      </c>
      <c r="AX35" s="1335"/>
      <c r="AY35" s="1336"/>
      <c r="AZ35" s="1334" t="str">
        <f t="shared" ref="AZ35" si="84">IF(AND(NOT(AO35=""),NOT(AG35="")),(AO35-(AC34-AG35))/AO35,"")</f>
        <v/>
      </c>
      <c r="BA35" s="1335"/>
      <c r="BB35" s="1336"/>
      <c r="BC35" s="1334" t="str">
        <f t="shared" ref="BC35" si="85">IF(AND(NOT(AO35=""),NOT(AK35="")),(AO35-(AC34-AK35))/AO35,"")</f>
        <v/>
      </c>
      <c r="BD35" s="1335"/>
      <c r="BE35" s="1336"/>
      <c r="BF35" s="1322" t="str">
        <f>IF(NOT('DATA ENTRY SHEET'!BK82=""),'DATA ENTRY SHEET'!BK82,"")</f>
        <v/>
      </c>
      <c r="BG35" s="1323"/>
      <c r="BH35" s="1323"/>
      <c r="BI35" s="1323"/>
      <c r="BJ35" s="1323"/>
      <c r="BK35" s="1324"/>
      <c r="BL35" s="1322" t="str">
        <f>IF(NOT('DATA ENTRY SHEET'!BL82=""),'DATA ENTRY SHEET'!BL82,"")</f>
        <v/>
      </c>
      <c r="BM35" s="1323"/>
      <c r="BN35" s="1323"/>
      <c r="BO35" s="1323"/>
      <c r="BP35" s="1323"/>
      <c r="BQ35" s="1324"/>
      <c r="BR35" s="1322" t="str">
        <f>IF(NOT('DATA ENTRY SHEET'!BM82=""),'DATA ENTRY SHEET'!BM82,"")</f>
        <v/>
      </c>
      <c r="BS35" s="1323"/>
      <c r="BT35" s="1323"/>
      <c r="BU35" s="1323"/>
      <c r="BV35" s="1323"/>
      <c r="BW35" s="1324"/>
      <c r="BX35" s="1325" t="str">
        <f>IF(NOT('DATA ENTRY SHEET'!BO82=""),'DATA ENTRY SHEET'!BO82,"")</f>
        <v/>
      </c>
      <c r="BY35" s="1326"/>
      <c r="BZ35" s="1326"/>
      <c r="CA35" s="1327"/>
      <c r="CB35" s="1425"/>
      <c r="CC35" s="1426"/>
      <c r="CD35" s="1427"/>
      <c r="CE35" s="1431"/>
      <c r="CF35" s="1432"/>
      <c r="CG35" s="1432"/>
      <c r="CH35" s="1433"/>
      <c r="CI35" s="190"/>
      <c r="CJ35" s="190"/>
      <c r="CK35" s="190"/>
      <c r="CL35" s="190"/>
      <c r="CM35" s="190"/>
      <c r="CN35" s="190"/>
      <c r="CO35" s="190"/>
      <c r="CP35" s="190"/>
    </row>
    <row r="36" spans="1:94" ht="15" customHeight="1" x14ac:dyDescent="0.3">
      <c r="A36" s="431"/>
      <c r="B36" s="1464" t="str">
        <f>IF(NOT('DATA ENTRY SHEET'!C82=""),'DATA ENTRY SHEET'!C82,"")</f>
        <v/>
      </c>
      <c r="C36" s="1465"/>
      <c r="D36" s="1465"/>
      <c r="E36" s="1465"/>
      <c r="F36" s="1465"/>
      <c r="G36" s="1465"/>
      <c r="H36" s="1465"/>
      <c r="I36" s="1465"/>
      <c r="J36" s="1465"/>
      <c r="K36" s="1465"/>
      <c r="L36" s="1465"/>
      <c r="M36" s="1465"/>
      <c r="N36" s="1465"/>
      <c r="O36" s="1465"/>
      <c r="P36" s="1465"/>
      <c r="Q36" s="1465"/>
      <c r="R36" s="1465"/>
      <c r="S36" s="1465"/>
      <c r="T36" s="793" t="str">
        <f>IF('DATA ENTRY SHEET'!AG82&lt;&gt;"",LEFT('DATA ENTRY SHEET'!AG82,1),"")</f>
        <v/>
      </c>
      <c r="U36" s="1636" t="str">
        <f>IF(NOT('DATA ENTRY SHEET'!AF82=""),'DATA ENTRY SHEET'!AF82,"")</f>
        <v/>
      </c>
      <c r="V36" s="1637"/>
      <c r="W36" s="1637"/>
      <c r="X36" s="1637"/>
      <c r="Y36" s="1637"/>
      <c r="Z36" s="1637"/>
      <c r="AA36" s="1637"/>
      <c r="AB36" s="1638"/>
      <c r="AC36" s="1362" t="e">
        <f t="shared" ref="AC36" si="86">(AC34-(AC34-AC35))/AC34</f>
        <v>#VALUE!</v>
      </c>
      <c r="AD36" s="1360"/>
      <c r="AE36" s="1360"/>
      <c r="AF36" s="1361"/>
      <c r="AG36" s="1362" t="e">
        <f t="shared" ref="AG36" si="87">(AC34-(AC34-AG35))/AC34</f>
        <v>#VALUE!</v>
      </c>
      <c r="AH36" s="1360"/>
      <c r="AI36" s="1360"/>
      <c r="AJ36" s="1361"/>
      <c r="AK36" s="1362" t="e">
        <f t="shared" ref="AK36" si="88">(AC34-(AC34-AK35))/AC34</f>
        <v>#VALUE!</v>
      </c>
      <c r="AL36" s="1360"/>
      <c r="AM36" s="1360"/>
      <c r="AN36" s="1361"/>
      <c r="AO36" s="1331" t="str">
        <f>IF(NOT('DATA ENTRY SHEET'!BI82=""),'DATA ENTRY SHEET'!BI82,"")</f>
        <v/>
      </c>
      <c r="AP36" s="1332"/>
      <c r="AQ36" s="1332"/>
      <c r="AR36" s="1332"/>
      <c r="AS36" s="1333"/>
      <c r="AT36" s="1334" t="e">
        <f t="shared" si="82"/>
        <v>#VALUE!</v>
      </c>
      <c r="AU36" s="1335"/>
      <c r="AV36" s="1336"/>
      <c r="AW36" s="1334" t="str">
        <f t="shared" ref="AW36" si="89">IF(AND(NOT(AO36=""),NOT(AC35="")),(AO36-(AC34-AC35))/AO36,"")</f>
        <v/>
      </c>
      <c r="AX36" s="1335"/>
      <c r="AY36" s="1336"/>
      <c r="AZ36" s="1334" t="str">
        <f t="shared" ref="AZ36" si="90">IF(AND(NOT(AO36=""),NOT(AG35="")),(AO36-(AC34-AG35))/AO36,"")</f>
        <v/>
      </c>
      <c r="BA36" s="1335"/>
      <c r="BB36" s="1336"/>
      <c r="BC36" s="1334" t="str">
        <f t="shared" ref="BC36" si="91">IF(AND(NOT(AO36=""),NOT(AK35="")),(AO36-(AC34-AK35))/AO36,"")</f>
        <v/>
      </c>
      <c r="BD36" s="1335"/>
      <c r="BE36" s="1336"/>
      <c r="BF36" s="1452" t="str">
        <f t="shared" ref="BF36" si="92">IF(AND(NOT(BF35=""),NOT(AC35="")),BF35*(AC34-AC35),"")</f>
        <v/>
      </c>
      <c r="BG36" s="1453"/>
      <c r="BH36" s="1453"/>
      <c r="BI36" s="1453"/>
      <c r="BJ36" s="1453"/>
      <c r="BK36" s="1454"/>
      <c r="BL36" s="1452" t="str">
        <f t="shared" ref="BL36" si="93">IF(AND(NOT(BL35=""),NOT(AG35="")),BL35*(AC34-AG35),"")</f>
        <v/>
      </c>
      <c r="BM36" s="1453"/>
      <c r="BN36" s="1453"/>
      <c r="BO36" s="1453"/>
      <c r="BP36" s="1453"/>
      <c r="BQ36" s="1454"/>
      <c r="BR36" s="1452" t="str">
        <f t="shared" ref="BR36" si="94">IF(AND(NOT(BR35=""),NOT(AK35="")),BR35*(AC34-AK35),"")</f>
        <v/>
      </c>
      <c r="BS36" s="1453"/>
      <c r="BT36" s="1453"/>
      <c r="BU36" s="1453"/>
      <c r="BV36" s="1453"/>
      <c r="BW36" s="1454"/>
      <c r="BX36" s="1325" t="str">
        <f>IF(NOT('DATA ENTRY SHEET'!BP82=""),'DATA ENTRY SHEET'!BP82,"")</f>
        <v/>
      </c>
      <c r="BY36" s="1326"/>
      <c r="BZ36" s="1326"/>
      <c r="CA36" s="1327"/>
      <c r="CB36" s="1455" t="str">
        <f>IF(NOT('DATA ENTRY SHEET'!AP82=""),'DATA ENTRY SHEET'!AP82,"")</f>
        <v/>
      </c>
      <c r="CC36" s="1456"/>
      <c r="CD36" s="1457"/>
      <c r="CE36" s="1431"/>
      <c r="CF36" s="1432"/>
      <c r="CG36" s="1432"/>
      <c r="CH36" s="1433"/>
      <c r="CI36" s="190"/>
      <c r="CJ36" s="190"/>
      <c r="CK36" s="190"/>
      <c r="CL36" s="190"/>
      <c r="CM36" s="190"/>
      <c r="CN36" s="190"/>
      <c r="CO36" s="190"/>
      <c r="CP36" s="190"/>
    </row>
    <row r="37" spans="1:94" ht="15" customHeight="1" thickBot="1" x14ac:dyDescent="0.35">
      <c r="A37" s="431"/>
      <c r="B37" s="1313" t="str">
        <f>IF(NOT('DATA ENTRY SHEET'!D82=""),'DATA ENTRY SHEET'!D82,"")</f>
        <v/>
      </c>
      <c r="C37" s="1314"/>
      <c r="D37" s="1314"/>
      <c r="E37" s="1315"/>
      <c r="F37" s="1316" t="str">
        <f>IF(NOT('DATA ENTRY SHEET'!E82=""),'DATA ENTRY SHEET'!E82,"")</f>
        <v/>
      </c>
      <c r="G37" s="1317"/>
      <c r="H37" s="1318"/>
      <c r="I37" s="1350" t="str">
        <f>IF(NOT('DATA ENTRY SHEET'!F82=""),'DATA ENTRY SHEET'!F82,"")</f>
        <v/>
      </c>
      <c r="J37" s="1315"/>
      <c r="K37" s="1350" t="str">
        <f>IF(NOT('DATA ENTRY SHEET'!G82=""),'DATA ENTRY SHEET'!G82,"")</f>
        <v/>
      </c>
      <c r="L37" s="1315"/>
      <c r="M37" s="1351" t="str">
        <f>IF(NOT('DATA ENTRY SHEET'!H82=""),'DATA ENTRY SHEET'!H82,"")</f>
        <v/>
      </c>
      <c r="N37" s="1352"/>
      <c r="O37" s="1352"/>
      <c r="P37" s="1352"/>
      <c r="Q37" s="1353"/>
      <c r="R37" s="1350" t="str">
        <f>IF(NOT('DATA ENTRY SHEET'!I82=""),'DATA ENTRY SHEET'!I82,"")</f>
        <v/>
      </c>
      <c r="S37" s="1314"/>
      <c r="T37" s="1315"/>
      <c r="U37" s="1633" t="str">
        <f>IF(NOT('DATA ENTRY SHEET'!AE82=""),'DATA ENTRY SHEET'!AE82,"")</f>
        <v/>
      </c>
      <c r="V37" s="1634"/>
      <c r="W37" s="1634"/>
      <c r="X37" s="1634"/>
      <c r="Y37" s="1634"/>
      <c r="Z37" s="1634"/>
      <c r="AA37" s="1634"/>
      <c r="AB37" s="1635"/>
      <c r="AC37" s="1363" t="e">
        <f t="shared" ref="AC37" si="95">SUM(I37*AC35)</f>
        <v>#VALUE!</v>
      </c>
      <c r="AD37" s="1364"/>
      <c r="AE37" s="1364"/>
      <c r="AF37" s="1365"/>
      <c r="AG37" s="1363" t="e">
        <f t="shared" ref="AG37" si="96">SUM(I37*AG35)</f>
        <v>#VALUE!</v>
      </c>
      <c r="AH37" s="1364"/>
      <c r="AI37" s="1364"/>
      <c r="AJ37" s="1365"/>
      <c r="AK37" s="1363" t="e">
        <f t="shared" ref="AK37" si="97">SUM(I37*AK35)</f>
        <v>#VALUE!</v>
      </c>
      <c r="AL37" s="1364"/>
      <c r="AM37" s="1364"/>
      <c r="AN37" s="1365"/>
      <c r="AO37" s="1404" t="str">
        <f>IF(NOT('DATA ENTRY SHEET'!BJ82=""),'DATA ENTRY SHEET'!BJ82,"")</f>
        <v/>
      </c>
      <c r="AP37" s="1405"/>
      <c r="AQ37" s="1405"/>
      <c r="AR37" s="1405"/>
      <c r="AS37" s="1406"/>
      <c r="AT37" s="1366" t="e">
        <f t="shared" si="82"/>
        <v>#VALUE!</v>
      </c>
      <c r="AU37" s="1367"/>
      <c r="AV37" s="1368"/>
      <c r="AW37" s="1366" t="str">
        <f t="shared" ref="AW37" si="98">IF(AND(NOT(AO37=""),NOT(AC35="")),(AO37-(AC34-AC35))/AO37,"")</f>
        <v/>
      </c>
      <c r="AX37" s="1367"/>
      <c r="AY37" s="1368"/>
      <c r="AZ37" s="1366" t="str">
        <f t="shared" ref="AZ37" si="99">IF(AND(NOT(AO37=""),NOT(AG35="")),(AO37-(AC34-AG35))/AO37,"")</f>
        <v/>
      </c>
      <c r="BA37" s="1367"/>
      <c r="BB37" s="1368"/>
      <c r="BC37" s="1366" t="str">
        <f t="shared" ref="BC37" si="100">IF(AND(NOT(AO37=""),NOT(AK35="")),(AO37-(AC34-AK35))/AO37,"")</f>
        <v/>
      </c>
      <c r="BD37" s="1367"/>
      <c r="BE37" s="1368"/>
      <c r="BF37" s="1649"/>
      <c r="BG37" s="1650"/>
      <c r="BH37" s="1650"/>
      <c r="BI37" s="1650"/>
      <c r="BJ37" s="1650"/>
      <c r="BK37" s="1650"/>
      <c r="BL37" s="1650"/>
      <c r="BM37" s="1650"/>
      <c r="BN37" s="1650"/>
      <c r="BO37" s="1650"/>
      <c r="BP37" s="1650"/>
      <c r="BQ37" s="1651"/>
      <c r="BR37" s="1657" t="s">
        <v>825</v>
      </c>
      <c r="BS37" s="1399"/>
      <c r="BT37" s="1399"/>
      <c r="BU37" s="1399" t="str">
        <f>IF(NOT('DATA ENTRY SHEET'!AU82=""),'DATA ENTRY SHEET'!AU82,"")</f>
        <v/>
      </c>
      <c r="BV37" s="1399"/>
      <c r="BW37" s="1400"/>
      <c r="BX37" s="1401"/>
      <c r="BY37" s="1402"/>
      <c r="BZ37" s="1402"/>
      <c r="CA37" s="1403"/>
      <c r="CB37" s="1369" t="str">
        <f>IF(NOT('DATA ENTRY SHEET'!AQ82=""),'DATA ENTRY SHEET'!AQ82,"")</f>
        <v/>
      </c>
      <c r="CC37" s="1370"/>
      <c r="CD37" s="1371"/>
      <c r="CE37" s="1434"/>
      <c r="CF37" s="1435"/>
      <c r="CG37" s="1435"/>
      <c r="CH37" s="1436"/>
      <c r="CI37" s="190"/>
      <c r="CJ37" s="190"/>
      <c r="CK37" s="190"/>
      <c r="CL37" s="190"/>
      <c r="CM37" s="190"/>
      <c r="CN37" s="190"/>
      <c r="CO37" s="190"/>
      <c r="CP37" s="190"/>
    </row>
    <row r="38" spans="1:94" ht="5.25" customHeight="1" thickBot="1" x14ac:dyDescent="0.35">
      <c r="A38" s="557"/>
      <c r="B38" s="552"/>
      <c r="C38" s="582"/>
      <c r="D38" s="582"/>
      <c r="E38" s="582"/>
      <c r="F38" s="586"/>
      <c r="G38" s="586"/>
      <c r="H38" s="586"/>
      <c r="I38" s="582"/>
      <c r="J38" s="582"/>
      <c r="K38" s="582"/>
      <c r="L38" s="582"/>
      <c r="M38" s="587"/>
      <c r="N38" s="587"/>
      <c r="O38" s="587"/>
      <c r="P38" s="587"/>
      <c r="Q38" s="587"/>
      <c r="R38" s="582"/>
      <c r="S38" s="582"/>
      <c r="T38" s="582"/>
      <c r="U38" s="679"/>
      <c r="V38" s="679"/>
      <c r="W38" s="679"/>
      <c r="X38" s="679"/>
      <c r="Y38" s="679"/>
      <c r="Z38" s="679"/>
      <c r="AA38" s="679"/>
      <c r="AB38" s="679"/>
      <c r="AC38" s="589"/>
      <c r="AD38" s="589"/>
      <c r="AE38" s="589"/>
      <c r="AF38" s="589"/>
      <c r="AG38" s="589"/>
      <c r="AH38" s="589"/>
      <c r="AI38" s="589"/>
      <c r="AJ38" s="589"/>
      <c r="AK38" s="589"/>
      <c r="AL38" s="589"/>
      <c r="AM38" s="589"/>
      <c r="AN38" s="589"/>
      <c r="AO38" s="590"/>
      <c r="AP38" s="590"/>
      <c r="AQ38" s="590"/>
      <c r="AR38" s="590"/>
      <c r="AS38" s="590"/>
      <c r="AT38" s="591"/>
      <c r="AU38" s="591"/>
      <c r="AV38" s="591"/>
      <c r="AW38" s="591"/>
      <c r="AX38" s="591"/>
      <c r="AY38" s="591"/>
      <c r="AZ38" s="591"/>
      <c r="BA38" s="591"/>
      <c r="BB38" s="591"/>
      <c r="BC38" s="591"/>
      <c r="BD38" s="591"/>
      <c r="BE38" s="591"/>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82"/>
      <c r="CF38" s="582"/>
      <c r="CG38" s="582"/>
      <c r="CH38" s="582"/>
      <c r="CI38" s="190"/>
      <c r="CJ38" s="190"/>
      <c r="CK38" s="190"/>
      <c r="CL38" s="190"/>
      <c r="CM38" s="190"/>
      <c r="CN38" s="190"/>
      <c r="CO38" s="190"/>
      <c r="CP38" s="190"/>
    </row>
    <row r="39" spans="1:94" ht="15" customHeight="1" x14ac:dyDescent="0.3">
      <c r="A39" s="431">
        <v>64</v>
      </c>
      <c r="B39" s="1337"/>
      <c r="C39" s="1338"/>
      <c r="D39" s="1338"/>
      <c r="E39" s="1338"/>
      <c r="F39" s="1338"/>
      <c r="G39" s="1338"/>
      <c r="H39" s="1338"/>
      <c r="I39" s="1338"/>
      <c r="J39" s="1338"/>
      <c r="K39" s="1338"/>
      <c r="L39" s="1338"/>
      <c r="M39" s="1338"/>
      <c r="N39" s="1338"/>
      <c r="O39" s="1338"/>
      <c r="P39" s="1338"/>
      <c r="Q39" s="1338"/>
      <c r="R39" s="1338"/>
      <c r="S39" s="1338"/>
      <c r="T39" s="1339"/>
      <c r="U39" s="1340" t="str">
        <f>IF(NOT('DATA ENTRY SHEET'!J83=""),'DATA ENTRY SHEET'!J83,"")</f>
        <v/>
      </c>
      <c r="V39" s="1341"/>
      <c r="W39" s="1341"/>
      <c r="X39" s="1341"/>
      <c r="Y39" s="1341"/>
      <c r="Z39" s="1341"/>
      <c r="AA39" s="1341"/>
      <c r="AB39" s="1342"/>
      <c r="AC39" s="1640" t="str">
        <f>IF('DATA ENTRY SHEET'!AW83&lt;&gt;"",IF(NOT(TRIM(MID($AC$8,FIND(":",$AC$8)+1,9))="EDLP"),IF(NOT(TRIM(MID($AC$8,FIND(":",$AC$8)+1,9))="NON-EDLP"),TEXT('DATA ENTRY SHEET'!AW83,"$#0.00"),_xlfn.CONCAT(TEXT('DATA ENTRY SHEET'!AW83,"$#0.00")," (NON-EDLP, ADJ is $0.00)")),_xlfn.CONCAT(TEXT('DATA ENTRY SHEET'!AW83,"$#0.00")," (EDLP, ADJ is $0.00)")),"")</f>
        <v/>
      </c>
      <c r="AD39" s="1641"/>
      <c r="AE39" s="1641"/>
      <c r="AF39" s="1641"/>
      <c r="AG39" s="1641"/>
      <c r="AH39" s="1641"/>
      <c r="AI39" s="1641"/>
      <c r="AJ39" s="1641"/>
      <c r="AK39" s="1641"/>
      <c r="AL39" s="1641"/>
      <c r="AM39" s="1641"/>
      <c r="AN39" s="1642"/>
      <c r="AO39" s="1343" t="str">
        <f>IF(NOT('DATA ENTRY SHEET'!BG83=""),'DATA ENTRY SHEET'!BG83,"")</f>
        <v/>
      </c>
      <c r="AP39" s="1344"/>
      <c r="AQ39" s="1344"/>
      <c r="AR39" s="1344"/>
      <c r="AS39" s="1345"/>
      <c r="AT39" s="1346" t="e">
        <f>IF($AT$10="REG",(AO39-AC$39)/AO39,IF(AND(NOT(AO39=""),NOT(_xlfn.NUMBERVALUE(RIGHT(LEFT(AC$39,FIND("(",AC$39)-1),LEN(LEFT(AC$39,FIND("(",AC$39)-1))-1))="")),(AO39-_xlfn.NUMBERVALUE(RIGHT(LEFT(AC$39,FIND("(",AC$39)-1),LEN(LEFT(AC$39,FIND("(",AC$39)-1))-1)))/AO39,""))</f>
        <v>#VALUE!</v>
      </c>
      <c r="AU39" s="1347"/>
      <c r="AV39" s="1348"/>
      <c r="AW39" s="1346" t="str">
        <f t="shared" ref="AW39" si="101">IF(AND(NOT(AO39=""),NOT(AC40="")),(AO39-(AC39-AC40))/AO39,"")</f>
        <v/>
      </c>
      <c r="AX39" s="1347"/>
      <c r="AY39" s="1348"/>
      <c r="AZ39" s="1346" t="str">
        <f t="shared" ref="AZ39" si="102">IF(AND(NOT(AO39=""),NOT(AG40="")),(AO39-(AC39-AG40))/AO39,"")</f>
        <v/>
      </c>
      <c r="BA39" s="1347"/>
      <c r="BB39" s="1348"/>
      <c r="BC39" s="1346" t="str">
        <f t="shared" ref="BC39" si="103">IF(AND(NOT(AO39=""),NOT(AK40="")),(AO39-(AC39-AK40))/AO39,"")</f>
        <v/>
      </c>
      <c r="BD39" s="1347"/>
      <c r="BE39" s="1348"/>
      <c r="BF39" s="1440" t="str">
        <f t="shared" ref="BF39" si="104">IF(AND(NOT(AC40=""),NOT(BF40="")),AC40*BF40,"")</f>
        <v/>
      </c>
      <c r="BG39" s="1441"/>
      <c r="BH39" s="1441"/>
      <c r="BI39" s="1441"/>
      <c r="BJ39" s="1441"/>
      <c r="BK39" s="1442"/>
      <c r="BL39" s="1440" t="str">
        <f t="shared" ref="BL39" si="105">IF(AND(NOT(AG40=""),NOT(BL40="")),AG40*BL40,"")</f>
        <v/>
      </c>
      <c r="BM39" s="1441"/>
      <c r="BN39" s="1441"/>
      <c r="BO39" s="1441"/>
      <c r="BP39" s="1441"/>
      <c r="BQ39" s="1442"/>
      <c r="BR39" s="1440" t="str">
        <f t="shared" ref="BR39" si="106">IF(AND(NOT(AK40=""),NOT(BR40="")),AK40*BR40,"")</f>
        <v/>
      </c>
      <c r="BS39" s="1441"/>
      <c r="BT39" s="1441"/>
      <c r="BU39" s="1441"/>
      <c r="BV39" s="1441"/>
      <c r="BW39" s="1442"/>
      <c r="BX39" s="1446" t="str">
        <f>IF(NOT('DATA ENTRY SHEET'!BN83=""),'DATA ENTRY SHEET'!BN83,"")</f>
        <v/>
      </c>
      <c r="BY39" s="1447"/>
      <c r="BZ39" s="1447"/>
      <c r="CA39" s="1448"/>
      <c r="CB39" s="1449" t="str">
        <f>IF(NOT('DATA ENTRY SHEET'!AR83=""),'DATA ENTRY SHEET'!AR83,"")</f>
        <v/>
      </c>
      <c r="CC39" s="1450"/>
      <c r="CD39" s="1451"/>
      <c r="CE39" s="1428"/>
      <c r="CF39" s="1429"/>
      <c r="CG39" s="1429"/>
      <c r="CH39" s="1430"/>
      <c r="CI39" s="190"/>
      <c r="CJ39" s="190"/>
      <c r="CK39" s="190"/>
      <c r="CL39" s="190"/>
      <c r="CM39" s="190"/>
      <c r="CN39" s="190"/>
      <c r="CO39" s="190"/>
      <c r="CP39" s="190"/>
    </row>
    <row r="40" spans="1:94" ht="15" customHeight="1" x14ac:dyDescent="0.3">
      <c r="A40" s="431"/>
      <c r="B40" s="1464" t="str">
        <f>IF(NOT('DATA ENTRY SHEET'!B83=""),'DATA ENTRY SHEET'!B83,"")</f>
        <v/>
      </c>
      <c r="C40" s="1465"/>
      <c r="D40" s="1465"/>
      <c r="E40" s="1465"/>
      <c r="F40" s="1465"/>
      <c r="G40" s="1465"/>
      <c r="H40" s="1465"/>
      <c r="I40" s="1465"/>
      <c r="J40" s="1465"/>
      <c r="K40" s="1465"/>
      <c r="L40" s="1465"/>
      <c r="M40" s="1465"/>
      <c r="N40" s="1465"/>
      <c r="O40" s="1465"/>
      <c r="P40" s="1465"/>
      <c r="Q40" s="1465"/>
      <c r="R40" s="1465"/>
      <c r="S40" s="1465"/>
      <c r="T40" s="1466"/>
      <c r="U40" s="1643" t="str">
        <f>IF(NOT('DATA ENTRY SHEET'!AD83=""),'DATA ENTRY SHEET'!AD83,"")</f>
        <v/>
      </c>
      <c r="V40" s="1644"/>
      <c r="W40" s="1644"/>
      <c r="X40" s="1644"/>
      <c r="Y40" s="1644"/>
      <c r="Z40" s="1644"/>
      <c r="AA40" s="1644"/>
      <c r="AB40" s="1645"/>
      <c r="AC40" s="1646" t="str">
        <f>IF(NOT('DATA ENTRY SHEET'!BA83=""),IF('DATA ENTRY SHEET'!F83="","UPK?",TEXT('DATA ENTRY SHEET'!BA83/'DATA ENTRY SHEET'!F83,"$#0.00")),"")</f>
        <v/>
      </c>
      <c r="AD40" s="1647"/>
      <c r="AE40" s="1647"/>
      <c r="AF40" s="1648"/>
      <c r="AG40" s="1646" t="str">
        <f>IF(NOT('DATA ENTRY SHEET'!BB83=""),IF('DATA ENTRY SHEET'!F83="","UPK?",TEXT('DATA ENTRY SHEET'!BB83/'DATA ENTRY SHEET'!F83,"$#0.00")),"")</f>
        <v/>
      </c>
      <c r="AH40" s="1647"/>
      <c r="AI40" s="1647"/>
      <c r="AJ40" s="1648"/>
      <c r="AK40" s="1646" t="str">
        <f>IF(NOT('DATA ENTRY SHEET'!BC83=""),IF('DATA ENTRY SHEET'!F83="","UPK?",TEXT('DATA ENTRY SHEET'!BC83/'DATA ENTRY SHEET'!F83,"$#0.00")),"")</f>
        <v/>
      </c>
      <c r="AL40" s="1647"/>
      <c r="AM40" s="1647"/>
      <c r="AN40" s="1648"/>
      <c r="AO40" s="1331" t="str">
        <f>IF(NOT('DATA ENTRY SHEET'!BH83=""),'DATA ENTRY SHEET'!BH83,"")</f>
        <v/>
      </c>
      <c r="AP40" s="1332"/>
      <c r="AQ40" s="1332"/>
      <c r="AR40" s="1332"/>
      <c r="AS40" s="1333"/>
      <c r="AT40" s="1334" t="e">
        <f t="shared" ref="AT40:AT42" si="107">IF($AT$10="REG",(AO40-AC$39)/AO40,IF(AND(NOT(AO40=""),NOT(_xlfn.NUMBERVALUE(RIGHT(LEFT(AC$39,FIND("(",AC$39)-1),LEN(LEFT(AC$39,FIND("(",AC$39)-1))-1))="")),(AO40-_xlfn.NUMBERVALUE(RIGHT(LEFT(AC$39,FIND("(",AC$39)-1),LEN(LEFT(AC$39,FIND("(",AC$39)-1))-1)))/AO40,""))</f>
        <v>#VALUE!</v>
      </c>
      <c r="AU40" s="1335"/>
      <c r="AV40" s="1336"/>
      <c r="AW40" s="1334" t="str">
        <f t="shared" ref="AW40" si="108">IF(AND(NOT(AO40=""),NOT(AC40="")),(AO40-(AC39-AC40))/AO40,"")</f>
        <v/>
      </c>
      <c r="AX40" s="1335"/>
      <c r="AY40" s="1336"/>
      <c r="AZ40" s="1334" t="str">
        <f t="shared" ref="AZ40" si="109">IF(AND(NOT(AO40=""),NOT(AG40="")),(AO40-(AC39-AG40))/AO40,"")</f>
        <v/>
      </c>
      <c r="BA40" s="1335"/>
      <c r="BB40" s="1336"/>
      <c r="BC40" s="1334" t="str">
        <f t="shared" ref="BC40" si="110">IF(AND(NOT(AO40=""),NOT(AK40="")),(AO40-(AC39-AK40))/AO40,"")</f>
        <v/>
      </c>
      <c r="BD40" s="1335"/>
      <c r="BE40" s="1336"/>
      <c r="BF40" s="1322" t="str">
        <f>IF(NOT('DATA ENTRY SHEET'!BK83=""),'DATA ENTRY SHEET'!BK83,"")</f>
        <v/>
      </c>
      <c r="BG40" s="1323"/>
      <c r="BH40" s="1323"/>
      <c r="BI40" s="1323"/>
      <c r="BJ40" s="1323"/>
      <c r="BK40" s="1324"/>
      <c r="BL40" s="1322" t="str">
        <f>IF(NOT('DATA ENTRY SHEET'!BL83=""),'DATA ENTRY SHEET'!BL83,"")</f>
        <v/>
      </c>
      <c r="BM40" s="1323"/>
      <c r="BN40" s="1323"/>
      <c r="BO40" s="1323"/>
      <c r="BP40" s="1323"/>
      <c r="BQ40" s="1324"/>
      <c r="BR40" s="1322" t="str">
        <f>IF(NOT('DATA ENTRY SHEET'!BM83=""),'DATA ENTRY SHEET'!BM83,"")</f>
        <v/>
      </c>
      <c r="BS40" s="1323"/>
      <c r="BT40" s="1323"/>
      <c r="BU40" s="1323"/>
      <c r="BV40" s="1323"/>
      <c r="BW40" s="1324"/>
      <c r="BX40" s="1325" t="str">
        <f>IF(NOT('DATA ENTRY SHEET'!BO83=""),'DATA ENTRY SHEET'!BO83,"")</f>
        <v/>
      </c>
      <c r="BY40" s="1326"/>
      <c r="BZ40" s="1326"/>
      <c r="CA40" s="1327"/>
      <c r="CB40" s="1425"/>
      <c r="CC40" s="1426"/>
      <c r="CD40" s="1427"/>
      <c r="CE40" s="1431"/>
      <c r="CF40" s="1432"/>
      <c r="CG40" s="1432"/>
      <c r="CH40" s="1433"/>
      <c r="CI40" s="190"/>
      <c r="CJ40" s="190"/>
      <c r="CK40" s="190"/>
      <c r="CL40" s="190"/>
      <c r="CM40" s="190"/>
      <c r="CN40" s="190"/>
      <c r="CO40" s="190"/>
      <c r="CP40" s="190"/>
    </row>
    <row r="41" spans="1:94" ht="15" customHeight="1" x14ac:dyDescent="0.3">
      <c r="A41" s="431"/>
      <c r="B41" s="1464" t="str">
        <f>IF(NOT('DATA ENTRY SHEET'!C83=""),'DATA ENTRY SHEET'!C83,"")</f>
        <v/>
      </c>
      <c r="C41" s="1465"/>
      <c r="D41" s="1465"/>
      <c r="E41" s="1465"/>
      <c r="F41" s="1465"/>
      <c r="G41" s="1465"/>
      <c r="H41" s="1465"/>
      <c r="I41" s="1465"/>
      <c r="J41" s="1465"/>
      <c r="K41" s="1465"/>
      <c r="L41" s="1465"/>
      <c r="M41" s="1465"/>
      <c r="N41" s="1465"/>
      <c r="O41" s="1465"/>
      <c r="P41" s="1465"/>
      <c r="Q41" s="1465"/>
      <c r="R41" s="1465"/>
      <c r="S41" s="1465"/>
      <c r="T41" s="793" t="str">
        <f>IF('DATA ENTRY SHEET'!AG83&lt;&gt;"",LEFT('DATA ENTRY SHEET'!AG83,1),"")</f>
        <v/>
      </c>
      <c r="U41" s="1636" t="str">
        <f>IF(NOT('DATA ENTRY SHEET'!AF83=""),'DATA ENTRY SHEET'!AF83,"")</f>
        <v/>
      </c>
      <c r="V41" s="1637"/>
      <c r="W41" s="1637"/>
      <c r="X41" s="1637"/>
      <c r="Y41" s="1637"/>
      <c r="Z41" s="1637"/>
      <c r="AA41" s="1637"/>
      <c r="AB41" s="1638"/>
      <c r="AC41" s="1362" t="e">
        <f t="shared" ref="AC41" si="111">(AC39-(AC39-AC40))/AC39</f>
        <v>#VALUE!</v>
      </c>
      <c r="AD41" s="1360"/>
      <c r="AE41" s="1360"/>
      <c r="AF41" s="1361"/>
      <c r="AG41" s="1362" t="e">
        <f t="shared" ref="AG41" si="112">(AC39-(AC39-AG40))/AC39</f>
        <v>#VALUE!</v>
      </c>
      <c r="AH41" s="1360"/>
      <c r="AI41" s="1360"/>
      <c r="AJ41" s="1361"/>
      <c r="AK41" s="1362" t="e">
        <f t="shared" ref="AK41" si="113">(AC39-(AC39-AK40))/AC39</f>
        <v>#VALUE!</v>
      </c>
      <c r="AL41" s="1360"/>
      <c r="AM41" s="1360"/>
      <c r="AN41" s="1361"/>
      <c r="AO41" s="1331" t="str">
        <f>IF(NOT('DATA ENTRY SHEET'!BI83=""),'DATA ENTRY SHEET'!BI83,"")</f>
        <v/>
      </c>
      <c r="AP41" s="1332"/>
      <c r="AQ41" s="1332"/>
      <c r="AR41" s="1332"/>
      <c r="AS41" s="1333"/>
      <c r="AT41" s="1334" t="e">
        <f t="shared" si="107"/>
        <v>#VALUE!</v>
      </c>
      <c r="AU41" s="1335"/>
      <c r="AV41" s="1336"/>
      <c r="AW41" s="1334" t="str">
        <f t="shared" ref="AW41" si="114">IF(AND(NOT(AO41=""),NOT(AC40="")),(AO41-(AC39-AC40))/AO41,"")</f>
        <v/>
      </c>
      <c r="AX41" s="1335"/>
      <c r="AY41" s="1336"/>
      <c r="AZ41" s="1334" t="str">
        <f t="shared" ref="AZ41" si="115">IF(AND(NOT(AO41=""),NOT(AG40="")),(AO41-(AC39-AG40))/AO41,"")</f>
        <v/>
      </c>
      <c r="BA41" s="1335"/>
      <c r="BB41" s="1336"/>
      <c r="BC41" s="1334" t="str">
        <f t="shared" ref="BC41" si="116">IF(AND(NOT(AO41=""),NOT(AK40="")),(AO41-(AC39-AK40))/AO41,"")</f>
        <v/>
      </c>
      <c r="BD41" s="1335"/>
      <c r="BE41" s="1336"/>
      <c r="BF41" s="1452" t="str">
        <f t="shared" ref="BF41" si="117">IF(AND(NOT(BF40=""),NOT(AC40="")),BF40*(AC39-AC40),"")</f>
        <v/>
      </c>
      <c r="BG41" s="1453"/>
      <c r="BH41" s="1453"/>
      <c r="BI41" s="1453"/>
      <c r="BJ41" s="1453"/>
      <c r="BK41" s="1454"/>
      <c r="BL41" s="1452" t="str">
        <f t="shared" ref="BL41" si="118">IF(AND(NOT(BL40=""),NOT(AG40="")),BL40*(AC39-AG40),"")</f>
        <v/>
      </c>
      <c r="BM41" s="1453"/>
      <c r="BN41" s="1453"/>
      <c r="BO41" s="1453"/>
      <c r="BP41" s="1453"/>
      <c r="BQ41" s="1454"/>
      <c r="BR41" s="1452" t="str">
        <f t="shared" ref="BR41" si="119">IF(AND(NOT(BR40=""),NOT(AK40="")),BR40*(AC39-AK40),"")</f>
        <v/>
      </c>
      <c r="BS41" s="1453"/>
      <c r="BT41" s="1453"/>
      <c r="BU41" s="1453"/>
      <c r="BV41" s="1453"/>
      <c r="BW41" s="1454"/>
      <c r="BX41" s="1325" t="str">
        <f>IF(NOT('DATA ENTRY SHEET'!BP83=""),'DATA ENTRY SHEET'!BP83,"")</f>
        <v/>
      </c>
      <c r="BY41" s="1326"/>
      <c r="BZ41" s="1326"/>
      <c r="CA41" s="1327"/>
      <c r="CB41" s="1455" t="str">
        <f>IF(NOT('DATA ENTRY SHEET'!AP83=""),'DATA ENTRY SHEET'!AP83,"")</f>
        <v/>
      </c>
      <c r="CC41" s="1456"/>
      <c r="CD41" s="1457"/>
      <c r="CE41" s="1431"/>
      <c r="CF41" s="1432"/>
      <c r="CG41" s="1432"/>
      <c r="CH41" s="1433"/>
      <c r="CI41" s="190"/>
      <c r="CJ41" s="190"/>
      <c r="CK41" s="190"/>
      <c r="CL41" s="190"/>
      <c r="CM41" s="190"/>
      <c r="CN41" s="190"/>
      <c r="CO41" s="190"/>
      <c r="CP41" s="190"/>
    </row>
    <row r="42" spans="1:94" ht="15" customHeight="1" thickBot="1" x14ac:dyDescent="0.35">
      <c r="A42" s="431"/>
      <c r="B42" s="1313" t="str">
        <f>IF(NOT('DATA ENTRY SHEET'!D83=""),'DATA ENTRY SHEET'!D83,"")</f>
        <v/>
      </c>
      <c r="C42" s="1314"/>
      <c r="D42" s="1314"/>
      <c r="E42" s="1315"/>
      <c r="F42" s="1316" t="str">
        <f>IF(NOT('DATA ENTRY SHEET'!E83=""),'DATA ENTRY SHEET'!E83,"")</f>
        <v/>
      </c>
      <c r="G42" s="1317"/>
      <c r="H42" s="1318"/>
      <c r="I42" s="1350" t="str">
        <f>IF(NOT('DATA ENTRY SHEET'!F83=""),'DATA ENTRY SHEET'!F83,"")</f>
        <v/>
      </c>
      <c r="J42" s="1315"/>
      <c r="K42" s="1350" t="str">
        <f>IF(NOT('DATA ENTRY SHEET'!G83=""),'DATA ENTRY SHEET'!G83,"")</f>
        <v/>
      </c>
      <c r="L42" s="1315"/>
      <c r="M42" s="1351" t="str">
        <f>IF(NOT('DATA ENTRY SHEET'!H83=""),'DATA ENTRY SHEET'!H83,"")</f>
        <v/>
      </c>
      <c r="N42" s="1352"/>
      <c r="O42" s="1352"/>
      <c r="P42" s="1352"/>
      <c r="Q42" s="1353"/>
      <c r="R42" s="1350" t="str">
        <f>IF(NOT('DATA ENTRY SHEET'!I83=""),'DATA ENTRY SHEET'!I83,"")</f>
        <v/>
      </c>
      <c r="S42" s="1314"/>
      <c r="T42" s="1315"/>
      <c r="U42" s="1633" t="str">
        <f>IF(NOT('DATA ENTRY SHEET'!AE83=""),'DATA ENTRY SHEET'!AE83,"")</f>
        <v/>
      </c>
      <c r="V42" s="1634"/>
      <c r="W42" s="1634"/>
      <c r="X42" s="1634"/>
      <c r="Y42" s="1634"/>
      <c r="Z42" s="1634"/>
      <c r="AA42" s="1634"/>
      <c r="AB42" s="1635"/>
      <c r="AC42" s="1363" t="e">
        <f t="shared" ref="AC42" si="120">SUM(I42*AC40)</f>
        <v>#VALUE!</v>
      </c>
      <c r="AD42" s="1364"/>
      <c r="AE42" s="1364"/>
      <c r="AF42" s="1365"/>
      <c r="AG42" s="1363" t="e">
        <f t="shared" ref="AG42" si="121">SUM(I42*AG40)</f>
        <v>#VALUE!</v>
      </c>
      <c r="AH42" s="1364"/>
      <c r="AI42" s="1364"/>
      <c r="AJ42" s="1365"/>
      <c r="AK42" s="1363" t="e">
        <f t="shared" ref="AK42" si="122">SUM(I42*AK40)</f>
        <v>#VALUE!</v>
      </c>
      <c r="AL42" s="1364"/>
      <c r="AM42" s="1364"/>
      <c r="AN42" s="1365"/>
      <c r="AO42" s="1404" t="str">
        <f>IF(NOT('DATA ENTRY SHEET'!BJ83=""),'DATA ENTRY SHEET'!BJ83,"")</f>
        <v/>
      </c>
      <c r="AP42" s="1405"/>
      <c r="AQ42" s="1405"/>
      <c r="AR42" s="1405"/>
      <c r="AS42" s="1406"/>
      <c r="AT42" s="1366" t="e">
        <f t="shared" si="107"/>
        <v>#VALUE!</v>
      </c>
      <c r="AU42" s="1367"/>
      <c r="AV42" s="1368"/>
      <c r="AW42" s="1366" t="str">
        <f t="shared" ref="AW42" si="123">IF(AND(NOT(AO42=""),NOT(AC40="")),(AO42-(AC39-AC40))/AO42,"")</f>
        <v/>
      </c>
      <c r="AX42" s="1367"/>
      <c r="AY42" s="1368"/>
      <c r="AZ42" s="1366" t="str">
        <f t="shared" ref="AZ42" si="124">IF(AND(NOT(AO42=""),NOT(AG40="")),(AO42-(AC39-AG40))/AO42,"")</f>
        <v/>
      </c>
      <c r="BA42" s="1367"/>
      <c r="BB42" s="1368"/>
      <c r="BC42" s="1366" t="str">
        <f t="shared" ref="BC42" si="125">IF(AND(NOT(AO42=""),NOT(AK40="")),(AO42-(AC39-AK40))/AO42,"")</f>
        <v/>
      </c>
      <c r="BD42" s="1367"/>
      <c r="BE42" s="1368"/>
      <c r="BF42" s="1649"/>
      <c r="BG42" s="1650"/>
      <c r="BH42" s="1650"/>
      <c r="BI42" s="1650"/>
      <c r="BJ42" s="1650"/>
      <c r="BK42" s="1650"/>
      <c r="BL42" s="1650"/>
      <c r="BM42" s="1650"/>
      <c r="BN42" s="1650"/>
      <c r="BO42" s="1650"/>
      <c r="BP42" s="1650"/>
      <c r="BQ42" s="1651"/>
      <c r="BR42" s="1657" t="s">
        <v>825</v>
      </c>
      <c r="BS42" s="1399"/>
      <c r="BT42" s="1399"/>
      <c r="BU42" s="1399" t="str">
        <f>IF(NOT('DATA ENTRY SHEET'!AU83=""),'DATA ENTRY SHEET'!AU83,"")</f>
        <v/>
      </c>
      <c r="BV42" s="1399"/>
      <c r="BW42" s="1400"/>
      <c r="BX42" s="1401"/>
      <c r="BY42" s="1402"/>
      <c r="BZ42" s="1402"/>
      <c r="CA42" s="1403"/>
      <c r="CB42" s="1369" t="str">
        <f>IF(NOT('DATA ENTRY SHEET'!AQ83=""),'DATA ENTRY SHEET'!AQ83,"")</f>
        <v/>
      </c>
      <c r="CC42" s="1370"/>
      <c r="CD42" s="1371"/>
      <c r="CE42" s="1434"/>
      <c r="CF42" s="1435"/>
      <c r="CG42" s="1435"/>
      <c r="CH42" s="1436"/>
      <c r="CI42" s="190"/>
      <c r="CJ42" s="190"/>
      <c r="CK42" s="190"/>
      <c r="CL42" s="190"/>
      <c r="CM42" s="190"/>
      <c r="CN42" s="190"/>
      <c r="CO42" s="190"/>
      <c r="CP42" s="190"/>
    </row>
    <row r="43" spans="1:94" ht="4.5" customHeight="1" thickBot="1" x14ac:dyDescent="0.35">
      <c r="A43" s="557"/>
      <c r="B43" s="552"/>
      <c r="C43" s="582"/>
      <c r="D43" s="582"/>
      <c r="E43" s="582"/>
      <c r="F43" s="586"/>
      <c r="G43" s="586"/>
      <c r="H43" s="586"/>
      <c r="I43" s="582"/>
      <c r="J43" s="582"/>
      <c r="K43" s="582"/>
      <c r="L43" s="582"/>
      <c r="M43" s="587"/>
      <c r="N43" s="587"/>
      <c r="O43" s="587"/>
      <c r="P43" s="587"/>
      <c r="Q43" s="587"/>
      <c r="R43" s="582"/>
      <c r="S43" s="582"/>
      <c r="T43" s="582"/>
      <c r="U43" s="588"/>
      <c r="V43" s="588"/>
      <c r="W43" s="588"/>
      <c r="X43" s="588"/>
      <c r="Y43" s="588"/>
      <c r="Z43" s="588"/>
      <c r="AA43" s="588"/>
      <c r="AB43" s="588"/>
      <c r="AC43" s="589"/>
      <c r="AD43" s="589"/>
      <c r="AE43" s="589"/>
      <c r="AF43" s="589"/>
      <c r="AG43" s="589"/>
      <c r="AH43" s="589"/>
      <c r="AI43" s="589"/>
      <c r="AJ43" s="589"/>
      <c r="AK43" s="589"/>
      <c r="AL43" s="589"/>
      <c r="AM43" s="589"/>
      <c r="AN43" s="589"/>
      <c r="AO43" s="590"/>
      <c r="AP43" s="590"/>
      <c r="AQ43" s="590"/>
      <c r="AR43" s="590"/>
      <c r="AS43" s="590"/>
      <c r="AT43" s="591"/>
      <c r="AU43" s="591"/>
      <c r="AV43" s="591"/>
      <c r="AW43" s="591"/>
      <c r="AX43" s="591"/>
      <c r="AY43" s="591"/>
      <c r="AZ43" s="591"/>
      <c r="BA43" s="591"/>
      <c r="BB43" s="591"/>
      <c r="BC43" s="591"/>
      <c r="BD43" s="591"/>
      <c r="BE43" s="591"/>
      <c r="BF43" s="592"/>
      <c r="BG43" s="592"/>
      <c r="BH43" s="592"/>
      <c r="BI43" s="592"/>
      <c r="BJ43" s="592"/>
      <c r="BK43" s="592"/>
      <c r="BL43" s="592"/>
      <c r="BM43" s="592"/>
      <c r="BN43" s="592"/>
      <c r="BO43" s="592"/>
      <c r="BP43" s="592"/>
      <c r="BQ43" s="592"/>
      <c r="BR43" s="592"/>
      <c r="BS43" s="592"/>
      <c r="BT43" s="592"/>
      <c r="BU43" s="592"/>
      <c r="BV43" s="592"/>
      <c r="BW43" s="592"/>
      <c r="BX43" s="592"/>
      <c r="BY43" s="592"/>
      <c r="BZ43" s="592"/>
      <c r="CA43" s="592"/>
      <c r="CB43" s="592"/>
      <c r="CC43" s="592"/>
      <c r="CD43" s="592"/>
      <c r="CE43" s="582"/>
      <c r="CF43" s="582"/>
      <c r="CG43" s="582"/>
      <c r="CH43" s="582"/>
      <c r="CI43" s="190"/>
      <c r="CJ43" s="190"/>
      <c r="CK43" s="190"/>
      <c r="CL43" s="190"/>
      <c r="CM43" s="190"/>
      <c r="CN43" s="190"/>
      <c r="CO43" s="190"/>
      <c r="CP43" s="190"/>
    </row>
    <row r="44" spans="1:94" ht="15" customHeight="1" x14ac:dyDescent="0.3">
      <c r="A44" s="431"/>
      <c r="B44" s="1658" t="s">
        <v>812</v>
      </c>
      <c r="C44" s="1659"/>
      <c r="D44" s="1659"/>
      <c r="E44" s="1659"/>
      <c r="F44" s="1659"/>
      <c r="G44" s="1659"/>
      <c r="H44" s="1659"/>
      <c r="I44" s="1659"/>
      <c r="J44" s="1659"/>
      <c r="K44" s="1659"/>
      <c r="L44" s="1659"/>
      <c r="M44" s="1659"/>
      <c r="N44" s="1659"/>
      <c r="O44" s="1659"/>
      <c r="P44" s="1659"/>
      <c r="Q44" s="1659"/>
      <c r="R44" s="1659"/>
      <c r="S44" s="1659"/>
      <c r="T44" s="1660"/>
      <c r="U44" s="1667" t="s">
        <v>813</v>
      </c>
      <c r="V44" s="1668"/>
      <c r="W44" s="1668"/>
      <c r="X44" s="1668"/>
      <c r="Y44" s="1668"/>
      <c r="Z44" s="1668"/>
      <c r="AA44" s="593"/>
      <c r="AB44" s="593"/>
      <c r="AC44" s="594"/>
      <c r="AD44" s="594"/>
      <c r="AE44" s="594"/>
      <c r="AF44" s="594"/>
      <c r="AG44" s="594"/>
      <c r="AH44" s="594"/>
      <c r="AI44" s="594"/>
      <c r="AJ44" s="594"/>
      <c r="AK44" s="594"/>
      <c r="AL44" s="594"/>
      <c r="AM44" s="594"/>
      <c r="AN44" s="594"/>
      <c r="AO44" s="594"/>
      <c r="AP44" s="594"/>
      <c r="AQ44" s="594"/>
      <c r="AR44" s="594"/>
      <c r="AS44" s="594"/>
      <c r="AT44" s="595"/>
      <c r="AU44" s="595"/>
      <c r="AV44" s="595"/>
      <c r="AW44" s="595"/>
      <c r="AX44" s="595"/>
      <c r="AY44" s="595"/>
      <c r="AZ44" s="595"/>
      <c r="BA44" s="595"/>
      <c r="BB44" s="595"/>
      <c r="BC44" s="595"/>
      <c r="BD44" s="595"/>
      <c r="BE44" s="595"/>
      <c r="BF44" s="596"/>
      <c r="BG44" s="596"/>
      <c r="BH44" s="596"/>
      <c r="BI44" s="596"/>
      <c r="BJ44" s="596"/>
      <c r="BK44" s="596"/>
      <c r="BL44" s="596"/>
      <c r="BM44" s="596"/>
      <c r="BN44" s="596"/>
      <c r="BO44" s="596"/>
      <c r="BP44" s="596"/>
      <c r="BQ44" s="596"/>
      <c r="BR44" s="596"/>
      <c r="BS44" s="596"/>
      <c r="BT44" s="596"/>
      <c r="BU44" s="596"/>
      <c r="BV44" s="596"/>
      <c r="BW44" s="596"/>
      <c r="BX44" s="597"/>
      <c r="BY44" s="597"/>
      <c r="BZ44" s="597"/>
      <c r="CA44" s="597"/>
      <c r="CB44" s="598"/>
      <c r="CC44" s="598"/>
      <c r="CD44" s="598"/>
      <c r="CE44" s="599"/>
      <c r="CF44" s="599"/>
      <c r="CG44" s="599"/>
      <c r="CH44" s="600"/>
      <c r="CI44" s="190"/>
      <c r="CJ44" s="190"/>
      <c r="CK44" s="190"/>
      <c r="CL44" s="190"/>
      <c r="CM44" s="190"/>
      <c r="CN44" s="190"/>
      <c r="CO44" s="190"/>
      <c r="CP44" s="190"/>
    </row>
    <row r="45" spans="1:94" ht="15" customHeight="1" x14ac:dyDescent="0.3">
      <c r="A45" s="431"/>
      <c r="B45" s="1661"/>
      <c r="C45" s="1662"/>
      <c r="D45" s="1662"/>
      <c r="E45" s="1662"/>
      <c r="F45" s="1662"/>
      <c r="G45" s="1662"/>
      <c r="H45" s="1662"/>
      <c r="I45" s="1662"/>
      <c r="J45" s="1662"/>
      <c r="K45" s="1662"/>
      <c r="L45" s="1662"/>
      <c r="M45" s="1662"/>
      <c r="N45" s="1662"/>
      <c r="O45" s="1662"/>
      <c r="P45" s="1662"/>
      <c r="Q45" s="1662"/>
      <c r="R45" s="1662"/>
      <c r="S45" s="1662"/>
      <c r="T45" s="1663"/>
      <c r="U45" s="601"/>
      <c r="V45" s="602"/>
      <c r="W45" s="602"/>
      <c r="X45" s="602"/>
      <c r="Y45" s="602"/>
      <c r="Z45" s="602"/>
      <c r="AA45" s="602"/>
      <c r="AB45" s="602"/>
      <c r="AC45" s="603"/>
      <c r="AD45" s="603"/>
      <c r="AE45" s="603"/>
      <c r="AF45" s="603"/>
      <c r="AG45" s="603"/>
      <c r="AH45" s="603"/>
      <c r="AI45" s="603"/>
      <c r="AJ45" s="603"/>
      <c r="AK45" s="603"/>
      <c r="AL45" s="603"/>
      <c r="AM45" s="603"/>
      <c r="AN45" s="603"/>
      <c r="AO45" s="604"/>
      <c r="AP45" s="604"/>
      <c r="AQ45" s="604"/>
      <c r="AR45" s="604"/>
      <c r="AS45" s="604"/>
      <c r="AT45" s="603"/>
      <c r="AU45" s="603"/>
      <c r="AV45" s="603"/>
      <c r="AW45" s="603"/>
      <c r="AX45" s="603"/>
      <c r="AY45" s="603"/>
      <c r="AZ45" s="603"/>
      <c r="BA45" s="603"/>
      <c r="BB45" s="603"/>
      <c r="BC45" s="603"/>
      <c r="BD45" s="603"/>
      <c r="BE45" s="603"/>
      <c r="BF45" s="605"/>
      <c r="BG45" s="605"/>
      <c r="BH45" s="605"/>
      <c r="BI45" s="605"/>
      <c r="BJ45" s="605"/>
      <c r="BK45" s="605"/>
      <c r="BL45" s="605"/>
      <c r="BM45" s="605"/>
      <c r="BN45" s="605"/>
      <c r="BO45" s="605"/>
      <c r="BP45" s="605"/>
      <c r="BQ45" s="605"/>
      <c r="BR45" s="605"/>
      <c r="BS45" s="605"/>
      <c r="BT45" s="605"/>
      <c r="BU45" s="605"/>
      <c r="BV45" s="605"/>
      <c r="BW45" s="605"/>
      <c r="BX45" s="606"/>
      <c r="BY45" s="606"/>
      <c r="BZ45" s="606"/>
      <c r="CA45" s="606"/>
      <c r="CB45" s="551"/>
      <c r="CC45" s="551"/>
      <c r="CD45" s="551"/>
      <c r="CE45" s="551"/>
      <c r="CF45" s="551"/>
      <c r="CG45" s="551"/>
      <c r="CH45" s="607"/>
      <c r="CI45" s="190"/>
      <c r="CJ45" s="190"/>
      <c r="CK45" s="190"/>
      <c r="CL45" s="190"/>
      <c r="CM45" s="190"/>
      <c r="CN45" s="190"/>
      <c r="CO45" s="190"/>
      <c r="CP45" s="190"/>
    </row>
    <row r="46" spans="1:94" ht="15" customHeight="1" x14ac:dyDescent="0.3">
      <c r="A46" s="431"/>
      <c r="B46" s="1661"/>
      <c r="C46" s="1662"/>
      <c r="D46" s="1662"/>
      <c r="E46" s="1662"/>
      <c r="F46" s="1662"/>
      <c r="G46" s="1662"/>
      <c r="H46" s="1662"/>
      <c r="I46" s="1662"/>
      <c r="J46" s="1662"/>
      <c r="K46" s="1662"/>
      <c r="L46" s="1662"/>
      <c r="M46" s="1662"/>
      <c r="N46" s="1662"/>
      <c r="O46" s="1662"/>
      <c r="P46" s="1662"/>
      <c r="Q46" s="1662"/>
      <c r="R46" s="1662"/>
      <c r="S46" s="1662"/>
      <c r="T46" s="1663"/>
      <c r="U46" s="608"/>
      <c r="V46" s="609"/>
      <c r="W46" s="609"/>
      <c r="X46" s="609"/>
      <c r="Y46" s="609"/>
      <c r="Z46" s="609"/>
      <c r="AA46" s="609"/>
      <c r="AB46" s="609"/>
      <c r="AC46" s="610"/>
      <c r="AD46" s="610"/>
      <c r="AE46" s="610"/>
      <c r="AF46" s="610"/>
      <c r="AG46" s="610"/>
      <c r="AH46" s="610"/>
      <c r="AI46" s="610"/>
      <c r="AJ46" s="610"/>
      <c r="AK46" s="610"/>
      <c r="AL46" s="610"/>
      <c r="AM46" s="610"/>
      <c r="AN46" s="610"/>
      <c r="AO46" s="604"/>
      <c r="AP46" s="604"/>
      <c r="AQ46" s="604"/>
      <c r="AR46" s="604"/>
      <c r="AS46" s="604"/>
      <c r="AT46" s="603"/>
      <c r="AU46" s="603"/>
      <c r="AV46" s="603"/>
      <c r="AW46" s="603"/>
      <c r="AX46" s="603"/>
      <c r="AY46" s="603"/>
      <c r="AZ46" s="603"/>
      <c r="BA46" s="603"/>
      <c r="BB46" s="603"/>
      <c r="BC46" s="603"/>
      <c r="BD46" s="603"/>
      <c r="BE46" s="603"/>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551"/>
      <c r="CF46" s="551"/>
      <c r="CG46" s="551"/>
      <c r="CH46" s="607"/>
      <c r="CI46" s="190"/>
      <c r="CJ46" s="190"/>
      <c r="CK46" s="190"/>
      <c r="CL46" s="190"/>
      <c r="CM46" s="190"/>
      <c r="CN46" s="190"/>
      <c r="CO46" s="190"/>
      <c r="CP46" s="190"/>
    </row>
    <row r="47" spans="1:94" ht="15" customHeight="1" x14ac:dyDescent="0.3">
      <c r="A47" s="1652"/>
      <c r="B47" s="1661"/>
      <c r="C47" s="1662"/>
      <c r="D47" s="1662"/>
      <c r="E47" s="1662"/>
      <c r="F47" s="1662"/>
      <c r="G47" s="1662"/>
      <c r="H47" s="1662"/>
      <c r="I47" s="1662"/>
      <c r="J47" s="1662"/>
      <c r="K47" s="1662"/>
      <c r="L47" s="1662"/>
      <c r="M47" s="1662"/>
      <c r="N47" s="1662"/>
      <c r="O47" s="1662"/>
      <c r="P47" s="1662"/>
      <c r="Q47" s="1662"/>
      <c r="R47" s="1662"/>
      <c r="S47" s="1662"/>
      <c r="T47" s="1663"/>
      <c r="U47" s="612"/>
      <c r="V47" s="613"/>
      <c r="W47" s="613"/>
      <c r="X47" s="613"/>
      <c r="Y47" s="613"/>
      <c r="Z47" s="613"/>
      <c r="AA47" s="613"/>
      <c r="AB47" s="613"/>
      <c r="AC47" s="604"/>
      <c r="AD47" s="604"/>
      <c r="AE47" s="604"/>
      <c r="AF47" s="604"/>
      <c r="AG47" s="614"/>
      <c r="AH47" s="614"/>
      <c r="AI47" s="614"/>
      <c r="AJ47" s="614"/>
      <c r="AK47" s="614"/>
      <c r="AL47" s="614"/>
      <c r="AM47" s="614"/>
      <c r="AN47" s="614"/>
      <c r="AO47" s="604"/>
      <c r="AP47" s="604"/>
      <c r="AQ47" s="604"/>
      <c r="AR47" s="604"/>
      <c r="AS47" s="604"/>
      <c r="AT47" s="603"/>
      <c r="AU47" s="603"/>
      <c r="AV47" s="603"/>
      <c r="AW47" s="603"/>
      <c r="AX47" s="603"/>
      <c r="AY47" s="603"/>
      <c r="AZ47" s="603"/>
      <c r="BA47" s="603"/>
      <c r="BB47" s="603"/>
      <c r="BC47" s="603"/>
      <c r="BD47" s="603"/>
      <c r="BE47" s="603"/>
      <c r="BF47" s="605"/>
      <c r="BG47" s="605"/>
      <c r="BH47" s="605"/>
      <c r="BI47" s="605"/>
      <c r="BJ47" s="605"/>
      <c r="BK47" s="605"/>
      <c r="BL47" s="605"/>
      <c r="BM47" s="605"/>
      <c r="BN47" s="605"/>
      <c r="BO47" s="605"/>
      <c r="BP47" s="605"/>
      <c r="BQ47" s="605"/>
      <c r="BR47" s="605"/>
      <c r="BS47" s="605"/>
      <c r="BT47" s="605"/>
      <c r="BU47" s="605"/>
      <c r="BV47" s="605"/>
      <c r="BW47" s="605"/>
      <c r="BX47" s="606"/>
      <c r="BY47" s="606"/>
      <c r="BZ47" s="606"/>
      <c r="CA47" s="606"/>
      <c r="CB47" s="604"/>
      <c r="CC47" s="604"/>
      <c r="CD47" s="604"/>
      <c r="CE47" s="551"/>
      <c r="CF47" s="551"/>
      <c r="CG47" s="551"/>
      <c r="CH47" s="607"/>
      <c r="CI47" s="190"/>
      <c r="CJ47" s="190"/>
      <c r="CK47" s="190"/>
      <c r="CL47" s="190"/>
      <c r="CM47" s="190"/>
      <c r="CN47" s="190"/>
      <c r="CO47" s="190"/>
      <c r="CP47" s="190"/>
    </row>
    <row r="48" spans="1:94" ht="15" customHeight="1" x14ac:dyDescent="0.3">
      <c r="A48" s="1652"/>
      <c r="B48" s="1661"/>
      <c r="C48" s="1662"/>
      <c r="D48" s="1662"/>
      <c r="E48" s="1662"/>
      <c r="F48" s="1662"/>
      <c r="G48" s="1662"/>
      <c r="H48" s="1662"/>
      <c r="I48" s="1662"/>
      <c r="J48" s="1662"/>
      <c r="K48" s="1662"/>
      <c r="L48" s="1662"/>
      <c r="M48" s="1662"/>
      <c r="N48" s="1662"/>
      <c r="O48" s="1662"/>
      <c r="P48" s="1662"/>
      <c r="Q48" s="1662"/>
      <c r="R48" s="1662"/>
      <c r="S48" s="1662"/>
      <c r="T48" s="1663"/>
      <c r="U48" s="615"/>
      <c r="V48" s="616"/>
      <c r="W48" s="616"/>
      <c r="X48" s="616"/>
      <c r="Y48" s="616"/>
      <c r="Z48" s="616"/>
      <c r="AA48" s="616"/>
      <c r="AB48" s="616"/>
      <c r="AC48" s="604"/>
      <c r="AD48" s="604"/>
      <c r="AE48" s="604"/>
      <c r="AF48" s="604"/>
      <c r="AG48" s="604"/>
      <c r="AH48" s="604"/>
      <c r="AI48" s="604"/>
      <c r="AJ48" s="604"/>
      <c r="AK48" s="604"/>
      <c r="AL48" s="604"/>
      <c r="AM48" s="604"/>
      <c r="AN48" s="604"/>
      <c r="AO48" s="604"/>
      <c r="AP48" s="604"/>
      <c r="AQ48" s="604"/>
      <c r="AR48" s="604"/>
      <c r="AS48" s="604"/>
      <c r="AT48" s="603"/>
      <c r="AU48" s="603"/>
      <c r="AV48" s="603"/>
      <c r="AW48" s="603"/>
      <c r="AX48" s="603"/>
      <c r="AY48" s="603"/>
      <c r="AZ48" s="603"/>
      <c r="BA48" s="603"/>
      <c r="BB48" s="603"/>
      <c r="BC48" s="603"/>
      <c r="BD48" s="603"/>
      <c r="BE48" s="603"/>
      <c r="BF48" s="617"/>
      <c r="BG48" s="617"/>
      <c r="BH48" s="617"/>
      <c r="BI48" s="617"/>
      <c r="BJ48" s="617"/>
      <c r="BK48" s="617"/>
      <c r="BL48" s="617"/>
      <c r="BM48" s="617"/>
      <c r="BN48" s="617"/>
      <c r="BO48" s="617"/>
      <c r="BP48" s="617"/>
      <c r="BQ48" s="617"/>
      <c r="BR48" s="617"/>
      <c r="BS48" s="617"/>
      <c r="BT48" s="617"/>
      <c r="BU48" s="617"/>
      <c r="BV48" s="617"/>
      <c r="BW48" s="617"/>
      <c r="BX48" s="606"/>
      <c r="BY48" s="606"/>
      <c r="BZ48" s="606"/>
      <c r="CA48" s="606"/>
      <c r="CB48" s="618"/>
      <c r="CC48" s="618"/>
      <c r="CD48" s="618"/>
      <c r="CE48" s="551"/>
      <c r="CF48" s="551"/>
      <c r="CG48" s="551"/>
      <c r="CH48" s="607"/>
      <c r="CI48" s="190"/>
      <c r="CJ48" s="190"/>
      <c r="CK48" s="190"/>
      <c r="CL48" s="190"/>
      <c r="CM48" s="190"/>
      <c r="CN48" s="190"/>
      <c r="CO48" s="190"/>
      <c r="CP48" s="190"/>
    </row>
    <row r="49" spans="1:94" ht="15" customHeight="1" x14ac:dyDescent="0.3">
      <c r="A49" s="1652"/>
      <c r="B49" s="1661"/>
      <c r="C49" s="1662"/>
      <c r="D49" s="1662"/>
      <c r="E49" s="1662"/>
      <c r="F49" s="1662"/>
      <c r="G49" s="1662"/>
      <c r="H49" s="1662"/>
      <c r="I49" s="1662"/>
      <c r="J49" s="1662"/>
      <c r="K49" s="1662"/>
      <c r="L49" s="1662"/>
      <c r="M49" s="1662"/>
      <c r="N49" s="1662"/>
      <c r="O49" s="1662"/>
      <c r="P49" s="1662"/>
      <c r="Q49" s="1662"/>
      <c r="R49" s="1662"/>
      <c r="S49" s="1662"/>
      <c r="T49" s="1663"/>
      <c r="U49" s="601"/>
      <c r="V49" s="602"/>
      <c r="W49" s="602"/>
      <c r="X49" s="602"/>
      <c r="Y49" s="602"/>
      <c r="Z49" s="602"/>
      <c r="AA49" s="602"/>
      <c r="AB49" s="602"/>
      <c r="AC49" s="603"/>
      <c r="AD49" s="603"/>
      <c r="AE49" s="603"/>
      <c r="AF49" s="603"/>
      <c r="AG49" s="603"/>
      <c r="AH49" s="603"/>
      <c r="AI49" s="603"/>
      <c r="AJ49" s="603"/>
      <c r="AK49" s="603"/>
      <c r="AL49" s="603"/>
      <c r="AM49" s="603"/>
      <c r="AN49" s="603"/>
      <c r="AO49" s="604"/>
      <c r="AP49" s="604"/>
      <c r="AQ49" s="604"/>
      <c r="AR49" s="604"/>
      <c r="AS49" s="604"/>
      <c r="AT49" s="603"/>
      <c r="AU49" s="603"/>
      <c r="AV49" s="603"/>
      <c r="AW49" s="603"/>
      <c r="AX49" s="603"/>
      <c r="AY49" s="603"/>
      <c r="AZ49" s="603"/>
      <c r="BA49" s="603"/>
      <c r="BB49" s="603"/>
      <c r="BC49" s="603"/>
      <c r="BD49" s="603"/>
      <c r="BE49" s="603"/>
      <c r="BF49" s="605"/>
      <c r="BG49" s="605"/>
      <c r="BH49" s="605"/>
      <c r="BI49" s="605"/>
      <c r="BJ49" s="605"/>
      <c r="BK49" s="605"/>
      <c r="BL49" s="605"/>
      <c r="BM49" s="605"/>
      <c r="BN49" s="605"/>
      <c r="BO49" s="605"/>
      <c r="BP49" s="605"/>
      <c r="BQ49" s="605"/>
      <c r="BR49" s="605"/>
      <c r="BS49" s="605"/>
      <c r="BT49" s="605"/>
      <c r="BU49" s="605"/>
      <c r="BV49" s="605"/>
      <c r="BW49" s="605"/>
      <c r="BX49" s="606"/>
      <c r="BY49" s="606"/>
      <c r="BZ49" s="606"/>
      <c r="CA49" s="606"/>
      <c r="CB49" s="551"/>
      <c r="CC49" s="551"/>
      <c r="CD49" s="551"/>
      <c r="CE49" s="551"/>
      <c r="CF49" s="551"/>
      <c r="CG49" s="551"/>
      <c r="CH49" s="607"/>
      <c r="CI49" s="190"/>
      <c r="CJ49" s="190"/>
      <c r="CK49" s="190"/>
      <c r="CL49" s="190"/>
      <c r="CM49" s="190"/>
      <c r="CN49" s="190"/>
      <c r="CO49" s="190"/>
      <c r="CP49" s="190"/>
    </row>
    <row r="50" spans="1:94" ht="15" customHeight="1" thickBot="1" x14ac:dyDescent="0.35">
      <c r="A50" s="431"/>
      <c r="B50" s="1664"/>
      <c r="C50" s="1665"/>
      <c r="D50" s="1665"/>
      <c r="E50" s="1665"/>
      <c r="F50" s="1665"/>
      <c r="G50" s="1665"/>
      <c r="H50" s="1665"/>
      <c r="I50" s="1665"/>
      <c r="J50" s="1665"/>
      <c r="K50" s="1665"/>
      <c r="L50" s="1665"/>
      <c r="M50" s="1665"/>
      <c r="N50" s="1665"/>
      <c r="O50" s="1665"/>
      <c r="P50" s="1665"/>
      <c r="Q50" s="1665"/>
      <c r="R50" s="1665"/>
      <c r="S50" s="1665"/>
      <c r="T50" s="1666"/>
      <c r="U50" s="619"/>
      <c r="V50" s="620"/>
      <c r="W50" s="620"/>
      <c r="X50" s="620"/>
      <c r="Y50" s="620"/>
      <c r="Z50" s="620"/>
      <c r="AA50" s="620"/>
      <c r="AB50" s="620"/>
      <c r="AC50" s="621"/>
      <c r="AD50" s="621"/>
      <c r="AE50" s="621"/>
      <c r="AF50" s="621"/>
      <c r="AG50" s="621"/>
      <c r="AH50" s="621"/>
      <c r="AI50" s="621"/>
      <c r="AJ50" s="621"/>
      <c r="AK50" s="621"/>
      <c r="AL50" s="621"/>
      <c r="AM50" s="621"/>
      <c r="AN50" s="621"/>
      <c r="AO50" s="622"/>
      <c r="AP50" s="622"/>
      <c r="AQ50" s="622"/>
      <c r="AR50" s="622"/>
      <c r="AS50" s="622"/>
      <c r="AT50" s="623"/>
      <c r="AU50" s="623"/>
      <c r="AV50" s="623"/>
      <c r="AW50" s="623"/>
      <c r="AX50" s="623"/>
      <c r="AY50" s="623"/>
      <c r="AZ50" s="623"/>
      <c r="BA50" s="623"/>
      <c r="BB50" s="623"/>
      <c r="BC50" s="623"/>
      <c r="BD50" s="623"/>
      <c r="BE50" s="623"/>
      <c r="BF50" s="624"/>
      <c r="BG50" s="624"/>
      <c r="BH50" s="624"/>
      <c r="BI50" s="624"/>
      <c r="BJ50" s="624"/>
      <c r="BK50" s="624"/>
      <c r="BL50" s="624"/>
      <c r="BM50" s="624"/>
      <c r="BN50" s="624"/>
      <c r="BO50" s="624"/>
      <c r="BP50" s="624"/>
      <c r="BQ50" s="624"/>
      <c r="BR50" s="624"/>
      <c r="BS50" s="624"/>
      <c r="BT50" s="624"/>
      <c r="BU50" s="624"/>
      <c r="BV50" s="624"/>
      <c r="BW50" s="624"/>
      <c r="BX50" s="624"/>
      <c r="BY50" s="624"/>
      <c r="BZ50" s="624"/>
      <c r="CA50" s="624"/>
      <c r="CB50" s="624"/>
      <c r="CC50" s="624"/>
      <c r="CD50" s="624"/>
      <c r="CE50" s="625"/>
      <c r="CF50" s="625"/>
      <c r="CG50" s="625"/>
      <c r="CH50" s="626"/>
      <c r="CI50" s="190"/>
      <c r="CJ50" s="190"/>
      <c r="CK50" s="190"/>
      <c r="CL50" s="190"/>
      <c r="CM50" s="190"/>
      <c r="CN50" s="190"/>
      <c r="CO50" s="190"/>
      <c r="CP50" s="190"/>
    </row>
    <row r="51" spans="1:94" ht="3.75" customHeight="1" thickBot="1" x14ac:dyDescent="0.35">
      <c r="A51" s="430"/>
      <c r="B51" s="385"/>
      <c r="C51" s="385"/>
      <c r="D51" s="385"/>
      <c r="E51" s="385"/>
      <c r="F51" s="425"/>
      <c r="G51" s="425"/>
      <c r="H51" s="425"/>
      <c r="I51" s="385"/>
      <c r="J51" s="385"/>
      <c r="K51" s="385"/>
      <c r="L51" s="385"/>
      <c r="M51" s="432"/>
      <c r="N51" s="432"/>
      <c r="O51" s="432"/>
      <c r="P51" s="432"/>
      <c r="Q51" s="432"/>
      <c r="R51" s="385"/>
      <c r="S51" s="385"/>
      <c r="T51" s="385"/>
      <c r="U51" s="433"/>
      <c r="V51" s="433"/>
      <c r="W51" s="433"/>
      <c r="X51" s="433"/>
      <c r="Y51" s="433"/>
      <c r="Z51" s="433"/>
      <c r="AA51" s="433"/>
      <c r="AB51" s="433"/>
      <c r="AC51" s="434"/>
      <c r="AD51" s="434"/>
      <c r="AE51" s="434"/>
      <c r="AF51" s="434"/>
      <c r="AG51" s="435"/>
      <c r="AH51" s="435"/>
      <c r="AI51" s="435"/>
      <c r="AJ51" s="435"/>
      <c r="AK51" s="436"/>
      <c r="AL51" s="436"/>
      <c r="AM51" s="436"/>
      <c r="AN51" s="436"/>
      <c r="AO51" s="437"/>
      <c r="AP51" s="437"/>
      <c r="AQ51" s="437"/>
      <c r="AR51" s="437"/>
      <c r="AS51" s="437"/>
      <c r="AT51" s="438"/>
      <c r="AU51" s="438"/>
      <c r="AV51" s="438"/>
      <c r="AW51" s="438"/>
      <c r="AX51" s="438"/>
      <c r="AY51" s="438"/>
      <c r="AZ51" s="438"/>
      <c r="BA51" s="438"/>
      <c r="BB51" s="438"/>
      <c r="BC51" s="438"/>
      <c r="BD51" s="438"/>
      <c r="BE51" s="438"/>
      <c r="BF51" s="439"/>
      <c r="BG51" s="439"/>
      <c r="BH51" s="439"/>
      <c r="BI51" s="439"/>
      <c r="BJ51" s="439"/>
      <c r="BK51" s="439"/>
      <c r="BL51" s="440"/>
      <c r="BM51" s="440"/>
      <c r="BN51" s="440"/>
      <c r="BO51" s="440"/>
      <c r="BP51" s="441"/>
      <c r="BQ51" s="441"/>
      <c r="BR51" s="385"/>
      <c r="BS51" s="385"/>
      <c r="BT51" s="385"/>
      <c r="BU51" s="385"/>
      <c r="BV51" s="385"/>
      <c r="BW51" s="385"/>
      <c r="BX51" s="442"/>
      <c r="BY51" s="442"/>
      <c r="BZ51" s="442"/>
      <c r="CA51" s="442"/>
      <c r="CB51" s="442"/>
      <c r="CC51" s="442"/>
      <c r="CD51" s="442"/>
      <c r="CE51" s="443"/>
      <c r="CF51" s="443"/>
      <c r="CG51" s="443"/>
      <c r="CH51" s="443"/>
      <c r="CI51" s="190"/>
      <c r="CJ51" s="190"/>
      <c r="CK51" s="190"/>
      <c r="CL51" s="190"/>
      <c r="CM51" s="190"/>
      <c r="CN51" s="190"/>
      <c r="CO51" s="190"/>
      <c r="CP51" s="190"/>
    </row>
    <row r="52" spans="1:94" ht="3.75" customHeight="1" x14ac:dyDescent="0.3">
      <c r="A52" s="431"/>
      <c r="B52" s="373"/>
      <c r="C52" s="373"/>
      <c r="D52" s="373"/>
      <c r="E52" s="373"/>
      <c r="F52" s="375"/>
      <c r="G52" s="375"/>
      <c r="H52" s="375"/>
      <c r="I52" s="373"/>
      <c r="J52" s="373"/>
      <c r="K52" s="373"/>
      <c r="L52" s="373"/>
      <c r="M52" s="444"/>
      <c r="N52" s="444"/>
      <c r="O52" s="444"/>
      <c r="P52" s="444"/>
      <c r="Q52" s="444"/>
      <c r="R52" s="373"/>
      <c r="S52" s="373"/>
      <c r="T52" s="373"/>
      <c r="U52" s="63"/>
      <c r="V52" s="63"/>
      <c r="W52" s="63"/>
      <c r="X52" s="63"/>
      <c r="Y52" s="63"/>
      <c r="Z52" s="63"/>
      <c r="AA52" s="63"/>
      <c r="AB52" s="63"/>
      <c r="AC52" s="445"/>
      <c r="AD52" s="445"/>
      <c r="AE52" s="445"/>
      <c r="AF52" s="445"/>
      <c r="AG52" s="446"/>
      <c r="AH52" s="446"/>
      <c r="AI52" s="446"/>
      <c r="AJ52" s="446"/>
      <c r="AK52" s="447"/>
      <c r="AL52" s="447"/>
      <c r="AM52" s="447"/>
      <c r="AN52" s="447"/>
      <c r="AO52" s="448"/>
      <c r="AP52" s="448"/>
      <c r="AQ52" s="448"/>
      <c r="AR52" s="448"/>
      <c r="AS52" s="448"/>
      <c r="AT52" s="449"/>
      <c r="AU52" s="449"/>
      <c r="AV52" s="449"/>
      <c r="AW52" s="449"/>
      <c r="AX52" s="449"/>
      <c r="AY52" s="449"/>
      <c r="AZ52" s="449"/>
      <c r="BA52" s="449"/>
      <c r="BB52" s="449"/>
      <c r="BC52" s="449"/>
      <c r="BD52" s="449"/>
      <c r="BE52" s="449"/>
      <c r="BF52" s="450"/>
      <c r="BG52" s="450"/>
      <c r="BH52" s="450"/>
      <c r="BI52" s="450"/>
      <c r="BJ52" s="450"/>
      <c r="BK52" s="450"/>
      <c r="BL52" s="451"/>
      <c r="BM52" s="451"/>
      <c r="BN52" s="451"/>
      <c r="BO52" s="451"/>
      <c r="BP52" s="452"/>
      <c r="BQ52" s="452"/>
      <c r="BR52" s="373"/>
      <c r="BS52" s="373"/>
      <c r="BT52" s="373"/>
      <c r="BU52" s="373"/>
      <c r="BV52" s="373"/>
      <c r="BW52" s="373"/>
      <c r="BX52" s="453"/>
      <c r="BY52" s="453"/>
      <c r="BZ52" s="453"/>
      <c r="CA52" s="453"/>
      <c r="CB52" s="453"/>
      <c r="CC52" s="453"/>
      <c r="CD52" s="453"/>
      <c r="CE52" s="454"/>
      <c r="CF52" s="454"/>
      <c r="CG52" s="454"/>
      <c r="CH52" s="454"/>
      <c r="CI52" s="190"/>
      <c r="CJ52" s="190"/>
      <c r="CK52" s="190"/>
      <c r="CL52" s="190"/>
      <c r="CM52" s="190"/>
      <c r="CN52" s="190"/>
      <c r="CO52" s="190"/>
      <c r="CP52" s="190"/>
    </row>
    <row r="53" spans="1:94" s="94" customFormat="1" ht="12" customHeight="1" x14ac:dyDescent="0.3">
      <c r="A53" s="296" t="str">
        <f>'40-16 PRES - MANDATORY'!A65:BV65</f>
        <v>DeCAF 40-15 + DeCAF 40-16, Apr 21, 2025</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77"/>
      <c r="BB53" s="77" t="s">
        <v>52</v>
      </c>
      <c r="BC53" s="77"/>
      <c r="BD53" s="77"/>
      <c r="BE53" s="77"/>
      <c r="BF53" s="1244" t="str">
        <f>IF('40-16 PRES - MANDATORY'!W61&gt;0,'40-16 PRES - MANDATORY'!W61,"")</f>
        <v/>
      </c>
      <c r="BG53" s="1244"/>
      <c r="BH53" s="1244"/>
      <c r="BI53" s="1244"/>
      <c r="BJ53" s="1244"/>
      <c r="BK53" s="77"/>
      <c r="BL53" s="189"/>
      <c r="BM53" s="1653"/>
      <c r="BN53" s="1653"/>
      <c r="BO53" s="1653"/>
      <c r="BP53" s="1653"/>
      <c r="BQ53" s="1653"/>
      <c r="BR53" s="14"/>
      <c r="BS53" s="189"/>
      <c r="BT53" s="189"/>
      <c r="BU53" s="189"/>
      <c r="BV53" s="189"/>
      <c r="BW53" s="1654" t="s">
        <v>40</v>
      </c>
      <c r="BX53" s="1654"/>
      <c r="BY53" s="1654"/>
      <c r="BZ53" s="1654"/>
      <c r="CA53" s="1655"/>
      <c r="CB53" s="214"/>
      <c r="CC53" s="1656" t="s">
        <v>41</v>
      </c>
      <c r="CD53" s="1653"/>
      <c r="CE53" s="1653"/>
      <c r="CF53" s="1653"/>
      <c r="CG53" s="1655"/>
      <c r="CH53" s="214"/>
      <c r="CI53" s="549"/>
      <c r="CJ53" s="549"/>
      <c r="CK53" s="549"/>
      <c r="CL53" s="549"/>
      <c r="CM53" s="549"/>
      <c r="CN53" s="549"/>
      <c r="CO53" s="549"/>
      <c r="CP53" s="549"/>
    </row>
    <row r="64" spans="1:94" x14ac:dyDescent="0.3">
      <c r="CG64" s="191">
        <f>'40-15 PRES - MANDATORY'!AO63</f>
        <v>0</v>
      </c>
    </row>
  </sheetData>
  <sheetProtection algorithmName="SHA-512" hashValue="r4/ugaI7Vzp5Ta1eU/Rm1yuE55xdeDt6UmZheNYUCjKdIMLzFm+9QepsM6pXPiFFY6LrjQz6XW+kxxFWQ9rSFw==" saltValue="glVUF7wZIRu0uujUORjHmg==" spinCount="100000" sheet="1"/>
  <mergeCells count="450">
    <mergeCell ref="B16:S16"/>
    <mergeCell ref="B21:S21"/>
    <mergeCell ref="B26:S26"/>
    <mergeCell ref="B31:S31"/>
    <mergeCell ref="B36:S36"/>
    <mergeCell ref="B41:S41"/>
    <mergeCell ref="AY6:BC6"/>
    <mergeCell ref="BD6:CH6"/>
    <mergeCell ref="BF2:CH2"/>
    <mergeCell ref="BF4:CH4"/>
    <mergeCell ref="J2:AG2"/>
    <mergeCell ref="J4:AG4"/>
    <mergeCell ref="BX11:CA11"/>
    <mergeCell ref="CB11:CD12"/>
    <mergeCell ref="B12:E12"/>
    <mergeCell ref="F12:H12"/>
    <mergeCell ref="I12:J12"/>
    <mergeCell ref="K12:L12"/>
    <mergeCell ref="M12:Q12"/>
    <mergeCell ref="R12:T12"/>
    <mergeCell ref="CB10:CD10"/>
    <mergeCell ref="U11:AB11"/>
    <mergeCell ref="AC11:AN11"/>
    <mergeCell ref="AO11:AS11"/>
    <mergeCell ref="CJ4:CK4"/>
    <mergeCell ref="CW4:DC4"/>
    <mergeCell ref="K6:M6"/>
    <mergeCell ref="N6:U6"/>
    <mergeCell ref="Y6:AF6"/>
    <mergeCell ref="CJ6:CK6"/>
    <mergeCell ref="BB3:BH3"/>
    <mergeCell ref="BX8:CA8"/>
    <mergeCell ref="CB8:CD8"/>
    <mergeCell ref="CE8:CH12"/>
    <mergeCell ref="B9:T9"/>
    <mergeCell ref="U9:AB9"/>
    <mergeCell ref="AC9:AN9"/>
    <mergeCell ref="AO9:AS9"/>
    <mergeCell ref="BF9:BW9"/>
    <mergeCell ref="CB9:CD9"/>
    <mergeCell ref="B10:T10"/>
    <mergeCell ref="B8:T8"/>
    <mergeCell ref="U8:AB8"/>
    <mergeCell ref="AC8:AN8"/>
    <mergeCell ref="AO8:AS8"/>
    <mergeCell ref="AT8:BE9"/>
    <mergeCell ref="BF8:BW8"/>
    <mergeCell ref="BF11:BK12"/>
    <mergeCell ref="BL11:BQ12"/>
    <mergeCell ref="BR11:BW12"/>
    <mergeCell ref="U10:AB10"/>
    <mergeCell ref="AC10:AN10"/>
    <mergeCell ref="AO10:AS10"/>
    <mergeCell ref="AT10:AV12"/>
    <mergeCell ref="BX12:CA12"/>
    <mergeCell ref="AW10:AY12"/>
    <mergeCell ref="AZ10:BB12"/>
    <mergeCell ref="AG12:AJ12"/>
    <mergeCell ref="AK12:AN12"/>
    <mergeCell ref="AO12:AS12"/>
    <mergeCell ref="U12:AB12"/>
    <mergeCell ref="AC12:AF12"/>
    <mergeCell ref="BC10:BE12"/>
    <mergeCell ref="BF10:BW10"/>
    <mergeCell ref="CE14:CH17"/>
    <mergeCell ref="B15:T15"/>
    <mergeCell ref="U15:AB15"/>
    <mergeCell ref="AC15:AF15"/>
    <mergeCell ref="AG15:AJ15"/>
    <mergeCell ref="AK15:AN15"/>
    <mergeCell ref="AO15:AS15"/>
    <mergeCell ref="AT15:AV15"/>
    <mergeCell ref="AW15:AY15"/>
    <mergeCell ref="AZ15:BB15"/>
    <mergeCell ref="BC14:BE14"/>
    <mergeCell ref="BF14:BK14"/>
    <mergeCell ref="BL14:BQ14"/>
    <mergeCell ref="BR14:BW14"/>
    <mergeCell ref="BX14:CA14"/>
    <mergeCell ref="CB14:CD14"/>
    <mergeCell ref="BR16:BW16"/>
    <mergeCell ref="BX16:CA16"/>
    <mergeCell ref="B14:T14"/>
    <mergeCell ref="U14:AB14"/>
    <mergeCell ref="AO14:AS14"/>
    <mergeCell ref="AT14:AV14"/>
    <mergeCell ref="AW14:AY14"/>
    <mergeCell ref="AZ14:BB14"/>
    <mergeCell ref="CB17:CD17"/>
    <mergeCell ref="BC17:BE17"/>
    <mergeCell ref="BF17:BQ17"/>
    <mergeCell ref="BR17:BT17"/>
    <mergeCell ref="BC15:BE15"/>
    <mergeCell ref="BF15:BK15"/>
    <mergeCell ref="BL15:BQ15"/>
    <mergeCell ref="BR15:BW15"/>
    <mergeCell ref="BX15:CA15"/>
    <mergeCell ref="CB15:CD15"/>
    <mergeCell ref="BU17:BW17"/>
    <mergeCell ref="BX17:CA17"/>
    <mergeCell ref="AC14:AN14"/>
    <mergeCell ref="B19:T19"/>
    <mergeCell ref="U19:AB19"/>
    <mergeCell ref="AO19:AS19"/>
    <mergeCell ref="AT19:AV19"/>
    <mergeCell ref="AW19:AY19"/>
    <mergeCell ref="AZ19:BB19"/>
    <mergeCell ref="AZ17:BB17"/>
    <mergeCell ref="CB16:CD16"/>
    <mergeCell ref="B17:E17"/>
    <mergeCell ref="F17:H17"/>
    <mergeCell ref="I17:J17"/>
    <mergeCell ref="K17:L17"/>
    <mergeCell ref="M17:Q17"/>
    <mergeCell ref="R17:T17"/>
    <mergeCell ref="U17:AB17"/>
    <mergeCell ref="AT16:AV16"/>
    <mergeCell ref="AW16:AY16"/>
    <mergeCell ref="AZ16:BB16"/>
    <mergeCell ref="BC16:BE16"/>
    <mergeCell ref="BF16:BK16"/>
    <mergeCell ref="BL16:BQ16"/>
    <mergeCell ref="U16:AB16"/>
    <mergeCell ref="AC16:AF16"/>
    <mergeCell ref="AC17:AF17"/>
    <mergeCell ref="AG17:AJ17"/>
    <mergeCell ref="AK17:AN17"/>
    <mergeCell ref="AO17:AS17"/>
    <mergeCell ref="AT17:AV17"/>
    <mergeCell ref="AW17:AY17"/>
    <mergeCell ref="BC20:BE20"/>
    <mergeCell ref="BF20:BK20"/>
    <mergeCell ref="AG16:AJ16"/>
    <mergeCell ref="AK16:AN16"/>
    <mergeCell ref="AO16:AS16"/>
    <mergeCell ref="BL20:BQ20"/>
    <mergeCell ref="BR20:BW20"/>
    <mergeCell ref="BX20:CA20"/>
    <mergeCell ref="AC19:AN19"/>
    <mergeCell ref="CB20:CD20"/>
    <mergeCell ref="CE19:CH22"/>
    <mergeCell ref="B20:T20"/>
    <mergeCell ref="U20:AB20"/>
    <mergeCell ref="AC20:AF20"/>
    <mergeCell ref="AG20:AJ20"/>
    <mergeCell ref="AK20:AN20"/>
    <mergeCell ref="AO20:AS20"/>
    <mergeCell ref="AT20:AV20"/>
    <mergeCell ref="AW20:AY20"/>
    <mergeCell ref="AZ20:BB20"/>
    <mergeCell ref="BC19:BE19"/>
    <mergeCell ref="BF19:BK19"/>
    <mergeCell ref="BL19:BQ19"/>
    <mergeCell ref="BR19:BW19"/>
    <mergeCell ref="BX19:CA19"/>
    <mergeCell ref="CB19:CD19"/>
    <mergeCell ref="BR21:BW21"/>
    <mergeCell ref="BX21:CA21"/>
    <mergeCell ref="CB21:CD21"/>
    <mergeCell ref="B22:E22"/>
    <mergeCell ref="I22:J22"/>
    <mergeCell ref="K22:L22"/>
    <mergeCell ref="AT21:AV21"/>
    <mergeCell ref="AW21:AY21"/>
    <mergeCell ref="AZ21:BB21"/>
    <mergeCell ref="BC21:BE21"/>
    <mergeCell ref="BF21:BK21"/>
    <mergeCell ref="BL21:BQ21"/>
    <mergeCell ref="U21:AB21"/>
    <mergeCell ref="AC21:AF21"/>
    <mergeCell ref="AG21:AJ21"/>
    <mergeCell ref="AK21:AN21"/>
    <mergeCell ref="AO21:AS21"/>
    <mergeCell ref="CB22:CD22"/>
    <mergeCell ref="B24:T24"/>
    <mergeCell ref="U24:AB24"/>
    <mergeCell ref="AO24:AS24"/>
    <mergeCell ref="AT24:AV24"/>
    <mergeCell ref="AW24:AY24"/>
    <mergeCell ref="AZ24:BB24"/>
    <mergeCell ref="AZ22:BB22"/>
    <mergeCell ref="BC22:BE22"/>
    <mergeCell ref="BF22:BQ22"/>
    <mergeCell ref="BR22:BT22"/>
    <mergeCell ref="BU22:BW22"/>
    <mergeCell ref="BX22:CA22"/>
    <mergeCell ref="AC22:AF22"/>
    <mergeCell ref="AG22:AJ22"/>
    <mergeCell ref="AK22:AN22"/>
    <mergeCell ref="AO22:AS22"/>
    <mergeCell ref="AT22:AV22"/>
    <mergeCell ref="AW22:AY22"/>
    <mergeCell ref="M22:Q22"/>
    <mergeCell ref="R22:T22"/>
    <mergeCell ref="U22:AB22"/>
    <mergeCell ref="AC24:AN24"/>
    <mergeCell ref="F22:H22"/>
    <mergeCell ref="CE24:CH27"/>
    <mergeCell ref="B25:T25"/>
    <mergeCell ref="U25:AB25"/>
    <mergeCell ref="AC25:AF25"/>
    <mergeCell ref="AG25:AJ25"/>
    <mergeCell ref="AK25:AN25"/>
    <mergeCell ref="AO25:AS25"/>
    <mergeCell ref="AT25:AV25"/>
    <mergeCell ref="AW25:AY25"/>
    <mergeCell ref="AZ25:BB25"/>
    <mergeCell ref="BC24:BE24"/>
    <mergeCell ref="BF24:BK24"/>
    <mergeCell ref="BL24:BQ24"/>
    <mergeCell ref="BR24:BW24"/>
    <mergeCell ref="BX24:CA24"/>
    <mergeCell ref="CB24:CD24"/>
    <mergeCell ref="BR26:BW26"/>
    <mergeCell ref="BX26:CA26"/>
    <mergeCell ref="AG26:AJ26"/>
    <mergeCell ref="AK26:AN26"/>
    <mergeCell ref="AO26:AS26"/>
    <mergeCell ref="CB27:CD27"/>
    <mergeCell ref="BC27:BE27"/>
    <mergeCell ref="BF27:BQ27"/>
    <mergeCell ref="BC25:BE25"/>
    <mergeCell ref="BF25:BK25"/>
    <mergeCell ref="BL25:BQ25"/>
    <mergeCell ref="BR25:BW25"/>
    <mergeCell ref="BX25:CA25"/>
    <mergeCell ref="CB25:CD25"/>
    <mergeCell ref="B29:T29"/>
    <mergeCell ref="U29:AB29"/>
    <mergeCell ref="AO29:AS29"/>
    <mergeCell ref="AT29:AV29"/>
    <mergeCell ref="AW29:AY29"/>
    <mergeCell ref="AZ29:BB29"/>
    <mergeCell ref="AZ27:BB27"/>
    <mergeCell ref="CB26:CD26"/>
    <mergeCell ref="B27:E27"/>
    <mergeCell ref="F27:H27"/>
    <mergeCell ref="I27:J27"/>
    <mergeCell ref="K27:L27"/>
    <mergeCell ref="M27:Q27"/>
    <mergeCell ref="R27:T27"/>
    <mergeCell ref="U27:AB27"/>
    <mergeCell ref="AT26:AV26"/>
    <mergeCell ref="AW26:AY26"/>
    <mergeCell ref="AZ26:BB26"/>
    <mergeCell ref="BC26:BE26"/>
    <mergeCell ref="BF26:BK26"/>
    <mergeCell ref="BL26:BQ26"/>
    <mergeCell ref="U26:AB26"/>
    <mergeCell ref="AC26:AF26"/>
    <mergeCell ref="BU27:BW27"/>
    <mergeCell ref="BX27:CA27"/>
    <mergeCell ref="AC27:AF27"/>
    <mergeCell ref="AG27:AJ27"/>
    <mergeCell ref="AK27:AN27"/>
    <mergeCell ref="AO27:AS27"/>
    <mergeCell ref="AT27:AV27"/>
    <mergeCell ref="AW27:AY27"/>
    <mergeCell ref="BR27:BT27"/>
    <mergeCell ref="BC30:BE30"/>
    <mergeCell ref="BF30:BK30"/>
    <mergeCell ref="BL30:BQ30"/>
    <mergeCell ref="BR30:BW30"/>
    <mergeCell ref="BX30:CA30"/>
    <mergeCell ref="CB30:CD30"/>
    <mergeCell ref="CE29:CH32"/>
    <mergeCell ref="B30:T30"/>
    <mergeCell ref="U30:AB30"/>
    <mergeCell ref="AC30:AF30"/>
    <mergeCell ref="AG30:AJ30"/>
    <mergeCell ref="AK30:AN30"/>
    <mergeCell ref="AO30:AS30"/>
    <mergeCell ref="AT30:AV30"/>
    <mergeCell ref="AW30:AY30"/>
    <mergeCell ref="AZ30:BB30"/>
    <mergeCell ref="BC29:BE29"/>
    <mergeCell ref="BF29:BK29"/>
    <mergeCell ref="BL29:BQ29"/>
    <mergeCell ref="BR29:BW29"/>
    <mergeCell ref="BX29:CA29"/>
    <mergeCell ref="CB29:CD29"/>
    <mergeCell ref="BR31:BW31"/>
    <mergeCell ref="BX31:CA31"/>
    <mergeCell ref="CB31:CD31"/>
    <mergeCell ref="B32:E32"/>
    <mergeCell ref="F32:H32"/>
    <mergeCell ref="I32:J32"/>
    <mergeCell ref="K32:L32"/>
    <mergeCell ref="AT31:AV31"/>
    <mergeCell ref="AW31:AY31"/>
    <mergeCell ref="AZ31:BB31"/>
    <mergeCell ref="BC31:BE31"/>
    <mergeCell ref="BF31:BK31"/>
    <mergeCell ref="BL31:BQ31"/>
    <mergeCell ref="U31:AB31"/>
    <mergeCell ref="AC31:AF31"/>
    <mergeCell ref="AG31:AJ31"/>
    <mergeCell ref="AK31:AN31"/>
    <mergeCell ref="AO31:AS31"/>
    <mergeCell ref="CB32:CD32"/>
    <mergeCell ref="BR32:BT32"/>
    <mergeCell ref="BU32:BW32"/>
    <mergeCell ref="BX32:CA32"/>
    <mergeCell ref="B34:T34"/>
    <mergeCell ref="U34:AB34"/>
    <mergeCell ref="AO34:AS34"/>
    <mergeCell ref="AT34:AV34"/>
    <mergeCell ref="AW34:AY34"/>
    <mergeCell ref="AZ34:BB34"/>
    <mergeCell ref="AZ32:BB32"/>
    <mergeCell ref="BC32:BE32"/>
    <mergeCell ref="BF32:BQ32"/>
    <mergeCell ref="AC32:AF32"/>
    <mergeCell ref="AG32:AJ32"/>
    <mergeCell ref="AK32:AN32"/>
    <mergeCell ref="AO32:AS32"/>
    <mergeCell ref="AT32:AV32"/>
    <mergeCell ref="AW32:AY32"/>
    <mergeCell ref="M32:Q32"/>
    <mergeCell ref="R32:T32"/>
    <mergeCell ref="U32:AB32"/>
    <mergeCell ref="CE34:CH37"/>
    <mergeCell ref="B35:T35"/>
    <mergeCell ref="U35:AB35"/>
    <mergeCell ref="AC35:AF35"/>
    <mergeCell ref="AG35:AJ35"/>
    <mergeCell ref="AK35:AN35"/>
    <mergeCell ref="AO35:AS35"/>
    <mergeCell ref="AT35:AV35"/>
    <mergeCell ref="AW35:AY35"/>
    <mergeCell ref="AZ35:BB35"/>
    <mergeCell ref="BC34:BE34"/>
    <mergeCell ref="BF34:BK34"/>
    <mergeCell ref="BL34:BQ34"/>
    <mergeCell ref="BR34:BW34"/>
    <mergeCell ref="BX34:CA34"/>
    <mergeCell ref="CB34:CD34"/>
    <mergeCell ref="BR36:BW36"/>
    <mergeCell ref="BX36:CA36"/>
    <mergeCell ref="AG36:AJ36"/>
    <mergeCell ref="AK36:AN36"/>
    <mergeCell ref="AO36:AS36"/>
    <mergeCell ref="CB37:CD37"/>
    <mergeCell ref="BC37:BE37"/>
    <mergeCell ref="BF37:BQ37"/>
    <mergeCell ref="BC35:BE35"/>
    <mergeCell ref="BF35:BK35"/>
    <mergeCell ref="BL35:BQ35"/>
    <mergeCell ref="BR35:BW35"/>
    <mergeCell ref="BX35:CA35"/>
    <mergeCell ref="CB35:CD35"/>
    <mergeCell ref="B39:T39"/>
    <mergeCell ref="U39:AB39"/>
    <mergeCell ref="AO39:AS39"/>
    <mergeCell ref="AT39:AV39"/>
    <mergeCell ref="AW39:AY39"/>
    <mergeCell ref="AZ39:BB39"/>
    <mergeCell ref="AZ37:BB37"/>
    <mergeCell ref="CB36:CD36"/>
    <mergeCell ref="B37:E37"/>
    <mergeCell ref="F37:H37"/>
    <mergeCell ref="I37:J37"/>
    <mergeCell ref="K37:L37"/>
    <mergeCell ref="M37:Q37"/>
    <mergeCell ref="R37:T37"/>
    <mergeCell ref="U37:AB37"/>
    <mergeCell ref="AT36:AV36"/>
    <mergeCell ref="AW36:AY36"/>
    <mergeCell ref="AZ36:BB36"/>
    <mergeCell ref="BC36:BE36"/>
    <mergeCell ref="BF36:BK36"/>
    <mergeCell ref="BL36:BQ36"/>
    <mergeCell ref="U36:AB36"/>
    <mergeCell ref="AC36:AF36"/>
    <mergeCell ref="BU37:BW37"/>
    <mergeCell ref="BX37:CA37"/>
    <mergeCell ref="AC37:AF37"/>
    <mergeCell ref="AG37:AJ37"/>
    <mergeCell ref="AK37:AN37"/>
    <mergeCell ref="AO37:AS37"/>
    <mergeCell ref="AT37:AV37"/>
    <mergeCell ref="AW37:AY37"/>
    <mergeCell ref="BR37:BT37"/>
    <mergeCell ref="BC40:BE40"/>
    <mergeCell ref="BF40:BK40"/>
    <mergeCell ref="BL40:BQ40"/>
    <mergeCell ref="BR40:BW40"/>
    <mergeCell ref="BX40:CA40"/>
    <mergeCell ref="CB40:CD40"/>
    <mergeCell ref="CE39:CH42"/>
    <mergeCell ref="B40:T40"/>
    <mergeCell ref="U40:AB40"/>
    <mergeCell ref="AC40:AF40"/>
    <mergeCell ref="AG40:AJ40"/>
    <mergeCell ref="AK40:AN40"/>
    <mergeCell ref="AO40:AS40"/>
    <mergeCell ref="AT40:AV40"/>
    <mergeCell ref="AW40:AY40"/>
    <mergeCell ref="AZ40:BB40"/>
    <mergeCell ref="BC39:BE39"/>
    <mergeCell ref="BF39:BK39"/>
    <mergeCell ref="BL39:BQ39"/>
    <mergeCell ref="BR39:BW39"/>
    <mergeCell ref="BX39:CA39"/>
    <mergeCell ref="CB39:CD39"/>
    <mergeCell ref="BR41:BW41"/>
    <mergeCell ref="BX41:CA41"/>
    <mergeCell ref="CB41:CD41"/>
    <mergeCell ref="B42:E42"/>
    <mergeCell ref="F42:H42"/>
    <mergeCell ref="I42:J42"/>
    <mergeCell ref="K42:L42"/>
    <mergeCell ref="M42:Q42"/>
    <mergeCell ref="R42:T42"/>
    <mergeCell ref="U42:AB42"/>
    <mergeCell ref="AT41:AV41"/>
    <mergeCell ref="AW41:AY41"/>
    <mergeCell ref="AZ41:BB41"/>
    <mergeCell ref="BC41:BE41"/>
    <mergeCell ref="BF41:BK41"/>
    <mergeCell ref="BL41:BQ41"/>
    <mergeCell ref="U41:AB41"/>
    <mergeCell ref="AC41:AF41"/>
    <mergeCell ref="AG41:AJ41"/>
    <mergeCell ref="AK41:AN41"/>
    <mergeCell ref="AO41:AS41"/>
    <mergeCell ref="AM6:AX6"/>
    <mergeCell ref="AC29:AN29"/>
    <mergeCell ref="AC34:AN34"/>
    <mergeCell ref="AC39:AN39"/>
    <mergeCell ref="CB42:CD42"/>
    <mergeCell ref="B44:T50"/>
    <mergeCell ref="U44:Z44"/>
    <mergeCell ref="A47:A49"/>
    <mergeCell ref="BF53:BJ53"/>
    <mergeCell ref="BM53:BQ53"/>
    <mergeCell ref="BW53:CA53"/>
    <mergeCell ref="CC53:CG53"/>
    <mergeCell ref="AZ42:BB42"/>
    <mergeCell ref="BC42:BE42"/>
    <mergeCell ref="BF42:BQ42"/>
    <mergeCell ref="BR42:BT42"/>
    <mergeCell ref="BU42:BW42"/>
    <mergeCell ref="BX42:CA42"/>
    <mergeCell ref="AC42:AF42"/>
    <mergeCell ref="AG42:AJ42"/>
    <mergeCell ref="AK42:AN42"/>
    <mergeCell ref="AO42:AS42"/>
    <mergeCell ref="AT42:AV42"/>
    <mergeCell ref="AW42:AY42"/>
  </mergeCells>
  <conditionalFormatting sqref="BC14:BC17 AZ14:AZ17 AW14:AW17 AC18:AS18 AK15:AK17 AC14:AC17 AG15:AG17 BC19:BC22 BC24:BC27 BC29:BC32 BC34:BC37 BC39:BC42 AZ19:AZ22 AZ24:AZ27 AZ29:AZ32 AZ34:AZ37 AZ39:AZ42 AW19:AW22 AW24:AW27 AW29:AW32 AW34:AW37 AW39:AW42 AC23:AS23 AC28:AS28 AC33:AS33 AC38:AS38 AC43:BE43 AK20:AK22 AK25:AK27 AK30:AK32 AK35:AK37 AK40:AK42 AC19:AC22 AC24:AC27 AC29:AC32 AC34:AC37 AC39:AC42 AG20:AG22 AG25:AG27 AG30:AG32 AG35:AG37 AG40:AG42 AW38:BE38 AW33:BE33 AW28:BE28 AW23:BE23 AW18:BE18">
    <cfRule type="containsErrors" dxfId="5" priority="10">
      <formula>ISERROR(AC14)</formula>
    </cfRule>
  </conditionalFormatting>
  <conditionalFormatting sqref="AO14:AO17 AO19:AO22 AO24:AO27 AO29:AO32 AO34:AO37 AO39:AO42">
    <cfRule type="containsErrors" dxfId="4" priority="9">
      <formula>ISERROR(AO14)</formula>
    </cfRule>
  </conditionalFormatting>
  <conditionalFormatting sqref="AT18:AV18 AT24:AT27 AT29:AT32 AT34:AT37 AT23:AV23 AT28:AV28 AT33:AV33 AT38:AV38">
    <cfRule type="containsErrors" dxfId="3" priority="4">
      <formula>ISERROR(AT18)</formula>
    </cfRule>
  </conditionalFormatting>
  <conditionalFormatting sqref="AT14:AT17">
    <cfRule type="containsErrors" dxfId="2" priority="3">
      <formula>ISERROR(AT14)</formula>
    </cfRule>
  </conditionalFormatting>
  <conditionalFormatting sqref="AT19:AT22">
    <cfRule type="containsErrors" dxfId="1" priority="2">
      <formula>ISERROR(AT19)</formula>
    </cfRule>
  </conditionalFormatting>
  <conditionalFormatting sqref="AT39:AT42">
    <cfRule type="containsErrors" dxfId="0" priority="1">
      <formula>ISERROR(AT39)</formula>
    </cfRule>
  </conditionalFormatting>
  <hyperlinks>
    <hyperlink ref="CJ8" location="'DATA ENTRY SHEET'!B77" display="'DATA ENTRY SHEET'!B77" xr:uid="{CAE75753-371F-4A3C-B0F0-F3E3F0F13E6B}"/>
  </hyperlinks>
  <printOptions horizontalCentered="1" verticalCentered="1"/>
  <pageMargins left="0" right="0" top="0" bottom="0" header="0" footer="0"/>
  <pageSetup scale="7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CN48"/>
  <sheetViews>
    <sheetView workbookViewId="0">
      <pane xSplit="90" ySplit="4" topLeftCell="CM5" activePane="bottomRight" state="frozen"/>
      <selection pane="topRight" activeCell="CM1" sqref="CM1"/>
      <selection pane="bottomLeft" activeCell="A5" sqref="A5"/>
      <selection pane="bottomRight" activeCell="CH48" sqref="CH48"/>
    </sheetView>
  </sheetViews>
  <sheetFormatPr defaultColWidth="9.1796875" defaultRowHeight="14.5" x14ac:dyDescent="0.35"/>
  <cols>
    <col min="1" max="1" width="2.1796875" style="292" customWidth="1"/>
    <col min="2" max="2" width="1" style="292" customWidth="1"/>
    <col min="3" max="4" width="1.81640625" style="292" customWidth="1"/>
    <col min="5" max="5" width="3.1796875" style="292" customWidth="1"/>
    <col min="6" max="6" width="1.81640625" style="292" customWidth="1"/>
    <col min="7" max="7" width="1.54296875" style="292" customWidth="1"/>
    <col min="8" max="8" width="3" style="292" customWidth="1"/>
    <col min="9" max="9" width="1.81640625" style="292" customWidth="1"/>
    <col min="10" max="10" width="2.54296875" style="292" customWidth="1"/>
    <col min="11" max="15" width="1.81640625" style="292" customWidth="1"/>
    <col min="16" max="16" width="3" style="292" customWidth="1"/>
    <col min="17" max="17" width="2" style="292" customWidth="1"/>
    <col min="18" max="18" width="1.81640625" style="292" customWidth="1"/>
    <col min="19" max="19" width="1.1796875" style="292" customWidth="1"/>
    <col min="20" max="20" width="2.1796875" style="292" customWidth="1"/>
    <col min="21" max="23" width="1.81640625" style="292" customWidth="1"/>
    <col min="24" max="24" width="1.1796875" style="292" customWidth="1"/>
    <col min="25" max="27" width="1.81640625" style="292" customWidth="1"/>
    <col min="28" max="28" width="3.1796875" style="292" customWidth="1"/>
    <col min="29" max="31" width="1.81640625" style="292" customWidth="1"/>
    <col min="32" max="32" width="3.54296875" style="292" customWidth="1"/>
    <col min="33" max="35" width="1.81640625" style="292" customWidth="1"/>
    <col min="36" max="36" width="2.81640625" style="292" customWidth="1"/>
    <col min="37" max="41" width="1.81640625" style="292" customWidth="1"/>
    <col min="42" max="42" width="1.1796875" style="292" customWidth="1"/>
    <col min="43" max="43" width="3.1796875" style="292" customWidth="1"/>
    <col min="44" max="44" width="1.81640625" style="292" customWidth="1"/>
    <col min="45" max="45" width="2.54296875" style="292" customWidth="1"/>
    <col min="46" max="47" width="1.81640625" style="292" customWidth="1"/>
    <col min="48" max="48" width="3.1796875" style="292" customWidth="1"/>
    <col min="49" max="50" width="1.81640625" style="292" customWidth="1"/>
    <col min="51" max="51" width="3.1796875" style="292" customWidth="1"/>
    <col min="52" max="53" width="1.81640625" style="292" customWidth="1"/>
    <col min="54" max="54" width="3.453125" style="292" customWidth="1"/>
    <col min="55" max="56" width="1.81640625" style="292" customWidth="1"/>
    <col min="57" max="57" width="3.1796875" style="292" customWidth="1"/>
    <col min="58" max="61" width="1.81640625" style="292" customWidth="1"/>
    <col min="62" max="62" width="3.81640625" style="292" customWidth="1"/>
    <col min="63" max="63" width="1.81640625" style="292" customWidth="1"/>
    <col min="64" max="64" width="1.54296875" style="292" customWidth="1"/>
    <col min="65" max="65" width="1.453125" style="292" customWidth="1"/>
    <col min="66" max="66" width="2.54296875" style="292" customWidth="1"/>
    <col min="67" max="69" width="1.81640625" style="292" customWidth="1"/>
    <col min="70" max="70" width="2.453125" style="292" customWidth="1"/>
    <col min="71" max="71" width="1.54296875" style="292" customWidth="1"/>
    <col min="72" max="78" width="1.81640625" style="292" customWidth="1"/>
    <col min="79" max="79" width="3.453125" style="292" customWidth="1"/>
    <col min="80" max="80" width="2.1796875" style="292" customWidth="1"/>
    <col min="81" max="85" width="1.81640625" style="292" customWidth="1"/>
    <col min="86" max="86" width="2.453125" style="292" customWidth="1"/>
    <col min="87" max="90" width="1.81640625" style="292" customWidth="1"/>
    <col min="91" max="91" width="9.1796875" style="292"/>
    <col min="92" max="92" width="20.81640625" style="292" bestFit="1" customWidth="1"/>
    <col min="93" max="16384" width="9.1796875" style="292"/>
  </cols>
  <sheetData>
    <row r="1" spans="1:92" ht="13.5" customHeight="1" x14ac:dyDescent="0.35">
      <c r="A1" s="209" t="s">
        <v>7</v>
      </c>
      <c r="B1" s="738"/>
      <c r="C1" s="209"/>
      <c r="D1" s="209"/>
      <c r="E1" s="209"/>
      <c r="F1" s="190"/>
      <c r="G1" s="209"/>
      <c r="H1" s="209"/>
      <c r="I1" s="208"/>
      <c r="J1" s="1681" t="str">
        <f>IF(NOT('DATA ENTRY SHEET'!$C$4=""),'DATA ENTRY SHEET'!$C$4,"")</f>
        <v/>
      </c>
      <c r="K1" s="1681"/>
      <c r="L1" s="1681"/>
      <c r="M1" s="1681"/>
      <c r="N1" s="1681"/>
      <c r="O1" s="1681"/>
      <c r="P1" s="1681"/>
      <c r="Q1" s="1681"/>
      <c r="R1" s="1681"/>
      <c r="S1" s="1681"/>
      <c r="T1" s="1681"/>
      <c r="U1" s="1681"/>
      <c r="V1" s="1681"/>
      <c r="W1" s="1681"/>
      <c r="X1" s="1681"/>
      <c r="Y1" s="1681"/>
      <c r="Z1" s="1681"/>
      <c r="AA1" s="1681"/>
      <c r="AB1" s="1681"/>
      <c r="AC1" s="1681"/>
      <c r="AD1" s="1681"/>
      <c r="AE1" s="1681"/>
      <c r="AF1" s="1681"/>
      <c r="AG1" s="1681"/>
      <c r="AH1" s="208"/>
      <c r="AI1" s="211"/>
      <c r="AJ1" s="211"/>
      <c r="AK1" s="211"/>
      <c r="AL1" s="718"/>
      <c r="AM1" s="718"/>
      <c r="AN1" s="718"/>
      <c r="AO1" s="718"/>
      <c r="AP1" s="212"/>
      <c r="AQ1" s="212"/>
      <c r="AR1" s="212"/>
      <c r="AS1" s="212"/>
      <c r="AT1" s="212"/>
      <c r="AU1" s="212"/>
      <c r="AV1" s="212"/>
      <c r="AW1" s="212"/>
      <c r="AX1" s="208"/>
      <c r="AY1" s="212" t="s">
        <v>793</v>
      </c>
      <c r="AZ1" s="208"/>
      <c r="BA1" s="208"/>
      <c r="BB1" s="208"/>
      <c r="BC1" s="717"/>
      <c r="BD1" s="190"/>
      <c r="BE1" s="190"/>
      <c r="BF1" s="703"/>
      <c r="BG1" s="1193" t="s">
        <v>550</v>
      </c>
      <c r="BH1" s="1193"/>
      <c r="BI1" s="1193"/>
      <c r="BJ1" s="1113" t="str">
        <f>IF(NOT('DATA ENTRY SHEET'!$AL$3=""),'DATA ENTRY SHEET'!$AL$3,"")</f>
        <v/>
      </c>
      <c r="BK1" s="1113"/>
      <c r="BL1" s="1113"/>
      <c r="BM1" s="1113"/>
      <c r="BN1" s="1113"/>
      <c r="BO1" s="1113"/>
      <c r="BP1" s="1113"/>
      <c r="BQ1" s="1113"/>
      <c r="BR1" s="1113"/>
      <c r="BS1" s="1113"/>
      <c r="BT1" s="1113"/>
      <c r="BU1" s="1113"/>
      <c r="BV1" s="1113"/>
      <c r="BW1" s="1113"/>
      <c r="BX1" s="1113"/>
      <c r="BY1" s="1113"/>
      <c r="BZ1" s="1113"/>
      <c r="CA1" s="1113"/>
      <c r="CB1" s="1113"/>
      <c r="CC1" s="1113"/>
      <c r="CD1" s="1113"/>
      <c r="CE1" s="1113"/>
      <c r="CF1" s="1113"/>
      <c r="CG1" s="1113"/>
      <c r="CH1" s="1113"/>
      <c r="CI1" s="1113"/>
      <c r="CJ1" s="1113"/>
      <c r="CK1" s="1113"/>
      <c r="CL1" s="1113"/>
    </row>
    <row r="2" spans="1:92" ht="12.75" customHeight="1" x14ac:dyDescent="0.35">
      <c r="A2" s="209" t="s">
        <v>8</v>
      </c>
      <c r="B2" s="738"/>
      <c r="C2" s="209"/>
      <c r="D2" s="209"/>
      <c r="E2" s="209"/>
      <c r="F2" s="209"/>
      <c r="G2" s="209"/>
      <c r="H2" s="209"/>
      <c r="I2" s="208"/>
      <c r="J2" s="1681" t="str">
        <f>IF(NOT('DATA ENTRY SHEET'!$C$6=""),'DATA ENTRY SHEET'!$C$6,"")</f>
        <v/>
      </c>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211"/>
      <c r="AI2" s="211"/>
      <c r="AJ2" s="211"/>
      <c r="AK2" s="211"/>
      <c r="AL2" s="716"/>
      <c r="AM2" s="716"/>
      <c r="AN2" s="716"/>
      <c r="AO2" s="208"/>
      <c r="AP2" s="208"/>
      <c r="AQ2" s="208"/>
      <c r="AR2" s="208"/>
      <c r="AS2" s="208"/>
      <c r="AT2" s="208"/>
      <c r="AU2" s="208"/>
      <c r="AV2" s="208"/>
      <c r="AW2" s="208"/>
      <c r="AX2" s="212"/>
      <c r="AY2" s="212"/>
      <c r="AZ2" s="212"/>
      <c r="BA2" s="212"/>
      <c r="BB2" s="208"/>
      <c r="BC2" s="211"/>
      <c r="BD2" s="1193" t="s">
        <v>10</v>
      </c>
      <c r="BE2" s="1193"/>
      <c r="BF2" s="1193"/>
      <c r="BG2" s="1193"/>
      <c r="BH2" s="1193"/>
      <c r="BI2" s="1193"/>
      <c r="BJ2" s="1113" t="str">
        <f>IF(NOT('DATA ENTRY SHEET'!$AS$3=""),'DATA ENTRY SHEET'!$AS$3,"")</f>
        <v/>
      </c>
      <c r="BK2" s="1113"/>
      <c r="BL2" s="1113"/>
      <c r="BM2" s="1113"/>
      <c r="BN2" s="1113"/>
      <c r="BO2" s="1113"/>
      <c r="BP2" s="1113"/>
      <c r="BQ2" s="1113"/>
      <c r="BR2" s="1113"/>
      <c r="BS2" s="1113"/>
      <c r="BT2" s="1113"/>
      <c r="BU2" s="1113"/>
      <c r="BV2" s="1113"/>
      <c r="BW2" s="1113"/>
      <c r="BX2" s="1113"/>
      <c r="BY2" s="1113"/>
      <c r="BZ2" s="1113"/>
      <c r="CA2" s="1113"/>
      <c r="CB2" s="1113"/>
      <c r="CC2" s="1113"/>
      <c r="CD2" s="1113"/>
      <c r="CE2" s="1113"/>
      <c r="CF2" s="1113"/>
      <c r="CG2" s="1113"/>
      <c r="CH2" s="1113"/>
      <c r="CI2" s="1113"/>
      <c r="CJ2" s="1113"/>
      <c r="CK2" s="1113"/>
      <c r="CL2" s="1113"/>
    </row>
    <row r="3" spans="1:92" s="192" customFormat="1" ht="12.75" customHeight="1" x14ac:dyDescent="0.35">
      <c r="A3" s="114" t="s">
        <v>9</v>
      </c>
      <c r="B3" s="755"/>
      <c r="C3" s="114"/>
      <c r="D3" s="114"/>
      <c r="E3" s="114"/>
      <c r="F3" s="114"/>
      <c r="G3" s="114"/>
      <c r="H3" s="114"/>
      <c r="I3" s="77"/>
      <c r="J3" s="77"/>
      <c r="K3" s="1193" t="s">
        <v>550</v>
      </c>
      <c r="L3" s="1193"/>
      <c r="M3" s="1193"/>
      <c r="N3" s="1245" t="str">
        <f>IF(NOT('DATA ENTRY SHEET'!$C$8=""),'DATA ENTRY SHEET'!$C$8,"")</f>
        <v/>
      </c>
      <c r="O3" s="1245"/>
      <c r="P3" s="1245"/>
      <c r="Q3" s="1245"/>
      <c r="R3" s="1245"/>
      <c r="S3" s="1245"/>
      <c r="T3" s="1245"/>
      <c r="U3" s="1245"/>
      <c r="V3" s="703" t="s">
        <v>10</v>
      </c>
      <c r="W3" s="703"/>
      <c r="X3" s="703"/>
      <c r="Y3" s="1113" t="str">
        <f>IF(NOT('DATA ENTRY SHEET'!$E$8=""),'DATA ENTRY SHEET'!$E$8,"")</f>
        <v/>
      </c>
      <c r="Z3" s="1113"/>
      <c r="AA3" s="1113"/>
      <c r="AB3" s="1113"/>
      <c r="AC3" s="1113"/>
      <c r="AD3" s="1113"/>
      <c r="AE3" s="1113"/>
      <c r="AF3" s="1113"/>
      <c r="AG3" s="77"/>
      <c r="AH3" s="113" t="s">
        <v>549</v>
      </c>
      <c r="AI3" s="77"/>
      <c r="AJ3" s="77"/>
      <c r="AK3" s="77"/>
      <c r="AL3" s="113"/>
      <c r="AM3" s="113"/>
      <c r="AN3" s="113"/>
      <c r="AO3" s="113"/>
      <c r="AP3" s="1113" t="str">
        <f>IF('DATA ENTRY SHEET'!C8&lt;&gt;"",IF('DATA ENTRY SHEET'!E8&lt;&gt;"",'DATA ENTRY SHEET'!H8&amp;"-01/"&amp;'DATA ENTRY SHEET'!H8&amp;"-02",'DATA ENTRY SHEET'!H8&amp;"-01"),IF('DATA ENTRY SHEET'!E8&lt;&gt;"",'DATA ENTRY SHEET'!H8&amp;"-02",""))</f>
        <v/>
      </c>
      <c r="AQ3" s="1113"/>
      <c r="AR3" s="1113"/>
      <c r="AS3" s="1113"/>
      <c r="AT3" s="1113"/>
      <c r="AU3" s="1113"/>
      <c r="AV3" s="1113"/>
      <c r="AW3" s="113"/>
      <c r="AX3" s="702"/>
      <c r="AY3" s="241"/>
      <c r="AZ3" s="241"/>
      <c r="BA3" s="241"/>
      <c r="BB3" s="1186"/>
      <c r="BC3" s="1186"/>
      <c r="BD3" s="118"/>
      <c r="BE3" s="113"/>
      <c r="BF3" s="113"/>
      <c r="BG3" s="113"/>
      <c r="BH3" s="113"/>
      <c r="BI3" s="114"/>
      <c r="BJ3" s="703"/>
      <c r="BK3" s="703"/>
      <c r="BL3" s="703"/>
      <c r="BM3" s="703"/>
      <c r="BN3" s="703"/>
      <c r="BO3" s="703"/>
      <c r="BP3" s="703"/>
      <c r="BQ3" s="77"/>
      <c r="BR3" s="703"/>
      <c r="BS3" s="703"/>
      <c r="BT3" s="1245"/>
      <c r="BU3" s="1245"/>
      <c r="BV3" s="1245"/>
      <c r="BW3" s="1703"/>
      <c r="BX3" s="1703"/>
      <c r="BY3" s="703"/>
      <c r="BZ3" s="703"/>
      <c r="CA3" s="703"/>
      <c r="CB3" s="1703"/>
      <c r="CC3" s="1703"/>
      <c r="CD3" s="1193"/>
      <c r="CE3" s="1193"/>
      <c r="CF3" s="1193"/>
      <c r="CG3" s="1193"/>
      <c r="CH3" s="1193"/>
      <c r="CI3" s="755"/>
      <c r="CJ3" s="755"/>
      <c r="CK3" s="755"/>
      <c r="CL3" s="755"/>
    </row>
    <row r="4" spans="1:92" s="192" customFormat="1" ht="12.75" customHeight="1" x14ac:dyDescent="0.35">
      <c r="A4" s="233" t="s">
        <v>545</v>
      </c>
      <c r="B4" s="114"/>
      <c r="C4" s="114"/>
      <c r="D4" s="114"/>
      <c r="E4" s="114"/>
      <c r="F4" s="114"/>
      <c r="G4" s="114"/>
      <c r="H4" s="114"/>
      <c r="I4" s="77"/>
      <c r="J4" s="77"/>
      <c r="K4" s="715"/>
      <c r="L4" s="715"/>
      <c r="M4" s="715"/>
      <c r="N4" s="708"/>
      <c r="O4" s="708"/>
      <c r="P4" s="708"/>
      <c r="Q4" s="708"/>
      <c r="R4" s="708"/>
      <c r="S4" s="708"/>
      <c r="T4" s="708"/>
      <c r="U4" s="708"/>
      <c r="V4" s="703"/>
      <c r="W4" s="703"/>
      <c r="X4" s="703"/>
      <c r="Y4" s="702"/>
      <c r="Z4" s="702"/>
      <c r="AA4" s="702"/>
      <c r="AB4" s="702"/>
      <c r="AC4" s="702"/>
      <c r="AD4" s="702"/>
      <c r="AE4" s="702"/>
      <c r="AF4" s="702"/>
      <c r="AG4" s="77"/>
      <c r="AH4" s="113"/>
      <c r="AI4" s="77"/>
      <c r="AJ4" s="77"/>
      <c r="AK4" s="77"/>
      <c r="AL4" s="113"/>
      <c r="AM4" s="113"/>
      <c r="AN4" s="113"/>
      <c r="AO4" s="113"/>
      <c r="AP4" s="702"/>
      <c r="AQ4" s="702"/>
      <c r="AR4" s="702"/>
      <c r="AS4" s="702"/>
      <c r="AT4" s="113"/>
      <c r="AU4" s="113"/>
      <c r="AV4" s="113"/>
      <c r="AW4" s="113"/>
      <c r="AX4" s="702"/>
      <c r="AY4" s="241"/>
      <c r="AZ4" s="241"/>
      <c r="BA4" s="241"/>
      <c r="BB4" s="707"/>
      <c r="BC4" s="707"/>
      <c r="BD4" s="118"/>
      <c r="BE4" s="113"/>
      <c r="BF4" s="113"/>
      <c r="BG4" s="113"/>
      <c r="BH4" s="113"/>
      <c r="BI4" s="114"/>
      <c r="BJ4" s="703"/>
      <c r="BK4" s="703"/>
      <c r="BL4" s="703"/>
      <c r="BM4" s="703"/>
      <c r="BN4" s="703"/>
      <c r="BO4" s="703"/>
      <c r="BP4" s="703"/>
      <c r="BQ4" s="77"/>
      <c r="BR4" s="703"/>
      <c r="BS4" s="703"/>
      <c r="BT4" s="708"/>
      <c r="BU4" s="708"/>
      <c r="BV4" s="708"/>
      <c r="BW4" s="723"/>
      <c r="BX4" s="723"/>
      <c r="BY4" s="703"/>
      <c r="BZ4" s="703"/>
      <c r="CA4" s="703"/>
      <c r="CB4" s="723"/>
      <c r="CC4" s="723"/>
      <c r="CD4" s="715"/>
      <c r="CE4" s="715"/>
      <c r="CF4" s="715"/>
      <c r="CG4" s="715"/>
      <c r="CH4" s="715"/>
      <c r="CI4" s="755"/>
      <c r="CJ4" s="755"/>
      <c r="CK4" s="755"/>
      <c r="CL4" s="755"/>
      <c r="CN4" s="732" t="s">
        <v>1025</v>
      </c>
    </row>
    <row r="5" spans="1:92" s="192" customFormat="1" ht="12.75" customHeight="1" x14ac:dyDescent="0.35">
      <c r="A5" s="1704"/>
      <c r="B5" s="1705"/>
      <c r="C5" s="1705"/>
      <c r="D5" s="1705"/>
      <c r="E5" s="1705"/>
      <c r="F5" s="1705"/>
      <c r="G5" s="1705"/>
      <c r="H5" s="1705"/>
      <c r="I5" s="1705"/>
      <c r="J5" s="1705"/>
      <c r="K5" s="1705"/>
      <c r="L5" s="1705"/>
      <c r="M5" s="1705"/>
      <c r="N5" s="1705"/>
      <c r="O5" s="1705"/>
      <c r="P5" s="1705"/>
      <c r="Q5" s="1705"/>
      <c r="R5" s="1705"/>
      <c r="S5" s="1705"/>
      <c r="T5" s="1705"/>
      <c r="U5" s="1705"/>
      <c r="V5" s="1705"/>
      <c r="W5" s="1705"/>
      <c r="X5" s="1705"/>
      <c r="Y5" s="1705"/>
      <c r="Z5" s="1705"/>
      <c r="AA5" s="1705"/>
      <c r="AB5" s="1705"/>
      <c r="AC5" s="1705"/>
      <c r="AD5" s="1705"/>
      <c r="AE5" s="1705"/>
      <c r="AF5" s="1705"/>
      <c r="AG5" s="1705"/>
      <c r="AH5" s="1705"/>
      <c r="AI5" s="1705"/>
      <c r="AJ5" s="1705"/>
      <c r="AK5" s="1705"/>
      <c r="AL5" s="1705"/>
      <c r="AM5" s="1705"/>
      <c r="AN5" s="1705"/>
      <c r="AO5" s="1705"/>
      <c r="AP5" s="1705"/>
      <c r="AQ5" s="1705"/>
      <c r="AR5" s="1705"/>
      <c r="AS5" s="1705"/>
      <c r="AT5" s="1705"/>
      <c r="AU5" s="1705"/>
      <c r="AV5" s="1705"/>
      <c r="AW5" s="1705"/>
      <c r="AX5" s="1705"/>
      <c r="AY5" s="1705"/>
      <c r="AZ5" s="1705"/>
      <c r="BA5" s="1705"/>
      <c r="BB5" s="1705"/>
      <c r="BC5" s="1705"/>
      <c r="BD5" s="1705"/>
      <c r="BE5" s="1705"/>
      <c r="BF5" s="1705"/>
      <c r="BG5" s="1705"/>
      <c r="BH5" s="1705"/>
      <c r="BI5" s="1705"/>
      <c r="BJ5" s="1705"/>
      <c r="BK5" s="1705"/>
      <c r="BL5" s="1705"/>
      <c r="BM5" s="1705"/>
      <c r="BN5" s="1705"/>
      <c r="BO5" s="1705"/>
      <c r="BP5" s="1705"/>
      <c r="BQ5" s="1705"/>
      <c r="BR5" s="1705"/>
      <c r="BS5" s="1705"/>
      <c r="BT5" s="1705"/>
      <c r="BU5" s="1705"/>
      <c r="BV5" s="1705"/>
      <c r="BW5" s="1705"/>
      <c r="BX5" s="1705"/>
      <c r="BY5" s="1705"/>
      <c r="BZ5" s="1705"/>
      <c r="CA5" s="1705"/>
      <c r="CB5" s="1705"/>
      <c r="CC5" s="1705"/>
      <c r="CD5" s="1705"/>
      <c r="CE5" s="1705"/>
      <c r="CF5" s="1705"/>
      <c r="CG5" s="1705"/>
      <c r="CH5" s="1705"/>
      <c r="CI5" s="1705"/>
      <c r="CJ5" s="1705"/>
      <c r="CK5" s="1705"/>
      <c r="CL5" s="1706"/>
    </row>
    <row r="6" spans="1:92" x14ac:dyDescent="0.35">
      <c r="A6" s="1707"/>
      <c r="B6" s="1708"/>
      <c r="C6" s="1708"/>
      <c r="D6" s="1708"/>
      <c r="E6" s="1708"/>
      <c r="F6" s="1708"/>
      <c r="G6" s="1708"/>
      <c r="H6" s="1708"/>
      <c r="I6" s="1708"/>
      <c r="J6" s="1708"/>
      <c r="K6" s="1708"/>
      <c r="L6" s="1708"/>
      <c r="M6" s="1708"/>
      <c r="N6" s="1708"/>
      <c r="O6" s="1708"/>
      <c r="P6" s="1708"/>
      <c r="Q6" s="1708"/>
      <c r="R6" s="1708"/>
      <c r="S6" s="1708"/>
      <c r="T6" s="1708"/>
      <c r="U6" s="1708"/>
      <c r="V6" s="1708"/>
      <c r="W6" s="1708"/>
      <c r="X6" s="1708"/>
      <c r="Y6" s="1708"/>
      <c r="Z6" s="1708"/>
      <c r="AA6" s="1708"/>
      <c r="AB6" s="1708"/>
      <c r="AC6" s="1708"/>
      <c r="AD6" s="1708"/>
      <c r="AE6" s="1708"/>
      <c r="AF6" s="1708"/>
      <c r="AG6" s="1708"/>
      <c r="AH6" s="1708"/>
      <c r="AI6" s="1708"/>
      <c r="AJ6" s="1708"/>
      <c r="AK6" s="1708"/>
      <c r="AL6" s="1708"/>
      <c r="AM6" s="1708"/>
      <c r="AN6" s="1708"/>
      <c r="AO6" s="1708"/>
      <c r="AP6" s="1708"/>
      <c r="AQ6" s="1708"/>
      <c r="AR6" s="1708"/>
      <c r="AS6" s="1708"/>
      <c r="AT6" s="1708"/>
      <c r="AU6" s="1708"/>
      <c r="AV6" s="1708"/>
      <c r="AW6" s="1708"/>
      <c r="AX6" s="1708"/>
      <c r="AY6" s="1708"/>
      <c r="AZ6" s="1708"/>
      <c r="BA6" s="1708"/>
      <c r="BB6" s="1708"/>
      <c r="BC6" s="1708"/>
      <c r="BD6" s="1708"/>
      <c r="BE6" s="1708"/>
      <c r="BF6" s="1708"/>
      <c r="BG6" s="1708"/>
      <c r="BH6" s="1708"/>
      <c r="BI6" s="1708"/>
      <c r="BJ6" s="1708"/>
      <c r="BK6" s="1708"/>
      <c r="BL6" s="1708"/>
      <c r="BM6" s="1708"/>
      <c r="BN6" s="1708"/>
      <c r="BO6" s="1708"/>
      <c r="BP6" s="1708"/>
      <c r="BQ6" s="1708"/>
      <c r="BR6" s="1708"/>
      <c r="BS6" s="1708"/>
      <c r="BT6" s="1708"/>
      <c r="BU6" s="1708"/>
      <c r="BV6" s="1708"/>
      <c r="BW6" s="1708"/>
      <c r="BX6" s="1708"/>
      <c r="BY6" s="1708"/>
      <c r="BZ6" s="1708"/>
      <c r="CA6" s="1708"/>
      <c r="CB6" s="1708"/>
      <c r="CC6" s="1708"/>
      <c r="CD6" s="1708"/>
      <c r="CE6" s="1708"/>
      <c r="CF6" s="1708"/>
      <c r="CG6" s="1708"/>
      <c r="CH6" s="1708"/>
      <c r="CI6" s="1708"/>
      <c r="CJ6" s="1708"/>
      <c r="CK6" s="1708"/>
      <c r="CL6" s="1709"/>
    </row>
    <row r="7" spans="1:92" x14ac:dyDescent="0.35">
      <c r="A7" s="1707"/>
      <c r="B7" s="1708"/>
      <c r="C7" s="1708"/>
      <c r="D7" s="1708"/>
      <c r="E7" s="1708"/>
      <c r="F7" s="1708"/>
      <c r="G7" s="1708"/>
      <c r="H7" s="1708"/>
      <c r="I7" s="1708"/>
      <c r="J7" s="1708"/>
      <c r="K7" s="1708"/>
      <c r="L7" s="1708"/>
      <c r="M7" s="1708"/>
      <c r="N7" s="1708"/>
      <c r="O7" s="1708"/>
      <c r="P7" s="1708"/>
      <c r="Q7" s="1708"/>
      <c r="R7" s="1708"/>
      <c r="S7" s="1708"/>
      <c r="T7" s="1708"/>
      <c r="U7" s="1708"/>
      <c r="V7" s="1708"/>
      <c r="W7" s="1708"/>
      <c r="X7" s="1708"/>
      <c r="Y7" s="1708"/>
      <c r="Z7" s="1708"/>
      <c r="AA7" s="1708"/>
      <c r="AB7" s="1708"/>
      <c r="AC7" s="1708"/>
      <c r="AD7" s="1708"/>
      <c r="AE7" s="1708"/>
      <c r="AF7" s="1708"/>
      <c r="AG7" s="1708"/>
      <c r="AH7" s="1708"/>
      <c r="AI7" s="1708"/>
      <c r="AJ7" s="1708"/>
      <c r="AK7" s="1708"/>
      <c r="AL7" s="1708"/>
      <c r="AM7" s="1708"/>
      <c r="AN7" s="1708"/>
      <c r="AO7" s="1708"/>
      <c r="AP7" s="1708"/>
      <c r="AQ7" s="1708"/>
      <c r="AR7" s="1708"/>
      <c r="AS7" s="1708"/>
      <c r="AT7" s="1708"/>
      <c r="AU7" s="1708"/>
      <c r="AV7" s="1708"/>
      <c r="AW7" s="1708"/>
      <c r="AX7" s="1708"/>
      <c r="AY7" s="1708"/>
      <c r="AZ7" s="1708"/>
      <c r="BA7" s="1708"/>
      <c r="BB7" s="1708"/>
      <c r="BC7" s="1708"/>
      <c r="BD7" s="1708"/>
      <c r="BE7" s="1708"/>
      <c r="BF7" s="1708"/>
      <c r="BG7" s="1708"/>
      <c r="BH7" s="1708"/>
      <c r="BI7" s="1708"/>
      <c r="BJ7" s="1708"/>
      <c r="BK7" s="1708"/>
      <c r="BL7" s="1708"/>
      <c r="BM7" s="1708"/>
      <c r="BN7" s="1708"/>
      <c r="BO7" s="1708"/>
      <c r="BP7" s="1708"/>
      <c r="BQ7" s="1708"/>
      <c r="BR7" s="1708"/>
      <c r="BS7" s="1708"/>
      <c r="BT7" s="1708"/>
      <c r="BU7" s="1708"/>
      <c r="BV7" s="1708"/>
      <c r="BW7" s="1708"/>
      <c r="BX7" s="1708"/>
      <c r="BY7" s="1708"/>
      <c r="BZ7" s="1708"/>
      <c r="CA7" s="1708"/>
      <c r="CB7" s="1708"/>
      <c r="CC7" s="1708"/>
      <c r="CD7" s="1708"/>
      <c r="CE7" s="1708"/>
      <c r="CF7" s="1708"/>
      <c r="CG7" s="1708"/>
      <c r="CH7" s="1708"/>
      <c r="CI7" s="1708"/>
      <c r="CJ7" s="1708"/>
      <c r="CK7" s="1708"/>
      <c r="CL7" s="1709"/>
    </row>
    <row r="8" spans="1:92" x14ac:dyDescent="0.35">
      <c r="A8" s="1707"/>
      <c r="B8" s="1708"/>
      <c r="C8" s="1708"/>
      <c r="D8" s="1708"/>
      <c r="E8" s="1708"/>
      <c r="F8" s="1708"/>
      <c r="G8" s="1708"/>
      <c r="H8" s="1708"/>
      <c r="I8" s="1708"/>
      <c r="J8" s="1708"/>
      <c r="K8" s="1708"/>
      <c r="L8" s="1708"/>
      <c r="M8" s="1708"/>
      <c r="N8" s="1708"/>
      <c r="O8" s="1708"/>
      <c r="P8" s="1708"/>
      <c r="Q8" s="1708"/>
      <c r="R8" s="1708"/>
      <c r="S8" s="1708"/>
      <c r="T8" s="1708"/>
      <c r="U8" s="1708"/>
      <c r="V8" s="1708"/>
      <c r="W8" s="1708"/>
      <c r="X8" s="1708"/>
      <c r="Y8" s="1708"/>
      <c r="Z8" s="1708"/>
      <c r="AA8" s="1708"/>
      <c r="AB8" s="1708"/>
      <c r="AC8" s="1708"/>
      <c r="AD8" s="1708"/>
      <c r="AE8" s="1708"/>
      <c r="AF8" s="1708"/>
      <c r="AG8" s="1708"/>
      <c r="AH8" s="1708"/>
      <c r="AI8" s="1708"/>
      <c r="AJ8" s="1708"/>
      <c r="AK8" s="1708"/>
      <c r="AL8" s="1708"/>
      <c r="AM8" s="1708"/>
      <c r="AN8" s="1708"/>
      <c r="AO8" s="1708"/>
      <c r="AP8" s="1708"/>
      <c r="AQ8" s="1708"/>
      <c r="AR8" s="1708"/>
      <c r="AS8" s="1708"/>
      <c r="AT8" s="1708"/>
      <c r="AU8" s="1708"/>
      <c r="AV8" s="1708"/>
      <c r="AW8" s="1708"/>
      <c r="AX8" s="1708"/>
      <c r="AY8" s="1708"/>
      <c r="AZ8" s="1708"/>
      <c r="BA8" s="1708"/>
      <c r="BB8" s="1708"/>
      <c r="BC8" s="1708"/>
      <c r="BD8" s="1708"/>
      <c r="BE8" s="1708"/>
      <c r="BF8" s="1708"/>
      <c r="BG8" s="1708"/>
      <c r="BH8" s="1708"/>
      <c r="BI8" s="1708"/>
      <c r="BJ8" s="1708"/>
      <c r="BK8" s="1708"/>
      <c r="BL8" s="1708"/>
      <c r="BM8" s="1708"/>
      <c r="BN8" s="1708"/>
      <c r="BO8" s="1708"/>
      <c r="BP8" s="1708"/>
      <c r="BQ8" s="1708"/>
      <c r="BR8" s="1708"/>
      <c r="BS8" s="1708"/>
      <c r="BT8" s="1708"/>
      <c r="BU8" s="1708"/>
      <c r="BV8" s="1708"/>
      <c r="BW8" s="1708"/>
      <c r="BX8" s="1708"/>
      <c r="BY8" s="1708"/>
      <c r="BZ8" s="1708"/>
      <c r="CA8" s="1708"/>
      <c r="CB8" s="1708"/>
      <c r="CC8" s="1708"/>
      <c r="CD8" s="1708"/>
      <c r="CE8" s="1708"/>
      <c r="CF8" s="1708"/>
      <c r="CG8" s="1708"/>
      <c r="CH8" s="1708"/>
      <c r="CI8" s="1708"/>
      <c r="CJ8" s="1708"/>
      <c r="CK8" s="1708"/>
      <c r="CL8" s="1709"/>
    </row>
    <row r="9" spans="1:92" x14ac:dyDescent="0.35">
      <c r="A9" s="1707"/>
      <c r="B9" s="1708"/>
      <c r="C9" s="1708"/>
      <c r="D9" s="1708"/>
      <c r="E9" s="1708"/>
      <c r="F9" s="1708"/>
      <c r="G9" s="1708"/>
      <c r="H9" s="1708"/>
      <c r="I9" s="1708"/>
      <c r="J9" s="1708"/>
      <c r="K9" s="1708"/>
      <c r="L9" s="1708"/>
      <c r="M9" s="1708"/>
      <c r="N9" s="1708"/>
      <c r="O9" s="1708"/>
      <c r="P9" s="1708"/>
      <c r="Q9" s="1708"/>
      <c r="R9" s="1708"/>
      <c r="S9" s="1708"/>
      <c r="T9" s="1708"/>
      <c r="U9" s="1708"/>
      <c r="V9" s="1708"/>
      <c r="W9" s="1708"/>
      <c r="X9" s="1708"/>
      <c r="Y9" s="1708"/>
      <c r="Z9" s="1708"/>
      <c r="AA9" s="1708"/>
      <c r="AB9" s="1708"/>
      <c r="AC9" s="1708"/>
      <c r="AD9" s="1708"/>
      <c r="AE9" s="1708"/>
      <c r="AF9" s="1708"/>
      <c r="AG9" s="1708"/>
      <c r="AH9" s="1708"/>
      <c r="AI9" s="1708"/>
      <c r="AJ9" s="1708"/>
      <c r="AK9" s="1708"/>
      <c r="AL9" s="1708"/>
      <c r="AM9" s="1708"/>
      <c r="AN9" s="1708"/>
      <c r="AO9" s="1708"/>
      <c r="AP9" s="1708"/>
      <c r="AQ9" s="1708"/>
      <c r="AR9" s="1708"/>
      <c r="AS9" s="1708"/>
      <c r="AT9" s="1708"/>
      <c r="AU9" s="1708"/>
      <c r="AV9" s="1708"/>
      <c r="AW9" s="1708"/>
      <c r="AX9" s="1708"/>
      <c r="AY9" s="1708"/>
      <c r="AZ9" s="1708"/>
      <c r="BA9" s="1708"/>
      <c r="BB9" s="1708"/>
      <c r="BC9" s="1708"/>
      <c r="BD9" s="1708"/>
      <c r="BE9" s="1708"/>
      <c r="BF9" s="1708"/>
      <c r="BG9" s="1708"/>
      <c r="BH9" s="1708"/>
      <c r="BI9" s="1708"/>
      <c r="BJ9" s="1708"/>
      <c r="BK9" s="1708"/>
      <c r="BL9" s="1708"/>
      <c r="BM9" s="1708"/>
      <c r="BN9" s="1708"/>
      <c r="BO9" s="1708"/>
      <c r="BP9" s="1708"/>
      <c r="BQ9" s="1708"/>
      <c r="BR9" s="1708"/>
      <c r="BS9" s="1708"/>
      <c r="BT9" s="1708"/>
      <c r="BU9" s="1708"/>
      <c r="BV9" s="1708"/>
      <c r="BW9" s="1708"/>
      <c r="BX9" s="1708"/>
      <c r="BY9" s="1708"/>
      <c r="BZ9" s="1708"/>
      <c r="CA9" s="1708"/>
      <c r="CB9" s="1708"/>
      <c r="CC9" s="1708"/>
      <c r="CD9" s="1708"/>
      <c r="CE9" s="1708"/>
      <c r="CF9" s="1708"/>
      <c r="CG9" s="1708"/>
      <c r="CH9" s="1708"/>
      <c r="CI9" s="1708"/>
      <c r="CJ9" s="1708"/>
      <c r="CK9" s="1708"/>
      <c r="CL9" s="1709"/>
    </row>
    <row r="10" spans="1:92" x14ac:dyDescent="0.35">
      <c r="A10" s="1707"/>
      <c r="B10" s="1708"/>
      <c r="C10" s="1708"/>
      <c r="D10" s="1708"/>
      <c r="E10" s="1708"/>
      <c r="F10" s="1708"/>
      <c r="G10" s="1708"/>
      <c r="H10" s="1708"/>
      <c r="I10" s="1708"/>
      <c r="J10" s="1708"/>
      <c r="K10" s="1708"/>
      <c r="L10" s="1708"/>
      <c r="M10" s="1708"/>
      <c r="N10" s="1708"/>
      <c r="O10" s="1708"/>
      <c r="P10" s="1708"/>
      <c r="Q10" s="1708"/>
      <c r="R10" s="1708"/>
      <c r="S10" s="1708"/>
      <c r="T10" s="1708"/>
      <c r="U10" s="1708"/>
      <c r="V10" s="1708"/>
      <c r="W10" s="1708"/>
      <c r="X10" s="1708"/>
      <c r="Y10" s="1708"/>
      <c r="Z10" s="1708"/>
      <c r="AA10" s="1708"/>
      <c r="AB10" s="1708"/>
      <c r="AC10" s="1708"/>
      <c r="AD10" s="1708"/>
      <c r="AE10" s="1708"/>
      <c r="AF10" s="1708"/>
      <c r="AG10" s="1708"/>
      <c r="AH10" s="1708"/>
      <c r="AI10" s="1708"/>
      <c r="AJ10" s="1708"/>
      <c r="AK10" s="1708"/>
      <c r="AL10" s="1708"/>
      <c r="AM10" s="1708"/>
      <c r="AN10" s="1708"/>
      <c r="AO10" s="1708"/>
      <c r="AP10" s="1708"/>
      <c r="AQ10" s="1708"/>
      <c r="AR10" s="1708"/>
      <c r="AS10" s="1708"/>
      <c r="AT10" s="1708"/>
      <c r="AU10" s="1708"/>
      <c r="AV10" s="1708"/>
      <c r="AW10" s="1708"/>
      <c r="AX10" s="1708"/>
      <c r="AY10" s="1708"/>
      <c r="AZ10" s="1708"/>
      <c r="BA10" s="1708"/>
      <c r="BB10" s="1708"/>
      <c r="BC10" s="1708"/>
      <c r="BD10" s="1708"/>
      <c r="BE10" s="1708"/>
      <c r="BF10" s="1708"/>
      <c r="BG10" s="1708"/>
      <c r="BH10" s="1708"/>
      <c r="BI10" s="1708"/>
      <c r="BJ10" s="1708"/>
      <c r="BK10" s="1708"/>
      <c r="BL10" s="1708"/>
      <c r="BM10" s="1708"/>
      <c r="BN10" s="1708"/>
      <c r="BO10" s="1708"/>
      <c r="BP10" s="1708"/>
      <c r="BQ10" s="1708"/>
      <c r="BR10" s="1708"/>
      <c r="BS10" s="1708"/>
      <c r="BT10" s="1708"/>
      <c r="BU10" s="1708"/>
      <c r="BV10" s="1708"/>
      <c r="BW10" s="1708"/>
      <c r="BX10" s="1708"/>
      <c r="BY10" s="1708"/>
      <c r="BZ10" s="1708"/>
      <c r="CA10" s="1708"/>
      <c r="CB10" s="1708"/>
      <c r="CC10" s="1708"/>
      <c r="CD10" s="1708"/>
      <c r="CE10" s="1708"/>
      <c r="CF10" s="1708"/>
      <c r="CG10" s="1708"/>
      <c r="CH10" s="1708"/>
      <c r="CI10" s="1708"/>
      <c r="CJ10" s="1708"/>
      <c r="CK10" s="1708"/>
      <c r="CL10" s="1709"/>
    </row>
    <row r="11" spans="1:92" x14ac:dyDescent="0.35">
      <c r="A11" s="1707"/>
      <c r="B11" s="1708"/>
      <c r="C11" s="1708"/>
      <c r="D11" s="1708"/>
      <c r="E11" s="1708"/>
      <c r="F11" s="1708"/>
      <c r="G11" s="1708"/>
      <c r="H11" s="1708"/>
      <c r="I11" s="1708"/>
      <c r="J11" s="1708"/>
      <c r="K11" s="1708"/>
      <c r="L11" s="1708"/>
      <c r="M11" s="1708"/>
      <c r="N11" s="1708"/>
      <c r="O11" s="1708"/>
      <c r="P11" s="1708"/>
      <c r="Q11" s="1708"/>
      <c r="R11" s="1708"/>
      <c r="S11" s="1708"/>
      <c r="T11" s="1708"/>
      <c r="U11" s="1708"/>
      <c r="V11" s="1708"/>
      <c r="W11" s="1708"/>
      <c r="X11" s="1708"/>
      <c r="Y11" s="1708"/>
      <c r="Z11" s="1708"/>
      <c r="AA11" s="1708"/>
      <c r="AB11" s="1708"/>
      <c r="AC11" s="1708"/>
      <c r="AD11" s="1708"/>
      <c r="AE11" s="1708"/>
      <c r="AF11" s="1708"/>
      <c r="AG11" s="1708"/>
      <c r="AH11" s="1708"/>
      <c r="AI11" s="1708"/>
      <c r="AJ11" s="1708"/>
      <c r="AK11" s="1708"/>
      <c r="AL11" s="1708"/>
      <c r="AM11" s="1708"/>
      <c r="AN11" s="1708"/>
      <c r="AO11" s="1708"/>
      <c r="AP11" s="1708"/>
      <c r="AQ11" s="1708"/>
      <c r="AR11" s="1708"/>
      <c r="AS11" s="1708"/>
      <c r="AT11" s="1708"/>
      <c r="AU11" s="1708"/>
      <c r="AV11" s="1708"/>
      <c r="AW11" s="1708"/>
      <c r="AX11" s="1708"/>
      <c r="AY11" s="1708"/>
      <c r="AZ11" s="1708"/>
      <c r="BA11" s="1708"/>
      <c r="BB11" s="1708"/>
      <c r="BC11" s="1708"/>
      <c r="BD11" s="1708"/>
      <c r="BE11" s="1708"/>
      <c r="BF11" s="1708"/>
      <c r="BG11" s="1708"/>
      <c r="BH11" s="1708"/>
      <c r="BI11" s="1708"/>
      <c r="BJ11" s="1708"/>
      <c r="BK11" s="1708"/>
      <c r="BL11" s="1708"/>
      <c r="BM11" s="1708"/>
      <c r="BN11" s="1708"/>
      <c r="BO11" s="1708"/>
      <c r="BP11" s="1708"/>
      <c r="BQ11" s="1708"/>
      <c r="BR11" s="1708"/>
      <c r="BS11" s="1708"/>
      <c r="BT11" s="1708"/>
      <c r="BU11" s="1708"/>
      <c r="BV11" s="1708"/>
      <c r="BW11" s="1708"/>
      <c r="BX11" s="1708"/>
      <c r="BY11" s="1708"/>
      <c r="BZ11" s="1708"/>
      <c r="CA11" s="1708"/>
      <c r="CB11" s="1708"/>
      <c r="CC11" s="1708"/>
      <c r="CD11" s="1708"/>
      <c r="CE11" s="1708"/>
      <c r="CF11" s="1708"/>
      <c r="CG11" s="1708"/>
      <c r="CH11" s="1708"/>
      <c r="CI11" s="1708"/>
      <c r="CJ11" s="1708"/>
      <c r="CK11" s="1708"/>
      <c r="CL11" s="1709"/>
    </row>
    <row r="12" spans="1:92" x14ac:dyDescent="0.35">
      <c r="A12" s="1707"/>
      <c r="B12" s="1708"/>
      <c r="C12" s="1708"/>
      <c r="D12" s="1708"/>
      <c r="E12" s="1708"/>
      <c r="F12" s="1708"/>
      <c r="G12" s="1708"/>
      <c r="H12" s="1708"/>
      <c r="I12" s="1708"/>
      <c r="J12" s="1708"/>
      <c r="K12" s="1708"/>
      <c r="L12" s="1708"/>
      <c r="M12" s="1708"/>
      <c r="N12" s="1708"/>
      <c r="O12" s="1708"/>
      <c r="P12" s="1708"/>
      <c r="Q12" s="1708"/>
      <c r="R12" s="1708"/>
      <c r="S12" s="1708"/>
      <c r="T12" s="1708"/>
      <c r="U12" s="1708"/>
      <c r="V12" s="1708"/>
      <c r="W12" s="1708"/>
      <c r="X12" s="1708"/>
      <c r="Y12" s="1708"/>
      <c r="Z12" s="1708"/>
      <c r="AA12" s="1708"/>
      <c r="AB12" s="1708"/>
      <c r="AC12" s="1708"/>
      <c r="AD12" s="1708"/>
      <c r="AE12" s="1708"/>
      <c r="AF12" s="1708"/>
      <c r="AG12" s="1708"/>
      <c r="AH12" s="1708"/>
      <c r="AI12" s="1708"/>
      <c r="AJ12" s="1708"/>
      <c r="AK12" s="1708"/>
      <c r="AL12" s="1708"/>
      <c r="AM12" s="1708"/>
      <c r="AN12" s="1708"/>
      <c r="AO12" s="1708"/>
      <c r="AP12" s="1708"/>
      <c r="AQ12" s="1708"/>
      <c r="AR12" s="1708"/>
      <c r="AS12" s="1708"/>
      <c r="AT12" s="1708"/>
      <c r="AU12" s="1708"/>
      <c r="AV12" s="1708"/>
      <c r="AW12" s="1708"/>
      <c r="AX12" s="1708"/>
      <c r="AY12" s="1708"/>
      <c r="AZ12" s="1708"/>
      <c r="BA12" s="1708"/>
      <c r="BB12" s="1708"/>
      <c r="BC12" s="1708"/>
      <c r="BD12" s="1708"/>
      <c r="BE12" s="1708"/>
      <c r="BF12" s="1708"/>
      <c r="BG12" s="1708"/>
      <c r="BH12" s="1708"/>
      <c r="BI12" s="1708"/>
      <c r="BJ12" s="1708"/>
      <c r="BK12" s="1708"/>
      <c r="BL12" s="1708"/>
      <c r="BM12" s="1708"/>
      <c r="BN12" s="1708"/>
      <c r="BO12" s="1708"/>
      <c r="BP12" s="1708"/>
      <c r="BQ12" s="1708"/>
      <c r="BR12" s="1708"/>
      <c r="BS12" s="1708"/>
      <c r="BT12" s="1708"/>
      <c r="BU12" s="1708"/>
      <c r="BV12" s="1708"/>
      <c r="BW12" s="1708"/>
      <c r="BX12" s="1708"/>
      <c r="BY12" s="1708"/>
      <c r="BZ12" s="1708"/>
      <c r="CA12" s="1708"/>
      <c r="CB12" s="1708"/>
      <c r="CC12" s="1708"/>
      <c r="CD12" s="1708"/>
      <c r="CE12" s="1708"/>
      <c r="CF12" s="1708"/>
      <c r="CG12" s="1708"/>
      <c r="CH12" s="1708"/>
      <c r="CI12" s="1708"/>
      <c r="CJ12" s="1708"/>
      <c r="CK12" s="1708"/>
      <c r="CL12" s="1709"/>
    </row>
    <row r="13" spans="1:92" x14ac:dyDescent="0.35">
      <c r="A13" s="1707"/>
      <c r="B13" s="1708"/>
      <c r="C13" s="1708"/>
      <c r="D13" s="1708"/>
      <c r="E13" s="1708"/>
      <c r="F13" s="1708"/>
      <c r="G13" s="1708"/>
      <c r="H13" s="1708"/>
      <c r="I13" s="1708"/>
      <c r="J13" s="1708"/>
      <c r="K13" s="1708"/>
      <c r="L13" s="1708"/>
      <c r="M13" s="1708"/>
      <c r="N13" s="1708"/>
      <c r="O13" s="1708"/>
      <c r="P13" s="1708"/>
      <c r="Q13" s="1708"/>
      <c r="R13" s="1708"/>
      <c r="S13" s="1708"/>
      <c r="T13" s="1708"/>
      <c r="U13" s="1708"/>
      <c r="V13" s="1708"/>
      <c r="W13" s="1708"/>
      <c r="X13" s="1708"/>
      <c r="Y13" s="1708"/>
      <c r="Z13" s="1708"/>
      <c r="AA13" s="1708"/>
      <c r="AB13" s="1708"/>
      <c r="AC13" s="1708"/>
      <c r="AD13" s="1708"/>
      <c r="AE13" s="1708"/>
      <c r="AF13" s="1708"/>
      <c r="AG13" s="1708"/>
      <c r="AH13" s="1708"/>
      <c r="AI13" s="1708"/>
      <c r="AJ13" s="1708"/>
      <c r="AK13" s="1708"/>
      <c r="AL13" s="1708"/>
      <c r="AM13" s="1708"/>
      <c r="AN13" s="1708"/>
      <c r="AO13" s="1708"/>
      <c r="AP13" s="1708"/>
      <c r="AQ13" s="1708"/>
      <c r="AR13" s="1708"/>
      <c r="AS13" s="1708"/>
      <c r="AT13" s="1708"/>
      <c r="AU13" s="1708"/>
      <c r="AV13" s="1708"/>
      <c r="AW13" s="1708"/>
      <c r="AX13" s="1708"/>
      <c r="AY13" s="1708"/>
      <c r="AZ13" s="1708"/>
      <c r="BA13" s="1708"/>
      <c r="BB13" s="1708"/>
      <c r="BC13" s="1708"/>
      <c r="BD13" s="1708"/>
      <c r="BE13" s="1708"/>
      <c r="BF13" s="1708"/>
      <c r="BG13" s="1708"/>
      <c r="BH13" s="1708"/>
      <c r="BI13" s="1708"/>
      <c r="BJ13" s="1708"/>
      <c r="BK13" s="1708"/>
      <c r="BL13" s="1708"/>
      <c r="BM13" s="1708"/>
      <c r="BN13" s="1708"/>
      <c r="BO13" s="1708"/>
      <c r="BP13" s="1708"/>
      <c r="BQ13" s="1708"/>
      <c r="BR13" s="1708"/>
      <c r="BS13" s="1708"/>
      <c r="BT13" s="1708"/>
      <c r="BU13" s="1708"/>
      <c r="BV13" s="1708"/>
      <c r="BW13" s="1708"/>
      <c r="BX13" s="1708"/>
      <c r="BY13" s="1708"/>
      <c r="BZ13" s="1708"/>
      <c r="CA13" s="1708"/>
      <c r="CB13" s="1708"/>
      <c r="CC13" s="1708"/>
      <c r="CD13" s="1708"/>
      <c r="CE13" s="1708"/>
      <c r="CF13" s="1708"/>
      <c r="CG13" s="1708"/>
      <c r="CH13" s="1708"/>
      <c r="CI13" s="1708"/>
      <c r="CJ13" s="1708"/>
      <c r="CK13" s="1708"/>
      <c r="CL13" s="1709"/>
    </row>
    <row r="14" spans="1:92" x14ac:dyDescent="0.35">
      <c r="A14" s="1710"/>
      <c r="B14" s="1711"/>
      <c r="C14" s="1711"/>
      <c r="D14" s="1711"/>
      <c r="E14" s="1711"/>
      <c r="F14" s="1711"/>
      <c r="G14" s="1711"/>
      <c r="H14" s="1711"/>
      <c r="I14" s="1711"/>
      <c r="J14" s="1711"/>
      <c r="K14" s="1711"/>
      <c r="L14" s="1711"/>
      <c r="M14" s="1711"/>
      <c r="N14" s="1711"/>
      <c r="O14" s="1711"/>
      <c r="P14" s="1711"/>
      <c r="Q14" s="1711"/>
      <c r="R14" s="1711"/>
      <c r="S14" s="1711"/>
      <c r="T14" s="1711"/>
      <c r="U14" s="1711"/>
      <c r="V14" s="1711"/>
      <c r="W14" s="1711"/>
      <c r="X14" s="1711"/>
      <c r="Y14" s="1711"/>
      <c r="Z14" s="1711"/>
      <c r="AA14" s="1711"/>
      <c r="AB14" s="1711"/>
      <c r="AC14" s="1711"/>
      <c r="AD14" s="1711"/>
      <c r="AE14" s="1711"/>
      <c r="AF14" s="1711"/>
      <c r="AG14" s="1711"/>
      <c r="AH14" s="1711"/>
      <c r="AI14" s="1711"/>
      <c r="AJ14" s="1711"/>
      <c r="AK14" s="1711"/>
      <c r="AL14" s="1711"/>
      <c r="AM14" s="1711"/>
      <c r="AN14" s="1711"/>
      <c r="AO14" s="1711"/>
      <c r="AP14" s="1711"/>
      <c r="AQ14" s="1711"/>
      <c r="AR14" s="1711"/>
      <c r="AS14" s="1711"/>
      <c r="AT14" s="1711"/>
      <c r="AU14" s="1711"/>
      <c r="AV14" s="1711"/>
      <c r="AW14" s="1711"/>
      <c r="AX14" s="1711"/>
      <c r="AY14" s="1711"/>
      <c r="AZ14" s="1711"/>
      <c r="BA14" s="1711"/>
      <c r="BB14" s="1711"/>
      <c r="BC14" s="1711"/>
      <c r="BD14" s="1711"/>
      <c r="BE14" s="1711"/>
      <c r="BF14" s="1711"/>
      <c r="BG14" s="1711"/>
      <c r="BH14" s="1711"/>
      <c r="BI14" s="1711"/>
      <c r="BJ14" s="1711"/>
      <c r="BK14" s="1711"/>
      <c r="BL14" s="1711"/>
      <c r="BM14" s="1711"/>
      <c r="BN14" s="1711"/>
      <c r="BO14" s="1711"/>
      <c r="BP14" s="1711"/>
      <c r="BQ14" s="1711"/>
      <c r="BR14" s="1711"/>
      <c r="BS14" s="1711"/>
      <c r="BT14" s="1711"/>
      <c r="BU14" s="1711"/>
      <c r="BV14" s="1711"/>
      <c r="BW14" s="1711"/>
      <c r="BX14" s="1711"/>
      <c r="BY14" s="1711"/>
      <c r="BZ14" s="1711"/>
      <c r="CA14" s="1711"/>
      <c r="CB14" s="1711"/>
      <c r="CC14" s="1711"/>
      <c r="CD14" s="1711"/>
      <c r="CE14" s="1711"/>
      <c r="CF14" s="1711"/>
      <c r="CG14" s="1711"/>
      <c r="CH14" s="1711"/>
      <c r="CI14" s="1711"/>
      <c r="CJ14" s="1711"/>
      <c r="CK14" s="1711"/>
      <c r="CL14" s="1712"/>
    </row>
    <row r="15" spans="1:92" ht="15.5" x14ac:dyDescent="0.35">
      <c r="A15" s="1713" t="s">
        <v>544</v>
      </c>
      <c r="B15" s="1714"/>
      <c r="C15" s="1714"/>
      <c r="D15" s="1714"/>
      <c r="E15" s="1714"/>
      <c r="F15" s="758"/>
      <c r="G15" s="758"/>
      <c r="H15" s="758"/>
      <c r="I15" s="758"/>
      <c r="J15" s="758"/>
      <c r="K15" s="758"/>
      <c r="L15" s="758"/>
      <c r="M15" s="758"/>
      <c r="N15" s="758"/>
      <c r="O15" s="758"/>
      <c r="P15" s="758"/>
      <c r="Q15" s="758"/>
      <c r="R15" s="758"/>
      <c r="S15" s="758"/>
      <c r="T15" s="758"/>
      <c r="U15" s="758"/>
      <c r="V15" s="758"/>
      <c r="W15" s="758"/>
      <c r="X15" s="758"/>
      <c r="Y15" s="758"/>
      <c r="Z15" s="758"/>
      <c r="AA15" s="758"/>
      <c r="AB15" s="758"/>
      <c r="AC15" s="758"/>
      <c r="AD15" s="758"/>
      <c r="AE15" s="758"/>
      <c r="AF15" s="758"/>
      <c r="AG15" s="758"/>
      <c r="AH15" s="758"/>
      <c r="AI15" s="758"/>
      <c r="AJ15" s="758"/>
      <c r="AK15" s="758"/>
      <c r="AL15" s="758"/>
      <c r="AM15" s="758"/>
      <c r="AN15" s="758"/>
      <c r="AO15" s="758"/>
      <c r="AP15" s="758"/>
      <c r="AQ15" s="758"/>
      <c r="AR15" s="758"/>
      <c r="AS15" s="758"/>
      <c r="AT15" s="758"/>
      <c r="AU15" s="758"/>
      <c r="AV15" s="758"/>
      <c r="AW15" s="758"/>
      <c r="AX15" s="758"/>
      <c r="AY15" s="758"/>
      <c r="AZ15" s="758"/>
      <c r="BA15" s="758"/>
      <c r="BB15" s="758"/>
      <c r="BC15" s="758"/>
      <c r="BD15" s="758"/>
      <c r="BE15" s="758"/>
      <c r="BF15" s="758"/>
      <c r="BG15" s="758"/>
      <c r="BH15" s="758"/>
      <c r="BI15" s="758"/>
      <c r="BJ15" s="758"/>
      <c r="BK15" s="758"/>
      <c r="BL15" s="758"/>
      <c r="BM15" s="758"/>
      <c r="BN15" s="758"/>
      <c r="BO15" s="758"/>
      <c r="BP15" s="758"/>
      <c r="BQ15" s="758"/>
      <c r="BR15" s="758"/>
      <c r="BS15" s="758"/>
      <c r="BT15" s="758"/>
      <c r="BU15" s="758"/>
      <c r="BV15" s="758"/>
      <c r="BW15" s="758"/>
      <c r="BX15" s="758"/>
      <c r="BY15" s="758"/>
      <c r="BZ15" s="758"/>
      <c r="CA15" s="758"/>
      <c r="CB15" s="758"/>
      <c r="CC15" s="758"/>
      <c r="CD15" s="758"/>
      <c r="CE15" s="758"/>
      <c r="CF15" s="758"/>
      <c r="CG15" s="758"/>
      <c r="CH15" s="758"/>
      <c r="CI15" s="759"/>
      <c r="CJ15" s="759"/>
      <c r="CK15" s="759"/>
      <c r="CL15" s="760"/>
    </row>
    <row r="16" spans="1:92" x14ac:dyDescent="0.35">
      <c r="A16" s="761"/>
      <c r="B16" s="762"/>
      <c r="C16" s="762"/>
      <c r="D16" s="762"/>
      <c r="E16" s="762"/>
      <c r="F16" s="762"/>
      <c r="G16" s="762"/>
      <c r="H16" s="762"/>
      <c r="I16" s="762"/>
      <c r="J16" s="762"/>
      <c r="K16" s="762"/>
      <c r="L16" s="762"/>
      <c r="M16" s="762"/>
      <c r="N16" s="762"/>
      <c r="O16" s="762"/>
      <c r="P16" s="762"/>
      <c r="Q16" s="762"/>
      <c r="R16" s="762"/>
      <c r="S16" s="762"/>
      <c r="T16" s="762"/>
      <c r="U16" s="762"/>
      <c r="V16" s="762"/>
      <c r="W16" s="762"/>
      <c r="X16" s="762"/>
      <c r="Y16" s="762"/>
      <c r="Z16" s="762"/>
      <c r="AA16" s="762"/>
      <c r="AB16" s="762"/>
      <c r="AC16" s="762"/>
      <c r="AD16" s="762"/>
      <c r="AE16" s="762"/>
      <c r="AF16" s="762"/>
      <c r="AG16" s="762"/>
      <c r="AH16" s="762"/>
      <c r="AI16" s="762"/>
      <c r="AJ16" s="762"/>
      <c r="AK16" s="762"/>
      <c r="AL16" s="762"/>
      <c r="AM16" s="762"/>
      <c r="AN16" s="762"/>
      <c r="AO16" s="762"/>
      <c r="AP16" s="762"/>
      <c r="AQ16" s="762"/>
      <c r="AR16" s="762"/>
      <c r="AS16" s="762"/>
      <c r="AT16" s="762"/>
      <c r="AU16" s="762"/>
      <c r="AV16" s="762"/>
      <c r="AW16" s="762"/>
      <c r="AX16" s="762"/>
      <c r="AY16" s="762"/>
      <c r="AZ16" s="762"/>
      <c r="BA16" s="762"/>
      <c r="BB16" s="762"/>
      <c r="BC16" s="762"/>
      <c r="BD16" s="762"/>
      <c r="BE16" s="762"/>
      <c r="BF16" s="762"/>
      <c r="BG16" s="762"/>
      <c r="BH16" s="762"/>
      <c r="BI16" s="762"/>
      <c r="BJ16" s="762"/>
      <c r="BK16" s="762"/>
      <c r="BL16" s="762"/>
      <c r="BM16" s="762"/>
      <c r="BN16" s="762"/>
      <c r="BO16" s="762"/>
      <c r="BP16" s="762"/>
      <c r="BQ16" s="762"/>
      <c r="BR16" s="762"/>
      <c r="BS16" s="762"/>
      <c r="BT16" s="762"/>
      <c r="BU16" s="762"/>
      <c r="BV16" s="762"/>
      <c r="BW16" s="762"/>
      <c r="BX16" s="762"/>
      <c r="BY16" s="762"/>
      <c r="BZ16" s="762"/>
      <c r="CA16" s="762"/>
      <c r="CB16" s="762"/>
      <c r="CC16" s="762"/>
      <c r="CD16" s="762"/>
      <c r="CE16" s="762"/>
      <c r="CF16" s="762"/>
      <c r="CG16" s="762"/>
      <c r="CH16" s="762"/>
      <c r="CI16" s="755"/>
      <c r="CJ16" s="755"/>
      <c r="CK16" s="755"/>
      <c r="CL16" s="763"/>
    </row>
    <row r="17" spans="1:90" x14ac:dyDescent="0.35">
      <c r="A17" s="761"/>
      <c r="B17" s="762"/>
      <c r="C17" s="762"/>
      <c r="D17" s="762"/>
      <c r="E17" s="762"/>
      <c r="F17" s="762"/>
      <c r="G17" s="762"/>
      <c r="H17" s="762"/>
      <c r="I17" s="762"/>
      <c r="J17" s="762"/>
      <c r="K17" s="762"/>
      <c r="L17" s="762"/>
      <c r="M17" s="762"/>
      <c r="N17" s="762"/>
      <c r="O17" s="762"/>
      <c r="P17" s="762"/>
      <c r="Q17" s="762"/>
      <c r="R17" s="762"/>
      <c r="S17" s="762"/>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c r="AT17" s="762"/>
      <c r="AU17" s="762"/>
      <c r="AV17" s="762"/>
      <c r="AW17" s="762"/>
      <c r="AX17" s="762"/>
      <c r="AY17" s="762"/>
      <c r="AZ17" s="762"/>
      <c r="BA17" s="762"/>
      <c r="BB17" s="762"/>
      <c r="BC17" s="762"/>
      <c r="BD17" s="762"/>
      <c r="BE17" s="762"/>
      <c r="BF17" s="762"/>
      <c r="BG17" s="762"/>
      <c r="BH17" s="762"/>
      <c r="BI17" s="762"/>
      <c r="BJ17" s="762"/>
      <c r="BK17" s="762"/>
      <c r="BL17" s="762"/>
      <c r="BM17" s="762"/>
      <c r="BN17" s="762"/>
      <c r="BO17" s="762"/>
      <c r="BP17" s="762"/>
      <c r="BQ17" s="762"/>
      <c r="BR17" s="762"/>
      <c r="BS17" s="762"/>
      <c r="BT17" s="762"/>
      <c r="BU17" s="762"/>
      <c r="BV17" s="762"/>
      <c r="BW17" s="762"/>
      <c r="BX17" s="762"/>
      <c r="BY17" s="762"/>
      <c r="BZ17" s="762"/>
      <c r="CA17" s="762"/>
      <c r="CB17" s="762"/>
      <c r="CC17" s="762"/>
      <c r="CD17" s="762"/>
      <c r="CE17" s="762"/>
      <c r="CF17" s="762"/>
      <c r="CG17" s="762"/>
      <c r="CH17" s="762"/>
      <c r="CI17" s="755"/>
      <c r="CJ17" s="755"/>
      <c r="CK17" s="755"/>
      <c r="CL17" s="763"/>
    </row>
    <row r="18" spans="1:90" x14ac:dyDescent="0.35">
      <c r="A18" s="761"/>
      <c r="B18" s="762"/>
      <c r="C18" s="762"/>
      <c r="D18" s="762"/>
      <c r="E18" s="762"/>
      <c r="F18" s="762"/>
      <c r="G18" s="762"/>
      <c r="H18" s="762"/>
      <c r="I18" s="762"/>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762"/>
      <c r="AH18" s="762"/>
      <c r="AI18" s="762"/>
      <c r="AJ18" s="762"/>
      <c r="AK18" s="762"/>
      <c r="AL18" s="762"/>
      <c r="AM18" s="762"/>
      <c r="AN18" s="762"/>
      <c r="AO18" s="762"/>
      <c r="AP18" s="762"/>
      <c r="AQ18" s="762"/>
      <c r="AR18" s="762"/>
      <c r="AS18" s="762"/>
      <c r="AT18" s="762"/>
      <c r="AU18" s="762"/>
      <c r="AV18" s="762"/>
      <c r="AW18" s="762"/>
      <c r="AX18" s="762"/>
      <c r="AY18" s="762"/>
      <c r="AZ18" s="762"/>
      <c r="BA18" s="762"/>
      <c r="BB18" s="762"/>
      <c r="BC18" s="762"/>
      <c r="BD18" s="762"/>
      <c r="BE18" s="762"/>
      <c r="BF18" s="762"/>
      <c r="BG18" s="762"/>
      <c r="BH18" s="762"/>
      <c r="BI18" s="762"/>
      <c r="BJ18" s="762"/>
      <c r="BK18" s="762"/>
      <c r="BL18" s="762"/>
      <c r="BM18" s="762"/>
      <c r="BN18" s="762"/>
      <c r="BO18" s="762"/>
      <c r="BP18" s="762"/>
      <c r="BQ18" s="762"/>
      <c r="BR18" s="762"/>
      <c r="BS18" s="762"/>
      <c r="BT18" s="762"/>
      <c r="BU18" s="762"/>
      <c r="BV18" s="762"/>
      <c r="BW18" s="762"/>
      <c r="BX18" s="762"/>
      <c r="BY18" s="762"/>
      <c r="BZ18" s="762"/>
      <c r="CA18" s="762"/>
      <c r="CB18" s="762"/>
      <c r="CC18" s="762"/>
      <c r="CD18" s="762"/>
      <c r="CE18" s="762"/>
      <c r="CF18" s="762"/>
      <c r="CG18" s="762"/>
      <c r="CH18" s="762"/>
      <c r="CI18" s="755"/>
      <c r="CJ18" s="755"/>
      <c r="CK18" s="755"/>
      <c r="CL18" s="763"/>
    </row>
    <row r="19" spans="1:90" x14ac:dyDescent="0.35">
      <c r="A19" s="761"/>
      <c r="B19" s="762"/>
      <c r="C19" s="762"/>
      <c r="D19" s="762"/>
      <c r="E19" s="762"/>
      <c r="F19" s="762"/>
      <c r="G19" s="762"/>
      <c r="H19" s="762"/>
      <c r="I19" s="762"/>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762"/>
      <c r="AH19" s="762"/>
      <c r="AI19" s="762"/>
      <c r="AJ19" s="762"/>
      <c r="AK19" s="762"/>
      <c r="AL19" s="762"/>
      <c r="AM19" s="762"/>
      <c r="AN19" s="762"/>
      <c r="AO19" s="762"/>
      <c r="AP19" s="762"/>
      <c r="AQ19" s="762"/>
      <c r="AR19" s="762"/>
      <c r="AS19" s="762"/>
      <c r="AT19" s="762"/>
      <c r="AU19" s="762"/>
      <c r="AV19" s="762"/>
      <c r="AW19" s="762"/>
      <c r="AX19" s="762"/>
      <c r="AY19" s="762"/>
      <c r="AZ19" s="762"/>
      <c r="BA19" s="762"/>
      <c r="BB19" s="762"/>
      <c r="BC19" s="762"/>
      <c r="BD19" s="762"/>
      <c r="BE19" s="762"/>
      <c r="BF19" s="762"/>
      <c r="BG19" s="762"/>
      <c r="BH19" s="762"/>
      <c r="BI19" s="762"/>
      <c r="BJ19" s="762"/>
      <c r="BK19" s="762"/>
      <c r="BL19" s="762"/>
      <c r="BM19" s="762"/>
      <c r="BN19" s="762"/>
      <c r="BO19" s="762"/>
      <c r="BP19" s="762"/>
      <c r="BQ19" s="762"/>
      <c r="BR19" s="762"/>
      <c r="BS19" s="762"/>
      <c r="BT19" s="762"/>
      <c r="BU19" s="762"/>
      <c r="BV19" s="762"/>
      <c r="BW19" s="762"/>
      <c r="BX19" s="762"/>
      <c r="BY19" s="762"/>
      <c r="BZ19" s="762"/>
      <c r="CA19" s="762"/>
      <c r="CB19" s="762"/>
      <c r="CC19" s="762"/>
      <c r="CD19" s="762"/>
      <c r="CE19" s="762"/>
      <c r="CF19" s="762"/>
      <c r="CG19" s="762"/>
      <c r="CH19" s="762"/>
      <c r="CI19" s="755"/>
      <c r="CJ19" s="755"/>
      <c r="CK19" s="755"/>
      <c r="CL19" s="763"/>
    </row>
    <row r="20" spans="1:90" x14ac:dyDescent="0.35">
      <c r="A20" s="761"/>
      <c r="B20" s="762"/>
      <c r="C20" s="762"/>
      <c r="D20" s="762"/>
      <c r="E20" s="762"/>
      <c r="F20" s="762"/>
      <c r="G20" s="762"/>
      <c r="H20" s="762"/>
      <c r="I20" s="762"/>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2"/>
      <c r="AI20" s="762"/>
      <c r="AJ20" s="762"/>
      <c r="AK20" s="762"/>
      <c r="AL20" s="762"/>
      <c r="AM20" s="762"/>
      <c r="AN20" s="762"/>
      <c r="AO20" s="762"/>
      <c r="AP20" s="762"/>
      <c r="AQ20" s="762"/>
      <c r="AR20" s="762"/>
      <c r="AS20" s="762"/>
      <c r="AT20" s="762"/>
      <c r="AU20" s="762"/>
      <c r="AV20" s="762"/>
      <c r="AW20" s="762"/>
      <c r="AX20" s="762"/>
      <c r="AY20" s="762"/>
      <c r="AZ20" s="762"/>
      <c r="BA20" s="762"/>
      <c r="BB20" s="762"/>
      <c r="BC20" s="762"/>
      <c r="BD20" s="762"/>
      <c r="BE20" s="762"/>
      <c r="BF20" s="762"/>
      <c r="BG20" s="762"/>
      <c r="BH20" s="762"/>
      <c r="BI20" s="762"/>
      <c r="BJ20" s="762"/>
      <c r="BK20" s="762"/>
      <c r="BL20" s="762"/>
      <c r="BM20" s="762"/>
      <c r="BN20" s="762"/>
      <c r="BO20" s="762"/>
      <c r="BP20" s="762"/>
      <c r="BQ20" s="762"/>
      <c r="BR20" s="762"/>
      <c r="BS20" s="762"/>
      <c r="BT20" s="762"/>
      <c r="BU20" s="762"/>
      <c r="BV20" s="762"/>
      <c r="BW20" s="762"/>
      <c r="BX20" s="762"/>
      <c r="BY20" s="762"/>
      <c r="BZ20" s="762"/>
      <c r="CA20" s="762"/>
      <c r="CB20" s="762"/>
      <c r="CC20" s="762"/>
      <c r="CD20" s="762"/>
      <c r="CE20" s="762"/>
      <c r="CF20" s="762"/>
      <c r="CG20" s="762"/>
      <c r="CH20" s="762"/>
      <c r="CI20" s="755"/>
      <c r="CJ20" s="755"/>
      <c r="CK20" s="755"/>
      <c r="CL20" s="763"/>
    </row>
    <row r="21" spans="1:90" x14ac:dyDescent="0.35">
      <c r="A21" s="761"/>
      <c r="B21" s="762"/>
      <c r="C21" s="762"/>
      <c r="D21" s="762"/>
      <c r="E21" s="762"/>
      <c r="F21" s="762"/>
      <c r="G21" s="762"/>
      <c r="H21" s="762"/>
      <c r="I21" s="762"/>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L21" s="762"/>
      <c r="AM21" s="762"/>
      <c r="AN21" s="762"/>
      <c r="AO21" s="762"/>
      <c r="AP21" s="762"/>
      <c r="AQ21" s="762"/>
      <c r="AR21" s="762"/>
      <c r="AS21" s="762"/>
      <c r="AT21" s="762"/>
      <c r="AU21" s="762"/>
      <c r="AV21" s="762"/>
      <c r="AW21" s="762"/>
      <c r="AX21" s="762"/>
      <c r="AY21" s="762"/>
      <c r="AZ21" s="762"/>
      <c r="BA21" s="762"/>
      <c r="BB21" s="762"/>
      <c r="BC21" s="762"/>
      <c r="BD21" s="762"/>
      <c r="BE21" s="762"/>
      <c r="BF21" s="762"/>
      <c r="BG21" s="762"/>
      <c r="BH21" s="762"/>
      <c r="BI21" s="762"/>
      <c r="BJ21" s="762"/>
      <c r="BK21" s="762"/>
      <c r="BL21" s="762"/>
      <c r="BM21" s="762"/>
      <c r="BN21" s="762"/>
      <c r="BO21" s="762"/>
      <c r="BP21" s="762"/>
      <c r="BQ21" s="762"/>
      <c r="BR21" s="762"/>
      <c r="BS21" s="762"/>
      <c r="BT21" s="762"/>
      <c r="BU21" s="762"/>
      <c r="BV21" s="762"/>
      <c r="BW21" s="762"/>
      <c r="BX21" s="762"/>
      <c r="BY21" s="762"/>
      <c r="BZ21" s="762"/>
      <c r="CA21" s="762"/>
      <c r="CB21" s="762"/>
      <c r="CC21" s="762"/>
      <c r="CD21" s="762"/>
      <c r="CE21" s="762"/>
      <c r="CF21" s="762"/>
      <c r="CG21" s="762"/>
      <c r="CH21" s="762"/>
      <c r="CI21" s="755"/>
      <c r="CJ21" s="755"/>
      <c r="CK21" s="755"/>
      <c r="CL21" s="763"/>
    </row>
    <row r="22" spans="1:90" x14ac:dyDescent="0.35">
      <c r="A22" s="761"/>
      <c r="B22" s="762"/>
      <c r="C22" s="762"/>
      <c r="D22" s="762"/>
      <c r="E22" s="762"/>
      <c r="F22" s="762"/>
      <c r="G22" s="762"/>
      <c r="H22" s="762"/>
      <c r="I22" s="762"/>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762"/>
      <c r="AH22" s="762"/>
      <c r="AI22" s="762"/>
      <c r="AJ22" s="762"/>
      <c r="AK22" s="762"/>
      <c r="AL22" s="762"/>
      <c r="AM22" s="762"/>
      <c r="AN22" s="762"/>
      <c r="AO22" s="762"/>
      <c r="AP22" s="762"/>
      <c r="AQ22" s="762"/>
      <c r="AR22" s="762"/>
      <c r="AS22" s="762"/>
      <c r="AT22" s="762"/>
      <c r="AU22" s="762"/>
      <c r="AV22" s="762"/>
      <c r="AW22" s="762"/>
      <c r="AX22" s="762"/>
      <c r="AY22" s="762"/>
      <c r="AZ22" s="762"/>
      <c r="BA22" s="762"/>
      <c r="BB22" s="762"/>
      <c r="BC22" s="762"/>
      <c r="BD22" s="762"/>
      <c r="BE22" s="762"/>
      <c r="BF22" s="762"/>
      <c r="BG22" s="762"/>
      <c r="BH22" s="762"/>
      <c r="BI22" s="762"/>
      <c r="BJ22" s="762"/>
      <c r="BK22" s="762"/>
      <c r="BL22" s="762"/>
      <c r="BM22" s="762"/>
      <c r="BN22" s="762"/>
      <c r="BO22" s="762"/>
      <c r="BP22" s="762"/>
      <c r="BQ22" s="762"/>
      <c r="BR22" s="762"/>
      <c r="BS22" s="762"/>
      <c r="BT22" s="762"/>
      <c r="BU22" s="762"/>
      <c r="BV22" s="762"/>
      <c r="BW22" s="762"/>
      <c r="BX22" s="762"/>
      <c r="BY22" s="762"/>
      <c r="BZ22" s="762"/>
      <c r="CA22" s="762"/>
      <c r="CB22" s="762"/>
      <c r="CC22" s="762"/>
      <c r="CD22" s="762"/>
      <c r="CE22" s="762"/>
      <c r="CF22" s="762"/>
      <c r="CG22" s="762"/>
      <c r="CH22" s="762"/>
      <c r="CI22" s="755"/>
      <c r="CJ22" s="755"/>
      <c r="CK22" s="755"/>
      <c r="CL22" s="763"/>
    </row>
    <row r="23" spans="1:90" x14ac:dyDescent="0.35">
      <c r="A23" s="761"/>
      <c r="B23" s="762"/>
      <c r="C23" s="762"/>
      <c r="D23" s="762"/>
      <c r="E23" s="762"/>
      <c r="F23" s="762"/>
      <c r="G23" s="762"/>
      <c r="H23" s="762"/>
      <c r="I23" s="762"/>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2"/>
      <c r="AL23" s="762"/>
      <c r="AM23" s="762"/>
      <c r="AN23" s="762"/>
      <c r="AO23" s="762"/>
      <c r="AP23" s="762"/>
      <c r="AQ23" s="762"/>
      <c r="AR23" s="762"/>
      <c r="AS23" s="762"/>
      <c r="AT23" s="762"/>
      <c r="AU23" s="762"/>
      <c r="AV23" s="762"/>
      <c r="AW23" s="762"/>
      <c r="AX23" s="762"/>
      <c r="AY23" s="762"/>
      <c r="AZ23" s="762"/>
      <c r="BA23" s="762"/>
      <c r="BB23" s="762"/>
      <c r="BC23" s="762"/>
      <c r="BD23" s="762"/>
      <c r="BE23" s="762"/>
      <c r="BF23" s="762"/>
      <c r="BG23" s="762"/>
      <c r="BH23" s="762"/>
      <c r="BI23" s="762"/>
      <c r="BJ23" s="762"/>
      <c r="BK23" s="762"/>
      <c r="BL23" s="762"/>
      <c r="BM23" s="762"/>
      <c r="BN23" s="762"/>
      <c r="BO23" s="762"/>
      <c r="BP23" s="762"/>
      <c r="BQ23" s="762"/>
      <c r="BR23" s="762"/>
      <c r="BS23" s="762"/>
      <c r="BT23" s="762"/>
      <c r="BU23" s="762"/>
      <c r="BV23" s="762"/>
      <c r="BW23" s="762"/>
      <c r="BX23" s="762"/>
      <c r="BY23" s="762"/>
      <c r="BZ23" s="762"/>
      <c r="CA23" s="762"/>
      <c r="CB23" s="762"/>
      <c r="CC23" s="762"/>
      <c r="CD23" s="762"/>
      <c r="CE23" s="762"/>
      <c r="CF23" s="762"/>
      <c r="CG23" s="762"/>
      <c r="CH23" s="762"/>
      <c r="CI23" s="755"/>
      <c r="CJ23" s="755"/>
      <c r="CK23" s="755"/>
      <c r="CL23" s="763"/>
    </row>
    <row r="24" spans="1:90" x14ac:dyDescent="0.35">
      <c r="A24" s="761"/>
      <c r="B24" s="762"/>
      <c r="C24" s="762"/>
      <c r="D24" s="762"/>
      <c r="E24" s="762"/>
      <c r="F24" s="762"/>
      <c r="G24" s="762"/>
      <c r="H24" s="762"/>
      <c r="I24" s="762"/>
      <c r="J24" s="762"/>
      <c r="K24" s="762"/>
      <c r="L24" s="762"/>
      <c r="M24" s="762"/>
      <c r="N24" s="762"/>
      <c r="O24" s="762"/>
      <c r="P24" s="762"/>
      <c r="Q24" s="762"/>
      <c r="R24" s="762"/>
      <c r="S24" s="762"/>
      <c r="T24" s="762"/>
      <c r="U24" s="762"/>
      <c r="V24" s="762"/>
      <c r="W24" s="762"/>
      <c r="X24" s="762"/>
      <c r="Y24" s="762"/>
      <c r="Z24" s="762"/>
      <c r="AA24" s="762"/>
      <c r="AB24" s="762"/>
      <c r="AC24" s="762"/>
      <c r="AD24" s="762"/>
      <c r="AE24" s="762"/>
      <c r="AF24" s="762"/>
      <c r="AG24" s="762"/>
      <c r="AH24" s="762"/>
      <c r="AI24" s="762"/>
      <c r="AJ24" s="762"/>
      <c r="AK24" s="762"/>
      <c r="AL24" s="762"/>
      <c r="AM24" s="762"/>
      <c r="AN24" s="762"/>
      <c r="AO24" s="762"/>
      <c r="AP24" s="762"/>
      <c r="AQ24" s="762"/>
      <c r="AR24" s="762"/>
      <c r="AS24" s="762"/>
      <c r="AT24" s="762"/>
      <c r="AU24" s="762"/>
      <c r="AV24" s="762"/>
      <c r="AW24" s="762"/>
      <c r="AX24" s="762"/>
      <c r="AY24" s="762"/>
      <c r="AZ24" s="762"/>
      <c r="BA24" s="762"/>
      <c r="BB24" s="762"/>
      <c r="BC24" s="762"/>
      <c r="BD24" s="762"/>
      <c r="BE24" s="762"/>
      <c r="BF24" s="762"/>
      <c r="BG24" s="762"/>
      <c r="BH24" s="762"/>
      <c r="BI24" s="762"/>
      <c r="BJ24" s="762"/>
      <c r="BK24" s="762"/>
      <c r="BL24" s="762"/>
      <c r="BM24" s="762"/>
      <c r="BN24" s="762"/>
      <c r="BO24" s="762"/>
      <c r="BP24" s="762"/>
      <c r="BQ24" s="762"/>
      <c r="BR24" s="762"/>
      <c r="BS24" s="762"/>
      <c r="BT24" s="762"/>
      <c r="BU24" s="762"/>
      <c r="BV24" s="762"/>
      <c r="BW24" s="762"/>
      <c r="BX24" s="762"/>
      <c r="BY24" s="762"/>
      <c r="BZ24" s="762"/>
      <c r="CA24" s="762"/>
      <c r="CB24" s="762"/>
      <c r="CC24" s="762"/>
      <c r="CD24" s="762"/>
      <c r="CE24" s="762"/>
      <c r="CF24" s="762"/>
      <c r="CG24" s="762"/>
      <c r="CH24" s="762"/>
      <c r="CI24" s="755"/>
      <c r="CJ24" s="755"/>
      <c r="CK24" s="755"/>
      <c r="CL24" s="763"/>
    </row>
    <row r="25" spans="1:90" x14ac:dyDescent="0.35">
      <c r="A25" s="761"/>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762"/>
      <c r="BK25" s="762"/>
      <c r="BL25" s="762"/>
      <c r="BM25" s="762"/>
      <c r="BN25" s="762"/>
      <c r="BO25" s="762"/>
      <c r="BP25" s="762"/>
      <c r="BQ25" s="762"/>
      <c r="BR25" s="762"/>
      <c r="BS25" s="762"/>
      <c r="BT25" s="762"/>
      <c r="BU25" s="762"/>
      <c r="BV25" s="762"/>
      <c r="BW25" s="762"/>
      <c r="BX25" s="762"/>
      <c r="BY25" s="762"/>
      <c r="BZ25" s="762"/>
      <c r="CA25" s="762"/>
      <c r="CB25" s="762"/>
      <c r="CC25" s="762"/>
      <c r="CD25" s="762"/>
      <c r="CE25" s="762"/>
      <c r="CF25" s="762"/>
      <c r="CG25" s="762"/>
      <c r="CH25" s="762"/>
      <c r="CI25" s="755"/>
      <c r="CJ25" s="755"/>
      <c r="CK25" s="755"/>
      <c r="CL25" s="763"/>
    </row>
    <row r="26" spans="1:90" x14ac:dyDescent="0.35">
      <c r="A26" s="761"/>
      <c r="B26" s="762"/>
      <c r="C26" s="762"/>
      <c r="D26" s="762"/>
      <c r="E26" s="762"/>
      <c r="F26" s="762"/>
      <c r="G26" s="762"/>
      <c r="H26" s="762"/>
      <c r="I26" s="762"/>
      <c r="J26" s="762"/>
      <c r="K26" s="762"/>
      <c r="L26" s="762"/>
      <c r="M26" s="762"/>
      <c r="N26" s="762"/>
      <c r="O26" s="762"/>
      <c r="P26" s="762"/>
      <c r="Q26" s="762"/>
      <c r="R26" s="762"/>
      <c r="S26" s="762"/>
      <c r="T26" s="762"/>
      <c r="U26" s="762"/>
      <c r="V26" s="762"/>
      <c r="W26" s="762"/>
      <c r="X26" s="762"/>
      <c r="Y26" s="762"/>
      <c r="Z26" s="762"/>
      <c r="AA26" s="762"/>
      <c r="AB26" s="762"/>
      <c r="AC26" s="762"/>
      <c r="AD26" s="762"/>
      <c r="AE26" s="762"/>
      <c r="AF26" s="762"/>
      <c r="AG26" s="762"/>
      <c r="AH26" s="762"/>
      <c r="AI26" s="762"/>
      <c r="AJ26" s="762"/>
      <c r="AK26" s="762"/>
      <c r="AL26" s="762"/>
      <c r="AM26" s="762"/>
      <c r="AN26" s="762"/>
      <c r="AO26" s="762"/>
      <c r="AP26" s="762"/>
      <c r="AQ26" s="762"/>
      <c r="AR26" s="762"/>
      <c r="AS26" s="762"/>
      <c r="AT26" s="762"/>
      <c r="AU26" s="762"/>
      <c r="AV26" s="762"/>
      <c r="AW26" s="762"/>
      <c r="AX26" s="762"/>
      <c r="AY26" s="762"/>
      <c r="AZ26" s="762"/>
      <c r="BA26" s="762"/>
      <c r="BB26" s="762"/>
      <c r="BC26" s="762"/>
      <c r="BD26" s="762"/>
      <c r="BE26" s="762"/>
      <c r="BF26" s="762"/>
      <c r="BG26" s="762"/>
      <c r="BH26" s="762"/>
      <c r="BI26" s="762"/>
      <c r="BJ26" s="762"/>
      <c r="BK26" s="762"/>
      <c r="BL26" s="762"/>
      <c r="BM26" s="762"/>
      <c r="BN26" s="762"/>
      <c r="BO26" s="762"/>
      <c r="BP26" s="762"/>
      <c r="BQ26" s="762"/>
      <c r="BR26" s="762"/>
      <c r="BS26" s="762"/>
      <c r="BT26" s="762"/>
      <c r="BU26" s="762"/>
      <c r="BV26" s="762"/>
      <c r="BW26" s="762"/>
      <c r="BX26" s="762"/>
      <c r="BY26" s="762"/>
      <c r="BZ26" s="762"/>
      <c r="CA26" s="762"/>
      <c r="CB26" s="762"/>
      <c r="CC26" s="762"/>
      <c r="CD26" s="762"/>
      <c r="CE26" s="762"/>
      <c r="CF26" s="762"/>
      <c r="CG26" s="762"/>
      <c r="CH26" s="762"/>
      <c r="CI26" s="755"/>
      <c r="CJ26" s="755"/>
      <c r="CK26" s="755"/>
      <c r="CL26" s="763"/>
    </row>
    <row r="27" spans="1:90" x14ac:dyDescent="0.35">
      <c r="A27" s="761"/>
      <c r="B27" s="762"/>
      <c r="C27" s="762"/>
      <c r="D27" s="762"/>
      <c r="E27" s="762"/>
      <c r="F27" s="762"/>
      <c r="G27" s="762"/>
      <c r="H27" s="762"/>
      <c r="I27" s="762"/>
      <c r="J27" s="762"/>
      <c r="K27" s="762"/>
      <c r="L27" s="762"/>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c r="AK27" s="762"/>
      <c r="AL27" s="762"/>
      <c r="AM27" s="762"/>
      <c r="AN27" s="762"/>
      <c r="AO27" s="762"/>
      <c r="AP27" s="762"/>
      <c r="AQ27" s="762"/>
      <c r="AR27" s="762"/>
      <c r="AS27" s="762"/>
      <c r="AT27" s="762"/>
      <c r="AU27" s="762"/>
      <c r="AV27" s="762"/>
      <c r="AW27" s="762"/>
      <c r="AX27" s="762"/>
      <c r="AY27" s="762"/>
      <c r="AZ27" s="762"/>
      <c r="BA27" s="762"/>
      <c r="BB27" s="762"/>
      <c r="BC27" s="762"/>
      <c r="BD27" s="762"/>
      <c r="BE27" s="762"/>
      <c r="BF27" s="762"/>
      <c r="BG27" s="762"/>
      <c r="BH27" s="762"/>
      <c r="BI27" s="762"/>
      <c r="BJ27" s="762"/>
      <c r="BK27" s="762"/>
      <c r="BL27" s="762"/>
      <c r="BM27" s="762"/>
      <c r="BN27" s="762"/>
      <c r="BO27" s="762"/>
      <c r="BP27" s="762"/>
      <c r="BQ27" s="762"/>
      <c r="BR27" s="762"/>
      <c r="BS27" s="762"/>
      <c r="BT27" s="762"/>
      <c r="BU27" s="762"/>
      <c r="BV27" s="762"/>
      <c r="BW27" s="762"/>
      <c r="BX27" s="762"/>
      <c r="BY27" s="762"/>
      <c r="BZ27" s="762"/>
      <c r="CA27" s="762"/>
      <c r="CB27" s="762"/>
      <c r="CC27" s="762"/>
      <c r="CD27" s="762"/>
      <c r="CE27" s="762"/>
      <c r="CF27" s="762"/>
      <c r="CG27" s="762"/>
      <c r="CH27" s="762"/>
      <c r="CI27" s="755"/>
      <c r="CJ27" s="755"/>
      <c r="CK27" s="755"/>
      <c r="CL27" s="763"/>
    </row>
    <row r="28" spans="1:90" x14ac:dyDescent="0.35">
      <c r="A28" s="761"/>
      <c r="B28" s="762"/>
      <c r="C28" s="762"/>
      <c r="D28" s="762"/>
      <c r="E28" s="762"/>
      <c r="F28" s="762"/>
      <c r="G28" s="762"/>
      <c r="H28" s="762"/>
      <c r="I28" s="762"/>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2"/>
      <c r="AJ28" s="762"/>
      <c r="AK28" s="762"/>
      <c r="AL28" s="762"/>
      <c r="AM28" s="762"/>
      <c r="AN28" s="762"/>
      <c r="AO28" s="762"/>
      <c r="AP28" s="762"/>
      <c r="AQ28" s="762"/>
      <c r="AR28" s="762"/>
      <c r="AS28" s="762"/>
      <c r="AT28" s="762"/>
      <c r="AU28" s="762"/>
      <c r="AV28" s="762"/>
      <c r="AW28" s="762"/>
      <c r="AX28" s="762"/>
      <c r="AY28" s="762"/>
      <c r="AZ28" s="762"/>
      <c r="BA28" s="762"/>
      <c r="BB28" s="762"/>
      <c r="BC28" s="762"/>
      <c r="BD28" s="762"/>
      <c r="BE28" s="762"/>
      <c r="BF28" s="762"/>
      <c r="BG28" s="762"/>
      <c r="BH28" s="762"/>
      <c r="BI28" s="762"/>
      <c r="BJ28" s="762"/>
      <c r="BK28" s="762"/>
      <c r="BL28" s="762"/>
      <c r="BM28" s="762"/>
      <c r="BN28" s="762"/>
      <c r="BO28" s="762"/>
      <c r="BP28" s="762"/>
      <c r="BQ28" s="762"/>
      <c r="BR28" s="762"/>
      <c r="BS28" s="762"/>
      <c r="BT28" s="762"/>
      <c r="BU28" s="762"/>
      <c r="BV28" s="762"/>
      <c r="BW28" s="762"/>
      <c r="BX28" s="762"/>
      <c r="BY28" s="762"/>
      <c r="BZ28" s="762"/>
      <c r="CA28" s="762"/>
      <c r="CB28" s="762"/>
      <c r="CC28" s="762"/>
      <c r="CD28" s="762"/>
      <c r="CE28" s="762"/>
      <c r="CF28" s="762"/>
      <c r="CG28" s="762"/>
      <c r="CH28" s="762"/>
      <c r="CI28" s="755"/>
      <c r="CJ28" s="755"/>
      <c r="CK28" s="755"/>
      <c r="CL28" s="763"/>
    </row>
    <row r="29" spans="1:90" x14ac:dyDescent="0.35">
      <c r="A29" s="761"/>
      <c r="B29" s="762"/>
      <c r="C29" s="762"/>
      <c r="D29" s="762"/>
      <c r="E29" s="762"/>
      <c r="F29" s="762"/>
      <c r="G29" s="762"/>
      <c r="H29" s="762"/>
      <c r="I29" s="762"/>
      <c r="J29" s="762"/>
      <c r="K29" s="762"/>
      <c r="L29" s="762"/>
      <c r="M29" s="762"/>
      <c r="N29" s="762"/>
      <c r="O29" s="762"/>
      <c r="P29" s="762"/>
      <c r="Q29" s="762"/>
      <c r="R29" s="762"/>
      <c r="S29" s="762"/>
      <c r="T29" s="762"/>
      <c r="U29" s="762"/>
      <c r="V29" s="762"/>
      <c r="W29" s="762"/>
      <c r="X29" s="762"/>
      <c r="Y29" s="762"/>
      <c r="Z29" s="762"/>
      <c r="AA29" s="762"/>
      <c r="AB29" s="762"/>
      <c r="AC29" s="762"/>
      <c r="AD29" s="762"/>
      <c r="AE29" s="762"/>
      <c r="AF29" s="762"/>
      <c r="AG29" s="762"/>
      <c r="AH29" s="762"/>
      <c r="AI29" s="762"/>
      <c r="AJ29" s="762"/>
      <c r="AK29" s="762"/>
      <c r="AL29" s="762"/>
      <c r="AM29" s="762"/>
      <c r="AN29" s="762"/>
      <c r="AO29" s="762"/>
      <c r="AP29" s="762"/>
      <c r="AQ29" s="762"/>
      <c r="AR29" s="762"/>
      <c r="AS29" s="762"/>
      <c r="AT29" s="762"/>
      <c r="AU29" s="762"/>
      <c r="AV29" s="762"/>
      <c r="AW29" s="762"/>
      <c r="AX29" s="762"/>
      <c r="AY29" s="762"/>
      <c r="AZ29" s="762"/>
      <c r="BA29" s="762"/>
      <c r="BB29" s="762"/>
      <c r="BC29" s="762"/>
      <c r="BD29" s="762"/>
      <c r="BE29" s="762"/>
      <c r="BF29" s="762"/>
      <c r="BG29" s="762"/>
      <c r="BH29" s="762"/>
      <c r="BI29" s="762"/>
      <c r="BJ29" s="762"/>
      <c r="BK29" s="762"/>
      <c r="BL29" s="762"/>
      <c r="BM29" s="762"/>
      <c r="BN29" s="762"/>
      <c r="BO29" s="762"/>
      <c r="BP29" s="762"/>
      <c r="BQ29" s="762"/>
      <c r="BR29" s="762"/>
      <c r="BS29" s="762"/>
      <c r="BT29" s="762"/>
      <c r="BU29" s="762"/>
      <c r="BV29" s="762"/>
      <c r="BW29" s="762"/>
      <c r="BX29" s="762"/>
      <c r="BY29" s="762"/>
      <c r="BZ29" s="762"/>
      <c r="CA29" s="762"/>
      <c r="CB29" s="762"/>
      <c r="CC29" s="762"/>
      <c r="CD29" s="762"/>
      <c r="CE29" s="762"/>
      <c r="CF29" s="762"/>
      <c r="CG29" s="762"/>
      <c r="CH29" s="762"/>
      <c r="CI29" s="755"/>
      <c r="CJ29" s="755"/>
      <c r="CK29" s="755"/>
      <c r="CL29" s="763"/>
    </row>
    <row r="30" spans="1:90" x14ac:dyDescent="0.35">
      <c r="A30" s="761"/>
      <c r="B30" s="762"/>
      <c r="C30" s="762"/>
      <c r="D30" s="762"/>
      <c r="E30" s="762"/>
      <c r="F30" s="762"/>
      <c r="G30" s="762"/>
      <c r="H30" s="762"/>
      <c r="I30" s="762"/>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L30" s="762"/>
      <c r="AM30" s="762"/>
      <c r="AN30" s="762"/>
      <c r="AO30" s="762"/>
      <c r="AP30" s="762"/>
      <c r="AQ30" s="762"/>
      <c r="AR30" s="762"/>
      <c r="AS30" s="762"/>
      <c r="AT30" s="762"/>
      <c r="AU30" s="762"/>
      <c r="AV30" s="762"/>
      <c r="AW30" s="762"/>
      <c r="AX30" s="762"/>
      <c r="AY30" s="762"/>
      <c r="AZ30" s="762"/>
      <c r="BA30" s="762"/>
      <c r="BB30" s="762"/>
      <c r="BC30" s="762"/>
      <c r="BD30" s="762"/>
      <c r="BE30" s="762"/>
      <c r="BF30" s="762"/>
      <c r="BG30" s="762"/>
      <c r="BH30" s="762"/>
      <c r="BI30" s="762"/>
      <c r="BJ30" s="762"/>
      <c r="BK30" s="762"/>
      <c r="BL30" s="762"/>
      <c r="BM30" s="762"/>
      <c r="BN30" s="762"/>
      <c r="BO30" s="762"/>
      <c r="BP30" s="762"/>
      <c r="BQ30" s="762"/>
      <c r="BR30" s="762"/>
      <c r="BS30" s="762"/>
      <c r="BT30" s="762"/>
      <c r="BU30" s="762"/>
      <c r="BV30" s="762"/>
      <c r="BW30" s="762"/>
      <c r="BX30" s="762"/>
      <c r="BY30" s="762"/>
      <c r="BZ30" s="762"/>
      <c r="CA30" s="762"/>
      <c r="CB30" s="762"/>
      <c r="CC30" s="762"/>
      <c r="CD30" s="762"/>
      <c r="CE30" s="762"/>
      <c r="CF30" s="762"/>
      <c r="CG30" s="762"/>
      <c r="CH30" s="762"/>
      <c r="CI30" s="755"/>
      <c r="CJ30" s="755"/>
      <c r="CK30" s="755"/>
      <c r="CL30" s="763"/>
    </row>
    <row r="31" spans="1:90" x14ac:dyDescent="0.35">
      <c r="A31" s="761"/>
      <c r="B31" s="762"/>
      <c r="C31" s="762"/>
      <c r="D31" s="762"/>
      <c r="E31" s="762"/>
      <c r="F31" s="762"/>
      <c r="G31" s="762"/>
      <c r="H31" s="762"/>
      <c r="I31" s="762"/>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2"/>
      <c r="AG31" s="762"/>
      <c r="AH31" s="762"/>
      <c r="AI31" s="762"/>
      <c r="AJ31" s="762"/>
      <c r="AK31" s="762"/>
      <c r="AL31" s="762"/>
      <c r="AM31" s="762"/>
      <c r="AN31" s="762"/>
      <c r="AO31" s="762"/>
      <c r="AP31" s="762"/>
      <c r="AQ31" s="762"/>
      <c r="AR31" s="762"/>
      <c r="AS31" s="762"/>
      <c r="AT31" s="762"/>
      <c r="AU31" s="762"/>
      <c r="AV31" s="762"/>
      <c r="AW31" s="762"/>
      <c r="AX31" s="762"/>
      <c r="AY31" s="762"/>
      <c r="AZ31" s="762"/>
      <c r="BA31" s="762"/>
      <c r="BB31" s="762"/>
      <c r="BC31" s="762"/>
      <c r="BD31" s="762"/>
      <c r="BE31" s="762"/>
      <c r="BF31" s="762"/>
      <c r="BG31" s="762"/>
      <c r="BH31" s="762"/>
      <c r="BI31" s="762"/>
      <c r="BJ31" s="762"/>
      <c r="BK31" s="762"/>
      <c r="BL31" s="762"/>
      <c r="BM31" s="762"/>
      <c r="BN31" s="762"/>
      <c r="BO31" s="762"/>
      <c r="BP31" s="762"/>
      <c r="BQ31" s="762"/>
      <c r="BR31" s="762"/>
      <c r="BS31" s="762"/>
      <c r="BT31" s="762"/>
      <c r="BU31" s="762"/>
      <c r="BV31" s="762"/>
      <c r="BW31" s="762"/>
      <c r="BX31" s="762"/>
      <c r="BY31" s="762"/>
      <c r="BZ31" s="762"/>
      <c r="CA31" s="762"/>
      <c r="CB31" s="762"/>
      <c r="CC31" s="762"/>
      <c r="CD31" s="762"/>
      <c r="CE31" s="762"/>
      <c r="CF31" s="762"/>
      <c r="CG31" s="762"/>
      <c r="CH31" s="762"/>
      <c r="CI31" s="755"/>
      <c r="CJ31" s="755"/>
      <c r="CK31" s="755"/>
      <c r="CL31" s="763"/>
    </row>
    <row r="32" spans="1:90" x14ac:dyDescent="0.35">
      <c r="A32" s="761"/>
      <c r="B32" s="762"/>
      <c r="C32" s="762"/>
      <c r="D32" s="762"/>
      <c r="E32" s="762"/>
      <c r="F32" s="762"/>
      <c r="G32" s="762"/>
      <c r="H32" s="762"/>
      <c r="I32" s="762"/>
      <c r="J32" s="762"/>
      <c r="K32" s="762"/>
      <c r="L32" s="762"/>
      <c r="M32" s="762"/>
      <c r="N32" s="762"/>
      <c r="O32" s="762"/>
      <c r="P32" s="762"/>
      <c r="Q32" s="762"/>
      <c r="R32" s="762"/>
      <c r="S32" s="762"/>
      <c r="T32" s="762"/>
      <c r="U32" s="762"/>
      <c r="V32" s="762"/>
      <c r="W32" s="762"/>
      <c r="X32" s="762"/>
      <c r="Y32" s="762"/>
      <c r="Z32" s="762"/>
      <c r="AA32" s="762"/>
      <c r="AB32" s="762"/>
      <c r="AC32" s="762"/>
      <c r="AD32" s="762"/>
      <c r="AE32" s="762"/>
      <c r="AF32" s="762"/>
      <c r="AG32" s="762"/>
      <c r="AH32" s="762"/>
      <c r="AI32" s="762"/>
      <c r="AJ32" s="762"/>
      <c r="AK32" s="762"/>
      <c r="AL32" s="762"/>
      <c r="AM32" s="762"/>
      <c r="AN32" s="762"/>
      <c r="AO32" s="762"/>
      <c r="AP32" s="762"/>
      <c r="AQ32" s="762"/>
      <c r="AR32" s="762"/>
      <c r="AS32" s="762"/>
      <c r="AT32" s="762"/>
      <c r="AU32" s="762"/>
      <c r="AV32" s="762"/>
      <c r="AW32" s="762"/>
      <c r="AX32" s="762"/>
      <c r="AY32" s="762"/>
      <c r="AZ32" s="762"/>
      <c r="BA32" s="762"/>
      <c r="BB32" s="762"/>
      <c r="BC32" s="762"/>
      <c r="BD32" s="762"/>
      <c r="BE32" s="762"/>
      <c r="BF32" s="762"/>
      <c r="BG32" s="762"/>
      <c r="BH32" s="762"/>
      <c r="BI32" s="762"/>
      <c r="BJ32" s="762"/>
      <c r="BK32" s="762"/>
      <c r="BL32" s="762"/>
      <c r="BM32" s="762"/>
      <c r="BN32" s="762"/>
      <c r="BO32" s="762"/>
      <c r="BP32" s="762"/>
      <c r="BQ32" s="762"/>
      <c r="BR32" s="762"/>
      <c r="BS32" s="762"/>
      <c r="BT32" s="762"/>
      <c r="BU32" s="762"/>
      <c r="BV32" s="762"/>
      <c r="BW32" s="762"/>
      <c r="BX32" s="762"/>
      <c r="BY32" s="762"/>
      <c r="BZ32" s="762"/>
      <c r="CA32" s="762"/>
      <c r="CB32" s="762"/>
      <c r="CC32" s="762"/>
      <c r="CD32" s="762"/>
      <c r="CE32" s="762"/>
      <c r="CF32" s="762"/>
      <c r="CG32" s="762"/>
      <c r="CH32" s="762"/>
      <c r="CI32" s="755"/>
      <c r="CJ32" s="755"/>
      <c r="CK32" s="755"/>
      <c r="CL32" s="763"/>
    </row>
    <row r="33" spans="1:90" x14ac:dyDescent="0.35">
      <c r="A33" s="761"/>
      <c r="B33" s="762"/>
      <c r="C33" s="762"/>
      <c r="D33" s="762"/>
      <c r="E33" s="762"/>
      <c r="F33" s="762"/>
      <c r="G33" s="762"/>
      <c r="H33" s="762"/>
      <c r="I33" s="762"/>
      <c r="J33" s="762"/>
      <c r="K33" s="762"/>
      <c r="L33" s="762"/>
      <c r="M33" s="762"/>
      <c r="N33" s="762"/>
      <c r="O33" s="762"/>
      <c r="P33" s="762"/>
      <c r="Q33" s="762"/>
      <c r="R33" s="762"/>
      <c r="S33" s="762"/>
      <c r="T33" s="762"/>
      <c r="U33" s="762"/>
      <c r="V33" s="762"/>
      <c r="W33" s="762"/>
      <c r="X33" s="762"/>
      <c r="Y33" s="762"/>
      <c r="Z33" s="762"/>
      <c r="AA33" s="762"/>
      <c r="AB33" s="762"/>
      <c r="AC33" s="762"/>
      <c r="AD33" s="762"/>
      <c r="AE33" s="762"/>
      <c r="AF33" s="762"/>
      <c r="AG33" s="762"/>
      <c r="AH33" s="762"/>
      <c r="AI33" s="762"/>
      <c r="AJ33" s="762"/>
      <c r="AK33" s="762"/>
      <c r="AL33" s="762"/>
      <c r="AM33" s="762"/>
      <c r="AN33" s="762"/>
      <c r="AO33" s="762"/>
      <c r="AP33" s="762"/>
      <c r="AQ33" s="762"/>
      <c r="AR33" s="762"/>
      <c r="AS33" s="762"/>
      <c r="AT33" s="762"/>
      <c r="AU33" s="762"/>
      <c r="AV33" s="762"/>
      <c r="AW33" s="762"/>
      <c r="AX33" s="762"/>
      <c r="AY33" s="762"/>
      <c r="AZ33" s="762"/>
      <c r="BA33" s="762"/>
      <c r="BB33" s="762"/>
      <c r="BC33" s="762"/>
      <c r="BD33" s="762"/>
      <c r="BE33" s="762"/>
      <c r="BF33" s="762"/>
      <c r="BG33" s="762"/>
      <c r="BH33" s="762"/>
      <c r="BI33" s="762"/>
      <c r="BJ33" s="762"/>
      <c r="BK33" s="762"/>
      <c r="BL33" s="762"/>
      <c r="BM33" s="762"/>
      <c r="BN33" s="762"/>
      <c r="BO33" s="762"/>
      <c r="BP33" s="762"/>
      <c r="BQ33" s="762"/>
      <c r="BR33" s="762"/>
      <c r="BS33" s="762"/>
      <c r="BT33" s="762"/>
      <c r="BU33" s="762"/>
      <c r="BV33" s="762"/>
      <c r="BW33" s="762"/>
      <c r="BX33" s="762"/>
      <c r="BY33" s="762"/>
      <c r="BZ33" s="762"/>
      <c r="CA33" s="762"/>
      <c r="CB33" s="762"/>
      <c r="CC33" s="762"/>
      <c r="CD33" s="762"/>
      <c r="CE33" s="762"/>
      <c r="CF33" s="762"/>
      <c r="CG33" s="762"/>
      <c r="CH33" s="762"/>
      <c r="CI33" s="755"/>
      <c r="CJ33" s="755"/>
      <c r="CK33" s="755"/>
      <c r="CL33" s="763"/>
    </row>
    <row r="34" spans="1:90" x14ac:dyDescent="0.35">
      <c r="A34" s="761"/>
      <c r="B34" s="762"/>
      <c r="C34" s="762"/>
      <c r="D34" s="762"/>
      <c r="E34" s="762"/>
      <c r="F34" s="762"/>
      <c r="G34" s="762"/>
      <c r="H34" s="762"/>
      <c r="I34" s="762"/>
      <c r="J34" s="762"/>
      <c r="K34" s="762"/>
      <c r="L34" s="762"/>
      <c r="M34" s="762"/>
      <c r="N34" s="762"/>
      <c r="O34" s="762"/>
      <c r="P34" s="762"/>
      <c r="Q34" s="762"/>
      <c r="R34" s="762"/>
      <c r="S34" s="762"/>
      <c r="T34" s="762"/>
      <c r="U34" s="762"/>
      <c r="V34" s="762"/>
      <c r="W34" s="762"/>
      <c r="X34" s="762"/>
      <c r="Y34" s="762"/>
      <c r="Z34" s="762"/>
      <c r="AA34" s="762"/>
      <c r="AB34" s="762"/>
      <c r="AC34" s="762"/>
      <c r="AD34" s="762"/>
      <c r="AE34" s="762"/>
      <c r="AF34" s="762"/>
      <c r="AG34" s="762"/>
      <c r="AH34" s="762"/>
      <c r="AI34" s="762"/>
      <c r="AJ34" s="762"/>
      <c r="AK34" s="762"/>
      <c r="AL34" s="762"/>
      <c r="AM34" s="762"/>
      <c r="AN34" s="762"/>
      <c r="AO34" s="762"/>
      <c r="AP34" s="762"/>
      <c r="AQ34" s="762"/>
      <c r="AR34" s="762"/>
      <c r="AS34" s="762"/>
      <c r="AT34" s="762"/>
      <c r="AU34" s="762"/>
      <c r="AV34" s="762"/>
      <c r="AW34" s="762"/>
      <c r="AX34" s="762"/>
      <c r="AY34" s="762"/>
      <c r="AZ34" s="762"/>
      <c r="BA34" s="762"/>
      <c r="BB34" s="762"/>
      <c r="BC34" s="762"/>
      <c r="BD34" s="762"/>
      <c r="BE34" s="762"/>
      <c r="BF34" s="762"/>
      <c r="BG34" s="762"/>
      <c r="BH34" s="762"/>
      <c r="BI34" s="762"/>
      <c r="BJ34" s="762"/>
      <c r="BK34" s="762"/>
      <c r="BL34" s="762"/>
      <c r="BM34" s="762"/>
      <c r="BN34" s="762"/>
      <c r="BO34" s="762"/>
      <c r="BP34" s="762"/>
      <c r="BQ34" s="762"/>
      <c r="BR34" s="762"/>
      <c r="BS34" s="762"/>
      <c r="BT34" s="762"/>
      <c r="BU34" s="762"/>
      <c r="BV34" s="762"/>
      <c r="BW34" s="762"/>
      <c r="BX34" s="762"/>
      <c r="BY34" s="762"/>
      <c r="BZ34" s="762"/>
      <c r="CA34" s="762"/>
      <c r="CB34" s="762"/>
      <c r="CC34" s="762"/>
      <c r="CD34" s="762"/>
      <c r="CE34" s="762"/>
      <c r="CF34" s="762"/>
      <c r="CG34" s="762"/>
      <c r="CH34" s="762"/>
      <c r="CI34" s="755"/>
      <c r="CJ34" s="755"/>
      <c r="CK34" s="755"/>
      <c r="CL34" s="763"/>
    </row>
    <row r="35" spans="1:90" x14ac:dyDescent="0.35">
      <c r="A35" s="761"/>
      <c r="B35" s="762"/>
      <c r="C35" s="762"/>
      <c r="D35" s="762"/>
      <c r="E35" s="762"/>
      <c r="F35" s="762"/>
      <c r="G35" s="762"/>
      <c r="H35" s="762"/>
      <c r="I35" s="762"/>
      <c r="J35" s="762"/>
      <c r="K35" s="762"/>
      <c r="L35" s="762"/>
      <c r="M35" s="762"/>
      <c r="N35" s="762"/>
      <c r="O35" s="762"/>
      <c r="P35" s="762"/>
      <c r="Q35" s="762"/>
      <c r="R35" s="762"/>
      <c r="S35" s="762"/>
      <c r="T35" s="762"/>
      <c r="U35" s="762"/>
      <c r="V35" s="762"/>
      <c r="W35" s="762"/>
      <c r="X35" s="762"/>
      <c r="Y35" s="762"/>
      <c r="Z35" s="762"/>
      <c r="AA35" s="762"/>
      <c r="AB35" s="762"/>
      <c r="AC35" s="762"/>
      <c r="AD35" s="762"/>
      <c r="AE35" s="762"/>
      <c r="AF35" s="762"/>
      <c r="AG35" s="762"/>
      <c r="AH35" s="762"/>
      <c r="AI35" s="762"/>
      <c r="AJ35" s="762"/>
      <c r="AK35" s="762"/>
      <c r="AL35" s="762"/>
      <c r="AM35" s="762"/>
      <c r="AN35" s="762"/>
      <c r="AO35" s="762"/>
      <c r="AP35" s="762"/>
      <c r="AQ35" s="762"/>
      <c r="AR35" s="762"/>
      <c r="AS35" s="762"/>
      <c r="AT35" s="762"/>
      <c r="AU35" s="762"/>
      <c r="AV35" s="762"/>
      <c r="AW35" s="762"/>
      <c r="AX35" s="762"/>
      <c r="AY35" s="762"/>
      <c r="AZ35" s="762"/>
      <c r="BA35" s="762"/>
      <c r="BB35" s="762"/>
      <c r="BC35" s="762"/>
      <c r="BD35" s="762"/>
      <c r="BE35" s="762"/>
      <c r="BF35" s="762"/>
      <c r="BG35" s="762"/>
      <c r="BH35" s="762"/>
      <c r="BI35" s="762"/>
      <c r="BJ35" s="762"/>
      <c r="BK35" s="762"/>
      <c r="BL35" s="762"/>
      <c r="BM35" s="762"/>
      <c r="BN35" s="762"/>
      <c r="BO35" s="762"/>
      <c r="BP35" s="762"/>
      <c r="BQ35" s="762"/>
      <c r="BR35" s="762"/>
      <c r="BS35" s="762"/>
      <c r="BT35" s="762"/>
      <c r="BU35" s="762"/>
      <c r="BV35" s="762"/>
      <c r="BW35" s="762"/>
      <c r="BX35" s="762"/>
      <c r="BY35" s="762"/>
      <c r="BZ35" s="762"/>
      <c r="CA35" s="762"/>
      <c r="CB35" s="762"/>
      <c r="CC35" s="762"/>
      <c r="CD35" s="762"/>
      <c r="CE35" s="762"/>
      <c r="CF35" s="762"/>
      <c r="CG35" s="762"/>
      <c r="CH35" s="762"/>
      <c r="CI35" s="755"/>
      <c r="CJ35" s="755"/>
      <c r="CK35" s="755"/>
      <c r="CL35" s="763"/>
    </row>
    <row r="36" spans="1:90" x14ac:dyDescent="0.35">
      <c r="A36" s="761"/>
      <c r="B36" s="762"/>
      <c r="C36" s="762"/>
      <c r="D36" s="762"/>
      <c r="E36" s="762"/>
      <c r="F36" s="762"/>
      <c r="G36" s="762"/>
      <c r="H36" s="762"/>
      <c r="I36" s="762"/>
      <c r="J36" s="762"/>
      <c r="K36" s="762"/>
      <c r="L36" s="762"/>
      <c r="M36" s="762"/>
      <c r="N36" s="762"/>
      <c r="O36" s="762"/>
      <c r="P36" s="762"/>
      <c r="Q36" s="762"/>
      <c r="R36" s="762"/>
      <c r="S36" s="762"/>
      <c r="T36" s="762"/>
      <c r="U36" s="762"/>
      <c r="V36" s="762"/>
      <c r="W36" s="762"/>
      <c r="X36" s="762"/>
      <c r="Y36" s="762"/>
      <c r="Z36" s="762"/>
      <c r="AA36" s="762"/>
      <c r="AB36" s="762"/>
      <c r="AC36" s="762"/>
      <c r="AD36" s="762"/>
      <c r="AE36" s="762"/>
      <c r="AF36" s="762"/>
      <c r="AG36" s="762"/>
      <c r="AH36" s="762"/>
      <c r="AI36" s="762"/>
      <c r="AJ36" s="762"/>
      <c r="AK36" s="762"/>
      <c r="AL36" s="762"/>
      <c r="AM36" s="762"/>
      <c r="AN36" s="762"/>
      <c r="AO36" s="762"/>
      <c r="AP36" s="762"/>
      <c r="AQ36" s="762"/>
      <c r="AR36" s="762"/>
      <c r="AS36" s="762"/>
      <c r="AT36" s="762"/>
      <c r="AU36" s="762"/>
      <c r="AV36" s="762"/>
      <c r="AW36" s="762"/>
      <c r="AX36" s="762"/>
      <c r="AY36" s="762"/>
      <c r="AZ36" s="762"/>
      <c r="BA36" s="762"/>
      <c r="BB36" s="762"/>
      <c r="BC36" s="762"/>
      <c r="BD36" s="762"/>
      <c r="BE36" s="762"/>
      <c r="BF36" s="762"/>
      <c r="BG36" s="762"/>
      <c r="BH36" s="762"/>
      <c r="BI36" s="762"/>
      <c r="BJ36" s="762"/>
      <c r="BK36" s="762"/>
      <c r="BL36" s="762"/>
      <c r="BM36" s="762"/>
      <c r="BN36" s="762"/>
      <c r="BO36" s="762"/>
      <c r="BP36" s="762"/>
      <c r="BQ36" s="762"/>
      <c r="BR36" s="762"/>
      <c r="BS36" s="762"/>
      <c r="BT36" s="762"/>
      <c r="BU36" s="762"/>
      <c r="BV36" s="762"/>
      <c r="BW36" s="762"/>
      <c r="BX36" s="762"/>
      <c r="BY36" s="762"/>
      <c r="BZ36" s="762"/>
      <c r="CA36" s="762"/>
      <c r="CB36" s="762"/>
      <c r="CC36" s="762"/>
      <c r="CD36" s="762"/>
      <c r="CE36" s="762"/>
      <c r="CF36" s="762"/>
      <c r="CG36" s="762"/>
      <c r="CH36" s="762"/>
      <c r="CI36" s="755"/>
      <c r="CJ36" s="755"/>
      <c r="CK36" s="755"/>
      <c r="CL36" s="763"/>
    </row>
    <row r="37" spans="1:90" x14ac:dyDescent="0.35">
      <c r="A37" s="761"/>
      <c r="B37" s="762"/>
      <c r="C37" s="762"/>
      <c r="D37" s="762"/>
      <c r="E37" s="762"/>
      <c r="F37" s="762"/>
      <c r="G37" s="762"/>
      <c r="H37" s="762"/>
      <c r="I37" s="762"/>
      <c r="J37" s="762"/>
      <c r="K37" s="762"/>
      <c r="L37" s="762"/>
      <c r="M37" s="762"/>
      <c r="N37" s="762"/>
      <c r="O37" s="762"/>
      <c r="P37" s="762"/>
      <c r="Q37" s="762"/>
      <c r="R37" s="762"/>
      <c r="S37" s="762"/>
      <c r="T37" s="762"/>
      <c r="U37" s="762"/>
      <c r="V37" s="762"/>
      <c r="W37" s="762"/>
      <c r="X37" s="762"/>
      <c r="Y37" s="762"/>
      <c r="Z37" s="762"/>
      <c r="AA37" s="762"/>
      <c r="AB37" s="762"/>
      <c r="AC37" s="762"/>
      <c r="AD37" s="762"/>
      <c r="AE37" s="762"/>
      <c r="AF37" s="762"/>
      <c r="AG37" s="762"/>
      <c r="AH37" s="762"/>
      <c r="AI37" s="762"/>
      <c r="AJ37" s="762"/>
      <c r="AK37" s="762"/>
      <c r="AL37" s="762"/>
      <c r="AM37" s="762"/>
      <c r="AN37" s="762"/>
      <c r="AO37" s="762"/>
      <c r="AP37" s="762"/>
      <c r="AQ37" s="762"/>
      <c r="AR37" s="762"/>
      <c r="AS37" s="762"/>
      <c r="AT37" s="762"/>
      <c r="AU37" s="762"/>
      <c r="AV37" s="762"/>
      <c r="AW37" s="762"/>
      <c r="AX37" s="762"/>
      <c r="AY37" s="762"/>
      <c r="AZ37" s="762"/>
      <c r="BA37" s="762"/>
      <c r="BB37" s="762"/>
      <c r="BC37" s="762"/>
      <c r="BD37" s="762"/>
      <c r="BE37" s="762"/>
      <c r="BF37" s="762"/>
      <c r="BG37" s="762"/>
      <c r="BH37" s="762"/>
      <c r="BI37" s="762"/>
      <c r="BJ37" s="762"/>
      <c r="BK37" s="762"/>
      <c r="BL37" s="762"/>
      <c r="BM37" s="762"/>
      <c r="BN37" s="762"/>
      <c r="BO37" s="762"/>
      <c r="BP37" s="762"/>
      <c r="BQ37" s="762"/>
      <c r="BR37" s="762"/>
      <c r="BS37" s="762"/>
      <c r="BT37" s="762"/>
      <c r="BU37" s="762"/>
      <c r="BV37" s="762"/>
      <c r="BW37" s="762"/>
      <c r="BX37" s="762"/>
      <c r="BY37" s="762"/>
      <c r="BZ37" s="762"/>
      <c r="CA37" s="762"/>
      <c r="CB37" s="762"/>
      <c r="CC37" s="762"/>
      <c r="CD37" s="762"/>
      <c r="CE37" s="762"/>
      <c r="CF37" s="762"/>
      <c r="CG37" s="762"/>
      <c r="CH37" s="762"/>
      <c r="CI37" s="755"/>
      <c r="CJ37" s="755"/>
      <c r="CK37" s="755"/>
      <c r="CL37" s="763"/>
    </row>
    <row r="38" spans="1:90" x14ac:dyDescent="0.35">
      <c r="A38" s="761"/>
      <c r="B38" s="762"/>
      <c r="C38" s="762"/>
      <c r="D38" s="762"/>
      <c r="E38" s="762"/>
      <c r="F38" s="762"/>
      <c r="G38" s="762"/>
      <c r="H38" s="762"/>
      <c r="I38" s="762"/>
      <c r="J38" s="762"/>
      <c r="K38" s="762"/>
      <c r="L38" s="762"/>
      <c r="M38" s="762"/>
      <c r="N38" s="762"/>
      <c r="O38" s="762"/>
      <c r="P38" s="762"/>
      <c r="Q38" s="762"/>
      <c r="R38" s="762"/>
      <c r="S38" s="762"/>
      <c r="T38" s="762"/>
      <c r="U38" s="762"/>
      <c r="V38" s="762"/>
      <c r="W38" s="762"/>
      <c r="X38" s="762"/>
      <c r="Y38" s="762"/>
      <c r="Z38" s="762"/>
      <c r="AA38" s="762"/>
      <c r="AB38" s="762"/>
      <c r="AC38" s="762"/>
      <c r="AD38" s="762"/>
      <c r="AE38" s="762"/>
      <c r="AF38" s="762"/>
      <c r="AG38" s="762"/>
      <c r="AH38" s="762"/>
      <c r="AI38" s="762"/>
      <c r="AJ38" s="762"/>
      <c r="AK38" s="762"/>
      <c r="AL38" s="762"/>
      <c r="AM38" s="762"/>
      <c r="AN38" s="762"/>
      <c r="AO38" s="762"/>
      <c r="AP38" s="762"/>
      <c r="AQ38" s="762"/>
      <c r="AR38" s="762"/>
      <c r="AS38" s="762"/>
      <c r="AT38" s="762"/>
      <c r="AU38" s="762"/>
      <c r="AV38" s="762"/>
      <c r="AW38" s="762"/>
      <c r="AX38" s="762"/>
      <c r="AY38" s="762"/>
      <c r="AZ38" s="762"/>
      <c r="BA38" s="762"/>
      <c r="BB38" s="762"/>
      <c r="BC38" s="762"/>
      <c r="BD38" s="762"/>
      <c r="BE38" s="762"/>
      <c r="BF38" s="762"/>
      <c r="BG38" s="762"/>
      <c r="BH38" s="762"/>
      <c r="BI38" s="762"/>
      <c r="BJ38" s="762"/>
      <c r="BK38" s="762"/>
      <c r="BL38" s="762"/>
      <c r="BM38" s="762"/>
      <c r="BN38" s="762"/>
      <c r="BO38" s="762"/>
      <c r="BP38" s="762"/>
      <c r="BQ38" s="762"/>
      <c r="BR38" s="762"/>
      <c r="BS38" s="762"/>
      <c r="BT38" s="762"/>
      <c r="BU38" s="762"/>
      <c r="BV38" s="762"/>
      <c r="BW38" s="762"/>
      <c r="BX38" s="762"/>
      <c r="BY38" s="762"/>
      <c r="BZ38" s="762"/>
      <c r="CA38" s="762"/>
      <c r="CB38" s="762"/>
      <c r="CC38" s="762"/>
      <c r="CD38" s="762"/>
      <c r="CE38" s="762"/>
      <c r="CF38" s="762"/>
      <c r="CG38" s="762"/>
      <c r="CH38" s="762"/>
      <c r="CI38" s="755"/>
      <c r="CJ38" s="755"/>
      <c r="CK38" s="755"/>
      <c r="CL38" s="763"/>
    </row>
    <row r="39" spans="1:90" x14ac:dyDescent="0.35">
      <c r="A39" s="761"/>
      <c r="B39" s="762"/>
      <c r="C39" s="762"/>
      <c r="D39" s="762"/>
      <c r="E39" s="762"/>
      <c r="F39" s="762"/>
      <c r="G39" s="762"/>
      <c r="H39" s="762"/>
      <c r="I39" s="762"/>
      <c r="J39" s="762"/>
      <c r="K39" s="762"/>
      <c r="L39" s="762"/>
      <c r="M39" s="762"/>
      <c r="N39" s="762"/>
      <c r="O39" s="762"/>
      <c r="P39" s="762"/>
      <c r="Q39" s="762"/>
      <c r="R39" s="762"/>
      <c r="S39" s="762"/>
      <c r="T39" s="762"/>
      <c r="U39" s="762"/>
      <c r="V39" s="762"/>
      <c r="W39" s="762"/>
      <c r="X39" s="762"/>
      <c r="Y39" s="762"/>
      <c r="Z39" s="762"/>
      <c r="AA39" s="762"/>
      <c r="AB39" s="762"/>
      <c r="AC39" s="762"/>
      <c r="AD39" s="762"/>
      <c r="AE39" s="762"/>
      <c r="AF39" s="762"/>
      <c r="AG39" s="762"/>
      <c r="AH39" s="762"/>
      <c r="AI39" s="762"/>
      <c r="AJ39" s="762"/>
      <c r="AK39" s="762"/>
      <c r="AL39" s="762"/>
      <c r="AM39" s="762"/>
      <c r="AN39" s="762"/>
      <c r="AO39" s="762"/>
      <c r="AP39" s="762"/>
      <c r="AQ39" s="762"/>
      <c r="AR39" s="762"/>
      <c r="AS39" s="762"/>
      <c r="AT39" s="762"/>
      <c r="AU39" s="762"/>
      <c r="AV39" s="762"/>
      <c r="AW39" s="762"/>
      <c r="AX39" s="762"/>
      <c r="AY39" s="762"/>
      <c r="AZ39" s="762"/>
      <c r="BA39" s="762"/>
      <c r="BB39" s="762"/>
      <c r="BC39" s="762"/>
      <c r="BD39" s="762"/>
      <c r="BE39" s="762"/>
      <c r="BF39" s="762"/>
      <c r="BG39" s="762"/>
      <c r="BH39" s="762"/>
      <c r="BI39" s="762"/>
      <c r="BJ39" s="762"/>
      <c r="BK39" s="762"/>
      <c r="BL39" s="762"/>
      <c r="BM39" s="762"/>
      <c r="BN39" s="762"/>
      <c r="BO39" s="762"/>
      <c r="BP39" s="762"/>
      <c r="BQ39" s="762"/>
      <c r="BR39" s="762"/>
      <c r="BS39" s="762"/>
      <c r="BT39" s="762"/>
      <c r="BU39" s="762"/>
      <c r="BV39" s="762"/>
      <c r="BW39" s="762"/>
      <c r="BX39" s="762"/>
      <c r="BY39" s="762"/>
      <c r="BZ39" s="762"/>
      <c r="CA39" s="762"/>
      <c r="CB39" s="762"/>
      <c r="CC39" s="762"/>
      <c r="CD39" s="762"/>
      <c r="CE39" s="762"/>
      <c r="CF39" s="762"/>
      <c r="CG39" s="762"/>
      <c r="CH39" s="762"/>
      <c r="CI39" s="755"/>
      <c r="CJ39" s="755"/>
      <c r="CK39" s="755"/>
      <c r="CL39" s="763"/>
    </row>
    <row r="40" spans="1:90" x14ac:dyDescent="0.35">
      <c r="A40" s="761"/>
      <c r="B40" s="762"/>
      <c r="C40" s="762"/>
      <c r="D40" s="762"/>
      <c r="E40" s="762"/>
      <c r="F40" s="762"/>
      <c r="G40" s="762"/>
      <c r="H40" s="762"/>
      <c r="I40" s="762"/>
      <c r="J40" s="762"/>
      <c r="K40" s="762"/>
      <c r="L40" s="762"/>
      <c r="M40" s="762"/>
      <c r="N40" s="762"/>
      <c r="O40" s="762"/>
      <c r="P40" s="762"/>
      <c r="Q40" s="762"/>
      <c r="R40" s="762"/>
      <c r="S40" s="762"/>
      <c r="T40" s="762"/>
      <c r="U40" s="762"/>
      <c r="V40" s="762"/>
      <c r="W40" s="762"/>
      <c r="X40" s="762"/>
      <c r="Y40" s="762"/>
      <c r="Z40" s="762"/>
      <c r="AA40" s="762"/>
      <c r="AB40" s="762"/>
      <c r="AC40" s="762"/>
      <c r="AD40" s="762"/>
      <c r="AE40" s="762"/>
      <c r="AF40" s="762"/>
      <c r="AG40" s="762"/>
      <c r="AH40" s="762"/>
      <c r="AI40" s="762"/>
      <c r="AJ40" s="762"/>
      <c r="AK40" s="762"/>
      <c r="AL40" s="762"/>
      <c r="AM40" s="762"/>
      <c r="AN40" s="762"/>
      <c r="AO40" s="762"/>
      <c r="AP40" s="762"/>
      <c r="AQ40" s="762"/>
      <c r="AR40" s="762"/>
      <c r="AS40" s="762"/>
      <c r="AT40" s="762"/>
      <c r="AU40" s="762"/>
      <c r="AV40" s="762"/>
      <c r="AW40" s="762"/>
      <c r="AX40" s="762"/>
      <c r="AY40" s="762"/>
      <c r="AZ40" s="762"/>
      <c r="BA40" s="762"/>
      <c r="BB40" s="762"/>
      <c r="BC40" s="762"/>
      <c r="BD40" s="762"/>
      <c r="BE40" s="762"/>
      <c r="BF40" s="762"/>
      <c r="BG40" s="762"/>
      <c r="BH40" s="762"/>
      <c r="BI40" s="762"/>
      <c r="BJ40" s="762"/>
      <c r="BK40" s="762"/>
      <c r="BL40" s="762"/>
      <c r="BM40" s="762"/>
      <c r="BN40" s="762"/>
      <c r="BO40" s="762"/>
      <c r="BP40" s="762"/>
      <c r="BQ40" s="762"/>
      <c r="BR40" s="762"/>
      <c r="BS40" s="762"/>
      <c r="BT40" s="762"/>
      <c r="BU40" s="762"/>
      <c r="BV40" s="762"/>
      <c r="BW40" s="762"/>
      <c r="BX40" s="762"/>
      <c r="BY40" s="762"/>
      <c r="BZ40" s="762"/>
      <c r="CA40" s="762"/>
      <c r="CB40" s="762"/>
      <c r="CC40" s="762"/>
      <c r="CD40" s="762"/>
      <c r="CE40" s="762"/>
      <c r="CF40" s="762"/>
      <c r="CG40" s="762"/>
      <c r="CH40" s="762"/>
      <c r="CI40" s="755"/>
      <c r="CJ40" s="755"/>
      <c r="CK40" s="755"/>
      <c r="CL40" s="763"/>
    </row>
    <row r="41" spans="1:90" x14ac:dyDescent="0.35">
      <c r="A41" s="761"/>
      <c r="B41" s="762"/>
      <c r="C41" s="762"/>
      <c r="D41" s="762"/>
      <c r="E41" s="762"/>
      <c r="F41" s="762"/>
      <c r="G41" s="762"/>
      <c r="H41" s="762"/>
      <c r="I41" s="762"/>
      <c r="J41" s="762"/>
      <c r="K41" s="762"/>
      <c r="L41" s="762"/>
      <c r="M41" s="762"/>
      <c r="N41" s="762"/>
      <c r="O41" s="762"/>
      <c r="P41" s="762"/>
      <c r="Q41" s="762"/>
      <c r="R41" s="762"/>
      <c r="S41" s="762"/>
      <c r="T41" s="762"/>
      <c r="U41" s="762"/>
      <c r="V41" s="762"/>
      <c r="W41" s="762"/>
      <c r="X41" s="762"/>
      <c r="Y41" s="762"/>
      <c r="Z41" s="762"/>
      <c r="AA41" s="762"/>
      <c r="AB41" s="762"/>
      <c r="AC41" s="762"/>
      <c r="AD41" s="762"/>
      <c r="AE41" s="762"/>
      <c r="AF41" s="762"/>
      <c r="AG41" s="762"/>
      <c r="AH41" s="762"/>
      <c r="AI41" s="762"/>
      <c r="AJ41" s="762"/>
      <c r="AK41" s="762"/>
      <c r="AL41" s="762"/>
      <c r="AM41" s="762"/>
      <c r="AN41" s="762"/>
      <c r="AO41" s="762"/>
      <c r="AP41" s="762"/>
      <c r="AQ41" s="762"/>
      <c r="AR41" s="762"/>
      <c r="AS41" s="762"/>
      <c r="AT41" s="762"/>
      <c r="AU41" s="762"/>
      <c r="AV41" s="762"/>
      <c r="AW41" s="762"/>
      <c r="AX41" s="762"/>
      <c r="AY41" s="762"/>
      <c r="AZ41" s="762"/>
      <c r="BA41" s="762"/>
      <c r="BB41" s="762"/>
      <c r="BC41" s="762"/>
      <c r="BD41" s="762"/>
      <c r="BE41" s="762"/>
      <c r="BF41" s="762"/>
      <c r="BG41" s="762"/>
      <c r="BH41" s="762"/>
      <c r="BI41" s="762"/>
      <c r="BJ41" s="762"/>
      <c r="BK41" s="762"/>
      <c r="BL41" s="762"/>
      <c r="BM41" s="762"/>
      <c r="BN41" s="762"/>
      <c r="BO41" s="762"/>
      <c r="BP41" s="762"/>
      <c r="BQ41" s="762"/>
      <c r="BR41" s="762"/>
      <c r="BS41" s="762"/>
      <c r="BT41" s="762"/>
      <c r="BU41" s="762"/>
      <c r="BV41" s="762"/>
      <c r="BW41" s="762"/>
      <c r="BX41" s="762"/>
      <c r="BY41" s="762"/>
      <c r="BZ41" s="762"/>
      <c r="CA41" s="762"/>
      <c r="CB41" s="762"/>
      <c r="CC41" s="762"/>
      <c r="CD41" s="762"/>
      <c r="CE41" s="762"/>
      <c r="CF41" s="762"/>
      <c r="CG41" s="762"/>
      <c r="CH41" s="762"/>
      <c r="CI41" s="755"/>
      <c r="CJ41" s="755"/>
      <c r="CK41" s="755"/>
      <c r="CL41" s="763"/>
    </row>
    <row r="42" spans="1:90" x14ac:dyDescent="0.35">
      <c r="A42" s="761"/>
      <c r="B42" s="762"/>
      <c r="C42" s="762"/>
      <c r="D42" s="762"/>
      <c r="E42" s="762"/>
      <c r="F42" s="762"/>
      <c r="G42" s="762"/>
      <c r="H42" s="762"/>
      <c r="I42" s="762"/>
      <c r="J42" s="762"/>
      <c r="K42" s="762"/>
      <c r="L42" s="762"/>
      <c r="M42" s="762"/>
      <c r="N42" s="762"/>
      <c r="O42" s="762"/>
      <c r="P42" s="762"/>
      <c r="Q42" s="762"/>
      <c r="R42" s="762"/>
      <c r="S42" s="762"/>
      <c r="T42" s="762"/>
      <c r="U42" s="762"/>
      <c r="V42" s="762"/>
      <c r="W42" s="762"/>
      <c r="X42" s="762"/>
      <c r="Y42" s="762"/>
      <c r="Z42" s="762"/>
      <c r="AA42" s="762"/>
      <c r="AB42" s="762"/>
      <c r="AC42" s="762"/>
      <c r="AD42" s="762"/>
      <c r="AE42" s="762"/>
      <c r="AF42" s="762"/>
      <c r="AG42" s="762"/>
      <c r="AH42" s="762"/>
      <c r="AI42" s="762"/>
      <c r="AJ42" s="762"/>
      <c r="AK42" s="762"/>
      <c r="AL42" s="762"/>
      <c r="AM42" s="762"/>
      <c r="AN42" s="762"/>
      <c r="AO42" s="762"/>
      <c r="AP42" s="762"/>
      <c r="AQ42" s="762"/>
      <c r="AR42" s="762"/>
      <c r="AS42" s="762"/>
      <c r="AT42" s="762"/>
      <c r="AU42" s="762"/>
      <c r="AV42" s="762"/>
      <c r="AW42" s="762"/>
      <c r="AX42" s="762"/>
      <c r="AY42" s="762"/>
      <c r="AZ42" s="762"/>
      <c r="BA42" s="762"/>
      <c r="BB42" s="762"/>
      <c r="BC42" s="762"/>
      <c r="BD42" s="762"/>
      <c r="BE42" s="762"/>
      <c r="BF42" s="762"/>
      <c r="BG42" s="762"/>
      <c r="BH42" s="762"/>
      <c r="BI42" s="762"/>
      <c r="BJ42" s="762"/>
      <c r="BK42" s="762"/>
      <c r="BL42" s="762"/>
      <c r="BM42" s="762"/>
      <c r="BN42" s="762"/>
      <c r="BO42" s="762"/>
      <c r="BP42" s="762"/>
      <c r="BQ42" s="762"/>
      <c r="BR42" s="762"/>
      <c r="BS42" s="762"/>
      <c r="BT42" s="762"/>
      <c r="BU42" s="762"/>
      <c r="BV42" s="762"/>
      <c r="BW42" s="762"/>
      <c r="BX42" s="762"/>
      <c r="BY42" s="762"/>
      <c r="BZ42" s="762"/>
      <c r="CA42" s="762"/>
      <c r="CB42" s="762"/>
      <c r="CC42" s="762"/>
      <c r="CD42" s="762"/>
      <c r="CE42" s="762"/>
      <c r="CF42" s="762"/>
      <c r="CG42" s="762"/>
      <c r="CH42" s="762"/>
      <c r="CI42" s="755"/>
      <c r="CJ42" s="755"/>
      <c r="CK42" s="755"/>
      <c r="CL42" s="763"/>
    </row>
    <row r="43" spans="1:90" x14ac:dyDescent="0.35">
      <c r="A43" s="761"/>
      <c r="B43" s="762"/>
      <c r="C43" s="762"/>
      <c r="D43" s="762"/>
      <c r="E43" s="762"/>
      <c r="F43" s="762"/>
      <c r="G43" s="762"/>
      <c r="H43" s="762"/>
      <c r="I43" s="762"/>
      <c r="J43" s="762"/>
      <c r="K43" s="762"/>
      <c r="L43" s="762"/>
      <c r="M43" s="762"/>
      <c r="N43" s="762"/>
      <c r="O43" s="762"/>
      <c r="P43" s="762"/>
      <c r="Q43" s="762"/>
      <c r="R43" s="762"/>
      <c r="S43" s="762"/>
      <c r="T43" s="762"/>
      <c r="U43" s="762"/>
      <c r="V43" s="762"/>
      <c r="W43" s="762"/>
      <c r="X43" s="762"/>
      <c r="Y43" s="762"/>
      <c r="Z43" s="762"/>
      <c r="AA43" s="762"/>
      <c r="AB43" s="762"/>
      <c r="AC43" s="762"/>
      <c r="AD43" s="762"/>
      <c r="AE43" s="762"/>
      <c r="AF43" s="762"/>
      <c r="AG43" s="762"/>
      <c r="AH43" s="762"/>
      <c r="AI43" s="762"/>
      <c r="AJ43" s="762"/>
      <c r="AK43" s="762"/>
      <c r="AL43" s="762"/>
      <c r="AM43" s="762"/>
      <c r="AN43" s="762"/>
      <c r="AO43" s="762"/>
      <c r="AP43" s="762"/>
      <c r="AQ43" s="762"/>
      <c r="AR43" s="762"/>
      <c r="AS43" s="762"/>
      <c r="AT43" s="762"/>
      <c r="AU43" s="762"/>
      <c r="AV43" s="762"/>
      <c r="AW43" s="762"/>
      <c r="AX43" s="762"/>
      <c r="AY43" s="762"/>
      <c r="AZ43" s="762"/>
      <c r="BA43" s="762"/>
      <c r="BB43" s="762"/>
      <c r="BC43" s="762"/>
      <c r="BD43" s="762"/>
      <c r="BE43" s="762"/>
      <c r="BF43" s="762"/>
      <c r="BG43" s="762"/>
      <c r="BH43" s="762"/>
      <c r="BI43" s="762"/>
      <c r="BJ43" s="762"/>
      <c r="BK43" s="762"/>
      <c r="BL43" s="762"/>
      <c r="BM43" s="762"/>
      <c r="BN43" s="762"/>
      <c r="BO43" s="762"/>
      <c r="BP43" s="762"/>
      <c r="BQ43" s="762"/>
      <c r="BR43" s="762"/>
      <c r="BS43" s="762"/>
      <c r="BT43" s="762"/>
      <c r="BU43" s="762"/>
      <c r="BV43" s="762"/>
      <c r="BW43" s="762"/>
      <c r="BX43" s="762"/>
      <c r="BY43" s="762"/>
      <c r="BZ43" s="762"/>
      <c r="CA43" s="762"/>
      <c r="CB43" s="762"/>
      <c r="CC43" s="762"/>
      <c r="CD43" s="762"/>
      <c r="CE43" s="762"/>
      <c r="CF43" s="762"/>
      <c r="CG43" s="762"/>
      <c r="CH43" s="762"/>
      <c r="CI43" s="755"/>
      <c r="CJ43" s="755"/>
      <c r="CK43" s="755"/>
      <c r="CL43" s="763"/>
    </row>
    <row r="44" spans="1:90" x14ac:dyDescent="0.35">
      <c r="A44" s="761"/>
      <c r="B44" s="762"/>
      <c r="C44" s="762"/>
      <c r="D44" s="762"/>
      <c r="E44" s="762"/>
      <c r="F44" s="762"/>
      <c r="G44" s="762"/>
      <c r="H44" s="762"/>
      <c r="I44" s="762"/>
      <c r="J44" s="762"/>
      <c r="K44" s="762"/>
      <c r="L44" s="762"/>
      <c r="M44" s="762"/>
      <c r="N44" s="762"/>
      <c r="O44" s="762"/>
      <c r="P44" s="762"/>
      <c r="Q44" s="762"/>
      <c r="R44" s="762"/>
      <c r="S44" s="762"/>
      <c r="T44" s="762"/>
      <c r="U44" s="762"/>
      <c r="V44" s="762"/>
      <c r="W44" s="762"/>
      <c r="X44" s="762"/>
      <c r="Y44" s="762"/>
      <c r="Z44" s="762"/>
      <c r="AA44" s="762"/>
      <c r="AB44" s="762"/>
      <c r="AC44" s="762"/>
      <c r="AD44" s="762"/>
      <c r="AE44" s="762"/>
      <c r="AF44" s="762"/>
      <c r="AG44" s="762"/>
      <c r="AH44" s="762"/>
      <c r="AI44" s="762"/>
      <c r="AJ44" s="762"/>
      <c r="AK44" s="762"/>
      <c r="AL44" s="762"/>
      <c r="AM44" s="762"/>
      <c r="AN44" s="762"/>
      <c r="AO44" s="762"/>
      <c r="AP44" s="762"/>
      <c r="AQ44" s="762"/>
      <c r="AR44" s="762"/>
      <c r="AS44" s="762"/>
      <c r="AT44" s="762"/>
      <c r="AU44" s="762"/>
      <c r="AV44" s="762"/>
      <c r="AW44" s="762"/>
      <c r="AX44" s="762"/>
      <c r="AY44" s="762"/>
      <c r="AZ44" s="762"/>
      <c r="BA44" s="762"/>
      <c r="BB44" s="762"/>
      <c r="BC44" s="762"/>
      <c r="BD44" s="762"/>
      <c r="BE44" s="762"/>
      <c r="BF44" s="762"/>
      <c r="BG44" s="762"/>
      <c r="BH44" s="762"/>
      <c r="BI44" s="762"/>
      <c r="BJ44" s="762"/>
      <c r="BK44" s="762"/>
      <c r="BL44" s="762"/>
      <c r="BM44" s="762"/>
      <c r="BN44" s="762"/>
      <c r="BO44" s="762"/>
      <c r="BP44" s="762"/>
      <c r="BQ44" s="762"/>
      <c r="BR44" s="762"/>
      <c r="BS44" s="762"/>
      <c r="BT44" s="762"/>
      <c r="BU44" s="762"/>
      <c r="BV44" s="762"/>
      <c r="BW44" s="762"/>
      <c r="BX44" s="762"/>
      <c r="BY44" s="762"/>
      <c r="BZ44" s="762"/>
      <c r="CA44" s="762"/>
      <c r="CB44" s="762"/>
      <c r="CC44" s="762"/>
      <c r="CD44" s="762"/>
      <c r="CE44" s="762"/>
      <c r="CF44" s="762"/>
      <c r="CG44" s="762"/>
      <c r="CH44" s="762"/>
      <c r="CI44" s="755"/>
      <c r="CJ44" s="755"/>
      <c r="CK44" s="755"/>
      <c r="CL44" s="763"/>
    </row>
    <row r="45" spans="1:90" x14ac:dyDescent="0.35">
      <c r="A45" s="761"/>
      <c r="B45" s="764"/>
      <c r="C45" s="764"/>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c r="AM45" s="764"/>
      <c r="AN45" s="764"/>
      <c r="AO45" s="764"/>
      <c r="AP45" s="764"/>
      <c r="AQ45" s="764"/>
      <c r="AR45" s="764"/>
      <c r="AS45" s="764"/>
      <c r="AT45" s="764"/>
      <c r="AU45" s="764"/>
      <c r="AV45" s="764"/>
      <c r="AW45" s="764"/>
      <c r="AX45" s="764"/>
      <c r="AY45" s="764"/>
      <c r="AZ45" s="764"/>
      <c r="BA45" s="764"/>
      <c r="BB45" s="764"/>
      <c r="BC45" s="764"/>
      <c r="BD45" s="764"/>
      <c r="BE45" s="764"/>
      <c r="BF45" s="764"/>
      <c r="BG45" s="764"/>
      <c r="BH45" s="764"/>
      <c r="BI45" s="764"/>
      <c r="BJ45" s="764"/>
      <c r="BK45" s="764"/>
      <c r="BL45" s="764"/>
      <c r="BM45" s="764"/>
      <c r="BN45" s="764"/>
      <c r="BO45" s="764"/>
      <c r="BP45" s="764"/>
      <c r="BQ45" s="764"/>
      <c r="BR45" s="764"/>
      <c r="BS45" s="764"/>
      <c r="BT45" s="764"/>
      <c r="BU45" s="764"/>
      <c r="BV45" s="764"/>
      <c r="BW45" s="764"/>
      <c r="BX45" s="764"/>
      <c r="BY45" s="764"/>
      <c r="BZ45" s="764"/>
      <c r="CA45" s="764"/>
      <c r="CB45" s="764"/>
      <c r="CC45" s="764"/>
      <c r="CD45" s="764"/>
      <c r="CE45" s="764"/>
      <c r="CF45" s="764"/>
      <c r="CG45" s="764"/>
      <c r="CH45" s="764"/>
      <c r="CI45" s="755"/>
      <c r="CJ45" s="755"/>
      <c r="CK45" s="755"/>
      <c r="CL45" s="763"/>
    </row>
    <row r="46" spans="1:90" ht="5.25" customHeight="1" thickBot="1" x14ac:dyDescent="0.4">
      <c r="A46" s="765"/>
      <c r="B46" s="765"/>
      <c r="C46" s="765"/>
      <c r="D46" s="765"/>
      <c r="E46" s="765"/>
      <c r="F46" s="765"/>
      <c r="G46" s="765"/>
      <c r="H46" s="765"/>
      <c r="I46" s="765"/>
      <c r="J46" s="765"/>
      <c r="K46" s="765"/>
      <c r="L46" s="765"/>
      <c r="M46" s="765"/>
      <c r="N46" s="765"/>
      <c r="O46" s="765"/>
      <c r="P46" s="765"/>
      <c r="Q46" s="765"/>
      <c r="R46" s="765"/>
      <c r="S46" s="765"/>
      <c r="T46" s="765"/>
      <c r="U46" s="765"/>
      <c r="V46" s="765"/>
      <c r="W46" s="765"/>
      <c r="X46" s="765"/>
      <c r="Y46" s="765"/>
      <c r="Z46" s="765"/>
      <c r="AA46" s="765"/>
      <c r="AB46" s="765"/>
      <c r="AC46" s="765"/>
      <c r="AD46" s="765"/>
      <c r="AE46" s="765"/>
      <c r="AF46" s="765"/>
      <c r="AG46" s="765"/>
      <c r="AH46" s="765"/>
      <c r="AI46" s="765"/>
      <c r="AJ46" s="765"/>
      <c r="AK46" s="765"/>
      <c r="AL46" s="765"/>
      <c r="AM46" s="765"/>
      <c r="AN46" s="765"/>
      <c r="AO46" s="765"/>
      <c r="AP46" s="765"/>
      <c r="AQ46" s="765"/>
      <c r="AR46" s="765"/>
      <c r="AS46" s="765"/>
      <c r="AT46" s="765"/>
      <c r="AU46" s="765"/>
      <c r="AV46" s="765"/>
      <c r="AW46" s="765"/>
      <c r="AX46" s="765"/>
      <c r="AY46" s="765"/>
      <c r="AZ46" s="765"/>
      <c r="BA46" s="765"/>
      <c r="BB46" s="765"/>
      <c r="BC46" s="765"/>
      <c r="BD46" s="765"/>
      <c r="BE46" s="765"/>
      <c r="BF46" s="765"/>
      <c r="BG46" s="765"/>
      <c r="BH46" s="765"/>
      <c r="BI46" s="765"/>
      <c r="BJ46" s="765"/>
      <c r="BK46" s="765"/>
      <c r="BL46" s="765"/>
      <c r="BM46" s="765"/>
      <c r="BN46" s="765"/>
      <c r="BO46" s="765"/>
      <c r="BP46" s="765"/>
      <c r="BQ46" s="765"/>
      <c r="BR46" s="765"/>
      <c r="BS46" s="765"/>
      <c r="BT46" s="765"/>
      <c r="BU46" s="765"/>
      <c r="BV46" s="765"/>
      <c r="BW46" s="765"/>
      <c r="BX46" s="765"/>
      <c r="BY46" s="765"/>
      <c r="BZ46" s="765"/>
      <c r="CA46" s="765"/>
      <c r="CB46" s="765"/>
      <c r="CC46" s="765"/>
      <c r="CD46" s="765"/>
      <c r="CE46" s="765"/>
      <c r="CF46" s="765"/>
      <c r="CG46" s="765"/>
      <c r="CH46" s="765"/>
      <c r="CI46" s="765"/>
      <c r="CJ46" s="765"/>
      <c r="CK46" s="765"/>
      <c r="CL46" s="765"/>
    </row>
    <row r="47" spans="1:90" ht="5.25" customHeight="1" x14ac:dyDescent="0.35">
      <c r="A47" s="755"/>
      <c r="B47" s="755"/>
      <c r="C47" s="755"/>
      <c r="D47" s="755"/>
      <c r="E47" s="755"/>
      <c r="F47" s="755"/>
      <c r="G47" s="755"/>
      <c r="H47" s="755"/>
      <c r="I47" s="755"/>
      <c r="J47" s="755"/>
      <c r="K47" s="755"/>
      <c r="L47" s="755"/>
      <c r="M47" s="755"/>
      <c r="N47" s="755"/>
      <c r="O47" s="755"/>
      <c r="P47" s="755"/>
      <c r="Q47" s="755"/>
      <c r="R47" s="755"/>
      <c r="S47" s="755"/>
      <c r="T47" s="755"/>
      <c r="U47" s="755"/>
      <c r="V47" s="755"/>
      <c r="W47" s="755"/>
      <c r="X47" s="755"/>
      <c r="Y47" s="755"/>
      <c r="Z47" s="755"/>
      <c r="AA47" s="755"/>
      <c r="AB47" s="755"/>
      <c r="AC47" s="755"/>
      <c r="AD47" s="755"/>
      <c r="AE47" s="755"/>
      <c r="AF47" s="755"/>
      <c r="AG47" s="755"/>
      <c r="AH47" s="755"/>
      <c r="AI47" s="755"/>
      <c r="AJ47" s="755"/>
      <c r="AK47" s="755"/>
      <c r="AL47" s="755"/>
      <c r="AM47" s="755"/>
      <c r="AN47" s="755"/>
      <c r="AO47" s="755"/>
      <c r="AP47" s="755"/>
      <c r="AQ47" s="755"/>
      <c r="AR47" s="755"/>
      <c r="AS47" s="755"/>
      <c r="AT47" s="755"/>
      <c r="AU47" s="755"/>
      <c r="AV47" s="755"/>
      <c r="AW47" s="755"/>
      <c r="AX47" s="755"/>
      <c r="AY47" s="755"/>
      <c r="AZ47" s="755"/>
      <c r="BA47" s="755"/>
      <c r="BB47" s="755"/>
      <c r="BC47" s="755"/>
      <c r="BD47" s="755"/>
      <c r="BE47" s="755"/>
      <c r="BF47" s="755"/>
      <c r="BG47" s="755"/>
      <c r="BH47" s="755"/>
      <c r="BI47" s="755"/>
      <c r="BJ47" s="755"/>
      <c r="BK47" s="755"/>
      <c r="BL47" s="755"/>
      <c r="BM47" s="755"/>
      <c r="BN47" s="755"/>
      <c r="BO47" s="755"/>
      <c r="BP47" s="755"/>
      <c r="BQ47" s="755"/>
      <c r="BR47" s="755"/>
      <c r="BS47" s="755"/>
      <c r="BT47" s="755"/>
      <c r="BU47" s="755"/>
      <c r="BV47" s="755"/>
      <c r="BW47" s="755"/>
      <c r="BX47" s="755"/>
      <c r="BY47" s="755"/>
      <c r="BZ47" s="755"/>
      <c r="CA47" s="755"/>
      <c r="CB47" s="755"/>
      <c r="CC47" s="755"/>
      <c r="CD47" s="755"/>
      <c r="CE47" s="755"/>
      <c r="CF47" s="755"/>
      <c r="CG47" s="755"/>
      <c r="CH47" s="755"/>
      <c r="CI47" s="738"/>
      <c r="CJ47" s="738"/>
      <c r="CK47" s="738"/>
      <c r="CL47" s="738"/>
    </row>
    <row r="48" spans="1:90" ht="15.5" x14ac:dyDescent="0.35">
      <c r="A48" s="296" t="str">
        <f>'40-16 PRES - MANDATORY'!A65:BV65</f>
        <v>DeCAF 40-15 + DeCAF 40-16, Apr 21, 2025</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230" t="s">
        <v>819</v>
      </c>
      <c r="BB48" s="230"/>
      <c r="BC48" s="4"/>
      <c r="BD48" s="4"/>
      <c r="BE48" s="4"/>
      <c r="BF48" s="4"/>
      <c r="BG48" s="1702" t="str">
        <f>IF('DATA ENTRY SHEET'!AQ61&gt;0,'DATA ENTRY SHEET'!AQ61,"")</f>
        <v/>
      </c>
      <c r="BH48" s="1702" t="e">
        <f>IF(#REF!&gt;0,#REF!,"")</f>
        <v>#REF!</v>
      </c>
      <c r="BI48" s="1702" t="e">
        <f>IF(#REF!&gt;0,#REF!,"")</f>
        <v>#REF!</v>
      </c>
      <c r="BJ48" s="1702" t="e">
        <f>IF(#REF!&gt;0,#REF!,"")</f>
        <v>#REF!</v>
      </c>
      <c r="BK48" s="1702" t="e">
        <f>IF(#REF!&gt;0,#REF!,"")</f>
        <v>#REF!</v>
      </c>
      <c r="BL48" s="189"/>
      <c r="BM48" s="1653"/>
      <c r="BN48" s="1653"/>
      <c r="BO48" s="1653"/>
      <c r="BP48" s="1653"/>
      <c r="BQ48" s="1653"/>
      <c r="BR48" s="14"/>
      <c r="BS48" s="189"/>
      <c r="BT48" s="189"/>
      <c r="BU48" s="189"/>
      <c r="BV48" s="189"/>
      <c r="BW48" s="1654" t="s">
        <v>40</v>
      </c>
      <c r="BX48" s="1654"/>
      <c r="BY48" s="1654"/>
      <c r="BZ48" s="1654"/>
      <c r="CA48" s="1655"/>
      <c r="CB48" s="214"/>
      <c r="CC48" s="1656" t="s">
        <v>41</v>
      </c>
      <c r="CD48" s="1653"/>
      <c r="CE48" s="1653"/>
      <c r="CF48" s="1653"/>
      <c r="CG48" s="1655"/>
      <c r="CH48" s="214"/>
      <c r="CI48" s="738"/>
      <c r="CJ48" s="738"/>
      <c r="CK48" s="738"/>
      <c r="CL48" s="738"/>
    </row>
  </sheetData>
  <sheetProtection algorithmName="SHA-512" hashValue="F+0vWQtzu8S1gS3VlT+4CbxpdPn9yIWMuHipFUUiXUSMEhlZr4axZUdnLAI5YFmGattkNmse678YspZ2lIK7Mg==" saltValue="FBNuQb0oPT7gShzDPoh7tg==" spinCount="100000" sheet="1" selectLockedCells="1"/>
  <mergeCells count="21">
    <mergeCell ref="BG48:BK48"/>
    <mergeCell ref="BM48:BQ48"/>
    <mergeCell ref="BW48:CA48"/>
    <mergeCell ref="CC48:CG48"/>
    <mergeCell ref="K3:M3"/>
    <mergeCell ref="N3:U3"/>
    <mergeCell ref="Y3:AF3"/>
    <mergeCell ref="BB3:BC3"/>
    <mergeCell ref="BT3:BV3"/>
    <mergeCell ref="BW3:BX3"/>
    <mergeCell ref="CB3:CC3"/>
    <mergeCell ref="CD3:CH3"/>
    <mergeCell ref="A5:CL14"/>
    <mergeCell ref="A15:E15"/>
    <mergeCell ref="AP3:AV3"/>
    <mergeCell ref="J1:AG1"/>
    <mergeCell ref="J2:AG2"/>
    <mergeCell ref="BG1:BI1"/>
    <mergeCell ref="BD2:BI2"/>
    <mergeCell ref="BJ1:CL1"/>
    <mergeCell ref="BJ2:CL2"/>
  </mergeCells>
  <dataValidations count="1">
    <dataValidation type="textLength" operator="equal" allowBlank="1" showInputMessage="1" showErrorMessage="1" sqref="N3:N4" xr:uid="{00000000-0002-0000-2300-000000000000}">
      <formula1>13</formula1>
    </dataValidation>
  </dataValidations>
  <hyperlinks>
    <hyperlink ref="CN4" location="'DATA ENTRY SHEET'!A1" display="'DATA ENTRY SHEET'!A1" xr:uid="{EB56C8EA-24ED-4B4A-9A4A-37CCDF2EB52B}"/>
  </hyperlinks>
  <printOptions horizontalCentered="1" verticalCentered="1"/>
  <pageMargins left="0" right="0" top="0" bottom="0" header="0" footer="0"/>
  <pageSetup scale="6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CC77"/>
  <sheetViews>
    <sheetView workbookViewId="0">
      <pane ySplit="6" topLeftCell="A7" activePane="bottomLeft" state="frozen"/>
      <selection pane="bottomLeft" activeCell="N8" sqref="N8:U8"/>
    </sheetView>
  </sheetViews>
  <sheetFormatPr defaultColWidth="9.1796875" defaultRowHeight="14.5" x14ac:dyDescent="0.35"/>
  <cols>
    <col min="1" max="1" width="2.81640625" style="292" customWidth="1"/>
    <col min="2" max="8" width="1.81640625" style="292" customWidth="1"/>
    <col min="9" max="9" width="2.1796875" style="292" customWidth="1"/>
    <col min="10" max="12" width="1.81640625" style="292" customWidth="1"/>
    <col min="13" max="13" width="11.453125" style="292" customWidth="1"/>
    <col min="14" max="20" width="1.81640625" style="292" customWidth="1"/>
    <col min="21" max="21" width="5.54296875" style="292" customWidth="1"/>
    <col min="22" max="25" width="1.81640625" style="292" customWidth="1"/>
    <col min="26" max="26" width="5.81640625" style="292" customWidth="1"/>
    <col min="27" max="39" width="1.81640625" style="292" customWidth="1"/>
    <col min="40" max="40" width="12.81640625" style="292" customWidth="1"/>
    <col min="41" max="47" width="1.81640625" style="292" customWidth="1"/>
    <col min="48" max="48" width="5.1796875" style="292" customWidth="1"/>
    <col min="49" max="51" width="1.81640625" style="292" customWidth="1"/>
    <col min="52" max="52" width="8" style="292" customWidth="1"/>
    <col min="53" max="65" width="1.81640625" style="292" customWidth="1"/>
    <col min="66" max="66" width="3" style="292" customWidth="1"/>
    <col min="67" max="67" width="12.1796875" style="292" customWidth="1"/>
    <col min="68" max="68" width="2.453125" style="292" customWidth="1"/>
    <col min="69" max="73" width="1.81640625" style="292" customWidth="1"/>
    <col min="74" max="74" width="2.453125" style="292" customWidth="1"/>
    <col min="75" max="75" width="4.81640625" style="292" customWidth="1"/>
    <col min="76" max="76" width="2.453125" style="292" customWidth="1"/>
    <col min="77" max="78" width="1.81640625" style="292" customWidth="1"/>
    <col min="79" max="79" width="8.1796875" style="292" customWidth="1"/>
    <col min="80" max="80" width="2.453125" style="292" customWidth="1"/>
    <col min="81" max="81" width="20.81640625" style="292" bestFit="1" customWidth="1"/>
    <col min="82" max="149" width="1.81640625" style="292" customWidth="1"/>
    <col min="150" max="16384" width="9.1796875" style="292"/>
  </cols>
  <sheetData>
    <row r="1" spans="1:81" ht="15.5" x14ac:dyDescent="0.35">
      <c r="A1" s="216"/>
      <c r="B1" s="216" t="s">
        <v>7</v>
      </c>
      <c r="C1" s="216"/>
      <c r="D1" s="216"/>
      <c r="E1" s="216"/>
      <c r="F1" s="738"/>
      <c r="G1" s="217"/>
      <c r="H1" s="217"/>
      <c r="I1" s="217" t="str">
        <f>IF(NOT('DATA ENTRY SHEET'!$C$4=""),'DATA ENTRY SHEET'!$C$4,"")</f>
        <v/>
      </c>
      <c r="J1" s="218"/>
      <c r="K1" s="738"/>
      <c r="L1" s="218"/>
      <c r="M1" s="218"/>
      <c r="N1" s="218"/>
      <c r="O1" s="218"/>
      <c r="P1" s="218"/>
      <c r="Q1" s="218"/>
      <c r="R1" s="218"/>
      <c r="S1" s="218"/>
      <c r="T1" s="218"/>
      <c r="U1" s="218"/>
      <c r="V1" s="218"/>
      <c r="W1" s="218"/>
      <c r="X1" s="218"/>
      <c r="Y1" s="218"/>
      <c r="Z1" s="218"/>
      <c r="AA1" s="218"/>
      <c r="AB1" s="218"/>
      <c r="AC1" s="218"/>
      <c r="AD1" s="218"/>
      <c r="AE1" s="217"/>
      <c r="AF1" s="219"/>
      <c r="AG1" s="219"/>
      <c r="AH1" s="219"/>
      <c r="AI1" s="220"/>
      <c r="AJ1" s="220"/>
      <c r="AK1" s="220"/>
      <c r="AL1" s="220"/>
      <c r="AM1" s="219"/>
      <c r="AN1" s="219"/>
      <c r="AO1" s="219"/>
      <c r="AP1" s="219"/>
      <c r="AQ1" s="219"/>
      <c r="AR1" s="738"/>
      <c r="AS1" s="219"/>
      <c r="AT1" s="219"/>
      <c r="AU1" s="217"/>
      <c r="AV1" s="217"/>
      <c r="AW1" s="221" t="s">
        <v>793</v>
      </c>
      <c r="AX1" s="217"/>
      <c r="AY1" s="217"/>
      <c r="AZ1" s="217"/>
      <c r="BA1" s="217"/>
      <c r="BB1" s="217"/>
      <c r="BC1" s="738"/>
      <c r="BD1" s="217"/>
      <c r="BE1" s="222"/>
      <c r="BF1" s="222"/>
      <c r="BG1" s="222"/>
      <c r="BH1" s="217"/>
      <c r="BI1" s="217"/>
      <c r="BJ1" s="222"/>
      <c r="BK1" s="223" t="s">
        <v>550</v>
      </c>
      <c r="BL1" s="223"/>
      <c r="BM1" s="223"/>
      <c r="BN1" s="78" t="str">
        <f>IF(NOT('DATA ENTRY SHEET'!$AL$3=""),'DATA ENTRY SHEET'!$AL$3,"")</f>
        <v/>
      </c>
      <c r="BO1" s="78"/>
      <c r="BP1" s="78"/>
      <c r="BQ1" s="78"/>
      <c r="BR1" s="78"/>
      <c r="BS1" s="78"/>
      <c r="BT1" s="78"/>
      <c r="BU1" s="78"/>
      <c r="BV1" s="78"/>
      <c r="BW1" s="78"/>
      <c r="BX1" s="78"/>
      <c r="BY1" s="739"/>
      <c r="BZ1" s="739"/>
      <c r="CA1" s="739"/>
    </row>
    <row r="2" spans="1:81" ht="15.5" x14ac:dyDescent="0.35">
      <c r="A2" s="216"/>
      <c r="B2" s="216" t="s">
        <v>8</v>
      </c>
      <c r="C2" s="216"/>
      <c r="D2" s="216"/>
      <c r="E2" s="216"/>
      <c r="F2" s="216"/>
      <c r="G2" s="216"/>
      <c r="H2" s="216"/>
      <c r="I2" s="216"/>
      <c r="J2" s="738"/>
      <c r="K2" s="738"/>
      <c r="L2" s="218"/>
      <c r="M2" s="218" t="str">
        <f>IF(NOT('DATA ENTRY SHEET'!$C$6=""),'DATA ENTRY SHEET'!$C$6,"")</f>
        <v/>
      </c>
      <c r="N2" s="218"/>
      <c r="O2" s="218"/>
      <c r="P2" s="218"/>
      <c r="Q2" s="218"/>
      <c r="R2" s="218"/>
      <c r="S2" s="218"/>
      <c r="T2" s="218"/>
      <c r="U2" s="218"/>
      <c r="V2" s="218"/>
      <c r="W2" s="218"/>
      <c r="X2" s="218"/>
      <c r="Y2" s="218"/>
      <c r="Z2" s="218"/>
      <c r="AA2" s="218"/>
      <c r="AB2" s="218"/>
      <c r="AC2" s="218"/>
      <c r="AD2" s="218"/>
      <c r="AE2" s="219"/>
      <c r="AF2" s="219"/>
      <c r="AG2" s="219"/>
      <c r="AH2" s="219"/>
      <c r="AI2" s="218"/>
      <c r="AJ2" s="218"/>
      <c r="AK2" s="218"/>
      <c r="AL2" s="217"/>
      <c r="AM2" s="217"/>
      <c r="AN2" s="217"/>
      <c r="AO2" s="217"/>
      <c r="AP2" s="217"/>
      <c r="AQ2" s="217"/>
      <c r="AR2" s="217"/>
      <c r="AS2" s="217"/>
      <c r="AT2" s="217"/>
      <c r="AU2" s="219"/>
      <c r="AV2" s="219"/>
      <c r="AW2" s="219"/>
      <c r="AX2" s="219"/>
      <c r="AY2" s="219"/>
      <c r="AZ2" s="219"/>
      <c r="BA2" s="219"/>
      <c r="BB2" s="219"/>
      <c r="BC2" s="217"/>
      <c r="BD2" s="222"/>
      <c r="BE2" s="222"/>
      <c r="BF2" s="222"/>
      <c r="BG2" s="222"/>
      <c r="BH2" s="738"/>
      <c r="BI2" s="223"/>
      <c r="BJ2" s="223"/>
      <c r="BK2" s="223" t="s">
        <v>10</v>
      </c>
      <c r="BL2" s="223"/>
      <c r="BM2" s="223"/>
      <c r="BN2" s="78" t="str">
        <f>IF(NOT('DATA ENTRY SHEET'!$AS$3=""),'DATA ENTRY SHEET'!$AS$3,"")</f>
        <v/>
      </c>
      <c r="BO2" s="78"/>
      <c r="BP2" s="78"/>
      <c r="BQ2" s="78"/>
      <c r="BR2" s="78"/>
      <c r="BS2" s="78"/>
      <c r="BT2" s="78"/>
      <c r="BU2" s="78"/>
      <c r="BV2" s="78"/>
      <c r="BW2" s="78"/>
      <c r="BX2" s="78"/>
      <c r="BY2" s="739"/>
      <c r="BZ2" s="739"/>
      <c r="CA2" s="739"/>
    </row>
    <row r="3" spans="1:81" ht="16.5" customHeight="1" x14ac:dyDescent="0.35">
      <c r="A3" s="216"/>
      <c r="B3" s="216" t="s">
        <v>9</v>
      </c>
      <c r="C3" s="216"/>
      <c r="D3" s="216"/>
      <c r="E3" s="216"/>
      <c r="F3" s="216"/>
      <c r="G3" s="216"/>
      <c r="H3" s="216"/>
      <c r="I3" s="216"/>
      <c r="J3" s="217"/>
      <c r="K3" s="738"/>
      <c r="L3" s="738"/>
      <c r="M3" s="738"/>
      <c r="N3" s="738"/>
      <c r="O3" s="225" t="s">
        <v>550</v>
      </c>
      <c r="P3" s="220"/>
      <c r="Q3" s="220"/>
      <c r="R3" s="738"/>
      <c r="S3" s="220"/>
      <c r="T3" s="220" t="str">
        <f>IF(NOT('DATA ENTRY SHEET'!$C$8=""),'DATA ENTRY SHEET'!$C$8,"")</f>
        <v/>
      </c>
      <c r="U3" s="738"/>
      <c r="V3" s="738"/>
      <c r="W3" s="78"/>
      <c r="X3" s="738"/>
      <c r="Y3" s="738"/>
      <c r="Z3" s="226" t="s">
        <v>815</v>
      </c>
      <c r="AA3" s="738"/>
      <c r="AB3" s="78" t="str">
        <f>IF(NOT('DATA ENTRY SHEET'!$E$8=""),'DATA ENTRY SHEET'!$E$8,"")</f>
        <v/>
      </c>
      <c r="AC3" s="78"/>
      <c r="AD3" s="217"/>
      <c r="AE3" s="738"/>
      <c r="AF3" s="217"/>
      <c r="AG3" s="217"/>
      <c r="AH3" s="217"/>
      <c r="AI3" s="219"/>
      <c r="AJ3" s="219"/>
      <c r="AK3" s="219"/>
      <c r="AL3" s="221" t="s">
        <v>549</v>
      </c>
      <c r="AM3" s="738"/>
      <c r="AN3" s="218"/>
      <c r="AO3" s="218"/>
      <c r="AP3" s="218"/>
      <c r="AQ3" s="219"/>
      <c r="AR3" s="219"/>
      <c r="AS3" s="1715" t="str">
        <f>IF('DATA ENTRY SHEET'!C8&lt;&gt;"",IF('DATA ENTRY SHEET'!E8&lt;&gt;"",'DATA ENTRY SHEET'!H8&amp;"-01/"&amp;'DATA ENTRY SHEET'!H8&amp;"-02",'DATA ENTRY SHEET'!H8&amp;"-01"),IF('DATA ENTRY SHEET'!E8&lt;&gt;"",'DATA ENTRY SHEET'!H8&amp;"-02",""))</f>
        <v/>
      </c>
      <c r="AT3" s="1715"/>
      <c r="AU3" s="1715"/>
      <c r="AV3" s="1715"/>
      <c r="AW3" s="1715"/>
      <c r="AX3" s="1715"/>
      <c r="AY3" s="1715"/>
      <c r="AZ3" s="1715"/>
      <c r="BA3" s="219"/>
      <c r="BB3" s="219"/>
      <c r="BC3" s="217"/>
      <c r="BD3" s="219"/>
      <c r="BE3" s="219"/>
      <c r="BF3" s="219"/>
      <c r="BG3" s="219"/>
      <c r="BH3" s="219"/>
      <c r="BI3" s="219"/>
      <c r="BJ3" s="219"/>
      <c r="BK3" s="217"/>
      <c r="BL3" s="219"/>
      <c r="BM3" s="222"/>
      <c r="BN3" s="131"/>
      <c r="BO3" s="131"/>
      <c r="BP3" s="131"/>
      <c r="BQ3" s="227"/>
      <c r="BR3" s="227"/>
      <c r="BS3" s="222"/>
      <c r="BT3" s="222"/>
      <c r="BU3" s="222"/>
      <c r="BV3" s="227"/>
      <c r="BW3" s="227"/>
      <c r="BX3" s="228"/>
      <c r="BY3" s="4"/>
      <c r="BZ3" s="4"/>
      <c r="CA3" s="4"/>
    </row>
    <row r="4" spans="1:81" ht="2.25" customHeight="1" thickBot="1" x14ac:dyDescent="0.4">
      <c r="A4" s="749"/>
      <c r="B4" s="749"/>
      <c r="C4" s="749"/>
      <c r="D4" s="749"/>
      <c r="E4" s="749"/>
      <c r="F4" s="749"/>
      <c r="G4" s="749"/>
      <c r="H4" s="749"/>
      <c r="I4" s="749"/>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0"/>
      <c r="AS4" s="750"/>
      <c r="AT4" s="750"/>
      <c r="AU4" s="750"/>
      <c r="AV4" s="750"/>
      <c r="AW4" s="750"/>
      <c r="AX4" s="750"/>
      <c r="AY4" s="750"/>
      <c r="AZ4" s="750"/>
      <c r="BA4" s="750"/>
      <c r="BB4" s="750"/>
      <c r="BC4" s="750"/>
      <c r="BD4" s="750"/>
      <c r="BE4" s="750"/>
      <c r="BF4" s="750"/>
      <c r="BG4" s="750"/>
      <c r="BH4" s="750"/>
      <c r="BI4" s="750"/>
      <c r="BJ4" s="750"/>
      <c r="BK4" s="750"/>
      <c r="BL4" s="750"/>
      <c r="BM4" s="750"/>
      <c r="BN4" s="750"/>
      <c r="BO4" s="750"/>
      <c r="BP4" s="750"/>
      <c r="BQ4" s="750"/>
      <c r="BR4" s="750"/>
      <c r="BS4" s="750"/>
      <c r="BT4" s="750"/>
      <c r="BU4" s="750"/>
      <c r="BV4" s="750"/>
      <c r="BW4" s="750"/>
      <c r="BX4" s="750"/>
      <c r="BY4" s="751"/>
      <c r="BZ4" s="751"/>
      <c r="CA4" s="751"/>
    </row>
    <row r="5" spans="1:81" ht="3.75" customHeight="1" x14ac:dyDescent="0.35">
      <c r="A5" s="752"/>
      <c r="B5" s="752"/>
      <c r="C5" s="752"/>
      <c r="D5" s="752"/>
      <c r="E5" s="752"/>
      <c r="F5" s="752"/>
      <c r="G5" s="752"/>
      <c r="H5" s="752"/>
      <c r="I5" s="752"/>
      <c r="J5" s="753"/>
      <c r="K5" s="753"/>
      <c r="L5" s="753"/>
      <c r="M5" s="753"/>
      <c r="N5" s="753"/>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3"/>
      <c r="AX5" s="753"/>
      <c r="AY5" s="753"/>
      <c r="AZ5" s="753"/>
      <c r="BA5" s="753"/>
      <c r="BB5" s="753"/>
      <c r="BC5" s="753"/>
      <c r="BD5" s="753"/>
      <c r="BE5" s="753"/>
      <c r="BF5" s="753"/>
      <c r="BG5" s="753"/>
      <c r="BH5" s="753"/>
      <c r="BI5" s="753"/>
      <c r="BJ5" s="753"/>
      <c r="BK5" s="753"/>
      <c r="BL5" s="753"/>
      <c r="BM5" s="753"/>
      <c r="BN5" s="753"/>
      <c r="BO5" s="753"/>
      <c r="BP5" s="753"/>
      <c r="BQ5" s="753"/>
      <c r="BR5" s="753"/>
      <c r="BS5" s="753"/>
      <c r="BT5" s="753"/>
      <c r="BU5" s="753"/>
      <c r="BV5" s="753"/>
      <c r="BW5" s="753"/>
      <c r="BX5" s="753"/>
      <c r="BY5" s="738"/>
      <c r="BZ5" s="738"/>
      <c r="CA5" s="738"/>
    </row>
    <row r="6" spans="1:81" ht="19.5" customHeight="1" x14ac:dyDescent="0.5">
      <c r="A6" s="1716" t="s">
        <v>62</v>
      </c>
      <c r="B6" s="1716"/>
      <c r="C6" s="1716"/>
      <c r="D6" s="1716"/>
      <c r="E6" s="1716"/>
      <c r="F6" s="1716"/>
      <c r="G6" s="1716"/>
      <c r="H6" s="1716"/>
      <c r="I6" s="1716"/>
      <c r="J6" s="1716"/>
      <c r="K6" s="1716"/>
      <c r="L6" s="1716"/>
      <c r="M6" s="1716"/>
      <c r="N6" s="1717"/>
      <c r="O6" s="1717"/>
      <c r="P6" s="1717"/>
      <c r="Q6" s="1717"/>
      <c r="R6" s="1717"/>
      <c r="S6" s="1717"/>
      <c r="T6" s="1717"/>
      <c r="U6" s="1717"/>
      <c r="V6" s="754"/>
      <c r="W6" s="1718" t="s">
        <v>742</v>
      </c>
      <c r="X6" s="1718"/>
      <c r="Y6" s="1718"/>
      <c r="Z6" s="1718"/>
      <c r="AA6" s="754"/>
      <c r="AB6" s="1716" t="s">
        <v>62</v>
      </c>
      <c r="AC6" s="1716"/>
      <c r="AD6" s="1716"/>
      <c r="AE6" s="1716"/>
      <c r="AF6" s="1716"/>
      <c r="AG6" s="1716"/>
      <c r="AH6" s="1716"/>
      <c r="AI6" s="1716"/>
      <c r="AJ6" s="1716"/>
      <c r="AK6" s="1716"/>
      <c r="AL6" s="1716"/>
      <c r="AM6" s="1716"/>
      <c r="AN6" s="1716"/>
      <c r="AO6" s="1717"/>
      <c r="AP6" s="1717"/>
      <c r="AQ6" s="1717"/>
      <c r="AR6" s="1717"/>
      <c r="AS6" s="1717"/>
      <c r="AT6" s="1717"/>
      <c r="AU6" s="1717"/>
      <c r="AV6" s="1717"/>
      <c r="AW6" s="754"/>
      <c r="AX6" s="1718" t="s">
        <v>742</v>
      </c>
      <c r="AY6" s="1718"/>
      <c r="AZ6" s="1718"/>
      <c r="BA6" s="754"/>
      <c r="BB6" s="754"/>
      <c r="BC6" s="1716" t="s">
        <v>62</v>
      </c>
      <c r="BD6" s="1716"/>
      <c r="BE6" s="1716"/>
      <c r="BF6" s="1716"/>
      <c r="BG6" s="1716"/>
      <c r="BH6" s="1716"/>
      <c r="BI6" s="1716"/>
      <c r="BJ6" s="1716"/>
      <c r="BK6" s="1716"/>
      <c r="BL6" s="1716"/>
      <c r="BM6" s="1716"/>
      <c r="BN6" s="1716"/>
      <c r="BO6" s="1716"/>
      <c r="BP6" s="1717"/>
      <c r="BQ6" s="1717"/>
      <c r="BR6" s="1717"/>
      <c r="BS6" s="1717"/>
      <c r="BT6" s="1717"/>
      <c r="BU6" s="1717"/>
      <c r="BV6" s="1717"/>
      <c r="BW6" s="1717"/>
      <c r="BX6" s="754"/>
      <c r="BY6" s="1718" t="s">
        <v>742</v>
      </c>
      <c r="BZ6" s="1718"/>
      <c r="CA6" s="1718"/>
      <c r="CB6" s="229"/>
      <c r="CC6" s="735" t="s">
        <v>1025</v>
      </c>
    </row>
    <row r="7" spans="1:81" ht="21" x14ac:dyDescent="0.5">
      <c r="A7" s="1719"/>
      <c r="B7" s="1719"/>
      <c r="C7" s="1719"/>
      <c r="D7" s="1719"/>
      <c r="E7" s="1719"/>
      <c r="F7" s="1719"/>
      <c r="G7" s="1719"/>
      <c r="H7" s="1719"/>
      <c r="I7" s="1719"/>
      <c r="J7" s="1719"/>
      <c r="K7" s="1719"/>
      <c r="L7" s="1719"/>
      <c r="M7" s="1719"/>
      <c r="N7" s="1720"/>
      <c r="O7" s="1720"/>
      <c r="P7" s="1720"/>
      <c r="Q7" s="1720"/>
      <c r="R7" s="1720"/>
      <c r="S7" s="1720"/>
      <c r="T7" s="1720"/>
      <c r="U7" s="1720"/>
      <c r="V7" s="754"/>
      <c r="W7" s="1721"/>
      <c r="X7" s="1721"/>
      <c r="Y7" s="1721"/>
      <c r="Z7" s="1721"/>
      <c r="AA7" s="754"/>
      <c r="AB7" s="754"/>
      <c r="AC7" s="754"/>
      <c r="AD7" s="754"/>
      <c r="AE7" s="754"/>
      <c r="AF7" s="754"/>
      <c r="AG7" s="754"/>
      <c r="AH7" s="754"/>
      <c r="AI7" s="754"/>
      <c r="AJ7" s="754"/>
      <c r="AK7" s="754"/>
      <c r="AL7" s="754"/>
      <c r="AM7" s="754"/>
      <c r="AN7" s="754"/>
      <c r="AO7" s="754"/>
      <c r="AP7" s="754"/>
      <c r="AQ7" s="754"/>
      <c r="AR7" s="754"/>
      <c r="AS7" s="754"/>
      <c r="AT7" s="754"/>
      <c r="AU7" s="754"/>
      <c r="AV7" s="754"/>
      <c r="AW7" s="754"/>
      <c r="AX7" s="754"/>
      <c r="AY7" s="754"/>
      <c r="AZ7" s="754"/>
      <c r="BA7" s="754"/>
      <c r="BB7" s="754"/>
      <c r="BC7" s="754"/>
      <c r="BD7" s="754"/>
      <c r="BE7" s="754"/>
      <c r="BF7" s="754"/>
      <c r="BG7" s="754"/>
      <c r="BH7" s="754"/>
      <c r="BI7" s="754"/>
      <c r="BJ7" s="754"/>
      <c r="BK7" s="754"/>
      <c r="BL7" s="754"/>
      <c r="BM7" s="754"/>
      <c r="BN7" s="754"/>
      <c r="BO7" s="754"/>
      <c r="BP7" s="754"/>
      <c r="BQ7" s="754"/>
      <c r="BR7" s="754"/>
      <c r="BS7" s="754"/>
      <c r="BT7" s="754"/>
      <c r="BU7" s="754"/>
      <c r="BV7" s="754"/>
      <c r="BW7" s="754"/>
      <c r="BX7" s="754"/>
      <c r="BY7" s="754"/>
      <c r="BZ7" s="754"/>
      <c r="CA7" s="754"/>
    </row>
    <row r="8" spans="1:81" ht="21" x14ac:dyDescent="0.5">
      <c r="A8" s="1719" t="s">
        <v>204</v>
      </c>
      <c r="B8" s="1719"/>
      <c r="C8" s="1719"/>
      <c r="D8" s="1719"/>
      <c r="E8" s="1719"/>
      <c r="F8" s="1719"/>
      <c r="G8" s="1719"/>
      <c r="H8" s="1719"/>
      <c r="I8" s="1719"/>
      <c r="J8" s="1719"/>
      <c r="K8" s="1719"/>
      <c r="L8" s="1719"/>
      <c r="M8" s="1719"/>
      <c r="N8" s="1723"/>
      <c r="O8" s="1723"/>
      <c r="P8" s="1723"/>
      <c r="Q8" s="1723"/>
      <c r="R8" s="1723"/>
      <c r="S8" s="1723"/>
      <c r="T8" s="1723"/>
      <c r="U8" s="1723"/>
      <c r="V8" s="754"/>
      <c r="W8" s="1722" t="s">
        <v>205</v>
      </c>
      <c r="X8" s="1722"/>
      <c r="Y8" s="1722"/>
      <c r="Z8" s="1722"/>
      <c r="AA8" s="754"/>
      <c r="AB8" s="719" t="s">
        <v>145</v>
      </c>
      <c r="AC8" s="754"/>
      <c r="AD8" s="754"/>
      <c r="AE8" s="754"/>
      <c r="AF8" s="754"/>
      <c r="AG8" s="754"/>
      <c r="AH8" s="754"/>
      <c r="AI8" s="754"/>
      <c r="AJ8" s="754"/>
      <c r="AK8" s="754"/>
      <c r="AL8" s="754"/>
      <c r="AM8" s="754"/>
      <c r="AN8" s="754"/>
      <c r="AO8" s="1723"/>
      <c r="AP8" s="1723"/>
      <c r="AQ8" s="1723"/>
      <c r="AR8" s="1723"/>
      <c r="AS8" s="1723"/>
      <c r="AT8" s="1723"/>
      <c r="AU8" s="1723"/>
      <c r="AV8" s="1723"/>
      <c r="AW8" s="754"/>
      <c r="AX8" s="1722" t="s">
        <v>146</v>
      </c>
      <c r="AY8" s="1722"/>
      <c r="AZ8" s="1722"/>
      <c r="BA8" s="754"/>
      <c r="BB8" s="754"/>
      <c r="BC8" s="754"/>
      <c r="BD8" s="719" t="s">
        <v>64</v>
      </c>
      <c r="BE8" s="754"/>
      <c r="BF8" s="754"/>
      <c r="BG8" s="754"/>
      <c r="BH8" s="754"/>
      <c r="BI8" s="754"/>
      <c r="BJ8" s="754"/>
      <c r="BK8" s="754"/>
      <c r="BL8" s="754"/>
      <c r="BM8" s="754"/>
      <c r="BN8" s="754"/>
      <c r="BO8" s="754"/>
      <c r="BP8" s="1723"/>
      <c r="BQ8" s="1723"/>
      <c r="BR8" s="1723"/>
      <c r="BS8" s="1723"/>
      <c r="BT8" s="1723"/>
      <c r="BU8" s="1723"/>
      <c r="BV8" s="1723"/>
      <c r="BW8" s="1723"/>
      <c r="BX8" s="754"/>
      <c r="BY8" s="1722" t="s">
        <v>65</v>
      </c>
      <c r="BZ8" s="1722"/>
      <c r="CA8" s="1722"/>
      <c r="CB8" s="224"/>
      <c r="CC8" s="224"/>
    </row>
    <row r="9" spans="1:81" ht="21" x14ac:dyDescent="0.5">
      <c r="A9" s="1719" t="s">
        <v>206</v>
      </c>
      <c r="B9" s="1719"/>
      <c r="C9" s="1719"/>
      <c r="D9" s="1719"/>
      <c r="E9" s="1719"/>
      <c r="F9" s="1719"/>
      <c r="G9" s="1719"/>
      <c r="H9" s="1719"/>
      <c r="I9" s="1719"/>
      <c r="J9" s="1719"/>
      <c r="K9" s="1719"/>
      <c r="L9" s="1719"/>
      <c r="M9" s="1719"/>
      <c r="N9" s="1723"/>
      <c r="O9" s="1723"/>
      <c r="P9" s="1723"/>
      <c r="Q9" s="1723"/>
      <c r="R9" s="1723"/>
      <c r="S9" s="1723"/>
      <c r="T9" s="1723"/>
      <c r="U9" s="1723"/>
      <c r="V9" s="754"/>
      <c r="W9" s="1722" t="s">
        <v>207</v>
      </c>
      <c r="X9" s="1722"/>
      <c r="Y9" s="1722"/>
      <c r="Z9" s="1722"/>
      <c r="AA9" s="754"/>
      <c r="AB9" s="719" t="s">
        <v>816</v>
      </c>
      <c r="AC9" s="754"/>
      <c r="AD9" s="754"/>
      <c r="AE9" s="754"/>
      <c r="AF9" s="754"/>
      <c r="AG9" s="754" t="s">
        <v>827</v>
      </c>
      <c r="AH9" s="754"/>
      <c r="AI9" s="754"/>
      <c r="AJ9" s="754"/>
      <c r="AK9" s="754"/>
      <c r="AL9" s="754"/>
      <c r="AM9" s="754"/>
      <c r="AN9" s="754"/>
      <c r="AO9" s="1723"/>
      <c r="AP9" s="1723"/>
      <c r="AQ9" s="1723"/>
      <c r="AR9" s="1723"/>
      <c r="AS9" s="1723"/>
      <c r="AT9" s="1723"/>
      <c r="AU9" s="1723"/>
      <c r="AV9" s="1723"/>
      <c r="AW9" s="754"/>
      <c r="AX9" s="1724" t="s">
        <v>147</v>
      </c>
      <c r="AY9" s="1724"/>
      <c r="AZ9" s="1724"/>
      <c r="BA9" s="754"/>
      <c r="BB9" s="754"/>
      <c r="BC9" s="754"/>
      <c r="BD9" s="719" t="s">
        <v>66</v>
      </c>
      <c r="BE9" s="754"/>
      <c r="BF9" s="754"/>
      <c r="BG9" s="754"/>
      <c r="BH9" s="754"/>
      <c r="BI9" s="754"/>
      <c r="BJ9" s="754"/>
      <c r="BK9" s="754"/>
      <c r="BL9" s="754"/>
      <c r="BM9" s="754"/>
      <c r="BN9" s="754"/>
      <c r="BO9" s="754"/>
      <c r="BP9" s="1723"/>
      <c r="BQ9" s="1723"/>
      <c r="BR9" s="1723"/>
      <c r="BS9" s="1723"/>
      <c r="BT9" s="1723"/>
      <c r="BU9" s="1723"/>
      <c r="BV9" s="1723"/>
      <c r="BW9" s="1723"/>
      <c r="BX9" s="754"/>
      <c r="BY9" s="1722" t="s">
        <v>67</v>
      </c>
      <c r="BZ9" s="1722"/>
      <c r="CA9" s="1722"/>
      <c r="CB9" s="224"/>
      <c r="CC9" s="224"/>
    </row>
    <row r="10" spans="1:81" ht="21" x14ac:dyDescent="0.5">
      <c r="A10" s="1719" t="s">
        <v>208</v>
      </c>
      <c r="B10" s="1719"/>
      <c r="C10" s="1719"/>
      <c r="D10" s="1719"/>
      <c r="E10" s="1719"/>
      <c r="F10" s="1719"/>
      <c r="G10" s="1719"/>
      <c r="H10" s="1719"/>
      <c r="I10" s="1719"/>
      <c r="J10" s="1719"/>
      <c r="K10" s="1719"/>
      <c r="L10" s="1719"/>
      <c r="M10" s="1719"/>
      <c r="N10" s="1723"/>
      <c r="O10" s="1723"/>
      <c r="P10" s="1723"/>
      <c r="Q10" s="1723"/>
      <c r="R10" s="1723"/>
      <c r="S10" s="1723"/>
      <c r="T10" s="1723"/>
      <c r="U10" s="1723"/>
      <c r="V10" s="754"/>
      <c r="W10" s="1722" t="s">
        <v>209</v>
      </c>
      <c r="X10" s="1722"/>
      <c r="Y10" s="1722"/>
      <c r="Z10" s="1722"/>
      <c r="AA10" s="754"/>
      <c r="AB10" s="719" t="s">
        <v>148</v>
      </c>
      <c r="AC10" s="754"/>
      <c r="AD10" s="754"/>
      <c r="AE10" s="754"/>
      <c r="AF10" s="754"/>
      <c r="AG10" s="754"/>
      <c r="AH10" s="754"/>
      <c r="AI10" s="754"/>
      <c r="AJ10" s="754"/>
      <c r="AK10" s="754"/>
      <c r="AL10" s="754"/>
      <c r="AM10" s="754"/>
      <c r="AN10" s="754"/>
      <c r="AO10" s="1723"/>
      <c r="AP10" s="1723"/>
      <c r="AQ10" s="1723"/>
      <c r="AR10" s="1723"/>
      <c r="AS10" s="1723"/>
      <c r="AT10" s="1723"/>
      <c r="AU10" s="1723"/>
      <c r="AV10" s="1723"/>
      <c r="AW10" s="754"/>
      <c r="AX10" s="1724" t="s">
        <v>149</v>
      </c>
      <c r="AY10" s="1724"/>
      <c r="AZ10" s="1724"/>
      <c r="BA10" s="754"/>
      <c r="BB10" s="754"/>
      <c r="BC10" s="754"/>
      <c r="BD10" s="719" t="s">
        <v>68</v>
      </c>
      <c r="BE10" s="754"/>
      <c r="BF10" s="754"/>
      <c r="BG10" s="754"/>
      <c r="BH10" s="754"/>
      <c r="BI10" s="754"/>
      <c r="BJ10" s="754"/>
      <c r="BK10" s="754"/>
      <c r="BL10" s="754"/>
      <c r="BM10" s="754"/>
      <c r="BN10" s="754"/>
      <c r="BO10" s="754"/>
      <c r="BP10" s="1723"/>
      <c r="BQ10" s="1723"/>
      <c r="BR10" s="1723"/>
      <c r="BS10" s="1723"/>
      <c r="BT10" s="1723"/>
      <c r="BU10" s="1723"/>
      <c r="BV10" s="1723"/>
      <c r="BW10" s="1723"/>
      <c r="BX10" s="754"/>
      <c r="BY10" s="1722" t="s">
        <v>69</v>
      </c>
      <c r="BZ10" s="1722"/>
      <c r="CA10" s="1722"/>
      <c r="CB10" s="224"/>
      <c r="CC10" s="224"/>
    </row>
    <row r="11" spans="1:81" ht="21" x14ac:dyDescent="0.5">
      <c r="A11" s="1719" t="s">
        <v>210</v>
      </c>
      <c r="B11" s="1719"/>
      <c r="C11" s="1719"/>
      <c r="D11" s="1719"/>
      <c r="E11" s="1719"/>
      <c r="F11" s="1719"/>
      <c r="G11" s="1719"/>
      <c r="H11" s="1719"/>
      <c r="I11" s="1719"/>
      <c r="J11" s="1719"/>
      <c r="K11" s="1719"/>
      <c r="L11" s="1719"/>
      <c r="M11" s="1719"/>
      <c r="N11" s="1723"/>
      <c r="O11" s="1723"/>
      <c r="P11" s="1723"/>
      <c r="Q11" s="1723"/>
      <c r="R11" s="1723"/>
      <c r="S11" s="1723"/>
      <c r="T11" s="1723"/>
      <c r="U11" s="1723"/>
      <c r="V11" s="754"/>
      <c r="W11" s="1722" t="s">
        <v>211</v>
      </c>
      <c r="X11" s="1722"/>
      <c r="Y11" s="1722"/>
      <c r="Z11" s="1722"/>
      <c r="AA11" s="754"/>
      <c r="AB11" s="719" t="s">
        <v>150</v>
      </c>
      <c r="AC11" s="754"/>
      <c r="AD11" s="754"/>
      <c r="AE11" s="754"/>
      <c r="AF11" s="754"/>
      <c r="AG11" s="754"/>
      <c r="AH11" s="754"/>
      <c r="AI11" s="754"/>
      <c r="AJ11" s="754"/>
      <c r="AK11" s="754"/>
      <c r="AL11" s="754"/>
      <c r="AM11" s="754"/>
      <c r="AN11" s="754"/>
      <c r="AO11" s="1723"/>
      <c r="AP11" s="1723"/>
      <c r="AQ11" s="1723"/>
      <c r="AR11" s="1723"/>
      <c r="AS11" s="1723"/>
      <c r="AT11" s="1723"/>
      <c r="AU11" s="1723"/>
      <c r="AV11" s="1723"/>
      <c r="AW11" s="754"/>
      <c r="AX11" s="1724" t="s">
        <v>151</v>
      </c>
      <c r="AY11" s="1724"/>
      <c r="AZ11" s="1724"/>
      <c r="BA11" s="754"/>
      <c r="BB11" s="754"/>
      <c r="BC11" s="754"/>
      <c r="BD11" s="719" t="s">
        <v>70</v>
      </c>
      <c r="BE11" s="754"/>
      <c r="BF11" s="754"/>
      <c r="BG11" s="754"/>
      <c r="BH11" s="754"/>
      <c r="BI11" s="754"/>
      <c r="BJ11" s="754"/>
      <c r="BK11" s="754"/>
      <c r="BL11" s="754"/>
      <c r="BM11" s="754"/>
      <c r="BN11" s="754"/>
      <c r="BO11" s="754"/>
      <c r="BP11" s="1723"/>
      <c r="BQ11" s="1723"/>
      <c r="BR11" s="1723"/>
      <c r="BS11" s="1723"/>
      <c r="BT11" s="1723"/>
      <c r="BU11" s="1723"/>
      <c r="BV11" s="1723"/>
      <c r="BW11" s="1723"/>
      <c r="BX11" s="754"/>
      <c r="BY11" s="1722" t="s">
        <v>71</v>
      </c>
      <c r="BZ11" s="1722"/>
      <c r="CA11" s="1722"/>
      <c r="CB11" s="224"/>
      <c r="CC11" s="224"/>
    </row>
    <row r="12" spans="1:81" ht="21" x14ac:dyDescent="0.5">
      <c r="A12" s="1719" t="s">
        <v>212</v>
      </c>
      <c r="B12" s="1719"/>
      <c r="C12" s="1719"/>
      <c r="D12" s="1719"/>
      <c r="E12" s="1719"/>
      <c r="F12" s="1719"/>
      <c r="G12" s="1719"/>
      <c r="H12" s="1719"/>
      <c r="I12" s="1719"/>
      <c r="J12" s="1719"/>
      <c r="K12" s="1719"/>
      <c r="L12" s="1719"/>
      <c r="M12" s="1719"/>
      <c r="N12" s="1723"/>
      <c r="O12" s="1723"/>
      <c r="P12" s="1723"/>
      <c r="Q12" s="1723"/>
      <c r="R12" s="1723"/>
      <c r="S12" s="1723"/>
      <c r="T12" s="1723"/>
      <c r="U12" s="1723"/>
      <c r="V12" s="754"/>
      <c r="W12" s="1722" t="s">
        <v>213</v>
      </c>
      <c r="X12" s="1722"/>
      <c r="Y12" s="1722"/>
      <c r="Z12" s="1722"/>
      <c r="AA12" s="754"/>
      <c r="AB12" s="719" t="s">
        <v>152</v>
      </c>
      <c r="AC12" s="754"/>
      <c r="AD12" s="754"/>
      <c r="AE12" s="754"/>
      <c r="AF12" s="754"/>
      <c r="AG12" s="754"/>
      <c r="AH12" s="754"/>
      <c r="AI12" s="754"/>
      <c r="AJ12" s="754"/>
      <c r="AK12" s="754"/>
      <c r="AL12" s="754"/>
      <c r="AM12" s="754"/>
      <c r="AN12" s="754"/>
      <c r="AO12" s="1723"/>
      <c r="AP12" s="1723"/>
      <c r="AQ12" s="1723"/>
      <c r="AR12" s="1723"/>
      <c r="AS12" s="1723"/>
      <c r="AT12" s="1723"/>
      <c r="AU12" s="1723"/>
      <c r="AV12" s="1723"/>
      <c r="AW12" s="754"/>
      <c r="AX12" s="1724" t="s">
        <v>153</v>
      </c>
      <c r="AY12" s="1724"/>
      <c r="AZ12" s="1724"/>
      <c r="BA12" s="754"/>
      <c r="BB12" s="754"/>
      <c r="BC12" s="754"/>
      <c r="BD12" s="719" t="s">
        <v>72</v>
      </c>
      <c r="BE12" s="754"/>
      <c r="BF12" s="754"/>
      <c r="BG12" s="754"/>
      <c r="BH12" s="754"/>
      <c r="BI12" s="754"/>
      <c r="BJ12" s="754"/>
      <c r="BK12" s="754"/>
      <c r="BL12" s="754"/>
      <c r="BM12" s="754"/>
      <c r="BN12" s="754"/>
      <c r="BO12" s="754"/>
      <c r="BP12" s="1723"/>
      <c r="BQ12" s="1723"/>
      <c r="BR12" s="1723"/>
      <c r="BS12" s="1723"/>
      <c r="BT12" s="1723"/>
      <c r="BU12" s="1723"/>
      <c r="BV12" s="1723"/>
      <c r="BW12" s="1723"/>
      <c r="BX12" s="754"/>
      <c r="BY12" s="1722" t="s">
        <v>73</v>
      </c>
      <c r="BZ12" s="1722"/>
      <c r="CA12" s="1722"/>
      <c r="CB12" s="224"/>
      <c r="CC12" s="224"/>
    </row>
    <row r="13" spans="1:81" ht="21" x14ac:dyDescent="0.5">
      <c r="A13" s="1719" t="s">
        <v>214</v>
      </c>
      <c r="B13" s="1719"/>
      <c r="C13" s="1719"/>
      <c r="D13" s="1719"/>
      <c r="E13" s="1719"/>
      <c r="F13" s="1719"/>
      <c r="G13" s="1719"/>
      <c r="H13" s="1719"/>
      <c r="I13" s="1719"/>
      <c r="J13" s="1719"/>
      <c r="K13" s="1719"/>
      <c r="L13" s="1719"/>
      <c r="M13" s="1719"/>
      <c r="N13" s="1723"/>
      <c r="O13" s="1723"/>
      <c r="P13" s="1723"/>
      <c r="Q13" s="1723"/>
      <c r="R13" s="1723"/>
      <c r="S13" s="1723"/>
      <c r="T13" s="1723"/>
      <c r="U13" s="1723"/>
      <c r="V13" s="754"/>
      <c r="W13" s="1722" t="s">
        <v>215</v>
      </c>
      <c r="X13" s="1722"/>
      <c r="Y13" s="1722"/>
      <c r="Z13" s="1722"/>
      <c r="AA13" s="754"/>
      <c r="AB13" s="719" t="s">
        <v>154</v>
      </c>
      <c r="AC13" s="754"/>
      <c r="AD13" s="754"/>
      <c r="AE13" s="754"/>
      <c r="AF13" s="754"/>
      <c r="AG13" s="754"/>
      <c r="AH13" s="754"/>
      <c r="AI13" s="754"/>
      <c r="AJ13" s="754"/>
      <c r="AK13" s="754"/>
      <c r="AL13" s="754"/>
      <c r="AM13" s="754"/>
      <c r="AN13" s="754"/>
      <c r="AO13" s="1723"/>
      <c r="AP13" s="1723"/>
      <c r="AQ13" s="1723"/>
      <c r="AR13" s="1723"/>
      <c r="AS13" s="1723"/>
      <c r="AT13" s="1723"/>
      <c r="AU13" s="1723"/>
      <c r="AV13" s="1723"/>
      <c r="AW13" s="754"/>
      <c r="AX13" s="1724" t="s">
        <v>155</v>
      </c>
      <c r="AY13" s="1724"/>
      <c r="AZ13" s="1724"/>
      <c r="BA13" s="754"/>
      <c r="BB13" s="754"/>
      <c r="BC13" s="754"/>
      <c r="BD13" s="719" t="s">
        <v>74</v>
      </c>
      <c r="BE13" s="754"/>
      <c r="BF13" s="754"/>
      <c r="BG13" s="754"/>
      <c r="BH13" s="754"/>
      <c r="BI13" s="754"/>
      <c r="BJ13" s="754"/>
      <c r="BK13" s="754"/>
      <c r="BL13" s="754"/>
      <c r="BM13" s="754"/>
      <c r="BN13" s="754"/>
      <c r="BO13" s="754"/>
      <c r="BP13" s="1723"/>
      <c r="BQ13" s="1723"/>
      <c r="BR13" s="1723"/>
      <c r="BS13" s="1723"/>
      <c r="BT13" s="1723"/>
      <c r="BU13" s="1723"/>
      <c r="BV13" s="1723"/>
      <c r="BW13" s="1723"/>
      <c r="BX13" s="754"/>
      <c r="BY13" s="1722" t="s">
        <v>75</v>
      </c>
      <c r="BZ13" s="1722"/>
      <c r="CA13" s="1722"/>
      <c r="CB13" s="224"/>
      <c r="CC13" s="224"/>
    </row>
    <row r="14" spans="1:81" ht="21" x14ac:dyDescent="0.5">
      <c r="A14" s="1719" t="s">
        <v>216</v>
      </c>
      <c r="B14" s="1719"/>
      <c r="C14" s="1719"/>
      <c r="D14" s="1719"/>
      <c r="E14" s="1719"/>
      <c r="F14" s="1719"/>
      <c r="G14" s="1719"/>
      <c r="H14" s="1719"/>
      <c r="I14" s="1719"/>
      <c r="J14" s="1719"/>
      <c r="K14" s="1719"/>
      <c r="L14" s="1719"/>
      <c r="M14" s="1719"/>
      <c r="N14" s="1723"/>
      <c r="O14" s="1723"/>
      <c r="P14" s="1723"/>
      <c r="Q14" s="1723"/>
      <c r="R14" s="1723"/>
      <c r="S14" s="1723"/>
      <c r="T14" s="1723"/>
      <c r="U14" s="1723"/>
      <c r="V14" s="754"/>
      <c r="W14" s="1722" t="s">
        <v>217</v>
      </c>
      <c r="X14" s="1722"/>
      <c r="Y14" s="1722"/>
      <c r="Z14" s="1722"/>
      <c r="AA14" s="754"/>
      <c r="AB14" s="719" t="s">
        <v>156</v>
      </c>
      <c r="AC14" s="754"/>
      <c r="AD14" s="754"/>
      <c r="AE14" s="754"/>
      <c r="AF14" s="754"/>
      <c r="AG14" s="754"/>
      <c r="AH14" s="754"/>
      <c r="AI14" s="754"/>
      <c r="AJ14" s="754"/>
      <c r="AK14" s="754"/>
      <c r="AL14" s="754"/>
      <c r="AM14" s="754"/>
      <c r="AN14" s="754"/>
      <c r="AO14" s="1723"/>
      <c r="AP14" s="1723"/>
      <c r="AQ14" s="1723"/>
      <c r="AR14" s="1723"/>
      <c r="AS14" s="1723"/>
      <c r="AT14" s="1723"/>
      <c r="AU14" s="1723"/>
      <c r="AV14" s="1723"/>
      <c r="AW14" s="754"/>
      <c r="AX14" s="1724" t="s">
        <v>157</v>
      </c>
      <c r="AY14" s="1724"/>
      <c r="AZ14" s="1724"/>
      <c r="BA14" s="754"/>
      <c r="BB14" s="754"/>
      <c r="BC14" s="754"/>
      <c r="BD14" s="719" t="s">
        <v>76</v>
      </c>
      <c r="BE14" s="754"/>
      <c r="BF14" s="754"/>
      <c r="BG14" s="754"/>
      <c r="BH14" s="754"/>
      <c r="BI14" s="754"/>
      <c r="BJ14" s="754"/>
      <c r="BK14" s="754"/>
      <c r="BL14" s="754"/>
      <c r="BM14" s="754"/>
      <c r="BN14" s="754"/>
      <c r="BO14" s="754"/>
      <c r="BP14" s="1723"/>
      <c r="BQ14" s="1723"/>
      <c r="BR14" s="1723"/>
      <c r="BS14" s="1723"/>
      <c r="BT14" s="1723"/>
      <c r="BU14" s="1723"/>
      <c r="BV14" s="1723"/>
      <c r="BW14" s="1723"/>
      <c r="BX14" s="754"/>
      <c r="BY14" s="1722" t="s">
        <v>77</v>
      </c>
      <c r="BZ14" s="1722"/>
      <c r="CA14" s="1722"/>
      <c r="CB14" s="224"/>
      <c r="CC14" s="224"/>
    </row>
    <row r="15" spans="1:81" ht="21" x14ac:dyDescent="0.5">
      <c r="A15" s="1719" t="s">
        <v>218</v>
      </c>
      <c r="B15" s="1719"/>
      <c r="C15" s="1719"/>
      <c r="D15" s="1719"/>
      <c r="E15" s="1719"/>
      <c r="F15" s="1719"/>
      <c r="G15" s="1719"/>
      <c r="H15" s="1719"/>
      <c r="I15" s="1719"/>
      <c r="J15" s="1719"/>
      <c r="K15" s="1719"/>
      <c r="L15" s="1719"/>
      <c r="M15" s="1719"/>
      <c r="N15" s="1723"/>
      <c r="O15" s="1723"/>
      <c r="P15" s="1723"/>
      <c r="Q15" s="1723"/>
      <c r="R15" s="1723"/>
      <c r="S15" s="1723"/>
      <c r="T15" s="1723"/>
      <c r="U15" s="1723"/>
      <c r="V15" s="754"/>
      <c r="W15" s="1722" t="s">
        <v>219</v>
      </c>
      <c r="X15" s="1722"/>
      <c r="Y15" s="1722"/>
      <c r="Z15" s="1722"/>
      <c r="AA15" s="754"/>
      <c r="AB15" s="719" t="s">
        <v>158</v>
      </c>
      <c r="AC15" s="754"/>
      <c r="AD15" s="754"/>
      <c r="AE15" s="754"/>
      <c r="AF15" s="754"/>
      <c r="AG15" s="754"/>
      <c r="AH15" s="754"/>
      <c r="AI15" s="754"/>
      <c r="AJ15" s="754"/>
      <c r="AK15" s="754"/>
      <c r="AL15" s="754"/>
      <c r="AM15" s="754"/>
      <c r="AN15" s="754"/>
      <c r="AO15" s="1723"/>
      <c r="AP15" s="1723"/>
      <c r="AQ15" s="1723"/>
      <c r="AR15" s="1723"/>
      <c r="AS15" s="1723"/>
      <c r="AT15" s="1723"/>
      <c r="AU15" s="1723"/>
      <c r="AV15" s="1723"/>
      <c r="AW15" s="754"/>
      <c r="AX15" s="1724" t="s">
        <v>159</v>
      </c>
      <c r="AY15" s="1724"/>
      <c r="AZ15" s="1724"/>
      <c r="BA15" s="754"/>
      <c r="BB15" s="754"/>
      <c r="BC15" s="754"/>
      <c r="BD15" s="719" t="s">
        <v>78</v>
      </c>
      <c r="BE15" s="754"/>
      <c r="BF15" s="754"/>
      <c r="BG15" s="754"/>
      <c r="BH15" s="754"/>
      <c r="BI15" s="754"/>
      <c r="BJ15" s="754"/>
      <c r="BK15" s="754"/>
      <c r="BL15" s="754"/>
      <c r="BM15" s="754"/>
      <c r="BN15" s="754"/>
      <c r="BO15" s="754"/>
      <c r="BP15" s="1723"/>
      <c r="BQ15" s="1723"/>
      <c r="BR15" s="1723"/>
      <c r="BS15" s="1723"/>
      <c r="BT15" s="1723"/>
      <c r="BU15" s="1723"/>
      <c r="BV15" s="1723"/>
      <c r="BW15" s="1723"/>
      <c r="BX15" s="754"/>
      <c r="BY15" s="1722" t="s">
        <v>79</v>
      </c>
      <c r="BZ15" s="1722"/>
      <c r="CA15" s="1722"/>
      <c r="CB15" s="224"/>
      <c r="CC15" s="224"/>
    </row>
    <row r="16" spans="1:81" ht="21" x14ac:dyDescent="0.5">
      <c r="A16" s="1719" t="s">
        <v>220</v>
      </c>
      <c r="B16" s="1719"/>
      <c r="C16" s="1719"/>
      <c r="D16" s="1719"/>
      <c r="E16" s="1719"/>
      <c r="F16" s="1719"/>
      <c r="G16" s="1719"/>
      <c r="H16" s="1719"/>
      <c r="I16" s="1719"/>
      <c r="J16" s="1719"/>
      <c r="K16" s="1719"/>
      <c r="L16" s="1719"/>
      <c r="M16" s="1719"/>
      <c r="N16" s="1723"/>
      <c r="O16" s="1723"/>
      <c r="P16" s="1723"/>
      <c r="Q16" s="1723"/>
      <c r="R16" s="1723"/>
      <c r="S16" s="1723"/>
      <c r="T16" s="1723"/>
      <c r="U16" s="1723"/>
      <c r="V16" s="754"/>
      <c r="W16" s="1722" t="s">
        <v>221</v>
      </c>
      <c r="X16" s="1722"/>
      <c r="Y16" s="1722"/>
      <c r="Z16" s="1722"/>
      <c r="AA16" s="754"/>
      <c r="AB16" s="719" t="s">
        <v>160</v>
      </c>
      <c r="AC16" s="754"/>
      <c r="AD16" s="754"/>
      <c r="AE16" s="754"/>
      <c r="AF16" s="754"/>
      <c r="AG16" s="754"/>
      <c r="AH16" s="754"/>
      <c r="AI16" s="754"/>
      <c r="AJ16" s="754"/>
      <c r="AK16" s="754"/>
      <c r="AL16" s="754"/>
      <c r="AM16" s="754"/>
      <c r="AN16" s="754"/>
      <c r="AO16" s="1723"/>
      <c r="AP16" s="1723"/>
      <c r="AQ16" s="1723"/>
      <c r="AR16" s="1723"/>
      <c r="AS16" s="1723"/>
      <c r="AT16" s="1723"/>
      <c r="AU16" s="1723"/>
      <c r="AV16" s="1723"/>
      <c r="AW16" s="754"/>
      <c r="AX16" s="1724" t="s">
        <v>161</v>
      </c>
      <c r="AY16" s="1724"/>
      <c r="AZ16" s="1724"/>
      <c r="BA16" s="754"/>
      <c r="BB16" s="754"/>
      <c r="BC16" s="754"/>
      <c r="BD16" s="719" t="s">
        <v>80</v>
      </c>
      <c r="BE16" s="754"/>
      <c r="BF16" s="754"/>
      <c r="BG16" s="754"/>
      <c r="BH16" s="754"/>
      <c r="BI16" s="754"/>
      <c r="BJ16" s="754"/>
      <c r="BK16" s="754"/>
      <c r="BL16" s="754"/>
      <c r="BM16" s="754"/>
      <c r="BN16" s="754"/>
      <c r="BO16" s="754"/>
      <c r="BP16" s="1723"/>
      <c r="BQ16" s="1723"/>
      <c r="BR16" s="1723"/>
      <c r="BS16" s="1723"/>
      <c r="BT16" s="1723"/>
      <c r="BU16" s="1723"/>
      <c r="BV16" s="1723"/>
      <c r="BW16" s="1723"/>
      <c r="BX16" s="754"/>
      <c r="BY16" s="1722" t="s">
        <v>81</v>
      </c>
      <c r="BZ16" s="1722"/>
      <c r="CA16" s="1722"/>
      <c r="CB16" s="224"/>
      <c r="CC16" s="224"/>
    </row>
    <row r="17" spans="1:81" ht="21" x14ac:dyDescent="0.5">
      <c r="A17" s="1719" t="s">
        <v>222</v>
      </c>
      <c r="B17" s="1719"/>
      <c r="C17" s="1719"/>
      <c r="D17" s="1719"/>
      <c r="E17" s="1719"/>
      <c r="F17" s="1719"/>
      <c r="G17" s="1719"/>
      <c r="H17" s="1719"/>
      <c r="I17" s="1719"/>
      <c r="J17" s="1719"/>
      <c r="K17" s="1719"/>
      <c r="L17" s="1719"/>
      <c r="M17" s="1719"/>
      <c r="N17" s="1723"/>
      <c r="O17" s="1723"/>
      <c r="P17" s="1723"/>
      <c r="Q17" s="1723"/>
      <c r="R17" s="1723"/>
      <c r="S17" s="1723"/>
      <c r="T17" s="1723"/>
      <c r="U17" s="1723"/>
      <c r="V17" s="754"/>
      <c r="W17" s="1722" t="s">
        <v>223</v>
      </c>
      <c r="X17" s="1722"/>
      <c r="Y17" s="1722"/>
      <c r="Z17" s="1722"/>
      <c r="AA17" s="754"/>
      <c r="AB17" s="719" t="s">
        <v>162</v>
      </c>
      <c r="AC17" s="754"/>
      <c r="AD17" s="754"/>
      <c r="AE17" s="754"/>
      <c r="AF17" s="754"/>
      <c r="AG17" s="754"/>
      <c r="AH17" s="754"/>
      <c r="AI17" s="754"/>
      <c r="AJ17" s="754"/>
      <c r="AK17" s="754"/>
      <c r="AL17" s="754"/>
      <c r="AM17" s="754"/>
      <c r="AN17" s="754"/>
      <c r="AO17" s="1723"/>
      <c r="AP17" s="1723"/>
      <c r="AQ17" s="1723"/>
      <c r="AR17" s="1723"/>
      <c r="AS17" s="1723"/>
      <c r="AT17" s="1723"/>
      <c r="AU17" s="1723"/>
      <c r="AV17" s="1723"/>
      <c r="AW17" s="754"/>
      <c r="AX17" s="1724" t="s">
        <v>163</v>
      </c>
      <c r="AY17" s="1724"/>
      <c r="AZ17" s="1724"/>
      <c r="BA17" s="754"/>
      <c r="BB17" s="754"/>
      <c r="BC17" s="754"/>
      <c r="BD17" s="719" t="s">
        <v>82</v>
      </c>
      <c r="BE17" s="754"/>
      <c r="BF17" s="754"/>
      <c r="BG17" s="754"/>
      <c r="BH17" s="754"/>
      <c r="BI17" s="754"/>
      <c r="BJ17" s="754"/>
      <c r="BK17" s="754"/>
      <c r="BL17" s="754"/>
      <c r="BM17" s="754"/>
      <c r="BN17" s="754"/>
      <c r="BO17" s="754"/>
      <c r="BP17" s="1723"/>
      <c r="BQ17" s="1723"/>
      <c r="BR17" s="1723"/>
      <c r="BS17" s="1723"/>
      <c r="BT17" s="1723"/>
      <c r="BU17" s="1723"/>
      <c r="BV17" s="1723"/>
      <c r="BW17" s="1723"/>
      <c r="BX17" s="754"/>
      <c r="BY17" s="1722" t="s">
        <v>83</v>
      </c>
      <c r="BZ17" s="1722"/>
      <c r="CA17" s="1722"/>
      <c r="CB17" s="224"/>
      <c r="CC17" s="224"/>
    </row>
    <row r="18" spans="1:81" ht="21" x14ac:dyDescent="0.5">
      <c r="A18" s="1719" t="s">
        <v>224</v>
      </c>
      <c r="B18" s="1719"/>
      <c r="C18" s="1719"/>
      <c r="D18" s="1719"/>
      <c r="E18" s="1719"/>
      <c r="F18" s="1719"/>
      <c r="G18" s="1719"/>
      <c r="H18" s="1719"/>
      <c r="I18" s="1719"/>
      <c r="J18" s="1719"/>
      <c r="K18" s="1719"/>
      <c r="L18" s="1719"/>
      <c r="M18" s="1719"/>
      <c r="N18" s="1723"/>
      <c r="O18" s="1723"/>
      <c r="P18" s="1723"/>
      <c r="Q18" s="1723"/>
      <c r="R18" s="1723"/>
      <c r="S18" s="1723"/>
      <c r="T18" s="1723"/>
      <c r="U18" s="1723"/>
      <c r="V18" s="754"/>
      <c r="W18" s="1722" t="s">
        <v>225</v>
      </c>
      <c r="X18" s="1722"/>
      <c r="Y18" s="1722"/>
      <c r="Z18" s="1722"/>
      <c r="AA18" s="754"/>
      <c r="AB18" s="719" t="s">
        <v>164</v>
      </c>
      <c r="AC18" s="754"/>
      <c r="AD18" s="754"/>
      <c r="AE18" s="754"/>
      <c r="AF18" s="754"/>
      <c r="AG18" s="754"/>
      <c r="AH18" s="754"/>
      <c r="AI18" s="754"/>
      <c r="AJ18" s="754"/>
      <c r="AK18" s="754"/>
      <c r="AL18" s="754"/>
      <c r="AM18" s="754"/>
      <c r="AN18" s="754"/>
      <c r="AO18" s="1723"/>
      <c r="AP18" s="1723"/>
      <c r="AQ18" s="1723"/>
      <c r="AR18" s="1723"/>
      <c r="AS18" s="1723"/>
      <c r="AT18" s="1723"/>
      <c r="AU18" s="1723"/>
      <c r="AV18" s="1723"/>
      <c r="AW18" s="754"/>
      <c r="AX18" s="1724" t="s">
        <v>165</v>
      </c>
      <c r="AY18" s="1724"/>
      <c r="AZ18" s="1724"/>
      <c r="BA18" s="754"/>
      <c r="BB18" s="754"/>
      <c r="BC18" s="754"/>
      <c r="BD18" s="719" t="s">
        <v>84</v>
      </c>
      <c r="BE18" s="754"/>
      <c r="BF18" s="754"/>
      <c r="BG18" s="754"/>
      <c r="BH18" s="754"/>
      <c r="BI18" s="754"/>
      <c r="BJ18" s="754"/>
      <c r="BK18" s="754"/>
      <c r="BL18" s="754"/>
      <c r="BM18" s="754"/>
      <c r="BN18" s="754"/>
      <c r="BO18" s="754"/>
      <c r="BP18" s="1723"/>
      <c r="BQ18" s="1723"/>
      <c r="BR18" s="1723"/>
      <c r="BS18" s="1723"/>
      <c r="BT18" s="1723"/>
      <c r="BU18" s="1723"/>
      <c r="BV18" s="1723"/>
      <c r="BW18" s="1723"/>
      <c r="BX18" s="754"/>
      <c r="BY18" s="1722" t="s">
        <v>85</v>
      </c>
      <c r="BZ18" s="1722"/>
      <c r="CA18" s="1722"/>
      <c r="CB18" s="224"/>
      <c r="CC18" s="224"/>
    </row>
    <row r="19" spans="1:81" ht="21" x14ac:dyDescent="0.5">
      <c r="A19" s="1719" t="s">
        <v>226</v>
      </c>
      <c r="B19" s="1719"/>
      <c r="C19" s="1719"/>
      <c r="D19" s="1719"/>
      <c r="E19" s="1719"/>
      <c r="F19" s="1719"/>
      <c r="G19" s="1719"/>
      <c r="H19" s="1719"/>
      <c r="I19" s="1719"/>
      <c r="J19" s="1719"/>
      <c r="K19" s="1719"/>
      <c r="L19" s="1719"/>
      <c r="M19" s="1719"/>
      <c r="N19" s="1723"/>
      <c r="O19" s="1723"/>
      <c r="P19" s="1723"/>
      <c r="Q19" s="1723"/>
      <c r="R19" s="1723"/>
      <c r="S19" s="1723"/>
      <c r="T19" s="1723"/>
      <c r="U19" s="1723"/>
      <c r="V19" s="754"/>
      <c r="W19" s="1722" t="s">
        <v>227</v>
      </c>
      <c r="X19" s="1722"/>
      <c r="Y19" s="1722"/>
      <c r="Z19" s="1722"/>
      <c r="AA19" s="754"/>
      <c r="AB19" s="719" t="s">
        <v>166</v>
      </c>
      <c r="AC19" s="754"/>
      <c r="AD19" s="754"/>
      <c r="AE19" s="754"/>
      <c r="AF19" s="754"/>
      <c r="AG19" s="754"/>
      <c r="AH19" s="754"/>
      <c r="AI19" s="754"/>
      <c r="AJ19" s="754"/>
      <c r="AK19" s="754"/>
      <c r="AL19" s="754"/>
      <c r="AM19" s="754"/>
      <c r="AN19" s="754"/>
      <c r="AO19" s="1723"/>
      <c r="AP19" s="1723"/>
      <c r="AQ19" s="1723"/>
      <c r="AR19" s="1723"/>
      <c r="AS19" s="1723"/>
      <c r="AT19" s="1723"/>
      <c r="AU19" s="1723"/>
      <c r="AV19" s="1723"/>
      <c r="AW19" s="754"/>
      <c r="AX19" s="1724" t="s">
        <v>167</v>
      </c>
      <c r="AY19" s="1724"/>
      <c r="AZ19" s="1724"/>
      <c r="BA19" s="754"/>
      <c r="BB19" s="754"/>
      <c r="BC19" s="754"/>
      <c r="BD19" s="719" t="s">
        <v>86</v>
      </c>
      <c r="BE19" s="754"/>
      <c r="BF19" s="754"/>
      <c r="BG19" s="754"/>
      <c r="BH19" s="754"/>
      <c r="BI19" s="754"/>
      <c r="BJ19" s="754"/>
      <c r="BK19" s="754"/>
      <c r="BL19" s="754"/>
      <c r="BM19" s="754"/>
      <c r="BN19" s="754"/>
      <c r="BO19" s="754"/>
      <c r="BP19" s="1723"/>
      <c r="BQ19" s="1723"/>
      <c r="BR19" s="1723"/>
      <c r="BS19" s="1723"/>
      <c r="BT19" s="1723"/>
      <c r="BU19" s="1723"/>
      <c r="BV19" s="1723"/>
      <c r="BW19" s="1723"/>
      <c r="BX19" s="754"/>
      <c r="BY19" s="1722" t="s">
        <v>87</v>
      </c>
      <c r="BZ19" s="1722"/>
      <c r="CA19" s="1722"/>
      <c r="CB19" s="224"/>
      <c r="CC19" s="224"/>
    </row>
    <row r="20" spans="1:81" ht="21" x14ac:dyDescent="0.5">
      <c r="A20" s="1719" t="s">
        <v>228</v>
      </c>
      <c r="B20" s="1719"/>
      <c r="C20" s="1719"/>
      <c r="D20" s="1719"/>
      <c r="E20" s="1719"/>
      <c r="F20" s="1719"/>
      <c r="G20" s="1719"/>
      <c r="H20" s="1719"/>
      <c r="I20" s="1719"/>
      <c r="J20" s="1719"/>
      <c r="K20" s="1719"/>
      <c r="L20" s="1719"/>
      <c r="M20" s="1719"/>
      <c r="N20" s="1723"/>
      <c r="O20" s="1723"/>
      <c r="P20" s="1723"/>
      <c r="Q20" s="1723"/>
      <c r="R20" s="1723"/>
      <c r="S20" s="1723"/>
      <c r="T20" s="1723"/>
      <c r="U20" s="1723"/>
      <c r="V20" s="754"/>
      <c r="W20" s="1722" t="s">
        <v>229</v>
      </c>
      <c r="X20" s="1722"/>
      <c r="Y20" s="1722"/>
      <c r="Z20" s="1722"/>
      <c r="AA20" s="754"/>
      <c r="AB20" s="719" t="s">
        <v>168</v>
      </c>
      <c r="AC20" s="754"/>
      <c r="AD20" s="754"/>
      <c r="AE20" s="754"/>
      <c r="AF20" s="754"/>
      <c r="AG20" s="754"/>
      <c r="AH20" s="754"/>
      <c r="AI20" s="754"/>
      <c r="AJ20" s="754"/>
      <c r="AK20" s="754"/>
      <c r="AL20" s="754"/>
      <c r="AM20" s="754"/>
      <c r="AN20" s="754"/>
      <c r="AO20" s="1723"/>
      <c r="AP20" s="1723"/>
      <c r="AQ20" s="1723"/>
      <c r="AR20" s="1723"/>
      <c r="AS20" s="1723"/>
      <c r="AT20" s="1723"/>
      <c r="AU20" s="1723"/>
      <c r="AV20" s="1723"/>
      <c r="AW20" s="754"/>
      <c r="AX20" s="1724" t="s">
        <v>169</v>
      </c>
      <c r="AY20" s="1724"/>
      <c r="AZ20" s="1724"/>
      <c r="BA20" s="754"/>
      <c r="BB20" s="754"/>
      <c r="BC20" s="754"/>
      <c r="BD20" s="719" t="s">
        <v>88</v>
      </c>
      <c r="BE20" s="754"/>
      <c r="BF20" s="754"/>
      <c r="BG20" s="754"/>
      <c r="BH20" s="754"/>
      <c r="BI20" s="754"/>
      <c r="BJ20" s="754"/>
      <c r="BK20" s="754"/>
      <c r="BL20" s="754"/>
      <c r="BM20" s="754"/>
      <c r="BN20" s="754"/>
      <c r="BO20" s="754"/>
      <c r="BP20" s="1723"/>
      <c r="BQ20" s="1723"/>
      <c r="BR20" s="1723"/>
      <c r="BS20" s="1723"/>
      <c r="BT20" s="1723"/>
      <c r="BU20" s="1723"/>
      <c r="BV20" s="1723"/>
      <c r="BW20" s="1723"/>
      <c r="BX20" s="754"/>
      <c r="BY20" s="1722" t="s">
        <v>89</v>
      </c>
      <c r="BZ20" s="1722"/>
      <c r="CA20" s="1722"/>
      <c r="CB20" s="224"/>
      <c r="CC20" s="224"/>
    </row>
    <row r="21" spans="1:81" ht="21" x14ac:dyDescent="0.5">
      <c r="A21" s="1719" t="s">
        <v>230</v>
      </c>
      <c r="B21" s="1719"/>
      <c r="C21" s="1719"/>
      <c r="D21" s="1719"/>
      <c r="E21" s="1719"/>
      <c r="F21" s="1719"/>
      <c r="G21" s="1719"/>
      <c r="H21" s="1719"/>
      <c r="I21" s="1719"/>
      <c r="J21" s="1719"/>
      <c r="K21" s="1719"/>
      <c r="L21" s="1719"/>
      <c r="M21" s="1719"/>
      <c r="N21" s="1723"/>
      <c r="O21" s="1723"/>
      <c r="P21" s="1723"/>
      <c r="Q21" s="1723"/>
      <c r="R21" s="1723"/>
      <c r="S21" s="1723"/>
      <c r="T21" s="1723"/>
      <c r="U21" s="1723"/>
      <c r="V21" s="754"/>
      <c r="W21" s="1722" t="s">
        <v>231</v>
      </c>
      <c r="X21" s="1722"/>
      <c r="Y21" s="1722"/>
      <c r="Z21" s="1722"/>
      <c r="AA21" s="754"/>
      <c r="AB21" s="719" t="s">
        <v>170</v>
      </c>
      <c r="AC21" s="754"/>
      <c r="AD21" s="754"/>
      <c r="AE21" s="754"/>
      <c r="AF21" s="754"/>
      <c r="AG21" s="754"/>
      <c r="AH21" s="754"/>
      <c r="AI21" s="754"/>
      <c r="AJ21" s="754"/>
      <c r="AK21" s="754"/>
      <c r="AL21" s="754"/>
      <c r="AM21" s="754"/>
      <c r="AN21" s="754"/>
      <c r="AO21" s="1723"/>
      <c r="AP21" s="1723"/>
      <c r="AQ21" s="1723"/>
      <c r="AR21" s="1723"/>
      <c r="AS21" s="1723"/>
      <c r="AT21" s="1723"/>
      <c r="AU21" s="1723"/>
      <c r="AV21" s="1723"/>
      <c r="AW21" s="754"/>
      <c r="AX21" s="1724" t="s">
        <v>171</v>
      </c>
      <c r="AY21" s="1724"/>
      <c r="AZ21" s="1724"/>
      <c r="BA21" s="754"/>
      <c r="BB21" s="754"/>
      <c r="BC21" s="754"/>
      <c r="BD21" s="719" t="s">
        <v>90</v>
      </c>
      <c r="BE21" s="754"/>
      <c r="BF21" s="754"/>
      <c r="BG21" s="754"/>
      <c r="BH21" s="754"/>
      <c r="BI21" s="754"/>
      <c r="BJ21" s="754"/>
      <c r="BK21" s="754"/>
      <c r="BL21" s="754"/>
      <c r="BM21" s="754"/>
      <c r="BN21" s="754"/>
      <c r="BO21" s="754"/>
      <c r="BP21" s="1723"/>
      <c r="BQ21" s="1723"/>
      <c r="BR21" s="1723"/>
      <c r="BS21" s="1723"/>
      <c r="BT21" s="1723"/>
      <c r="BU21" s="1723"/>
      <c r="BV21" s="1723"/>
      <c r="BW21" s="1723"/>
      <c r="BX21" s="754"/>
      <c r="BY21" s="1722" t="s">
        <v>91</v>
      </c>
      <c r="BZ21" s="1722"/>
      <c r="CA21" s="1722"/>
      <c r="CB21" s="224"/>
      <c r="CC21" s="224"/>
    </row>
    <row r="22" spans="1:81" ht="21" x14ac:dyDescent="0.5">
      <c r="A22" s="1719" t="s">
        <v>232</v>
      </c>
      <c r="B22" s="1719"/>
      <c r="C22" s="1719"/>
      <c r="D22" s="1719"/>
      <c r="E22" s="1719"/>
      <c r="F22" s="1719"/>
      <c r="G22" s="1719"/>
      <c r="H22" s="1719"/>
      <c r="I22" s="1719"/>
      <c r="J22" s="1719"/>
      <c r="K22" s="1719"/>
      <c r="L22" s="1719"/>
      <c r="M22" s="1719"/>
      <c r="N22" s="1723"/>
      <c r="O22" s="1723"/>
      <c r="P22" s="1723"/>
      <c r="Q22" s="1723"/>
      <c r="R22" s="1723"/>
      <c r="S22" s="1723"/>
      <c r="T22" s="1723"/>
      <c r="U22" s="1723"/>
      <c r="V22" s="754"/>
      <c r="W22" s="1722" t="s">
        <v>233</v>
      </c>
      <c r="X22" s="1722"/>
      <c r="Y22" s="1722"/>
      <c r="Z22" s="1722"/>
      <c r="AA22" s="754"/>
      <c r="AB22" s="719" t="s">
        <v>172</v>
      </c>
      <c r="AC22" s="754"/>
      <c r="AD22" s="754"/>
      <c r="AE22" s="754"/>
      <c r="AF22" s="754"/>
      <c r="AG22" s="754"/>
      <c r="AH22" s="754"/>
      <c r="AI22" s="754"/>
      <c r="AJ22" s="754"/>
      <c r="AK22" s="754"/>
      <c r="AL22" s="754"/>
      <c r="AM22" s="754"/>
      <c r="AN22" s="754"/>
      <c r="AO22" s="1723"/>
      <c r="AP22" s="1723"/>
      <c r="AQ22" s="1723"/>
      <c r="AR22" s="1723"/>
      <c r="AS22" s="1723"/>
      <c r="AT22" s="1723"/>
      <c r="AU22" s="1723"/>
      <c r="AV22" s="1723"/>
      <c r="AW22" s="754"/>
      <c r="AX22" s="1724" t="s">
        <v>173</v>
      </c>
      <c r="AY22" s="1724"/>
      <c r="AZ22" s="1724"/>
      <c r="BA22" s="754"/>
      <c r="BB22" s="754"/>
      <c r="BC22" s="754"/>
      <c r="BD22" s="719" t="s">
        <v>92</v>
      </c>
      <c r="BE22" s="754"/>
      <c r="BF22" s="754"/>
      <c r="BG22" s="754"/>
      <c r="BH22" s="754"/>
      <c r="BI22" s="754"/>
      <c r="BJ22" s="754"/>
      <c r="BK22" s="754"/>
      <c r="BL22" s="754"/>
      <c r="BM22" s="754"/>
      <c r="BN22" s="754"/>
      <c r="BO22" s="754"/>
      <c r="BP22" s="1723"/>
      <c r="BQ22" s="1723"/>
      <c r="BR22" s="1723"/>
      <c r="BS22" s="1723"/>
      <c r="BT22" s="1723"/>
      <c r="BU22" s="1723"/>
      <c r="BV22" s="1723"/>
      <c r="BW22" s="1723"/>
      <c r="BX22" s="754"/>
      <c r="BY22" s="1722" t="s">
        <v>93</v>
      </c>
      <c r="BZ22" s="1722"/>
      <c r="CA22" s="1722"/>
      <c r="CB22" s="224"/>
      <c r="CC22" s="224"/>
    </row>
    <row r="23" spans="1:81" ht="21" x14ac:dyDescent="0.5">
      <c r="A23" s="1719" t="s">
        <v>234</v>
      </c>
      <c r="B23" s="1719"/>
      <c r="C23" s="1719"/>
      <c r="D23" s="1719"/>
      <c r="E23" s="1719"/>
      <c r="F23" s="1719"/>
      <c r="G23" s="1719"/>
      <c r="H23" s="1719"/>
      <c r="I23" s="1719"/>
      <c r="J23" s="1719"/>
      <c r="K23" s="1719"/>
      <c r="L23" s="1719"/>
      <c r="M23" s="1719"/>
      <c r="N23" s="1723"/>
      <c r="O23" s="1723"/>
      <c r="P23" s="1723"/>
      <c r="Q23" s="1723"/>
      <c r="R23" s="1723"/>
      <c r="S23" s="1723"/>
      <c r="T23" s="1723"/>
      <c r="U23" s="1723"/>
      <c r="V23" s="754"/>
      <c r="W23" s="1722" t="s">
        <v>235</v>
      </c>
      <c r="X23" s="1722"/>
      <c r="Y23" s="1722"/>
      <c r="Z23" s="1722"/>
      <c r="AA23" s="754"/>
      <c r="AB23" s="719" t="s">
        <v>174</v>
      </c>
      <c r="AC23" s="754"/>
      <c r="AD23" s="754"/>
      <c r="AE23" s="754"/>
      <c r="AF23" s="754"/>
      <c r="AG23" s="754"/>
      <c r="AH23" s="754"/>
      <c r="AI23" s="754"/>
      <c r="AJ23" s="754"/>
      <c r="AK23" s="754"/>
      <c r="AL23" s="754"/>
      <c r="AM23" s="754"/>
      <c r="AN23" s="754"/>
      <c r="AO23" s="1723"/>
      <c r="AP23" s="1723"/>
      <c r="AQ23" s="1723"/>
      <c r="AR23" s="1723"/>
      <c r="AS23" s="1723"/>
      <c r="AT23" s="1723"/>
      <c r="AU23" s="1723"/>
      <c r="AV23" s="1723"/>
      <c r="AW23" s="754"/>
      <c r="AX23" s="1724" t="s">
        <v>175</v>
      </c>
      <c r="AY23" s="1724"/>
      <c r="AZ23" s="1724"/>
      <c r="BA23" s="754"/>
      <c r="BB23" s="754"/>
      <c r="BC23" s="754"/>
      <c r="BD23" s="719" t="s">
        <v>94</v>
      </c>
      <c r="BE23" s="754"/>
      <c r="BF23" s="754"/>
      <c r="BG23" s="754"/>
      <c r="BH23" s="754"/>
      <c r="BI23" s="754"/>
      <c r="BJ23" s="754"/>
      <c r="BK23" s="754"/>
      <c r="BL23" s="754"/>
      <c r="BM23" s="754"/>
      <c r="BN23" s="754"/>
      <c r="BO23" s="754"/>
      <c r="BP23" s="1723"/>
      <c r="BQ23" s="1723"/>
      <c r="BR23" s="1723"/>
      <c r="BS23" s="1723"/>
      <c r="BT23" s="1723"/>
      <c r="BU23" s="1723"/>
      <c r="BV23" s="1723"/>
      <c r="BW23" s="1723"/>
      <c r="BX23" s="754"/>
      <c r="BY23" s="1722" t="s">
        <v>95</v>
      </c>
      <c r="BZ23" s="1722"/>
      <c r="CA23" s="1722"/>
      <c r="CB23" s="224"/>
      <c r="CC23" s="224"/>
    </row>
    <row r="24" spans="1:81" ht="21" x14ac:dyDescent="0.5">
      <c r="A24" s="1719" t="s">
        <v>236</v>
      </c>
      <c r="B24" s="1719"/>
      <c r="C24" s="1719"/>
      <c r="D24" s="1719"/>
      <c r="E24" s="1719"/>
      <c r="F24" s="1719"/>
      <c r="G24" s="1719"/>
      <c r="H24" s="1719"/>
      <c r="I24" s="1719"/>
      <c r="J24" s="1719"/>
      <c r="K24" s="1719"/>
      <c r="L24" s="1719"/>
      <c r="M24" s="1719"/>
      <c r="N24" s="1723"/>
      <c r="O24" s="1723"/>
      <c r="P24" s="1723"/>
      <c r="Q24" s="1723"/>
      <c r="R24" s="1723"/>
      <c r="S24" s="1723"/>
      <c r="T24" s="1723"/>
      <c r="U24" s="1723"/>
      <c r="V24" s="754"/>
      <c r="W24" s="1722" t="s">
        <v>237</v>
      </c>
      <c r="X24" s="1722"/>
      <c r="Y24" s="1722"/>
      <c r="Z24" s="1722"/>
      <c r="AA24" s="754"/>
      <c r="AB24" s="719" t="s">
        <v>176</v>
      </c>
      <c r="AC24" s="754"/>
      <c r="AD24" s="754"/>
      <c r="AE24" s="754"/>
      <c r="AF24" s="754"/>
      <c r="AG24" s="754"/>
      <c r="AH24" s="754"/>
      <c r="AI24" s="754"/>
      <c r="AJ24" s="754"/>
      <c r="AK24" s="754"/>
      <c r="AL24" s="754"/>
      <c r="AM24" s="754"/>
      <c r="AN24" s="754"/>
      <c r="AO24" s="1723"/>
      <c r="AP24" s="1723"/>
      <c r="AQ24" s="1723"/>
      <c r="AR24" s="1723"/>
      <c r="AS24" s="1723"/>
      <c r="AT24" s="1723"/>
      <c r="AU24" s="1723"/>
      <c r="AV24" s="1723"/>
      <c r="AW24" s="754"/>
      <c r="AX24" s="1725" t="s">
        <v>177</v>
      </c>
      <c r="AY24" s="1725"/>
      <c r="AZ24" s="1725"/>
      <c r="BA24" s="754"/>
      <c r="BB24" s="754"/>
      <c r="BC24" s="754"/>
      <c r="BD24" s="719" t="s">
        <v>96</v>
      </c>
      <c r="BE24" s="754"/>
      <c r="BF24" s="754"/>
      <c r="BG24" s="754"/>
      <c r="BH24" s="754"/>
      <c r="BI24" s="754"/>
      <c r="BJ24" s="754"/>
      <c r="BK24" s="754"/>
      <c r="BL24" s="754"/>
      <c r="BM24" s="754"/>
      <c r="BN24" s="754"/>
      <c r="BO24" s="754"/>
      <c r="BP24" s="1723"/>
      <c r="BQ24" s="1723"/>
      <c r="BR24" s="1723"/>
      <c r="BS24" s="1723"/>
      <c r="BT24" s="1723"/>
      <c r="BU24" s="1723"/>
      <c r="BV24" s="1723"/>
      <c r="BW24" s="1723"/>
      <c r="BX24" s="754"/>
      <c r="BY24" s="1722" t="s">
        <v>97</v>
      </c>
      <c r="BZ24" s="1722"/>
      <c r="CA24" s="1722"/>
      <c r="CB24" s="224"/>
      <c r="CC24" s="224"/>
    </row>
    <row r="25" spans="1:81" ht="21" x14ac:dyDescent="0.5">
      <c r="A25" s="1719" t="s">
        <v>238</v>
      </c>
      <c r="B25" s="1719"/>
      <c r="C25" s="1719"/>
      <c r="D25" s="1719"/>
      <c r="E25" s="1719"/>
      <c r="F25" s="1719"/>
      <c r="G25" s="1719"/>
      <c r="H25" s="1719"/>
      <c r="I25" s="1719"/>
      <c r="J25" s="1719"/>
      <c r="K25" s="1719"/>
      <c r="L25" s="1719"/>
      <c r="M25" s="1719"/>
      <c r="N25" s="1723"/>
      <c r="O25" s="1723"/>
      <c r="P25" s="1723"/>
      <c r="Q25" s="1723"/>
      <c r="R25" s="1723"/>
      <c r="S25" s="1723"/>
      <c r="T25" s="1723"/>
      <c r="U25" s="1723"/>
      <c r="V25" s="754"/>
      <c r="W25" s="1722" t="s">
        <v>239</v>
      </c>
      <c r="X25" s="1722"/>
      <c r="Y25" s="1722"/>
      <c r="Z25" s="1722"/>
      <c r="AA25" s="754"/>
      <c r="AB25" s="719" t="s">
        <v>178</v>
      </c>
      <c r="AC25" s="754"/>
      <c r="AD25" s="754"/>
      <c r="AE25" s="754"/>
      <c r="AF25" s="754"/>
      <c r="AG25" s="754"/>
      <c r="AH25" s="754"/>
      <c r="AI25" s="754"/>
      <c r="AJ25" s="754"/>
      <c r="AK25" s="754"/>
      <c r="AL25" s="754"/>
      <c r="AM25" s="754"/>
      <c r="AN25" s="754"/>
      <c r="AO25" s="1723"/>
      <c r="AP25" s="1723"/>
      <c r="AQ25" s="1723"/>
      <c r="AR25" s="1723"/>
      <c r="AS25" s="1723"/>
      <c r="AT25" s="1723"/>
      <c r="AU25" s="1723"/>
      <c r="AV25" s="1723"/>
      <c r="AW25" s="754"/>
      <c r="AX25" s="1725" t="s">
        <v>179</v>
      </c>
      <c r="AY25" s="1725"/>
      <c r="AZ25" s="1725"/>
      <c r="BA25" s="754"/>
      <c r="BB25" s="754"/>
      <c r="BC25" s="754"/>
      <c r="BD25" s="719" t="s">
        <v>98</v>
      </c>
      <c r="BE25" s="754"/>
      <c r="BF25" s="754"/>
      <c r="BG25" s="754"/>
      <c r="BH25" s="754"/>
      <c r="BI25" s="754"/>
      <c r="BJ25" s="754"/>
      <c r="BK25" s="754"/>
      <c r="BL25" s="754"/>
      <c r="BM25" s="754"/>
      <c r="BN25" s="754"/>
      <c r="BO25" s="754"/>
      <c r="BP25" s="1723"/>
      <c r="BQ25" s="1723"/>
      <c r="BR25" s="1723"/>
      <c r="BS25" s="1723"/>
      <c r="BT25" s="1723"/>
      <c r="BU25" s="1723"/>
      <c r="BV25" s="1723"/>
      <c r="BW25" s="1723"/>
      <c r="BX25" s="754"/>
      <c r="BY25" s="1722" t="s">
        <v>99</v>
      </c>
      <c r="BZ25" s="1722"/>
      <c r="CA25" s="1722"/>
      <c r="CB25" s="224"/>
      <c r="CC25" s="224"/>
    </row>
    <row r="26" spans="1:81" ht="21" x14ac:dyDescent="0.5">
      <c r="A26" s="1719" t="s">
        <v>240</v>
      </c>
      <c r="B26" s="1719"/>
      <c r="C26" s="1719"/>
      <c r="D26" s="1719"/>
      <c r="E26" s="1719"/>
      <c r="F26" s="1719"/>
      <c r="G26" s="1719"/>
      <c r="H26" s="1719"/>
      <c r="I26" s="1719"/>
      <c r="J26" s="1719"/>
      <c r="K26" s="1719"/>
      <c r="L26" s="1719"/>
      <c r="M26" s="1719"/>
      <c r="N26" s="1723"/>
      <c r="O26" s="1723"/>
      <c r="P26" s="1723"/>
      <c r="Q26" s="1723"/>
      <c r="R26" s="1723"/>
      <c r="S26" s="1723"/>
      <c r="T26" s="1723"/>
      <c r="U26" s="1723"/>
      <c r="V26" s="754"/>
      <c r="W26" s="1722" t="s">
        <v>241</v>
      </c>
      <c r="X26" s="1722"/>
      <c r="Y26" s="1722"/>
      <c r="Z26" s="1722"/>
      <c r="AA26" s="754"/>
      <c r="AB26" s="719" t="s">
        <v>180</v>
      </c>
      <c r="AC26" s="754"/>
      <c r="AD26" s="754"/>
      <c r="AE26" s="754"/>
      <c r="AF26" s="754"/>
      <c r="AG26" s="754"/>
      <c r="AH26" s="754"/>
      <c r="AI26" s="754"/>
      <c r="AJ26" s="754"/>
      <c r="AK26" s="754"/>
      <c r="AL26" s="754"/>
      <c r="AM26" s="754"/>
      <c r="AN26" s="754"/>
      <c r="AO26" s="1723"/>
      <c r="AP26" s="1723"/>
      <c r="AQ26" s="1723"/>
      <c r="AR26" s="1723"/>
      <c r="AS26" s="1723"/>
      <c r="AT26" s="1723"/>
      <c r="AU26" s="1723"/>
      <c r="AV26" s="1723"/>
      <c r="AW26" s="754"/>
      <c r="AX26" s="1725" t="s">
        <v>181</v>
      </c>
      <c r="AY26" s="1725"/>
      <c r="AZ26" s="1725"/>
      <c r="BA26" s="754"/>
      <c r="BB26" s="754"/>
      <c r="BC26" s="754"/>
      <c r="BD26" s="719" t="s">
        <v>100</v>
      </c>
      <c r="BE26" s="754"/>
      <c r="BF26" s="754"/>
      <c r="BG26" s="754"/>
      <c r="BH26" s="754"/>
      <c r="BI26" s="754"/>
      <c r="BJ26" s="754"/>
      <c r="BK26" s="754"/>
      <c r="BL26" s="754"/>
      <c r="BM26" s="754"/>
      <c r="BN26" s="754"/>
      <c r="BO26" s="754"/>
      <c r="BP26" s="1723"/>
      <c r="BQ26" s="1723"/>
      <c r="BR26" s="1723"/>
      <c r="BS26" s="1723"/>
      <c r="BT26" s="1723"/>
      <c r="BU26" s="1723"/>
      <c r="BV26" s="1723"/>
      <c r="BW26" s="1723"/>
      <c r="BX26" s="754"/>
      <c r="BY26" s="1722" t="s">
        <v>101</v>
      </c>
      <c r="BZ26" s="1722"/>
      <c r="CA26" s="1722"/>
      <c r="CB26" s="224"/>
      <c r="CC26" s="224"/>
    </row>
    <row r="27" spans="1:81" ht="21" x14ac:dyDescent="0.5">
      <c r="A27" s="1719" t="s">
        <v>242</v>
      </c>
      <c r="B27" s="1719"/>
      <c r="C27" s="1719"/>
      <c r="D27" s="1719"/>
      <c r="E27" s="1719"/>
      <c r="F27" s="1719"/>
      <c r="G27" s="1719"/>
      <c r="H27" s="1719"/>
      <c r="I27" s="1719"/>
      <c r="J27" s="1719"/>
      <c r="K27" s="1719"/>
      <c r="L27" s="1719"/>
      <c r="M27" s="1719"/>
      <c r="N27" s="1723"/>
      <c r="O27" s="1723"/>
      <c r="P27" s="1723"/>
      <c r="Q27" s="1723"/>
      <c r="R27" s="1723"/>
      <c r="S27" s="1723"/>
      <c r="T27" s="1723"/>
      <c r="U27" s="1723"/>
      <c r="V27" s="754"/>
      <c r="W27" s="1722" t="s">
        <v>243</v>
      </c>
      <c r="X27" s="1722"/>
      <c r="Y27" s="1722"/>
      <c r="Z27" s="1722"/>
      <c r="AA27" s="754"/>
      <c r="AB27" s="719" t="s">
        <v>182</v>
      </c>
      <c r="AC27" s="754"/>
      <c r="AD27" s="754"/>
      <c r="AE27" s="754"/>
      <c r="AF27" s="754"/>
      <c r="AG27" s="754"/>
      <c r="AH27" s="754"/>
      <c r="AI27" s="754"/>
      <c r="AJ27" s="754"/>
      <c r="AK27" s="754"/>
      <c r="AL27" s="754"/>
      <c r="AM27" s="754"/>
      <c r="AN27" s="754"/>
      <c r="AO27" s="1723"/>
      <c r="AP27" s="1723"/>
      <c r="AQ27" s="1723"/>
      <c r="AR27" s="1723"/>
      <c r="AS27" s="1723"/>
      <c r="AT27" s="1723"/>
      <c r="AU27" s="1723"/>
      <c r="AV27" s="1723"/>
      <c r="AW27" s="754"/>
      <c r="AX27" s="1725" t="s">
        <v>183</v>
      </c>
      <c r="AY27" s="1725"/>
      <c r="AZ27" s="1725"/>
      <c r="BA27" s="754"/>
      <c r="BB27" s="754"/>
      <c r="BC27" s="754"/>
      <c r="BD27" s="719" t="s">
        <v>102</v>
      </c>
      <c r="BE27" s="754"/>
      <c r="BF27" s="754"/>
      <c r="BG27" s="754"/>
      <c r="BH27" s="754"/>
      <c r="BI27" s="754"/>
      <c r="BJ27" s="754"/>
      <c r="BK27" s="754"/>
      <c r="BL27" s="754"/>
      <c r="BM27" s="754"/>
      <c r="BN27" s="754"/>
      <c r="BO27" s="754"/>
      <c r="BP27" s="1723"/>
      <c r="BQ27" s="1723"/>
      <c r="BR27" s="1723"/>
      <c r="BS27" s="1723"/>
      <c r="BT27" s="1723"/>
      <c r="BU27" s="1723"/>
      <c r="BV27" s="1723"/>
      <c r="BW27" s="1723"/>
      <c r="BX27" s="754"/>
      <c r="BY27" s="1722" t="s">
        <v>103</v>
      </c>
      <c r="BZ27" s="1722"/>
      <c r="CA27" s="1722"/>
      <c r="CB27" s="224"/>
      <c r="CC27" s="224"/>
    </row>
    <row r="28" spans="1:81" ht="21" x14ac:dyDescent="0.5">
      <c r="A28" s="1719" t="s">
        <v>244</v>
      </c>
      <c r="B28" s="1719"/>
      <c r="C28" s="1719"/>
      <c r="D28" s="1719"/>
      <c r="E28" s="1719"/>
      <c r="F28" s="1719"/>
      <c r="G28" s="1719"/>
      <c r="H28" s="1719"/>
      <c r="I28" s="1719"/>
      <c r="J28" s="1719"/>
      <c r="K28" s="1719"/>
      <c r="L28" s="1719"/>
      <c r="M28" s="1719"/>
      <c r="N28" s="1723"/>
      <c r="O28" s="1723"/>
      <c r="P28" s="1723"/>
      <c r="Q28" s="1723"/>
      <c r="R28" s="1723"/>
      <c r="S28" s="1723"/>
      <c r="T28" s="1723"/>
      <c r="U28" s="1723"/>
      <c r="V28" s="754"/>
      <c r="W28" s="1722" t="s">
        <v>245</v>
      </c>
      <c r="X28" s="1722"/>
      <c r="Y28" s="1722"/>
      <c r="Z28" s="1722"/>
      <c r="AA28" s="754"/>
      <c r="AB28" s="719" t="s">
        <v>184</v>
      </c>
      <c r="AC28" s="754"/>
      <c r="AD28" s="754"/>
      <c r="AE28" s="754"/>
      <c r="AF28" s="754"/>
      <c r="AG28" s="754"/>
      <c r="AH28" s="754"/>
      <c r="AI28" s="754"/>
      <c r="AJ28" s="754"/>
      <c r="AK28" s="754"/>
      <c r="AL28" s="754"/>
      <c r="AM28" s="754"/>
      <c r="AN28" s="754"/>
      <c r="AO28" s="1723"/>
      <c r="AP28" s="1723"/>
      <c r="AQ28" s="1723"/>
      <c r="AR28" s="1723"/>
      <c r="AS28" s="1723"/>
      <c r="AT28" s="1723"/>
      <c r="AU28" s="1723"/>
      <c r="AV28" s="1723"/>
      <c r="AW28" s="754"/>
      <c r="AX28" s="1725" t="s">
        <v>185</v>
      </c>
      <c r="AY28" s="1725"/>
      <c r="AZ28" s="1725"/>
      <c r="BA28" s="754"/>
      <c r="BB28" s="754"/>
      <c r="BC28" s="754"/>
      <c r="BD28" s="719" t="s">
        <v>104</v>
      </c>
      <c r="BE28" s="754"/>
      <c r="BF28" s="754"/>
      <c r="BG28" s="754"/>
      <c r="BH28" s="754"/>
      <c r="BI28" s="754"/>
      <c r="BJ28" s="754"/>
      <c r="BK28" s="754"/>
      <c r="BL28" s="754"/>
      <c r="BM28" s="754"/>
      <c r="BN28" s="754"/>
      <c r="BO28" s="754"/>
      <c r="BP28" s="1723"/>
      <c r="BQ28" s="1723"/>
      <c r="BR28" s="1723"/>
      <c r="BS28" s="1723"/>
      <c r="BT28" s="1723"/>
      <c r="BU28" s="1723"/>
      <c r="BV28" s="1723"/>
      <c r="BW28" s="1723"/>
      <c r="BX28" s="754"/>
      <c r="BY28" s="1722" t="s">
        <v>105</v>
      </c>
      <c r="BZ28" s="1722"/>
      <c r="CA28" s="1722"/>
      <c r="CB28" s="224"/>
      <c r="CC28" s="224"/>
    </row>
    <row r="29" spans="1:81" ht="21" x14ac:dyDescent="0.5">
      <c r="A29" s="1719" t="s">
        <v>246</v>
      </c>
      <c r="B29" s="1719"/>
      <c r="C29" s="1719"/>
      <c r="D29" s="1719"/>
      <c r="E29" s="1719"/>
      <c r="F29" s="1719"/>
      <c r="G29" s="1719"/>
      <c r="H29" s="1719"/>
      <c r="I29" s="1719"/>
      <c r="J29" s="1719"/>
      <c r="K29" s="1719"/>
      <c r="L29" s="1719"/>
      <c r="M29" s="1719"/>
      <c r="N29" s="1723"/>
      <c r="O29" s="1723"/>
      <c r="P29" s="1723"/>
      <c r="Q29" s="1723"/>
      <c r="R29" s="1723"/>
      <c r="S29" s="1723"/>
      <c r="T29" s="1723"/>
      <c r="U29" s="1723"/>
      <c r="V29" s="754"/>
      <c r="W29" s="1722" t="s">
        <v>247</v>
      </c>
      <c r="X29" s="1722"/>
      <c r="Y29" s="1722"/>
      <c r="Z29" s="1722"/>
      <c r="AA29" s="754"/>
      <c r="AB29" s="719" t="s">
        <v>186</v>
      </c>
      <c r="AC29" s="754"/>
      <c r="AD29" s="754"/>
      <c r="AE29" s="754"/>
      <c r="AF29" s="754"/>
      <c r="AG29" s="754"/>
      <c r="AH29" s="754"/>
      <c r="AI29" s="754"/>
      <c r="AJ29" s="754"/>
      <c r="AK29" s="754"/>
      <c r="AL29" s="754"/>
      <c r="AM29" s="754"/>
      <c r="AN29" s="754"/>
      <c r="AO29" s="1723"/>
      <c r="AP29" s="1723"/>
      <c r="AQ29" s="1723"/>
      <c r="AR29" s="1723"/>
      <c r="AS29" s="1723"/>
      <c r="AT29" s="1723"/>
      <c r="AU29" s="1723"/>
      <c r="AV29" s="1723"/>
      <c r="AW29" s="754"/>
      <c r="AX29" s="1725" t="s">
        <v>187</v>
      </c>
      <c r="AY29" s="1725"/>
      <c r="AZ29" s="1725"/>
      <c r="BA29" s="754"/>
      <c r="BB29" s="754"/>
      <c r="BC29" s="754"/>
      <c r="BD29" s="719" t="s">
        <v>106</v>
      </c>
      <c r="BE29" s="754"/>
      <c r="BF29" s="754"/>
      <c r="BG29" s="754"/>
      <c r="BH29" s="754"/>
      <c r="BI29" s="754"/>
      <c r="BJ29" s="754"/>
      <c r="BK29" s="754"/>
      <c r="BL29" s="754"/>
      <c r="BM29" s="754"/>
      <c r="BN29" s="754"/>
      <c r="BO29" s="754"/>
      <c r="BP29" s="1723"/>
      <c r="BQ29" s="1723"/>
      <c r="BR29" s="1723"/>
      <c r="BS29" s="1723"/>
      <c r="BT29" s="1723"/>
      <c r="BU29" s="1723"/>
      <c r="BV29" s="1723"/>
      <c r="BW29" s="1723"/>
      <c r="BX29" s="754"/>
      <c r="BY29" s="1722" t="s">
        <v>107</v>
      </c>
      <c r="BZ29" s="1722"/>
      <c r="CA29" s="1722"/>
      <c r="CB29" s="224"/>
      <c r="CC29" s="224"/>
    </row>
    <row r="30" spans="1:81" ht="21" x14ac:dyDescent="0.5">
      <c r="A30" s="1719" t="s">
        <v>248</v>
      </c>
      <c r="B30" s="1719"/>
      <c r="C30" s="1719"/>
      <c r="D30" s="1719"/>
      <c r="E30" s="1719"/>
      <c r="F30" s="1719"/>
      <c r="G30" s="1719"/>
      <c r="H30" s="1719"/>
      <c r="I30" s="1719"/>
      <c r="J30" s="1719"/>
      <c r="K30" s="1719"/>
      <c r="L30" s="1719"/>
      <c r="M30" s="1719"/>
      <c r="N30" s="1723"/>
      <c r="O30" s="1723"/>
      <c r="P30" s="1723"/>
      <c r="Q30" s="1723"/>
      <c r="R30" s="1723"/>
      <c r="S30" s="1723"/>
      <c r="T30" s="1723"/>
      <c r="U30" s="1723"/>
      <c r="V30" s="754"/>
      <c r="W30" s="1722" t="s">
        <v>249</v>
      </c>
      <c r="X30" s="1722"/>
      <c r="Y30" s="1722"/>
      <c r="Z30" s="1722"/>
      <c r="AA30" s="754"/>
      <c r="AB30" s="719" t="s">
        <v>188</v>
      </c>
      <c r="AC30" s="754"/>
      <c r="AD30" s="754"/>
      <c r="AE30" s="754"/>
      <c r="AF30" s="754"/>
      <c r="AG30" s="754"/>
      <c r="AH30" s="754"/>
      <c r="AI30" s="754"/>
      <c r="AJ30" s="754"/>
      <c r="AK30" s="754"/>
      <c r="AL30" s="754"/>
      <c r="AM30" s="754"/>
      <c r="AN30" s="754"/>
      <c r="AO30" s="1723"/>
      <c r="AP30" s="1723"/>
      <c r="AQ30" s="1723"/>
      <c r="AR30" s="1723"/>
      <c r="AS30" s="1723"/>
      <c r="AT30" s="1723"/>
      <c r="AU30" s="1723"/>
      <c r="AV30" s="1723"/>
      <c r="AW30" s="754"/>
      <c r="AX30" s="1725" t="s">
        <v>189</v>
      </c>
      <c r="AY30" s="1725"/>
      <c r="AZ30" s="1725"/>
      <c r="BA30" s="754"/>
      <c r="BB30" s="754"/>
      <c r="BC30" s="754"/>
      <c r="BD30" s="719" t="s">
        <v>108</v>
      </c>
      <c r="BE30" s="754"/>
      <c r="BF30" s="754"/>
      <c r="BG30" s="754"/>
      <c r="BH30" s="754"/>
      <c r="BI30" s="754"/>
      <c r="BJ30" s="754"/>
      <c r="BK30" s="754"/>
      <c r="BL30" s="754"/>
      <c r="BM30" s="754"/>
      <c r="BN30" s="754"/>
      <c r="BO30" s="754"/>
      <c r="BP30" s="1723"/>
      <c r="BQ30" s="1723"/>
      <c r="BR30" s="1723"/>
      <c r="BS30" s="1723"/>
      <c r="BT30" s="1723"/>
      <c r="BU30" s="1723"/>
      <c r="BV30" s="1723"/>
      <c r="BW30" s="1723"/>
      <c r="BX30" s="754"/>
      <c r="BY30" s="1722" t="s">
        <v>109</v>
      </c>
      <c r="BZ30" s="1722"/>
      <c r="CA30" s="1722"/>
      <c r="CB30" s="224"/>
      <c r="CC30" s="224"/>
    </row>
    <row r="31" spans="1:81" ht="21" x14ac:dyDescent="0.5">
      <c r="A31" s="1719" t="s">
        <v>250</v>
      </c>
      <c r="B31" s="1719"/>
      <c r="C31" s="1719"/>
      <c r="D31" s="1719"/>
      <c r="E31" s="1719"/>
      <c r="F31" s="1719"/>
      <c r="G31" s="1719"/>
      <c r="H31" s="1719"/>
      <c r="I31" s="1719"/>
      <c r="J31" s="1719"/>
      <c r="K31" s="1719"/>
      <c r="L31" s="1719"/>
      <c r="M31" s="1719"/>
      <c r="N31" s="1723"/>
      <c r="O31" s="1723"/>
      <c r="P31" s="1723"/>
      <c r="Q31" s="1723"/>
      <c r="R31" s="1723"/>
      <c r="S31" s="1723"/>
      <c r="T31" s="1723"/>
      <c r="U31" s="1723"/>
      <c r="V31" s="754"/>
      <c r="W31" s="1722" t="s">
        <v>251</v>
      </c>
      <c r="X31" s="1722"/>
      <c r="Y31" s="1722"/>
      <c r="Z31" s="1722"/>
      <c r="AA31" s="754"/>
      <c r="AB31" s="719" t="s">
        <v>190</v>
      </c>
      <c r="AC31" s="754"/>
      <c r="AD31" s="754"/>
      <c r="AE31" s="754"/>
      <c r="AF31" s="754"/>
      <c r="AG31" s="754"/>
      <c r="AH31" s="754"/>
      <c r="AI31" s="754"/>
      <c r="AJ31" s="754"/>
      <c r="AK31" s="754"/>
      <c r="AL31" s="754"/>
      <c r="AM31" s="754"/>
      <c r="AN31" s="754"/>
      <c r="AO31" s="1723"/>
      <c r="AP31" s="1723"/>
      <c r="AQ31" s="1723"/>
      <c r="AR31" s="1723"/>
      <c r="AS31" s="1723"/>
      <c r="AT31" s="1723"/>
      <c r="AU31" s="1723"/>
      <c r="AV31" s="1723"/>
      <c r="AW31" s="754"/>
      <c r="AX31" s="1725" t="s">
        <v>191</v>
      </c>
      <c r="AY31" s="1725"/>
      <c r="AZ31" s="1725"/>
      <c r="BA31" s="754"/>
      <c r="BB31" s="754"/>
      <c r="BC31" s="754"/>
      <c r="BD31" s="719" t="s">
        <v>110</v>
      </c>
      <c r="BE31" s="754"/>
      <c r="BF31" s="754"/>
      <c r="BG31" s="754"/>
      <c r="BH31" s="754"/>
      <c r="BI31" s="754"/>
      <c r="BJ31" s="754"/>
      <c r="BK31" s="754"/>
      <c r="BL31" s="754"/>
      <c r="BM31" s="754"/>
      <c r="BN31" s="754"/>
      <c r="BO31" s="754"/>
      <c r="BP31" s="1723"/>
      <c r="BQ31" s="1723"/>
      <c r="BR31" s="1723"/>
      <c r="BS31" s="1723"/>
      <c r="BT31" s="1723"/>
      <c r="BU31" s="1723"/>
      <c r="BV31" s="1723"/>
      <c r="BW31" s="1723"/>
      <c r="BX31" s="754"/>
      <c r="BY31" s="1722" t="s">
        <v>111</v>
      </c>
      <c r="BZ31" s="1722"/>
      <c r="CA31" s="1722"/>
      <c r="CB31" s="224"/>
      <c r="CC31" s="224"/>
    </row>
    <row r="32" spans="1:81" ht="21" x14ac:dyDescent="0.5">
      <c r="A32" s="1719" t="s">
        <v>252</v>
      </c>
      <c r="B32" s="1719"/>
      <c r="C32" s="1719"/>
      <c r="D32" s="1719"/>
      <c r="E32" s="1719"/>
      <c r="F32" s="1719"/>
      <c r="G32" s="1719"/>
      <c r="H32" s="1719"/>
      <c r="I32" s="1719"/>
      <c r="J32" s="1719"/>
      <c r="K32" s="1719"/>
      <c r="L32" s="1719"/>
      <c r="M32" s="1719"/>
      <c r="N32" s="1723"/>
      <c r="O32" s="1723"/>
      <c r="P32" s="1723"/>
      <c r="Q32" s="1723"/>
      <c r="R32" s="1723"/>
      <c r="S32" s="1723"/>
      <c r="T32" s="1723"/>
      <c r="U32" s="1723"/>
      <c r="V32" s="754"/>
      <c r="W32" s="1722" t="s">
        <v>253</v>
      </c>
      <c r="X32" s="1722"/>
      <c r="Y32" s="1722"/>
      <c r="Z32" s="1722"/>
      <c r="AA32" s="754"/>
      <c r="AB32" s="719" t="s">
        <v>192</v>
      </c>
      <c r="AC32" s="754"/>
      <c r="AD32" s="754"/>
      <c r="AE32" s="754"/>
      <c r="AF32" s="754"/>
      <c r="AG32" s="754"/>
      <c r="AH32" s="754"/>
      <c r="AI32" s="754"/>
      <c r="AJ32" s="754"/>
      <c r="AK32" s="754"/>
      <c r="AL32" s="754"/>
      <c r="AM32" s="754"/>
      <c r="AN32" s="754"/>
      <c r="AO32" s="1723"/>
      <c r="AP32" s="1723"/>
      <c r="AQ32" s="1723"/>
      <c r="AR32" s="1723"/>
      <c r="AS32" s="1723"/>
      <c r="AT32" s="1723"/>
      <c r="AU32" s="1723"/>
      <c r="AV32" s="1723"/>
      <c r="AW32" s="754"/>
      <c r="AX32" s="1725" t="s">
        <v>193</v>
      </c>
      <c r="AY32" s="1725"/>
      <c r="AZ32" s="1725"/>
      <c r="BA32" s="754"/>
      <c r="BB32" s="754"/>
      <c r="BC32" s="754"/>
      <c r="BD32" s="719" t="s">
        <v>112</v>
      </c>
      <c r="BE32" s="754"/>
      <c r="BF32" s="754"/>
      <c r="BG32" s="754"/>
      <c r="BH32" s="754"/>
      <c r="BI32" s="754"/>
      <c r="BJ32" s="754"/>
      <c r="BK32" s="754"/>
      <c r="BL32" s="754"/>
      <c r="BM32" s="754"/>
      <c r="BN32" s="754"/>
      <c r="BO32" s="754"/>
      <c r="BP32" s="1723"/>
      <c r="BQ32" s="1723"/>
      <c r="BR32" s="1723"/>
      <c r="BS32" s="1723"/>
      <c r="BT32" s="1723"/>
      <c r="BU32" s="1723"/>
      <c r="BV32" s="1723"/>
      <c r="BW32" s="1723"/>
      <c r="BX32" s="754"/>
      <c r="BY32" s="1722" t="s">
        <v>113</v>
      </c>
      <c r="BZ32" s="1722"/>
      <c r="CA32" s="1722"/>
      <c r="CB32" s="224"/>
      <c r="CC32" s="224"/>
    </row>
    <row r="33" spans="1:81" ht="21" x14ac:dyDescent="0.5">
      <c r="A33" s="1719" t="s">
        <v>254</v>
      </c>
      <c r="B33" s="1719"/>
      <c r="C33" s="1719"/>
      <c r="D33" s="1719"/>
      <c r="E33" s="1719"/>
      <c r="F33" s="1719"/>
      <c r="G33" s="1719"/>
      <c r="H33" s="1719"/>
      <c r="I33" s="1719"/>
      <c r="J33" s="1719"/>
      <c r="K33" s="1719"/>
      <c r="L33" s="1719"/>
      <c r="M33" s="1719"/>
      <c r="N33" s="1723"/>
      <c r="O33" s="1723"/>
      <c r="P33" s="1723"/>
      <c r="Q33" s="1723"/>
      <c r="R33" s="1723"/>
      <c r="S33" s="1723"/>
      <c r="T33" s="1723"/>
      <c r="U33" s="1723"/>
      <c r="V33" s="754"/>
      <c r="W33" s="1722" t="s">
        <v>255</v>
      </c>
      <c r="X33" s="1722"/>
      <c r="Y33" s="1722"/>
      <c r="Z33" s="1722"/>
      <c r="AA33" s="754"/>
      <c r="AB33" s="719" t="s">
        <v>194</v>
      </c>
      <c r="AC33" s="754"/>
      <c r="AD33" s="754"/>
      <c r="AE33" s="754"/>
      <c r="AF33" s="754"/>
      <c r="AG33" s="754"/>
      <c r="AH33" s="754"/>
      <c r="AI33" s="754"/>
      <c r="AJ33" s="754"/>
      <c r="AK33" s="754"/>
      <c r="AL33" s="754"/>
      <c r="AM33" s="754"/>
      <c r="AN33" s="754"/>
      <c r="AO33" s="1723"/>
      <c r="AP33" s="1723"/>
      <c r="AQ33" s="1723"/>
      <c r="AR33" s="1723"/>
      <c r="AS33" s="1723"/>
      <c r="AT33" s="1723"/>
      <c r="AU33" s="1723"/>
      <c r="AV33" s="1723"/>
      <c r="AW33" s="754"/>
      <c r="AX33" s="1725" t="s">
        <v>195</v>
      </c>
      <c r="AY33" s="1725"/>
      <c r="AZ33" s="1725"/>
      <c r="BA33" s="754"/>
      <c r="BB33" s="754"/>
      <c r="BC33" s="754"/>
      <c r="BD33" s="719" t="s">
        <v>114</v>
      </c>
      <c r="BE33" s="754"/>
      <c r="BF33" s="754"/>
      <c r="BG33" s="754"/>
      <c r="BH33" s="754"/>
      <c r="BI33" s="754"/>
      <c r="BJ33" s="754"/>
      <c r="BK33" s="754"/>
      <c r="BL33" s="754"/>
      <c r="BM33" s="754"/>
      <c r="BN33" s="754"/>
      <c r="BO33" s="754"/>
      <c r="BP33" s="1723"/>
      <c r="BQ33" s="1723"/>
      <c r="BR33" s="1723"/>
      <c r="BS33" s="1723"/>
      <c r="BT33" s="1723"/>
      <c r="BU33" s="1723"/>
      <c r="BV33" s="1723"/>
      <c r="BW33" s="1723"/>
      <c r="BX33" s="754"/>
      <c r="BY33" s="1722" t="s">
        <v>115</v>
      </c>
      <c r="BZ33" s="1722"/>
      <c r="CA33" s="1722"/>
      <c r="CB33" s="224"/>
      <c r="CC33" s="224"/>
    </row>
    <row r="34" spans="1:81" ht="21" x14ac:dyDescent="0.5">
      <c r="A34" s="1719" t="s">
        <v>256</v>
      </c>
      <c r="B34" s="1719"/>
      <c r="C34" s="1719"/>
      <c r="D34" s="1719"/>
      <c r="E34" s="1719"/>
      <c r="F34" s="1719"/>
      <c r="G34" s="1719"/>
      <c r="H34" s="1719"/>
      <c r="I34" s="1719"/>
      <c r="J34" s="1719"/>
      <c r="K34" s="1719"/>
      <c r="L34" s="1719"/>
      <c r="M34" s="1719"/>
      <c r="N34" s="1723"/>
      <c r="O34" s="1723"/>
      <c r="P34" s="1723"/>
      <c r="Q34" s="1723"/>
      <c r="R34" s="1723"/>
      <c r="S34" s="1723"/>
      <c r="T34" s="1723"/>
      <c r="U34" s="1723"/>
      <c r="V34" s="754"/>
      <c r="W34" s="1722" t="s">
        <v>257</v>
      </c>
      <c r="X34" s="1722"/>
      <c r="Y34" s="1722"/>
      <c r="Z34" s="1722"/>
      <c r="AA34" s="754"/>
      <c r="AB34" s="719" t="s">
        <v>196</v>
      </c>
      <c r="AC34" s="754"/>
      <c r="AD34" s="754"/>
      <c r="AE34" s="754"/>
      <c r="AF34" s="754"/>
      <c r="AG34" s="754"/>
      <c r="AH34" s="754"/>
      <c r="AI34" s="754"/>
      <c r="AJ34" s="754"/>
      <c r="AK34" s="754"/>
      <c r="AL34" s="754"/>
      <c r="AM34" s="754"/>
      <c r="AN34" s="754"/>
      <c r="AO34" s="1723"/>
      <c r="AP34" s="1723"/>
      <c r="AQ34" s="1723"/>
      <c r="AR34" s="1723"/>
      <c r="AS34" s="1723"/>
      <c r="AT34" s="1723"/>
      <c r="AU34" s="1723"/>
      <c r="AV34" s="1723"/>
      <c r="AW34" s="754"/>
      <c r="AX34" s="1725" t="s">
        <v>197</v>
      </c>
      <c r="AY34" s="1725"/>
      <c r="AZ34" s="1725"/>
      <c r="BA34" s="754"/>
      <c r="BB34" s="754"/>
      <c r="BC34" s="754"/>
      <c r="BD34" s="719" t="s">
        <v>116</v>
      </c>
      <c r="BE34" s="754"/>
      <c r="BF34" s="754"/>
      <c r="BG34" s="754"/>
      <c r="BH34" s="754"/>
      <c r="BI34" s="754"/>
      <c r="BJ34" s="754"/>
      <c r="BK34" s="754"/>
      <c r="BL34" s="754"/>
      <c r="BM34" s="754"/>
      <c r="BN34" s="754"/>
      <c r="BO34" s="754"/>
      <c r="BP34" s="1723"/>
      <c r="BQ34" s="1723"/>
      <c r="BR34" s="1723"/>
      <c r="BS34" s="1723"/>
      <c r="BT34" s="1723"/>
      <c r="BU34" s="1723"/>
      <c r="BV34" s="1723"/>
      <c r="BW34" s="1723"/>
      <c r="BX34" s="754"/>
      <c r="BY34" s="1722" t="s">
        <v>117</v>
      </c>
      <c r="BZ34" s="1722"/>
      <c r="CA34" s="1722"/>
      <c r="CB34" s="224"/>
      <c r="CC34" s="224"/>
    </row>
    <row r="35" spans="1:81" ht="21" x14ac:dyDescent="0.5">
      <c r="A35" s="1719" t="s">
        <v>258</v>
      </c>
      <c r="B35" s="1719"/>
      <c r="C35" s="1719"/>
      <c r="D35" s="1719"/>
      <c r="E35" s="1719"/>
      <c r="F35" s="1719"/>
      <c r="G35" s="1719"/>
      <c r="H35" s="1719"/>
      <c r="I35" s="1719"/>
      <c r="J35" s="1719"/>
      <c r="K35" s="1719"/>
      <c r="L35" s="1719"/>
      <c r="M35" s="1719"/>
      <c r="N35" s="1723"/>
      <c r="O35" s="1723"/>
      <c r="P35" s="1723"/>
      <c r="Q35" s="1723"/>
      <c r="R35" s="1723"/>
      <c r="S35" s="1723"/>
      <c r="T35" s="1723"/>
      <c r="U35" s="1723"/>
      <c r="V35" s="754"/>
      <c r="W35" s="1722" t="s">
        <v>259</v>
      </c>
      <c r="X35" s="1722"/>
      <c r="Y35" s="1722"/>
      <c r="Z35" s="1722"/>
      <c r="AA35" s="754"/>
      <c r="AB35" s="719" t="s">
        <v>198</v>
      </c>
      <c r="AC35" s="754"/>
      <c r="AD35" s="754"/>
      <c r="AE35" s="754"/>
      <c r="AF35" s="754"/>
      <c r="AG35" s="754"/>
      <c r="AH35" s="754"/>
      <c r="AI35" s="754"/>
      <c r="AJ35" s="754"/>
      <c r="AK35" s="754"/>
      <c r="AL35" s="754"/>
      <c r="AM35" s="754"/>
      <c r="AN35" s="754"/>
      <c r="AO35" s="1723"/>
      <c r="AP35" s="1723"/>
      <c r="AQ35" s="1723"/>
      <c r="AR35" s="1723"/>
      <c r="AS35" s="1723"/>
      <c r="AT35" s="1723"/>
      <c r="AU35" s="1723"/>
      <c r="AV35" s="1723"/>
      <c r="AW35" s="754"/>
      <c r="AX35" s="1725" t="s">
        <v>199</v>
      </c>
      <c r="AY35" s="1725"/>
      <c r="AZ35" s="1725"/>
      <c r="BA35" s="754"/>
      <c r="BB35" s="754"/>
      <c r="BC35" s="754"/>
      <c r="BD35" s="719" t="s">
        <v>118</v>
      </c>
      <c r="BE35" s="754"/>
      <c r="BF35" s="754"/>
      <c r="BG35" s="754"/>
      <c r="BH35" s="754"/>
      <c r="BI35" s="754"/>
      <c r="BJ35" s="754"/>
      <c r="BK35" s="754"/>
      <c r="BL35" s="754"/>
      <c r="BM35" s="754"/>
      <c r="BN35" s="754"/>
      <c r="BO35" s="754"/>
      <c r="BP35" s="1723"/>
      <c r="BQ35" s="1723"/>
      <c r="BR35" s="1723"/>
      <c r="BS35" s="1723"/>
      <c r="BT35" s="1723"/>
      <c r="BU35" s="1723"/>
      <c r="BV35" s="1723"/>
      <c r="BW35" s="1723"/>
      <c r="BX35" s="754"/>
      <c r="BY35" s="1722" t="s">
        <v>119</v>
      </c>
      <c r="BZ35" s="1722"/>
      <c r="CA35" s="1722"/>
      <c r="CB35" s="224"/>
      <c r="CC35" s="224"/>
    </row>
    <row r="36" spans="1:81" ht="21" x14ac:dyDescent="0.5">
      <c r="A36" s="1719" t="s">
        <v>817</v>
      </c>
      <c r="B36" s="1719"/>
      <c r="C36" s="1719"/>
      <c r="D36" s="1719"/>
      <c r="E36" s="1719"/>
      <c r="F36" s="1719"/>
      <c r="G36" s="1719"/>
      <c r="H36" s="1719"/>
      <c r="I36" s="1719"/>
      <c r="J36" s="1719"/>
      <c r="K36" s="1719"/>
      <c r="L36" s="1719"/>
      <c r="M36" s="1719"/>
      <c r="N36" s="1723"/>
      <c r="O36" s="1723"/>
      <c r="P36" s="1723"/>
      <c r="Q36" s="1723"/>
      <c r="R36" s="1723"/>
      <c r="S36" s="1723"/>
      <c r="T36" s="1723"/>
      <c r="U36" s="1723"/>
      <c r="V36" s="754"/>
      <c r="W36" s="1722" t="s">
        <v>260</v>
      </c>
      <c r="X36" s="1722"/>
      <c r="Y36" s="1722"/>
      <c r="Z36" s="1722"/>
      <c r="AA36" s="754"/>
      <c r="AB36" s="719" t="s">
        <v>200</v>
      </c>
      <c r="AC36" s="754"/>
      <c r="AD36" s="754"/>
      <c r="AE36" s="754"/>
      <c r="AF36" s="754"/>
      <c r="AG36" s="754"/>
      <c r="AH36" s="754"/>
      <c r="AI36" s="754"/>
      <c r="AJ36" s="754"/>
      <c r="AK36" s="754"/>
      <c r="AL36" s="754"/>
      <c r="AM36" s="754"/>
      <c r="AN36" s="754"/>
      <c r="AO36" s="1723"/>
      <c r="AP36" s="1723"/>
      <c r="AQ36" s="1723"/>
      <c r="AR36" s="1723"/>
      <c r="AS36" s="1723"/>
      <c r="AT36" s="1723"/>
      <c r="AU36" s="1723"/>
      <c r="AV36" s="1723"/>
      <c r="AW36" s="754"/>
      <c r="AX36" s="1725" t="s">
        <v>201</v>
      </c>
      <c r="AY36" s="1725"/>
      <c r="AZ36" s="1725"/>
      <c r="BA36" s="754"/>
      <c r="BB36" s="754"/>
      <c r="BC36" s="754"/>
      <c r="BD36" s="719" t="s">
        <v>818</v>
      </c>
      <c r="BE36" s="754"/>
      <c r="BF36" s="754"/>
      <c r="BG36" s="754"/>
      <c r="BH36" s="754"/>
      <c r="BI36" s="754"/>
      <c r="BJ36" s="754"/>
      <c r="BK36" s="754"/>
      <c r="BL36" s="754"/>
      <c r="BM36" s="754"/>
      <c r="BN36" s="754"/>
      <c r="BO36" s="754"/>
      <c r="BP36" s="1723"/>
      <c r="BQ36" s="1723"/>
      <c r="BR36" s="1723"/>
      <c r="BS36" s="1723"/>
      <c r="BT36" s="1723"/>
      <c r="BU36" s="1723"/>
      <c r="BV36" s="1723"/>
      <c r="BW36" s="1723"/>
      <c r="BX36" s="754"/>
      <c r="BY36" s="1722" t="s">
        <v>120</v>
      </c>
      <c r="BZ36" s="1722"/>
      <c r="CA36" s="1722"/>
      <c r="CB36" s="224"/>
      <c r="CC36" s="224"/>
    </row>
    <row r="37" spans="1:81" ht="21" x14ac:dyDescent="0.5">
      <c r="A37" s="1719"/>
      <c r="B37" s="1719"/>
      <c r="C37" s="1719"/>
      <c r="D37" s="1719"/>
      <c r="E37" s="1719"/>
      <c r="F37" s="1719"/>
      <c r="G37" s="1719"/>
      <c r="H37" s="1719"/>
      <c r="I37" s="1719"/>
      <c r="J37" s="1719"/>
      <c r="K37" s="1719"/>
      <c r="L37" s="1719"/>
      <c r="M37" s="1719"/>
      <c r="N37" s="1719"/>
      <c r="O37" s="1719"/>
      <c r="P37" s="1719"/>
      <c r="Q37" s="1719"/>
      <c r="R37" s="1719"/>
      <c r="S37" s="754"/>
      <c r="T37" s="754"/>
      <c r="U37" s="754"/>
      <c r="V37" s="754"/>
      <c r="W37" s="754"/>
      <c r="X37" s="754"/>
      <c r="Y37" s="754"/>
      <c r="Z37" s="754"/>
      <c r="AA37" s="754"/>
      <c r="AB37" s="719" t="s">
        <v>202</v>
      </c>
      <c r="AC37" s="754"/>
      <c r="AD37" s="754"/>
      <c r="AE37" s="754"/>
      <c r="AF37" s="754"/>
      <c r="AG37" s="754"/>
      <c r="AH37" s="754"/>
      <c r="AI37" s="754"/>
      <c r="AJ37" s="754"/>
      <c r="AK37" s="754"/>
      <c r="AL37" s="754"/>
      <c r="AM37" s="754"/>
      <c r="AN37" s="754"/>
      <c r="AO37" s="1723"/>
      <c r="AP37" s="1723"/>
      <c r="AQ37" s="1723"/>
      <c r="AR37" s="1723"/>
      <c r="AS37" s="1723"/>
      <c r="AT37" s="1723"/>
      <c r="AU37" s="1723"/>
      <c r="AV37" s="1723"/>
      <c r="AW37" s="754"/>
      <c r="AX37" s="1725" t="s">
        <v>203</v>
      </c>
      <c r="AY37" s="1725"/>
      <c r="AZ37" s="1725"/>
      <c r="BA37" s="754"/>
      <c r="BB37" s="754"/>
      <c r="BC37" s="754"/>
      <c r="BD37" s="719" t="s">
        <v>121</v>
      </c>
      <c r="BE37" s="754"/>
      <c r="BF37" s="754"/>
      <c r="BG37" s="754"/>
      <c r="BH37" s="754"/>
      <c r="BI37" s="754"/>
      <c r="BJ37" s="754"/>
      <c r="BK37" s="754"/>
      <c r="BL37" s="754"/>
      <c r="BM37" s="754"/>
      <c r="BN37" s="754"/>
      <c r="BO37" s="754"/>
      <c r="BP37" s="1723"/>
      <c r="BQ37" s="1723"/>
      <c r="BR37" s="1723"/>
      <c r="BS37" s="1723"/>
      <c r="BT37" s="1723"/>
      <c r="BU37" s="1723"/>
      <c r="BV37" s="1723"/>
      <c r="BW37" s="1723"/>
      <c r="BX37" s="754"/>
      <c r="BY37" s="1722" t="s">
        <v>122</v>
      </c>
      <c r="BZ37" s="1722"/>
      <c r="CA37" s="1722"/>
      <c r="CB37" s="224"/>
      <c r="CC37" s="224"/>
    </row>
    <row r="38" spans="1:81" ht="21" x14ac:dyDescent="0.5">
      <c r="A38" s="1719"/>
      <c r="B38" s="1719"/>
      <c r="C38" s="1719"/>
      <c r="D38" s="1719"/>
      <c r="E38" s="1719"/>
      <c r="F38" s="1719"/>
      <c r="G38" s="1719"/>
      <c r="H38" s="1719"/>
      <c r="I38" s="1719"/>
      <c r="J38" s="1719"/>
      <c r="K38" s="1719"/>
      <c r="L38" s="1719"/>
      <c r="M38" s="1719"/>
      <c r="N38" s="1719"/>
      <c r="O38" s="1719"/>
      <c r="P38" s="1719"/>
      <c r="Q38" s="1719"/>
      <c r="R38" s="1719"/>
      <c r="S38" s="754"/>
      <c r="T38" s="754"/>
      <c r="U38" s="754"/>
      <c r="V38" s="754"/>
      <c r="W38" s="754"/>
      <c r="X38" s="754"/>
      <c r="Y38" s="754"/>
      <c r="Z38" s="754"/>
      <c r="AA38" s="754"/>
      <c r="AB38" s="719" t="s">
        <v>546</v>
      </c>
      <c r="AC38" s="754"/>
      <c r="AD38" s="754"/>
      <c r="AE38" s="754"/>
      <c r="AF38" s="754"/>
      <c r="AG38" s="754"/>
      <c r="AH38" s="754"/>
      <c r="AI38" s="754"/>
      <c r="AJ38" s="754"/>
      <c r="AK38" s="754"/>
      <c r="AL38" s="754"/>
      <c r="AM38" s="754"/>
      <c r="AN38" s="754"/>
      <c r="AO38" s="1723"/>
      <c r="AP38" s="1723"/>
      <c r="AQ38" s="1723"/>
      <c r="AR38" s="1723"/>
      <c r="AS38" s="1723"/>
      <c r="AT38" s="1723"/>
      <c r="AU38" s="1723"/>
      <c r="AV38" s="1723"/>
      <c r="AW38" s="754"/>
      <c r="AX38" s="1725" t="s">
        <v>547</v>
      </c>
      <c r="AY38" s="1725"/>
      <c r="AZ38" s="1725"/>
      <c r="BA38" s="754"/>
      <c r="BB38" s="754"/>
      <c r="BC38" s="754"/>
      <c r="BD38" s="719" t="s">
        <v>123</v>
      </c>
      <c r="BE38" s="754"/>
      <c r="BF38" s="754"/>
      <c r="BG38" s="754"/>
      <c r="BH38" s="754"/>
      <c r="BI38" s="754"/>
      <c r="BJ38" s="754"/>
      <c r="BK38" s="754"/>
      <c r="BL38" s="754"/>
      <c r="BM38" s="754"/>
      <c r="BN38" s="754"/>
      <c r="BO38" s="754"/>
      <c r="BP38" s="1723"/>
      <c r="BQ38" s="1723"/>
      <c r="BR38" s="1723"/>
      <c r="BS38" s="1723"/>
      <c r="BT38" s="1723"/>
      <c r="BU38" s="1723"/>
      <c r="BV38" s="1723"/>
      <c r="BW38" s="1723"/>
      <c r="BX38" s="754"/>
      <c r="BY38" s="1722" t="s">
        <v>124</v>
      </c>
      <c r="BZ38" s="1722"/>
      <c r="CA38" s="1722"/>
      <c r="CB38" s="224"/>
      <c r="CC38" s="224"/>
    </row>
    <row r="39" spans="1:81" ht="21" x14ac:dyDescent="0.5">
      <c r="A39" s="1719"/>
      <c r="B39" s="1719"/>
      <c r="C39" s="1719"/>
      <c r="D39" s="1719"/>
      <c r="E39" s="1719"/>
      <c r="F39" s="1719"/>
      <c r="G39" s="1719"/>
      <c r="H39" s="1719"/>
      <c r="I39" s="1719"/>
      <c r="J39" s="1719"/>
      <c r="K39" s="1719"/>
      <c r="L39" s="1719"/>
      <c r="M39" s="1719"/>
      <c r="N39" s="1719"/>
      <c r="O39" s="1719"/>
      <c r="P39" s="1719"/>
      <c r="Q39" s="1719"/>
      <c r="R39" s="1719"/>
      <c r="S39" s="754"/>
      <c r="T39" s="754"/>
      <c r="U39" s="754"/>
      <c r="V39" s="754"/>
      <c r="W39" s="754"/>
      <c r="X39" s="754"/>
      <c r="Y39" s="754"/>
      <c r="Z39" s="754"/>
      <c r="AA39" s="754"/>
      <c r="AB39" s="754"/>
      <c r="AC39" s="754"/>
      <c r="AD39" s="754"/>
      <c r="AE39" s="754"/>
      <c r="AF39" s="754"/>
      <c r="AG39" s="754"/>
      <c r="AH39" s="754"/>
      <c r="AI39" s="754"/>
      <c r="AJ39" s="754"/>
      <c r="AK39" s="754"/>
      <c r="AL39" s="754"/>
      <c r="AM39" s="754"/>
      <c r="AN39" s="754"/>
      <c r="AO39" s="754"/>
      <c r="AP39" s="754"/>
      <c r="AQ39" s="754"/>
      <c r="AR39" s="754"/>
      <c r="AS39" s="754"/>
      <c r="AT39" s="754"/>
      <c r="AU39" s="754"/>
      <c r="AV39" s="754"/>
      <c r="AW39" s="754"/>
      <c r="AX39" s="754"/>
      <c r="AY39" s="754"/>
      <c r="AZ39" s="754"/>
      <c r="BA39" s="754"/>
      <c r="BB39" s="754"/>
      <c r="BC39" s="754"/>
      <c r="BD39" s="719" t="s">
        <v>125</v>
      </c>
      <c r="BE39" s="754"/>
      <c r="BF39" s="754"/>
      <c r="BG39" s="754"/>
      <c r="BH39" s="754"/>
      <c r="BI39" s="754"/>
      <c r="BJ39" s="754"/>
      <c r="BK39" s="754"/>
      <c r="BL39" s="754"/>
      <c r="BM39" s="754"/>
      <c r="BN39" s="754"/>
      <c r="BO39" s="754"/>
      <c r="BP39" s="1723"/>
      <c r="BQ39" s="1723"/>
      <c r="BR39" s="1723"/>
      <c r="BS39" s="1723"/>
      <c r="BT39" s="1723"/>
      <c r="BU39" s="1723"/>
      <c r="BV39" s="1723"/>
      <c r="BW39" s="1723"/>
      <c r="BX39" s="754"/>
      <c r="BY39" s="1722" t="s">
        <v>126</v>
      </c>
      <c r="BZ39" s="1722"/>
      <c r="CA39" s="1722"/>
      <c r="CB39" s="224"/>
      <c r="CC39" s="224"/>
    </row>
    <row r="40" spans="1:81" ht="21" x14ac:dyDescent="0.5">
      <c r="A40" s="1719"/>
      <c r="B40" s="1719"/>
      <c r="C40" s="1719"/>
      <c r="D40" s="1719"/>
      <c r="E40" s="1719"/>
      <c r="F40" s="1719"/>
      <c r="G40" s="1719"/>
      <c r="H40" s="1719"/>
      <c r="I40" s="1719"/>
      <c r="J40" s="1719"/>
      <c r="K40" s="1719"/>
      <c r="L40" s="1719"/>
      <c r="M40" s="1719"/>
      <c r="N40" s="1719"/>
      <c r="O40" s="1719"/>
      <c r="P40" s="1719"/>
      <c r="Q40" s="1719"/>
      <c r="R40" s="1719"/>
      <c r="S40" s="754"/>
      <c r="T40" s="754"/>
      <c r="U40" s="754"/>
      <c r="V40" s="754"/>
      <c r="W40" s="754"/>
      <c r="X40" s="754"/>
      <c r="Y40" s="754"/>
      <c r="Z40" s="754"/>
      <c r="AA40" s="754"/>
      <c r="AB40" s="754"/>
      <c r="AC40" s="754"/>
      <c r="AD40" s="754"/>
      <c r="AE40" s="754"/>
      <c r="AF40" s="754"/>
      <c r="AG40" s="754"/>
      <c r="AH40" s="754"/>
      <c r="AI40" s="754"/>
      <c r="AJ40" s="754"/>
      <c r="AK40" s="754"/>
      <c r="AL40" s="754"/>
      <c r="AM40" s="754"/>
      <c r="AN40" s="754"/>
      <c r="AO40" s="754"/>
      <c r="AP40" s="754"/>
      <c r="AQ40" s="754"/>
      <c r="AR40" s="754"/>
      <c r="AS40" s="754"/>
      <c r="AT40" s="754"/>
      <c r="AU40" s="754"/>
      <c r="AV40" s="754"/>
      <c r="AW40" s="754"/>
      <c r="AX40" s="754"/>
      <c r="AY40" s="754"/>
      <c r="AZ40" s="754"/>
      <c r="BA40" s="754"/>
      <c r="BB40" s="754"/>
      <c r="BC40" s="754"/>
      <c r="BD40" s="719" t="s">
        <v>127</v>
      </c>
      <c r="BE40" s="754"/>
      <c r="BF40" s="754"/>
      <c r="BG40" s="754"/>
      <c r="BH40" s="754"/>
      <c r="BI40" s="754"/>
      <c r="BJ40" s="754"/>
      <c r="BK40" s="754"/>
      <c r="BL40" s="754"/>
      <c r="BM40" s="754"/>
      <c r="BN40" s="754"/>
      <c r="BO40" s="754"/>
      <c r="BP40" s="1723"/>
      <c r="BQ40" s="1723"/>
      <c r="BR40" s="1723"/>
      <c r="BS40" s="1723"/>
      <c r="BT40" s="1723"/>
      <c r="BU40" s="1723"/>
      <c r="BV40" s="1723"/>
      <c r="BW40" s="1723"/>
      <c r="BX40" s="754"/>
      <c r="BY40" s="1722" t="s">
        <v>128</v>
      </c>
      <c r="BZ40" s="1722"/>
      <c r="CA40" s="1722"/>
      <c r="CB40" s="224"/>
      <c r="CC40" s="224"/>
    </row>
    <row r="41" spans="1:81" ht="21" x14ac:dyDescent="0.5">
      <c r="A41" s="1719"/>
      <c r="B41" s="1719"/>
      <c r="C41" s="1719"/>
      <c r="D41" s="1719"/>
      <c r="E41" s="1719"/>
      <c r="F41" s="1719"/>
      <c r="G41" s="1719"/>
      <c r="H41" s="1719"/>
      <c r="I41" s="1719"/>
      <c r="J41" s="1719"/>
      <c r="K41" s="1719"/>
      <c r="L41" s="1719"/>
      <c r="M41" s="1719"/>
      <c r="N41" s="1719"/>
      <c r="O41" s="1719"/>
      <c r="P41" s="1719"/>
      <c r="Q41" s="1719"/>
      <c r="R41" s="1719"/>
      <c r="S41" s="754"/>
      <c r="T41" s="754"/>
      <c r="U41" s="754"/>
      <c r="V41" s="754"/>
      <c r="W41" s="754"/>
      <c r="X41" s="754"/>
      <c r="Y41" s="754"/>
      <c r="Z41" s="754"/>
      <c r="AA41" s="754"/>
      <c r="AB41" s="754"/>
      <c r="AC41" s="754"/>
      <c r="AD41" s="754"/>
      <c r="AE41" s="754"/>
      <c r="AF41" s="754"/>
      <c r="AG41" s="754"/>
      <c r="AH41" s="754"/>
      <c r="AI41" s="754"/>
      <c r="AJ41" s="754"/>
      <c r="AK41" s="754"/>
      <c r="AL41" s="754"/>
      <c r="AM41" s="754"/>
      <c r="AN41" s="754"/>
      <c r="AO41" s="754"/>
      <c r="AP41" s="754"/>
      <c r="AQ41" s="754"/>
      <c r="AR41" s="754"/>
      <c r="AS41" s="754"/>
      <c r="AT41" s="754"/>
      <c r="AU41" s="754"/>
      <c r="AV41" s="754"/>
      <c r="AW41" s="754"/>
      <c r="AX41" s="754"/>
      <c r="AY41" s="754"/>
      <c r="AZ41" s="754"/>
      <c r="BA41" s="754"/>
      <c r="BB41" s="754"/>
      <c r="BC41" s="754"/>
      <c r="BD41" s="719" t="s">
        <v>129</v>
      </c>
      <c r="BE41" s="754"/>
      <c r="BF41" s="754"/>
      <c r="BG41" s="754"/>
      <c r="BH41" s="754"/>
      <c r="BI41" s="754"/>
      <c r="BJ41" s="754"/>
      <c r="BK41" s="754"/>
      <c r="BL41" s="754"/>
      <c r="BM41" s="754"/>
      <c r="BN41" s="754"/>
      <c r="BO41" s="754"/>
      <c r="BP41" s="1723"/>
      <c r="BQ41" s="1723"/>
      <c r="BR41" s="1723"/>
      <c r="BS41" s="1723"/>
      <c r="BT41" s="1723"/>
      <c r="BU41" s="1723"/>
      <c r="BV41" s="1723"/>
      <c r="BW41" s="1723"/>
      <c r="BX41" s="754"/>
      <c r="BY41" s="1722" t="s">
        <v>130</v>
      </c>
      <c r="BZ41" s="1722"/>
      <c r="CA41" s="1722"/>
      <c r="CB41" s="224"/>
      <c r="CC41" s="224"/>
    </row>
    <row r="42" spans="1:81" ht="21" x14ac:dyDescent="0.5">
      <c r="A42" s="1719"/>
      <c r="B42" s="1719"/>
      <c r="C42" s="1719"/>
      <c r="D42" s="1719"/>
      <c r="E42" s="1719"/>
      <c r="F42" s="1719"/>
      <c r="G42" s="1719"/>
      <c r="H42" s="1719"/>
      <c r="I42" s="1719"/>
      <c r="J42" s="1719"/>
      <c r="K42" s="1719"/>
      <c r="L42" s="1719"/>
      <c r="M42" s="1719"/>
      <c r="N42" s="1719"/>
      <c r="O42" s="1719"/>
      <c r="P42" s="1719"/>
      <c r="Q42" s="1719"/>
      <c r="R42" s="1719"/>
      <c r="S42" s="754"/>
      <c r="T42" s="754"/>
      <c r="U42" s="754"/>
      <c r="V42" s="754"/>
      <c r="W42" s="754"/>
      <c r="X42" s="754"/>
      <c r="Y42" s="754"/>
      <c r="Z42" s="754"/>
      <c r="AA42" s="754"/>
      <c r="AB42" s="754"/>
      <c r="AC42" s="754"/>
      <c r="AD42" s="754"/>
      <c r="AE42" s="754"/>
      <c r="AF42" s="754"/>
      <c r="AG42" s="754"/>
      <c r="AH42" s="754"/>
      <c r="AI42" s="754"/>
      <c r="AJ42" s="754"/>
      <c r="AK42" s="754"/>
      <c r="AL42" s="754"/>
      <c r="AM42" s="754"/>
      <c r="AN42" s="754"/>
      <c r="AO42" s="754"/>
      <c r="AP42" s="754"/>
      <c r="AQ42" s="754"/>
      <c r="AR42" s="754"/>
      <c r="AS42" s="754"/>
      <c r="AT42" s="754"/>
      <c r="AU42" s="754"/>
      <c r="AV42" s="754"/>
      <c r="AW42" s="754"/>
      <c r="AX42" s="754"/>
      <c r="AY42" s="754"/>
      <c r="AZ42" s="754"/>
      <c r="BA42" s="754"/>
      <c r="BB42" s="754"/>
      <c r="BC42" s="754"/>
      <c r="BD42" s="719" t="s">
        <v>131</v>
      </c>
      <c r="BE42" s="754"/>
      <c r="BF42" s="754"/>
      <c r="BG42" s="754"/>
      <c r="BH42" s="754"/>
      <c r="BI42" s="754"/>
      <c r="BJ42" s="754"/>
      <c r="BK42" s="754"/>
      <c r="BL42" s="754"/>
      <c r="BM42" s="754"/>
      <c r="BN42" s="754"/>
      <c r="BO42" s="754"/>
      <c r="BP42" s="1723"/>
      <c r="BQ42" s="1723"/>
      <c r="BR42" s="1723"/>
      <c r="BS42" s="1723"/>
      <c r="BT42" s="1723"/>
      <c r="BU42" s="1723"/>
      <c r="BV42" s="1723"/>
      <c r="BW42" s="1723"/>
      <c r="BX42" s="754"/>
      <c r="BY42" s="1722" t="s">
        <v>132</v>
      </c>
      <c r="BZ42" s="1722"/>
      <c r="CA42" s="1722"/>
      <c r="CB42" s="224"/>
      <c r="CC42" s="224"/>
    </row>
    <row r="43" spans="1:81" ht="21" x14ac:dyDescent="0.5">
      <c r="A43" s="1719"/>
      <c r="B43" s="1719"/>
      <c r="C43" s="1719"/>
      <c r="D43" s="1719"/>
      <c r="E43" s="1719"/>
      <c r="F43" s="1719"/>
      <c r="G43" s="1719"/>
      <c r="H43" s="1719"/>
      <c r="I43" s="1719"/>
      <c r="J43" s="1719"/>
      <c r="K43" s="1719"/>
      <c r="L43" s="1719"/>
      <c r="M43" s="1719"/>
      <c r="N43" s="1719"/>
      <c r="O43" s="1719"/>
      <c r="P43" s="1719"/>
      <c r="Q43" s="1719"/>
      <c r="R43" s="1719"/>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19" t="s">
        <v>133</v>
      </c>
      <c r="BE43" s="754"/>
      <c r="BF43" s="754"/>
      <c r="BG43" s="754"/>
      <c r="BH43" s="754"/>
      <c r="BI43" s="754"/>
      <c r="BJ43" s="754"/>
      <c r="BK43" s="754"/>
      <c r="BL43" s="754"/>
      <c r="BM43" s="754"/>
      <c r="BN43" s="754"/>
      <c r="BO43" s="754"/>
      <c r="BP43" s="1723"/>
      <c r="BQ43" s="1723"/>
      <c r="BR43" s="1723"/>
      <c r="BS43" s="1723"/>
      <c r="BT43" s="1723"/>
      <c r="BU43" s="1723"/>
      <c r="BV43" s="1723"/>
      <c r="BW43" s="1723"/>
      <c r="BX43" s="754"/>
      <c r="BY43" s="1722" t="s">
        <v>134</v>
      </c>
      <c r="BZ43" s="1722"/>
      <c r="CA43" s="1722"/>
      <c r="CB43" s="224"/>
      <c r="CC43" s="224"/>
    </row>
    <row r="44" spans="1:81" ht="21" x14ac:dyDescent="0.5">
      <c r="A44" s="1719"/>
      <c r="B44" s="1719"/>
      <c r="C44" s="1719"/>
      <c r="D44" s="1719"/>
      <c r="E44" s="1719"/>
      <c r="F44" s="1719"/>
      <c r="G44" s="1719"/>
      <c r="H44" s="1719"/>
      <c r="I44" s="1719"/>
      <c r="J44" s="1719"/>
      <c r="K44" s="1719"/>
      <c r="L44" s="1719"/>
      <c r="M44" s="1719"/>
      <c r="N44" s="1719"/>
      <c r="O44" s="1719"/>
      <c r="P44" s="1719"/>
      <c r="Q44" s="1719"/>
      <c r="R44" s="1719"/>
      <c r="S44" s="754"/>
      <c r="T44" s="754"/>
      <c r="U44" s="754"/>
      <c r="V44" s="754"/>
      <c r="W44" s="754"/>
      <c r="X44" s="754"/>
      <c r="Y44" s="754"/>
      <c r="Z44" s="754"/>
      <c r="AA44" s="754"/>
      <c r="AB44" s="754"/>
      <c r="AC44" s="754"/>
      <c r="AD44" s="754"/>
      <c r="AE44" s="754"/>
      <c r="AF44" s="754"/>
      <c r="AG44" s="754"/>
      <c r="AH44" s="754"/>
      <c r="AI44" s="754"/>
      <c r="AJ44" s="754"/>
      <c r="AK44" s="754"/>
      <c r="AL44" s="754"/>
      <c r="AM44" s="754"/>
      <c r="AN44" s="754"/>
      <c r="AO44" s="754"/>
      <c r="AP44" s="754"/>
      <c r="AQ44" s="754"/>
      <c r="AR44" s="754"/>
      <c r="AS44" s="754"/>
      <c r="AT44" s="754"/>
      <c r="AU44" s="754"/>
      <c r="AV44" s="754"/>
      <c r="AW44" s="754"/>
      <c r="AX44" s="754"/>
      <c r="AY44" s="754"/>
      <c r="AZ44" s="754"/>
      <c r="BA44" s="754"/>
      <c r="BB44" s="754"/>
      <c r="BC44" s="754"/>
      <c r="BD44" s="719" t="s">
        <v>135</v>
      </c>
      <c r="BE44" s="754"/>
      <c r="BF44" s="754"/>
      <c r="BG44" s="754"/>
      <c r="BH44" s="754"/>
      <c r="BI44" s="754"/>
      <c r="BJ44" s="754"/>
      <c r="BK44" s="754"/>
      <c r="BL44" s="754"/>
      <c r="BM44" s="754"/>
      <c r="BN44" s="754"/>
      <c r="BO44" s="754"/>
      <c r="BP44" s="1723"/>
      <c r="BQ44" s="1723"/>
      <c r="BR44" s="1723"/>
      <c r="BS44" s="1723"/>
      <c r="BT44" s="1723"/>
      <c r="BU44" s="1723"/>
      <c r="BV44" s="1723"/>
      <c r="BW44" s="1723"/>
      <c r="BX44" s="754"/>
      <c r="BY44" s="1722" t="s">
        <v>136</v>
      </c>
      <c r="BZ44" s="1722"/>
      <c r="CA44" s="1722"/>
      <c r="CB44" s="224"/>
      <c r="CC44" s="224"/>
    </row>
    <row r="45" spans="1:81" ht="21" x14ac:dyDescent="0.5">
      <c r="A45" s="1719"/>
      <c r="B45" s="1719"/>
      <c r="C45" s="1719"/>
      <c r="D45" s="1719"/>
      <c r="E45" s="1719"/>
      <c r="F45" s="1719"/>
      <c r="G45" s="1719"/>
      <c r="H45" s="1719"/>
      <c r="I45" s="1719"/>
      <c r="J45" s="1719"/>
      <c r="K45" s="1719"/>
      <c r="L45" s="1719"/>
      <c r="M45" s="1719"/>
      <c r="N45" s="1719"/>
      <c r="O45" s="1719"/>
      <c r="P45" s="1719"/>
      <c r="Q45" s="1719"/>
      <c r="R45" s="1719"/>
      <c r="S45" s="754"/>
      <c r="T45" s="754"/>
      <c r="U45" s="754"/>
      <c r="V45" s="754"/>
      <c r="W45" s="754"/>
      <c r="X45" s="754"/>
      <c r="Y45" s="754"/>
      <c r="Z45" s="754"/>
      <c r="AA45" s="754"/>
      <c r="AB45" s="754"/>
      <c r="AC45" s="754"/>
      <c r="AD45" s="754"/>
      <c r="AE45" s="754"/>
      <c r="AF45" s="754"/>
      <c r="AG45" s="754"/>
      <c r="AH45" s="754"/>
      <c r="AI45" s="754"/>
      <c r="AJ45" s="754"/>
      <c r="AK45" s="754"/>
      <c r="AL45" s="754"/>
      <c r="AM45" s="754"/>
      <c r="AN45" s="754"/>
      <c r="AO45" s="754"/>
      <c r="AP45" s="754"/>
      <c r="AQ45" s="754"/>
      <c r="AR45" s="754"/>
      <c r="AS45" s="754"/>
      <c r="AT45" s="754"/>
      <c r="AU45" s="754"/>
      <c r="AV45" s="754"/>
      <c r="AW45" s="754"/>
      <c r="AX45" s="754"/>
      <c r="AY45" s="754"/>
      <c r="AZ45" s="754"/>
      <c r="BA45" s="754"/>
      <c r="BB45" s="754"/>
      <c r="BC45" s="754"/>
      <c r="BD45" s="719" t="s">
        <v>137</v>
      </c>
      <c r="BE45" s="754"/>
      <c r="BF45" s="754"/>
      <c r="BG45" s="754"/>
      <c r="BH45" s="754"/>
      <c r="BI45" s="754"/>
      <c r="BJ45" s="754"/>
      <c r="BK45" s="754"/>
      <c r="BL45" s="754"/>
      <c r="BM45" s="754"/>
      <c r="BN45" s="754"/>
      <c r="BO45" s="754"/>
      <c r="BP45" s="1723"/>
      <c r="BQ45" s="1723"/>
      <c r="BR45" s="1723"/>
      <c r="BS45" s="1723"/>
      <c r="BT45" s="1723"/>
      <c r="BU45" s="1723"/>
      <c r="BV45" s="1723"/>
      <c r="BW45" s="1723"/>
      <c r="BX45" s="754"/>
      <c r="BY45" s="1722" t="s">
        <v>138</v>
      </c>
      <c r="BZ45" s="1722"/>
      <c r="CA45" s="1722"/>
      <c r="CB45" s="224"/>
      <c r="CC45" s="224"/>
    </row>
    <row r="46" spans="1:81" ht="21" x14ac:dyDescent="0.5">
      <c r="A46" s="1719"/>
      <c r="B46" s="1719"/>
      <c r="C46" s="1719"/>
      <c r="D46" s="1719"/>
      <c r="E46" s="1719"/>
      <c r="F46" s="1719"/>
      <c r="G46" s="1719"/>
      <c r="H46" s="1719"/>
      <c r="I46" s="1719"/>
      <c r="J46" s="1719"/>
      <c r="K46" s="1719"/>
      <c r="L46" s="1719"/>
      <c r="M46" s="1719"/>
      <c r="N46" s="1719"/>
      <c r="O46" s="1719"/>
      <c r="P46" s="1719"/>
      <c r="Q46" s="1719"/>
      <c r="R46" s="1719"/>
      <c r="S46" s="754"/>
      <c r="T46" s="754"/>
      <c r="U46" s="754"/>
      <c r="V46" s="754"/>
      <c r="W46" s="754"/>
      <c r="X46" s="754"/>
      <c r="Y46" s="754"/>
      <c r="Z46" s="754"/>
      <c r="AA46" s="754"/>
      <c r="AB46" s="754"/>
      <c r="AC46" s="754"/>
      <c r="AD46" s="754"/>
      <c r="AE46" s="754"/>
      <c r="AF46" s="754"/>
      <c r="AG46" s="754"/>
      <c r="AH46" s="754"/>
      <c r="AI46" s="754"/>
      <c r="AJ46" s="754"/>
      <c r="AK46" s="754"/>
      <c r="AL46" s="754"/>
      <c r="AM46" s="754"/>
      <c r="AN46" s="754"/>
      <c r="AO46" s="754"/>
      <c r="AP46" s="754"/>
      <c r="AQ46" s="754"/>
      <c r="AR46" s="754"/>
      <c r="AS46" s="754"/>
      <c r="AT46" s="754"/>
      <c r="AU46" s="754"/>
      <c r="AV46" s="754"/>
      <c r="AW46" s="754"/>
      <c r="AX46" s="754"/>
      <c r="AY46" s="754"/>
      <c r="AZ46" s="754"/>
      <c r="BA46" s="754"/>
      <c r="BB46" s="754"/>
      <c r="BC46" s="754"/>
      <c r="BD46" s="719" t="s">
        <v>139</v>
      </c>
      <c r="BE46" s="754"/>
      <c r="BF46" s="754"/>
      <c r="BG46" s="754"/>
      <c r="BH46" s="754"/>
      <c r="BI46" s="754"/>
      <c r="BJ46" s="754"/>
      <c r="BK46" s="754"/>
      <c r="BL46" s="754"/>
      <c r="BM46" s="754"/>
      <c r="BN46" s="754"/>
      <c r="BO46" s="754"/>
      <c r="BP46" s="1723"/>
      <c r="BQ46" s="1723"/>
      <c r="BR46" s="1723"/>
      <c r="BS46" s="1723"/>
      <c r="BT46" s="1723"/>
      <c r="BU46" s="1723"/>
      <c r="BV46" s="1723"/>
      <c r="BW46" s="1723"/>
      <c r="BX46" s="754"/>
      <c r="BY46" s="1722" t="s">
        <v>140</v>
      </c>
      <c r="BZ46" s="1722"/>
      <c r="CA46" s="1722"/>
      <c r="CB46" s="224"/>
      <c r="CC46" s="224"/>
    </row>
    <row r="47" spans="1:81" ht="21" x14ac:dyDescent="0.5">
      <c r="A47" s="1719"/>
      <c r="B47" s="1719"/>
      <c r="C47" s="1719"/>
      <c r="D47" s="1719"/>
      <c r="E47" s="1719"/>
      <c r="F47" s="1719"/>
      <c r="G47" s="1719"/>
      <c r="H47" s="1719"/>
      <c r="I47" s="1719"/>
      <c r="J47" s="1719"/>
      <c r="K47" s="1719"/>
      <c r="L47" s="1719"/>
      <c r="M47" s="1719"/>
      <c r="N47" s="1719"/>
      <c r="O47" s="1719"/>
      <c r="P47" s="1719"/>
      <c r="Q47" s="1719"/>
      <c r="R47" s="1719"/>
      <c r="S47" s="754"/>
      <c r="T47" s="754"/>
      <c r="U47" s="754"/>
      <c r="V47" s="754"/>
      <c r="W47" s="754"/>
      <c r="X47" s="754"/>
      <c r="Y47" s="754"/>
      <c r="Z47" s="754"/>
      <c r="AA47" s="754"/>
      <c r="AB47" s="754"/>
      <c r="AC47" s="754"/>
      <c r="AD47" s="754"/>
      <c r="AE47" s="754"/>
      <c r="AF47" s="754"/>
      <c r="AG47" s="754"/>
      <c r="AH47" s="754"/>
      <c r="AI47" s="754"/>
      <c r="AJ47" s="754"/>
      <c r="AK47" s="754"/>
      <c r="AL47" s="754"/>
      <c r="AM47" s="754"/>
      <c r="AN47" s="754"/>
      <c r="AO47" s="754"/>
      <c r="AP47" s="754"/>
      <c r="AQ47" s="754"/>
      <c r="AR47" s="754"/>
      <c r="AS47" s="754"/>
      <c r="AT47" s="754"/>
      <c r="AU47" s="754"/>
      <c r="AV47" s="754"/>
      <c r="AW47" s="754"/>
      <c r="AX47" s="754"/>
      <c r="AY47" s="754"/>
      <c r="AZ47" s="754"/>
      <c r="BA47" s="754"/>
      <c r="BB47" s="754"/>
      <c r="BC47" s="754"/>
      <c r="BD47" s="754"/>
      <c r="BE47" s="754"/>
      <c r="BF47" s="754"/>
      <c r="BG47" s="754"/>
      <c r="BH47" s="754"/>
      <c r="BI47" s="754"/>
      <c r="BJ47" s="754"/>
      <c r="BK47" s="754"/>
      <c r="BL47" s="754"/>
      <c r="BM47" s="754"/>
      <c r="BN47" s="754"/>
      <c r="BO47" s="754"/>
      <c r="BP47" s="754"/>
      <c r="BQ47" s="754"/>
      <c r="BR47" s="754"/>
      <c r="BS47" s="754"/>
      <c r="BT47" s="754"/>
      <c r="BU47" s="754"/>
      <c r="BV47" s="754"/>
      <c r="BW47" s="754"/>
      <c r="BX47" s="754"/>
      <c r="BY47" s="754"/>
      <c r="BZ47" s="754"/>
      <c r="CA47" s="754"/>
    </row>
    <row r="48" spans="1:81" ht="15" thickBot="1" x14ac:dyDescent="0.4">
      <c r="A48" s="751"/>
      <c r="B48" s="751"/>
      <c r="C48" s="751"/>
      <c r="D48" s="751"/>
      <c r="E48" s="751"/>
      <c r="F48" s="751"/>
      <c r="G48" s="751"/>
      <c r="H48" s="751"/>
      <c r="I48" s="751"/>
      <c r="J48" s="751"/>
      <c r="K48" s="751"/>
      <c r="L48" s="751"/>
      <c r="M48" s="751"/>
      <c r="N48" s="751"/>
      <c r="O48" s="751"/>
      <c r="P48" s="751"/>
      <c r="Q48" s="751"/>
      <c r="R48" s="751"/>
      <c r="S48" s="751"/>
      <c r="T48" s="751"/>
      <c r="U48" s="751"/>
      <c r="V48" s="751"/>
      <c r="W48" s="751"/>
      <c r="X48" s="751"/>
      <c r="Y48" s="751"/>
      <c r="Z48" s="751"/>
      <c r="AA48" s="751"/>
      <c r="AB48" s="751"/>
      <c r="AC48" s="751"/>
      <c r="AD48" s="751"/>
      <c r="AE48" s="751"/>
      <c r="AF48" s="751"/>
      <c r="AG48" s="751"/>
      <c r="AH48" s="751"/>
      <c r="AI48" s="751"/>
      <c r="AJ48" s="751"/>
      <c r="AK48" s="751"/>
      <c r="AL48" s="751"/>
      <c r="AM48" s="751"/>
      <c r="AN48" s="751"/>
      <c r="AO48" s="751"/>
      <c r="AP48" s="751"/>
      <c r="AQ48" s="751"/>
      <c r="AR48" s="751"/>
      <c r="AS48" s="751"/>
      <c r="AT48" s="751"/>
      <c r="AU48" s="751"/>
      <c r="AV48" s="751"/>
      <c r="AW48" s="751"/>
      <c r="AX48" s="751"/>
      <c r="AY48" s="751"/>
      <c r="AZ48" s="751"/>
      <c r="BA48" s="751"/>
      <c r="BB48" s="751"/>
      <c r="BC48" s="751"/>
      <c r="BD48" s="751"/>
      <c r="BE48" s="751"/>
      <c r="BF48" s="751"/>
      <c r="BG48" s="751"/>
      <c r="BH48" s="751"/>
      <c r="BI48" s="751"/>
      <c r="BJ48" s="751"/>
      <c r="BK48" s="751"/>
      <c r="BL48" s="751"/>
      <c r="BM48" s="751"/>
      <c r="BN48" s="751"/>
      <c r="BO48" s="751"/>
      <c r="BP48" s="751"/>
      <c r="BQ48" s="751"/>
      <c r="BR48" s="751"/>
      <c r="BS48" s="751"/>
      <c r="BT48" s="751"/>
      <c r="BU48" s="751"/>
      <c r="BV48" s="751"/>
      <c r="BW48" s="751"/>
      <c r="BX48" s="751"/>
      <c r="BY48" s="751"/>
      <c r="BZ48" s="751"/>
      <c r="CA48" s="751"/>
    </row>
    <row r="49" spans="1:80" ht="7.5" customHeight="1" x14ac:dyDescent="0.35">
      <c r="A49" s="755"/>
      <c r="B49" s="755"/>
      <c r="C49" s="755"/>
      <c r="D49" s="755"/>
      <c r="E49" s="755"/>
      <c r="F49" s="755"/>
      <c r="G49" s="755"/>
      <c r="H49" s="755"/>
      <c r="I49" s="755"/>
      <c r="J49" s="755"/>
      <c r="K49" s="755"/>
      <c r="L49" s="755"/>
      <c r="M49" s="755"/>
      <c r="N49" s="755"/>
      <c r="O49" s="755"/>
      <c r="P49" s="755"/>
      <c r="Q49" s="755"/>
      <c r="R49" s="755"/>
      <c r="S49" s="755"/>
      <c r="T49" s="755"/>
      <c r="U49" s="755"/>
      <c r="V49" s="755"/>
      <c r="W49" s="755"/>
      <c r="X49" s="755"/>
      <c r="Y49" s="755"/>
      <c r="Z49" s="755"/>
      <c r="AA49" s="755"/>
      <c r="AB49" s="755"/>
      <c r="AC49" s="755"/>
      <c r="AD49" s="755"/>
      <c r="AE49" s="755"/>
      <c r="AF49" s="755"/>
      <c r="AG49" s="755"/>
      <c r="AH49" s="755"/>
      <c r="AI49" s="755"/>
      <c r="AJ49" s="755"/>
      <c r="AK49" s="755"/>
      <c r="AL49" s="755"/>
      <c r="AM49" s="755"/>
      <c r="AN49" s="755"/>
      <c r="AO49" s="755"/>
      <c r="AP49" s="755"/>
      <c r="AQ49" s="755"/>
      <c r="AR49" s="755"/>
      <c r="AS49" s="755"/>
      <c r="AT49" s="755"/>
      <c r="AU49" s="755"/>
      <c r="AV49" s="755"/>
      <c r="AW49" s="755"/>
      <c r="AX49" s="755"/>
      <c r="AY49" s="755"/>
      <c r="AZ49" s="755"/>
      <c r="BA49" s="755"/>
      <c r="BB49" s="755"/>
      <c r="BC49" s="755"/>
      <c r="BD49" s="755"/>
      <c r="BE49" s="755"/>
      <c r="BF49" s="755"/>
      <c r="BG49" s="755"/>
      <c r="BH49" s="755"/>
      <c r="BI49" s="755"/>
      <c r="BJ49" s="755"/>
      <c r="BK49" s="755"/>
      <c r="BL49" s="755"/>
      <c r="BM49" s="755"/>
      <c r="BN49" s="755"/>
      <c r="BO49" s="755"/>
      <c r="BP49" s="755"/>
      <c r="BQ49" s="755"/>
      <c r="BR49" s="755"/>
      <c r="BS49" s="755"/>
      <c r="BT49" s="755"/>
      <c r="BU49" s="755"/>
      <c r="BV49" s="755"/>
      <c r="BW49" s="755"/>
      <c r="BX49" s="755"/>
      <c r="BY49" s="755"/>
      <c r="BZ49" s="755"/>
      <c r="CA49" s="755"/>
    </row>
    <row r="50" spans="1:80" ht="15.5" x14ac:dyDescent="0.35">
      <c r="A50" s="296" t="str">
        <f>'40-16 PRES - MANDATORY'!A65:BV65</f>
        <v>DeCAF 40-15 + DeCAF 40-16, Apr 21, 2025</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230" t="s">
        <v>819</v>
      </c>
      <c r="AQ50" s="230"/>
      <c r="AR50" s="4"/>
      <c r="AS50" s="4"/>
      <c r="AT50" s="4"/>
      <c r="AU50" s="4"/>
      <c r="AV50" s="1702" t="str">
        <f>IF('DATA ENTRY SHEET'!AQ61&gt;0,'DATA ENTRY SHEET'!AQ61,"")</f>
        <v/>
      </c>
      <c r="AW50" s="1702" t="e">
        <f>IF(#REF!&gt;0,#REF!,"")</f>
        <v>#REF!</v>
      </c>
      <c r="AX50" s="1702" t="e">
        <f>IF(#REF!&gt;0,#REF!,"")</f>
        <v>#REF!</v>
      </c>
      <c r="AY50" s="1702" t="e">
        <f>IF(#REF!&gt;0,#REF!,"")</f>
        <v>#REF!</v>
      </c>
      <c r="AZ50" s="1702" t="e">
        <f>IF(#REF!&gt;0,#REF!,"")</f>
        <v>#REF!</v>
      </c>
      <c r="BA50" s="4"/>
      <c r="BB50" s="4"/>
      <c r="BC50" s="4"/>
      <c r="BD50" s="4"/>
      <c r="BE50" s="4"/>
      <c r="BF50" s="4"/>
      <c r="BG50" s="4"/>
      <c r="BH50" s="4"/>
      <c r="BI50" s="4"/>
      <c r="BJ50" s="4"/>
      <c r="BK50" s="4"/>
      <c r="BL50" s="4"/>
      <c r="BM50" s="756"/>
      <c r="BN50" s="756"/>
      <c r="BO50" s="756"/>
      <c r="BP50" s="756"/>
      <c r="BQ50" s="1726" t="s">
        <v>40</v>
      </c>
      <c r="BR50" s="1726"/>
      <c r="BS50" s="1726"/>
      <c r="BT50" s="1726"/>
      <c r="BU50" s="1727"/>
      <c r="BV50" s="757"/>
      <c r="BW50" s="756" t="s">
        <v>41</v>
      </c>
      <c r="BX50" s="757"/>
      <c r="BY50" s="738"/>
      <c r="BZ50" s="738"/>
      <c r="CA50" s="738"/>
      <c r="CB50" s="192"/>
    </row>
    <row r="51" spans="1:80" ht="3.7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row>
    <row r="52" spans="1:8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row>
    <row r="53" spans="1:80" x14ac:dyDescent="0.35">
      <c r="A53" s="1729"/>
      <c r="B53" s="1729"/>
      <c r="C53" s="1729"/>
      <c r="D53" s="1729"/>
      <c r="E53" s="1729"/>
      <c r="F53" s="1729"/>
      <c r="G53" s="1729"/>
      <c r="H53" s="1729"/>
      <c r="I53" s="1729"/>
      <c r="J53" s="1729"/>
      <c r="K53" s="1729"/>
      <c r="L53" s="1729"/>
      <c r="M53" s="1729"/>
      <c r="N53" s="1729"/>
      <c r="O53" s="1729"/>
      <c r="P53" s="1729"/>
      <c r="Q53" s="1729"/>
      <c r="R53" s="1729"/>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c r="BM53" s="293"/>
      <c r="BN53" s="293"/>
      <c r="BO53" s="293"/>
      <c r="BP53" s="293"/>
      <c r="BQ53" s="293"/>
      <c r="BR53" s="293"/>
      <c r="BS53" s="293"/>
      <c r="BT53" s="293"/>
      <c r="BU53" s="293"/>
      <c r="BV53" s="293"/>
      <c r="BW53" s="293"/>
      <c r="BX53" s="293"/>
      <c r="BY53" s="293"/>
      <c r="BZ53" s="293"/>
      <c r="CA53" s="293"/>
    </row>
    <row r="54" spans="1:80" x14ac:dyDescent="0.35">
      <c r="A54" s="1728"/>
      <c r="B54" s="1728"/>
      <c r="C54" s="1728"/>
      <c r="D54" s="1728"/>
      <c r="E54" s="1728"/>
      <c r="F54" s="1728"/>
      <c r="G54" s="1728"/>
      <c r="H54" s="1728"/>
      <c r="I54" s="1728"/>
      <c r="J54" s="1728"/>
      <c r="K54" s="1728"/>
      <c r="L54" s="1728"/>
      <c r="M54" s="1728"/>
      <c r="N54" s="1728"/>
      <c r="O54" s="1728"/>
      <c r="P54" s="1728"/>
      <c r="Q54" s="1728"/>
      <c r="R54" s="1728"/>
    </row>
    <row r="55" spans="1:80" x14ac:dyDescent="0.35">
      <c r="A55" s="1728"/>
      <c r="B55" s="1728"/>
      <c r="C55" s="1728"/>
      <c r="D55" s="1728"/>
      <c r="E55" s="1728"/>
      <c r="F55" s="1728"/>
      <c r="G55" s="1728"/>
      <c r="H55" s="1728"/>
      <c r="I55" s="1728"/>
      <c r="J55" s="1728"/>
      <c r="K55" s="1728"/>
      <c r="L55" s="1728"/>
      <c r="M55" s="1728"/>
      <c r="N55" s="1728"/>
      <c r="O55" s="1728"/>
      <c r="P55" s="1728"/>
      <c r="Q55" s="1728"/>
      <c r="R55" s="1728"/>
    </row>
    <row r="56" spans="1:80" x14ac:dyDescent="0.35">
      <c r="A56" s="1728"/>
      <c r="B56" s="1728"/>
      <c r="C56" s="1728"/>
      <c r="D56" s="1728"/>
      <c r="E56" s="1728"/>
      <c r="F56" s="1728"/>
      <c r="G56" s="1728"/>
      <c r="H56" s="1728"/>
      <c r="I56" s="1728"/>
      <c r="J56" s="1728"/>
      <c r="K56" s="1728"/>
      <c r="L56" s="1728"/>
      <c r="M56" s="1728"/>
      <c r="N56" s="1728"/>
      <c r="O56" s="1728"/>
      <c r="P56" s="1728"/>
      <c r="Q56" s="1728"/>
      <c r="R56" s="1728"/>
    </row>
    <row r="57" spans="1:80" x14ac:dyDescent="0.35">
      <c r="A57" s="1728"/>
      <c r="B57" s="1728"/>
      <c r="C57" s="1728"/>
      <c r="D57" s="1728"/>
      <c r="E57" s="1728"/>
      <c r="F57" s="1728"/>
      <c r="G57" s="1728"/>
      <c r="H57" s="1728"/>
      <c r="I57" s="1728"/>
      <c r="J57" s="1728"/>
      <c r="K57" s="1728"/>
      <c r="L57" s="1728"/>
      <c r="M57" s="1728"/>
      <c r="N57" s="1728"/>
      <c r="O57" s="1728"/>
      <c r="P57" s="1728"/>
      <c r="Q57" s="1728"/>
      <c r="R57" s="1728"/>
    </row>
    <row r="58" spans="1:80" x14ac:dyDescent="0.35">
      <c r="A58" s="1728"/>
      <c r="B58" s="1728"/>
      <c r="C58" s="1728"/>
      <c r="D58" s="1728"/>
      <c r="E58" s="1728"/>
      <c r="F58" s="1728"/>
      <c r="G58" s="1728"/>
      <c r="H58" s="1728"/>
      <c r="I58" s="1728"/>
      <c r="J58" s="1728"/>
      <c r="K58" s="1728"/>
      <c r="L58" s="1728"/>
      <c r="M58" s="1728"/>
      <c r="N58" s="1728"/>
      <c r="O58" s="1728"/>
      <c r="P58" s="1728"/>
      <c r="Q58" s="1728"/>
      <c r="R58" s="1728"/>
    </row>
    <row r="59" spans="1:80" x14ac:dyDescent="0.35">
      <c r="A59" s="1728"/>
      <c r="B59" s="1728"/>
      <c r="C59" s="1728"/>
      <c r="D59" s="1728"/>
      <c r="E59" s="1728"/>
      <c r="F59" s="1728"/>
      <c r="G59" s="1728"/>
      <c r="H59" s="1728"/>
      <c r="I59" s="1728"/>
      <c r="J59" s="1728"/>
      <c r="K59" s="1728"/>
      <c r="L59" s="1728"/>
      <c r="M59" s="1728"/>
      <c r="N59" s="1728"/>
      <c r="O59" s="1728"/>
      <c r="P59" s="1728"/>
      <c r="Q59" s="1728"/>
      <c r="R59" s="1728"/>
    </row>
    <row r="60" spans="1:80" x14ac:dyDescent="0.35">
      <c r="A60" s="1728"/>
      <c r="B60" s="1728"/>
      <c r="C60" s="1728"/>
      <c r="D60" s="1728"/>
      <c r="E60" s="1728"/>
      <c r="F60" s="1728"/>
      <c r="G60" s="1728"/>
      <c r="H60" s="1728"/>
      <c r="I60" s="1728"/>
      <c r="J60" s="1728"/>
      <c r="K60" s="1728"/>
      <c r="L60" s="1728"/>
      <c r="M60" s="1728"/>
      <c r="N60" s="1728"/>
      <c r="O60" s="1728"/>
      <c r="P60" s="1728"/>
      <c r="Q60" s="1728"/>
      <c r="R60" s="1728"/>
    </row>
    <row r="61" spans="1:80" x14ac:dyDescent="0.35">
      <c r="A61" s="1728"/>
      <c r="B61" s="1728"/>
      <c r="C61" s="1728"/>
      <c r="D61" s="1728"/>
      <c r="E61" s="1728"/>
      <c r="F61" s="1728"/>
      <c r="G61" s="1728"/>
      <c r="H61" s="1728"/>
      <c r="I61" s="1728"/>
      <c r="J61" s="1728"/>
      <c r="K61" s="1728"/>
      <c r="L61" s="1728"/>
      <c r="M61" s="1728"/>
      <c r="N61" s="1728"/>
      <c r="O61" s="1728"/>
      <c r="P61" s="1728"/>
      <c r="Q61" s="1728"/>
      <c r="R61" s="1728"/>
    </row>
    <row r="62" spans="1:80" x14ac:dyDescent="0.35">
      <c r="A62" s="1728"/>
      <c r="B62" s="1728"/>
      <c r="C62" s="1728"/>
      <c r="D62" s="1728"/>
      <c r="E62" s="1728"/>
      <c r="F62" s="1728"/>
      <c r="G62" s="1728"/>
      <c r="H62" s="1728"/>
      <c r="I62" s="1728"/>
      <c r="J62" s="1728"/>
      <c r="K62" s="1728"/>
      <c r="L62" s="1728"/>
      <c r="M62" s="1728"/>
      <c r="N62" s="1728"/>
      <c r="O62" s="1728"/>
      <c r="P62" s="1728"/>
      <c r="Q62" s="1728"/>
      <c r="R62" s="1728"/>
    </row>
    <row r="63" spans="1:80" x14ac:dyDescent="0.35">
      <c r="A63" s="1728"/>
      <c r="B63" s="1728"/>
      <c r="C63" s="1728"/>
      <c r="D63" s="1728"/>
      <c r="E63" s="1728"/>
      <c r="F63" s="1728"/>
      <c r="G63" s="1728"/>
      <c r="H63" s="1728"/>
      <c r="I63" s="1728"/>
      <c r="J63" s="1728"/>
      <c r="K63" s="1728"/>
      <c r="L63" s="1728"/>
      <c r="M63" s="1728"/>
      <c r="N63" s="1728"/>
      <c r="O63" s="1728"/>
      <c r="P63" s="1728"/>
      <c r="Q63" s="1728"/>
      <c r="R63" s="1728"/>
    </row>
    <row r="64" spans="1:80" x14ac:dyDescent="0.35">
      <c r="A64" s="1728"/>
      <c r="B64" s="1728"/>
      <c r="C64" s="1728"/>
      <c r="D64" s="1728"/>
      <c r="E64" s="1728"/>
      <c r="F64" s="1728"/>
      <c r="G64" s="1728"/>
      <c r="H64" s="1728"/>
      <c r="I64" s="1728"/>
      <c r="J64" s="1728"/>
      <c r="K64" s="1728"/>
      <c r="L64" s="1728"/>
      <c r="M64" s="1728"/>
      <c r="N64" s="1728"/>
      <c r="O64" s="1728"/>
      <c r="P64" s="1728"/>
      <c r="Q64" s="1728"/>
      <c r="R64" s="1728"/>
    </row>
    <row r="65" spans="1:80" x14ac:dyDescent="0.35">
      <c r="A65" s="1728"/>
      <c r="B65" s="1728"/>
      <c r="C65" s="1728"/>
      <c r="D65" s="1728"/>
      <c r="E65" s="1728"/>
      <c r="F65" s="1728"/>
      <c r="G65" s="1728"/>
      <c r="H65" s="1728"/>
      <c r="I65" s="1728"/>
      <c r="J65" s="1728"/>
      <c r="K65" s="1728"/>
      <c r="L65" s="1728"/>
      <c r="M65" s="1728"/>
      <c r="N65" s="1728"/>
      <c r="O65" s="1728"/>
      <c r="P65" s="1728"/>
      <c r="Q65" s="1728"/>
      <c r="R65" s="1728"/>
    </row>
    <row r="66" spans="1:80" x14ac:dyDescent="0.35">
      <c r="A66" s="1728"/>
      <c r="B66" s="1728"/>
      <c r="C66" s="1728"/>
      <c r="D66" s="1728"/>
      <c r="E66" s="1728"/>
      <c r="F66" s="1728"/>
      <c r="G66" s="1728"/>
      <c r="H66" s="1728"/>
      <c r="I66" s="1728"/>
      <c r="J66" s="1728"/>
      <c r="K66" s="1728"/>
      <c r="L66" s="1728"/>
      <c r="M66" s="1728"/>
      <c r="N66" s="1728"/>
      <c r="O66" s="1728"/>
      <c r="P66" s="1728"/>
      <c r="Q66" s="1728"/>
      <c r="R66" s="1728"/>
    </row>
    <row r="67" spans="1:80" x14ac:dyDescent="0.35">
      <c r="A67" s="1728"/>
      <c r="B67" s="1728"/>
      <c r="C67" s="1728"/>
      <c r="D67" s="1728"/>
      <c r="E67" s="1728"/>
      <c r="F67" s="1728"/>
      <c r="G67" s="1728"/>
      <c r="H67" s="1728"/>
      <c r="I67" s="1728"/>
      <c r="J67" s="1728"/>
      <c r="K67" s="1728"/>
      <c r="L67" s="1728"/>
      <c r="M67" s="1728"/>
      <c r="N67" s="1728"/>
      <c r="O67" s="1728"/>
      <c r="P67" s="1728"/>
      <c r="Q67" s="1728"/>
      <c r="R67" s="1728"/>
    </row>
    <row r="68" spans="1:80" x14ac:dyDescent="0.35">
      <c r="A68" s="1728"/>
      <c r="B68" s="1728"/>
      <c r="C68" s="1728"/>
      <c r="D68" s="1728"/>
      <c r="E68" s="1728"/>
      <c r="F68" s="1728"/>
      <c r="G68" s="1728"/>
      <c r="H68" s="1728"/>
      <c r="I68" s="1728"/>
      <c r="J68" s="1728"/>
      <c r="K68" s="1728"/>
      <c r="L68" s="1728"/>
      <c r="M68" s="1728"/>
      <c r="N68" s="1728"/>
      <c r="O68" s="1728"/>
      <c r="P68" s="1728"/>
      <c r="Q68" s="1728"/>
      <c r="R68" s="1728"/>
    </row>
    <row r="69" spans="1:80" x14ac:dyDescent="0.35">
      <c r="A69" s="1728"/>
      <c r="B69" s="1728"/>
      <c r="C69" s="1728"/>
      <c r="D69" s="1728"/>
      <c r="E69" s="1728"/>
      <c r="F69" s="1728"/>
      <c r="G69" s="1728"/>
      <c r="H69" s="1728"/>
      <c r="I69" s="1728"/>
      <c r="J69" s="1728"/>
      <c r="K69" s="1728"/>
      <c r="L69" s="1728"/>
      <c r="M69" s="1728"/>
      <c r="N69" s="1728"/>
      <c r="O69" s="1728"/>
      <c r="P69" s="1728"/>
      <c r="Q69" s="1728"/>
      <c r="R69" s="1728"/>
    </row>
    <row r="70" spans="1:80" x14ac:dyDescent="0.35">
      <c r="A70" s="1728"/>
      <c r="B70" s="1728"/>
      <c r="C70" s="1728"/>
      <c r="D70" s="1728"/>
      <c r="E70" s="1728"/>
      <c r="F70" s="1728"/>
      <c r="G70" s="1728"/>
      <c r="H70" s="1728"/>
      <c r="I70" s="1728"/>
      <c r="J70" s="1728"/>
      <c r="K70" s="1728"/>
      <c r="L70" s="1728"/>
      <c r="M70" s="1728"/>
      <c r="N70" s="1728"/>
      <c r="O70" s="1728"/>
      <c r="P70" s="1728"/>
      <c r="Q70" s="1728"/>
      <c r="R70" s="1728"/>
    </row>
    <row r="71" spans="1:80" x14ac:dyDescent="0.35">
      <c r="A71" s="1728"/>
      <c r="B71" s="1728"/>
      <c r="C71" s="1728"/>
      <c r="D71" s="1728"/>
      <c r="E71" s="1728"/>
      <c r="F71" s="1728"/>
      <c r="G71" s="1728"/>
      <c r="H71" s="1728"/>
      <c r="I71" s="1728"/>
      <c r="J71" s="1728"/>
      <c r="K71" s="1728"/>
      <c r="L71" s="1728"/>
      <c r="M71" s="1728"/>
      <c r="N71" s="1728"/>
      <c r="O71" s="1728"/>
      <c r="P71" s="1728"/>
      <c r="Q71" s="1728"/>
      <c r="R71" s="1728"/>
    </row>
    <row r="72" spans="1:80" x14ac:dyDescent="0.35">
      <c r="A72" s="1728"/>
      <c r="B72" s="1728"/>
      <c r="C72" s="1728"/>
      <c r="D72" s="1728"/>
      <c r="E72" s="1728"/>
      <c r="F72" s="1728"/>
      <c r="G72" s="1728"/>
      <c r="H72" s="1728"/>
      <c r="I72" s="1728"/>
      <c r="J72" s="1728"/>
      <c r="K72" s="1728"/>
      <c r="L72" s="1728"/>
      <c r="M72" s="1728"/>
      <c r="N72" s="1728"/>
      <c r="O72" s="1728"/>
      <c r="P72" s="1728"/>
      <c r="Q72" s="1728"/>
      <c r="R72" s="1728"/>
    </row>
    <row r="73" spans="1:80" x14ac:dyDescent="0.35">
      <c r="A73" s="1728"/>
      <c r="B73" s="1728"/>
      <c r="C73" s="1728"/>
      <c r="D73" s="1728"/>
      <c r="E73" s="1728"/>
      <c r="F73" s="1728"/>
      <c r="G73" s="1728"/>
      <c r="H73" s="1728"/>
      <c r="I73" s="1728"/>
      <c r="J73" s="1728"/>
      <c r="K73" s="1728"/>
      <c r="L73" s="1728"/>
      <c r="M73" s="1728"/>
      <c r="N73" s="1728"/>
      <c r="O73" s="1728"/>
      <c r="P73" s="1728"/>
      <c r="Q73" s="1728"/>
      <c r="R73" s="1728"/>
    </row>
    <row r="74" spans="1:80" x14ac:dyDescent="0.35">
      <c r="A74" s="1728"/>
      <c r="B74" s="1728"/>
      <c r="C74" s="1728"/>
      <c r="D74" s="1728"/>
      <c r="E74" s="1728"/>
      <c r="F74" s="1728"/>
      <c r="G74" s="1728"/>
      <c r="H74" s="1728"/>
      <c r="I74" s="1728"/>
      <c r="J74" s="1728"/>
      <c r="K74" s="1728"/>
      <c r="L74" s="1728"/>
      <c r="M74" s="1728"/>
      <c r="N74" s="1728"/>
      <c r="O74" s="1728"/>
      <c r="P74" s="1728"/>
      <c r="Q74" s="1728"/>
      <c r="R74" s="1728"/>
    </row>
    <row r="77" spans="1:80" ht="6" customHeight="1" x14ac:dyDescent="0.35">
      <c r="CB77" s="192"/>
    </row>
  </sheetData>
  <sheetProtection algorithmName="SHA-512" hashValue="7vRi/7KNo/VfQ+331r51RJ1I0ZhfRpBuRC6NDrO+X/oHn5MN+APahzKJ9HxqLmM6WGz+55efOO+/8gwPHLKF+w==" saltValue="as7a3DiRSnTjpH9HEXbTiA==" spinCount="100000" sheet="1" selectLockedCells="1"/>
  <mergeCells count="275">
    <mergeCell ref="A71:R71"/>
    <mergeCell ref="A72:R72"/>
    <mergeCell ref="A73:R73"/>
    <mergeCell ref="A74:R74"/>
    <mergeCell ref="A65:R65"/>
    <mergeCell ref="A66:R66"/>
    <mergeCell ref="A67:R67"/>
    <mergeCell ref="A68:R68"/>
    <mergeCell ref="A69:R69"/>
    <mergeCell ref="A70:R70"/>
    <mergeCell ref="A59:R59"/>
    <mergeCell ref="A60:R60"/>
    <mergeCell ref="A61:R61"/>
    <mergeCell ref="A62:R62"/>
    <mergeCell ref="A63:R63"/>
    <mergeCell ref="A64:R64"/>
    <mergeCell ref="A53:R53"/>
    <mergeCell ref="A54:R54"/>
    <mergeCell ref="A55:R55"/>
    <mergeCell ref="A56:R56"/>
    <mergeCell ref="A57:R57"/>
    <mergeCell ref="A58:R58"/>
    <mergeCell ref="A46:R46"/>
    <mergeCell ref="BP46:BW46"/>
    <mergeCell ref="BY46:CA46"/>
    <mergeCell ref="A47:R47"/>
    <mergeCell ref="AV50:AZ50"/>
    <mergeCell ref="BQ50:BU50"/>
    <mergeCell ref="A44:R44"/>
    <mergeCell ref="BP44:BW44"/>
    <mergeCell ref="BY44:CA44"/>
    <mergeCell ref="A45:R45"/>
    <mergeCell ref="BP45:BW45"/>
    <mergeCell ref="BY45:CA45"/>
    <mergeCell ref="A42:R42"/>
    <mergeCell ref="BP42:BW42"/>
    <mergeCell ref="BY42:CA42"/>
    <mergeCell ref="A43:R43"/>
    <mergeCell ref="BP43:BW43"/>
    <mergeCell ref="BY43:CA43"/>
    <mergeCell ref="A40:R40"/>
    <mergeCell ref="BP40:BW40"/>
    <mergeCell ref="BY40:CA40"/>
    <mergeCell ref="A41:R41"/>
    <mergeCell ref="BP41:BW41"/>
    <mergeCell ref="BY41:CA41"/>
    <mergeCell ref="A38:R38"/>
    <mergeCell ref="AO38:AV38"/>
    <mergeCell ref="AX38:AZ38"/>
    <mergeCell ref="BP38:BW38"/>
    <mergeCell ref="BY38:CA38"/>
    <mergeCell ref="A39:R39"/>
    <mergeCell ref="BP39:BW39"/>
    <mergeCell ref="BY39:CA39"/>
    <mergeCell ref="BY36:CA36"/>
    <mergeCell ref="A37:R37"/>
    <mergeCell ref="AO37:AV37"/>
    <mergeCell ref="AX37:AZ37"/>
    <mergeCell ref="BP37:BW37"/>
    <mergeCell ref="BY37:CA37"/>
    <mergeCell ref="A36:M36"/>
    <mergeCell ref="N36:U36"/>
    <mergeCell ref="W36:Z36"/>
    <mergeCell ref="AO36:AV36"/>
    <mergeCell ref="AX36:AZ36"/>
    <mergeCell ref="BP36:BW36"/>
    <mergeCell ref="BY34:CA34"/>
    <mergeCell ref="A35:M35"/>
    <mergeCell ref="N35:U35"/>
    <mergeCell ref="W35:Z35"/>
    <mergeCell ref="AO35:AV35"/>
    <mergeCell ref="AX35:AZ35"/>
    <mergeCell ref="BP35:BW35"/>
    <mergeCell ref="BY35:CA35"/>
    <mergeCell ref="A34:M34"/>
    <mergeCell ref="N34:U34"/>
    <mergeCell ref="W34:Z34"/>
    <mergeCell ref="AO34:AV34"/>
    <mergeCell ref="AX34:AZ34"/>
    <mergeCell ref="BP34:BW34"/>
    <mergeCell ref="BY32:CA32"/>
    <mergeCell ref="A33:M33"/>
    <mergeCell ref="N33:U33"/>
    <mergeCell ref="W33:Z33"/>
    <mergeCell ref="AO33:AV33"/>
    <mergeCell ref="AX33:AZ33"/>
    <mergeCell ref="BP33:BW33"/>
    <mergeCell ref="BY33:CA33"/>
    <mergeCell ref="A32:M32"/>
    <mergeCell ref="N32:U32"/>
    <mergeCell ref="W32:Z32"/>
    <mergeCell ref="AO32:AV32"/>
    <mergeCell ref="AX32:AZ32"/>
    <mergeCell ref="BP32:BW32"/>
    <mergeCell ref="BY30:CA30"/>
    <mergeCell ref="A31:M31"/>
    <mergeCell ref="N31:U31"/>
    <mergeCell ref="W31:Z31"/>
    <mergeCell ref="AO31:AV31"/>
    <mergeCell ref="AX31:AZ31"/>
    <mergeCell ref="BP31:BW31"/>
    <mergeCell ref="BY31:CA31"/>
    <mergeCell ref="A30:M30"/>
    <mergeCell ref="N30:U30"/>
    <mergeCell ref="W30:Z30"/>
    <mergeCell ref="AO30:AV30"/>
    <mergeCell ref="AX30:AZ30"/>
    <mergeCell ref="BP30:BW30"/>
    <mergeCell ref="BY28:CA28"/>
    <mergeCell ref="A29:M29"/>
    <mergeCell ref="N29:U29"/>
    <mergeCell ref="W29:Z29"/>
    <mergeCell ref="AO29:AV29"/>
    <mergeCell ref="AX29:AZ29"/>
    <mergeCell ref="BP29:BW29"/>
    <mergeCell ref="BY29:CA29"/>
    <mergeCell ref="A28:M28"/>
    <mergeCell ref="N28:U28"/>
    <mergeCell ref="W28:Z28"/>
    <mergeCell ref="AO28:AV28"/>
    <mergeCell ref="AX28:AZ28"/>
    <mergeCell ref="BP28:BW28"/>
    <mergeCell ref="BY26:CA26"/>
    <mergeCell ref="A27:M27"/>
    <mergeCell ref="N27:U27"/>
    <mergeCell ref="W27:Z27"/>
    <mergeCell ref="AO27:AV27"/>
    <mergeCell ref="AX27:AZ27"/>
    <mergeCell ref="BP27:BW27"/>
    <mergeCell ref="BY27:CA27"/>
    <mergeCell ref="A26:M26"/>
    <mergeCell ref="N26:U26"/>
    <mergeCell ref="W26:Z26"/>
    <mergeCell ref="AO26:AV26"/>
    <mergeCell ref="AX26:AZ26"/>
    <mergeCell ref="BP26:BW26"/>
    <mergeCell ref="BY24:CA24"/>
    <mergeCell ref="A25:M25"/>
    <mergeCell ref="N25:U25"/>
    <mergeCell ref="W25:Z25"/>
    <mergeCell ref="AO25:AV25"/>
    <mergeCell ref="AX25:AZ25"/>
    <mergeCell ref="BP25:BW25"/>
    <mergeCell ref="BY25:CA25"/>
    <mergeCell ref="A24:M24"/>
    <mergeCell ref="N24:U24"/>
    <mergeCell ref="W24:Z24"/>
    <mergeCell ref="AO24:AV24"/>
    <mergeCell ref="AX24:AZ24"/>
    <mergeCell ref="BP24:BW24"/>
    <mergeCell ref="BY22:CA22"/>
    <mergeCell ref="A23:M23"/>
    <mergeCell ref="N23:U23"/>
    <mergeCell ref="W23:Z23"/>
    <mergeCell ref="AO23:AV23"/>
    <mergeCell ref="AX23:AZ23"/>
    <mergeCell ref="BP23:BW23"/>
    <mergeCell ref="BY23:CA23"/>
    <mergeCell ref="A22:M22"/>
    <mergeCell ref="N22:U22"/>
    <mergeCell ref="W22:Z22"/>
    <mergeCell ref="AO22:AV22"/>
    <mergeCell ref="AX22:AZ22"/>
    <mergeCell ref="BP22:BW22"/>
    <mergeCell ref="BY20:CA20"/>
    <mergeCell ref="A21:M21"/>
    <mergeCell ref="N21:U21"/>
    <mergeCell ref="W21:Z21"/>
    <mergeCell ref="AO21:AV21"/>
    <mergeCell ref="AX21:AZ21"/>
    <mergeCell ref="BP21:BW21"/>
    <mergeCell ref="BY21:CA21"/>
    <mergeCell ref="A20:M20"/>
    <mergeCell ref="N20:U20"/>
    <mergeCell ref="W20:Z20"/>
    <mergeCell ref="AO20:AV20"/>
    <mergeCell ref="AX20:AZ20"/>
    <mergeCell ref="BP20:BW20"/>
    <mergeCell ref="BY18:CA18"/>
    <mergeCell ref="A19:M19"/>
    <mergeCell ref="N19:U19"/>
    <mergeCell ref="W19:Z19"/>
    <mergeCell ref="AO19:AV19"/>
    <mergeCell ref="AX19:AZ19"/>
    <mergeCell ref="BP19:BW19"/>
    <mergeCell ref="BY19:CA19"/>
    <mergeCell ref="A18:M18"/>
    <mergeCell ref="N18:U18"/>
    <mergeCell ref="W18:Z18"/>
    <mergeCell ref="AO18:AV18"/>
    <mergeCell ref="AX18:AZ18"/>
    <mergeCell ref="BP18:BW18"/>
    <mergeCell ref="BY16:CA16"/>
    <mergeCell ref="A17:M17"/>
    <mergeCell ref="N17:U17"/>
    <mergeCell ref="W17:Z17"/>
    <mergeCell ref="AO17:AV17"/>
    <mergeCell ref="AX17:AZ17"/>
    <mergeCell ref="BP17:BW17"/>
    <mergeCell ref="BY17:CA17"/>
    <mergeCell ref="A16:M16"/>
    <mergeCell ref="N16:U16"/>
    <mergeCell ref="W16:Z16"/>
    <mergeCell ref="AO16:AV16"/>
    <mergeCell ref="AX16:AZ16"/>
    <mergeCell ref="BP16:BW16"/>
    <mergeCell ref="BY14:CA14"/>
    <mergeCell ref="A15:M15"/>
    <mergeCell ref="N15:U15"/>
    <mergeCell ref="W15:Z15"/>
    <mergeCell ref="AO15:AV15"/>
    <mergeCell ref="AX15:AZ15"/>
    <mergeCell ref="BP15:BW15"/>
    <mergeCell ref="BY15:CA15"/>
    <mergeCell ref="A14:M14"/>
    <mergeCell ref="N14:U14"/>
    <mergeCell ref="W14:Z14"/>
    <mergeCell ref="AO14:AV14"/>
    <mergeCell ref="AX14:AZ14"/>
    <mergeCell ref="BP14:BW14"/>
    <mergeCell ref="BY12:CA12"/>
    <mergeCell ref="A13:M13"/>
    <mergeCell ref="N13:U13"/>
    <mergeCell ref="W13:Z13"/>
    <mergeCell ref="AO13:AV13"/>
    <mergeCell ref="AX13:AZ13"/>
    <mergeCell ref="BP13:BW13"/>
    <mergeCell ref="BY13:CA13"/>
    <mergeCell ref="A12:M12"/>
    <mergeCell ref="N12:U12"/>
    <mergeCell ref="W12:Z12"/>
    <mergeCell ref="AO12:AV12"/>
    <mergeCell ref="AX12:AZ12"/>
    <mergeCell ref="BP12:BW12"/>
    <mergeCell ref="BY10:CA10"/>
    <mergeCell ref="A11:M11"/>
    <mergeCell ref="N11:U11"/>
    <mergeCell ref="W11:Z11"/>
    <mergeCell ref="AO11:AV11"/>
    <mergeCell ref="AX11:AZ11"/>
    <mergeCell ref="BP11:BW11"/>
    <mergeCell ref="BY11:CA11"/>
    <mergeCell ref="A10:M10"/>
    <mergeCell ref="N10:U10"/>
    <mergeCell ref="W10:Z10"/>
    <mergeCell ref="AO10:AV10"/>
    <mergeCell ref="AX10:AZ10"/>
    <mergeCell ref="BP10:BW10"/>
    <mergeCell ref="BY8:CA8"/>
    <mergeCell ref="A9:M9"/>
    <mergeCell ref="N9:U9"/>
    <mergeCell ref="W9:Z9"/>
    <mergeCell ref="AO9:AV9"/>
    <mergeCell ref="AX9:AZ9"/>
    <mergeCell ref="BP9:BW9"/>
    <mergeCell ref="BY9:CA9"/>
    <mergeCell ref="A8:M8"/>
    <mergeCell ref="N8:U8"/>
    <mergeCell ref="W8:Z8"/>
    <mergeCell ref="AO8:AV8"/>
    <mergeCell ref="AX8:AZ8"/>
    <mergeCell ref="BP8:BW8"/>
    <mergeCell ref="AS3:AZ3"/>
    <mergeCell ref="BC6:BO6"/>
    <mergeCell ref="BP6:BW6"/>
    <mergeCell ref="BY6:CA6"/>
    <mergeCell ref="A7:M7"/>
    <mergeCell ref="N7:U7"/>
    <mergeCell ref="W7:Z7"/>
    <mergeCell ref="A6:M6"/>
    <mergeCell ref="N6:U6"/>
    <mergeCell ref="W6:Z6"/>
    <mergeCell ref="AB6:AN6"/>
    <mergeCell ref="AO6:AV6"/>
    <mergeCell ref="AX6:AZ6"/>
  </mergeCells>
  <dataValidations count="3">
    <dataValidation type="textLength" operator="equal" allowBlank="1" showInputMessage="1" showErrorMessage="1" error="Enter 13 character, store specific contract number." prompt="Enter 13 character, store specific contract number." sqref="N8:U36 AO8:AV38 BP8:BW46" xr:uid="{00000000-0002-0000-2100-000000000000}">
      <formula1>13</formula1>
    </dataValidation>
    <dataValidation type="textLength" allowBlank="1" showInputMessage="1" showErrorMessage="1" prompt="For store specific presentations, enter the store's DODAAC(s) here." sqref="BX4:BX5 J4:J5" xr:uid="{00000000-0002-0000-2100-000001000000}">
      <formula1>3</formula1>
      <formula2>6</formula2>
    </dataValidation>
    <dataValidation type="textLength" operator="equal" allowBlank="1" showInputMessage="1" showErrorMessage="1" sqref="T3" xr:uid="{00000000-0002-0000-2100-000002000000}">
      <formula1>13</formula1>
    </dataValidation>
  </dataValidations>
  <hyperlinks>
    <hyperlink ref="CC6" location="'DATA ENTRY SHEET'!A1" display="'DATA ENTRY SHEET'!A1" xr:uid="{F4321041-9E7B-4FF6-9B5F-8AA919573BF9}"/>
  </hyperlinks>
  <printOptions horizontalCentered="1" verticalCentered="1"/>
  <pageMargins left="0" right="0" top="0" bottom="0" header="0" footer="0"/>
  <pageSetup scale="4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CC78"/>
  <sheetViews>
    <sheetView workbookViewId="0">
      <pane ySplit="6" topLeftCell="A7" activePane="bottomLeft" state="frozen"/>
      <selection pane="bottomLeft" activeCell="CC6" sqref="CC6"/>
    </sheetView>
  </sheetViews>
  <sheetFormatPr defaultColWidth="9.1796875" defaultRowHeight="18.5" x14ac:dyDescent="0.45"/>
  <cols>
    <col min="1" max="1" width="2.81640625" style="229" customWidth="1"/>
    <col min="2" max="8" width="1.81640625" style="229" customWidth="1"/>
    <col min="9" max="9" width="2.1796875" style="229" customWidth="1"/>
    <col min="10" max="12" width="1.81640625" style="229" customWidth="1"/>
    <col min="13" max="13" width="8" style="229" customWidth="1"/>
    <col min="14" max="20" width="1.81640625" style="229" customWidth="1"/>
    <col min="21" max="21" width="5.54296875" style="229" customWidth="1"/>
    <col min="22" max="25" width="1.81640625" style="229" customWidth="1"/>
    <col min="26" max="26" width="5.453125" style="229" customWidth="1"/>
    <col min="27" max="39" width="1.81640625" style="229" customWidth="1"/>
    <col min="40" max="40" width="8" style="229" customWidth="1"/>
    <col min="41" max="47" width="1.81640625" style="229" customWidth="1"/>
    <col min="48" max="48" width="5.1796875" style="229" customWidth="1"/>
    <col min="49" max="51" width="1.81640625" style="229" customWidth="1"/>
    <col min="52" max="52" width="7.1796875" style="229" customWidth="1"/>
    <col min="53" max="53" width="3.54296875" style="229" customWidth="1"/>
    <col min="54" max="65" width="1.81640625" style="229" customWidth="1"/>
    <col min="66" max="66" width="3" style="229" customWidth="1"/>
    <col min="67" max="67" width="7.453125" style="229" customWidth="1"/>
    <col min="68" max="68" width="2.453125" style="229" customWidth="1"/>
    <col min="69" max="73" width="1.81640625" style="229" customWidth="1"/>
    <col min="74" max="74" width="2.453125" style="229" customWidth="1"/>
    <col min="75" max="75" width="4.81640625" style="229" customWidth="1"/>
    <col min="76" max="76" width="2.453125" style="229" customWidth="1"/>
    <col min="77" max="78" width="1.81640625" style="229" customWidth="1"/>
    <col min="79" max="79" width="7.1796875" style="229" customWidth="1"/>
    <col min="80" max="80" width="2.453125" style="229" customWidth="1"/>
    <col min="81" max="81" width="20.81640625" style="229" bestFit="1" customWidth="1"/>
    <col min="82" max="149" width="1.81640625" style="229" customWidth="1"/>
    <col min="150" max="16384" width="9.1796875" style="229"/>
  </cols>
  <sheetData>
    <row r="1" spans="1:81" ht="20.149999999999999" customHeight="1" x14ac:dyDescent="0.45">
      <c r="A1" s="216"/>
      <c r="B1" s="216" t="s">
        <v>7</v>
      </c>
      <c r="C1" s="216"/>
      <c r="D1" s="216"/>
      <c r="E1" s="216"/>
      <c r="F1" s="224"/>
      <c r="G1" s="216"/>
      <c r="H1" s="216"/>
      <c r="I1" s="216"/>
      <c r="J1" s="218"/>
      <c r="K1" s="218"/>
      <c r="L1" s="218"/>
      <c r="M1" s="218"/>
      <c r="N1" s="218"/>
      <c r="O1" s="194" t="str">
        <f>IF(NOT('DATA ENTRY SHEET'!$C$4=""),'DATA ENTRY SHEET'!$C$4,"")</f>
        <v/>
      </c>
      <c r="P1" s="231"/>
      <c r="Q1" s="218"/>
      <c r="R1" s="218"/>
      <c r="S1" s="218"/>
      <c r="T1" s="218"/>
      <c r="U1" s="218"/>
      <c r="V1" s="218"/>
      <c r="W1" s="218"/>
      <c r="X1" s="218"/>
      <c r="Y1" s="218"/>
      <c r="Z1" s="218"/>
      <c r="AA1" s="218"/>
      <c r="AB1" s="218"/>
      <c r="AC1" s="218"/>
      <c r="AD1" s="218"/>
      <c r="AE1" s="194"/>
      <c r="AF1" s="219"/>
      <c r="AG1" s="219"/>
      <c r="AH1" s="219"/>
      <c r="AI1" s="220"/>
      <c r="AJ1" s="220"/>
      <c r="AK1" s="220"/>
      <c r="AL1" s="220"/>
      <c r="AM1" s="219"/>
      <c r="AN1" s="219"/>
      <c r="AO1" s="219"/>
      <c r="AP1" s="219"/>
      <c r="AQ1" s="219"/>
      <c r="AR1" s="219"/>
      <c r="AS1" s="219"/>
      <c r="AT1" s="221" t="s">
        <v>793</v>
      </c>
      <c r="AU1" s="217"/>
      <c r="AV1" s="217"/>
      <c r="AW1" s="232"/>
      <c r="AX1" s="217"/>
      <c r="AY1" s="217"/>
      <c r="AZ1" s="217"/>
      <c r="BA1" s="217"/>
      <c r="BB1" s="217"/>
      <c r="BC1" s="224"/>
      <c r="BD1" s="217"/>
      <c r="BE1" s="222"/>
      <c r="BF1" s="222"/>
      <c r="BG1" s="222"/>
      <c r="BH1" s="217"/>
      <c r="BI1" s="217"/>
      <c r="BJ1" s="222"/>
      <c r="BK1" s="223" t="s">
        <v>550</v>
      </c>
      <c r="BL1" s="223"/>
      <c r="BM1" s="223"/>
      <c r="BN1" s="78" t="str">
        <f>IF(NOT('DATA ENTRY SHEET'!$AL$3=""),'DATA ENTRY SHEET'!$AL$3,"")</f>
        <v/>
      </c>
      <c r="BO1" s="78"/>
      <c r="BP1" s="78"/>
      <c r="BQ1" s="78"/>
      <c r="BR1" s="78"/>
      <c r="BS1" s="78"/>
      <c r="BT1" s="78"/>
      <c r="BU1" s="78"/>
      <c r="BV1" s="78"/>
      <c r="BW1" s="78"/>
      <c r="BX1" s="78"/>
      <c r="BY1" s="739"/>
      <c r="BZ1" s="739"/>
      <c r="CA1" s="739"/>
    </row>
    <row r="2" spans="1:81" ht="20.149999999999999" customHeight="1" x14ac:dyDescent="0.45">
      <c r="A2" s="216"/>
      <c r="B2" s="216" t="s">
        <v>8</v>
      </c>
      <c r="C2" s="216"/>
      <c r="D2" s="216"/>
      <c r="E2" s="216"/>
      <c r="F2" s="216"/>
      <c r="G2" s="216"/>
      <c r="H2" s="216"/>
      <c r="I2" s="216"/>
      <c r="J2" s="224"/>
      <c r="K2" s="218"/>
      <c r="L2" s="218"/>
      <c r="M2" s="218"/>
      <c r="N2" s="218"/>
      <c r="O2" s="218" t="str">
        <f>IF(NOT('DATA ENTRY SHEET'!$C$6=""),'DATA ENTRY SHEET'!$C$6,"")</f>
        <v/>
      </c>
      <c r="P2" s="218"/>
      <c r="Q2" s="218"/>
      <c r="R2" s="218"/>
      <c r="S2" s="218"/>
      <c r="T2" s="218"/>
      <c r="U2" s="218"/>
      <c r="V2" s="218"/>
      <c r="W2" s="218"/>
      <c r="X2" s="218"/>
      <c r="Y2" s="218"/>
      <c r="Z2" s="218"/>
      <c r="AA2" s="218"/>
      <c r="AB2" s="218"/>
      <c r="AC2" s="218"/>
      <c r="AD2" s="218"/>
      <c r="AE2" s="219"/>
      <c r="AF2" s="219"/>
      <c r="AG2" s="219"/>
      <c r="AH2" s="219"/>
      <c r="AI2" s="218"/>
      <c r="AJ2" s="218"/>
      <c r="AK2" s="218"/>
      <c r="AL2" s="217"/>
      <c r="AM2" s="217"/>
      <c r="AN2" s="217"/>
      <c r="AO2" s="217"/>
      <c r="AP2" s="217"/>
      <c r="AQ2" s="217"/>
      <c r="AR2" s="217"/>
      <c r="AS2" s="217"/>
      <c r="AT2" s="217"/>
      <c r="AU2" s="219"/>
      <c r="AV2" s="219"/>
      <c r="AW2" s="219"/>
      <c r="AX2" s="219"/>
      <c r="AY2" s="219"/>
      <c r="AZ2" s="219"/>
      <c r="BA2" s="219"/>
      <c r="BB2" s="219"/>
      <c r="BC2" s="217"/>
      <c r="BD2" s="222"/>
      <c r="BE2" s="222"/>
      <c r="BF2" s="222"/>
      <c r="BG2" s="222"/>
      <c r="BH2" s="224"/>
      <c r="BI2" s="223"/>
      <c r="BK2" s="223" t="s">
        <v>10</v>
      </c>
      <c r="BL2" s="223"/>
      <c r="BM2" s="223"/>
      <c r="BN2" s="78" t="str">
        <f>IF(NOT('DATA ENTRY SHEET'!$AS$3=""),'DATA ENTRY SHEET'!$AS$3,"")</f>
        <v/>
      </c>
      <c r="BO2" s="78"/>
      <c r="BP2" s="78"/>
      <c r="BQ2" s="78"/>
      <c r="BR2" s="78"/>
      <c r="BS2" s="78"/>
      <c r="BT2" s="78"/>
      <c r="BU2" s="78"/>
      <c r="BV2" s="78"/>
      <c r="BW2" s="78"/>
      <c r="BX2" s="78"/>
      <c r="BY2" s="739"/>
      <c r="BZ2" s="739"/>
      <c r="CA2" s="739"/>
    </row>
    <row r="3" spans="1:81" ht="20.149999999999999" customHeight="1" x14ac:dyDescent="0.45">
      <c r="A3" s="233"/>
      <c r="B3" s="233" t="s">
        <v>9</v>
      </c>
      <c r="C3" s="233"/>
      <c r="D3" s="233"/>
      <c r="E3" s="233"/>
      <c r="F3" s="233"/>
      <c r="G3" s="233"/>
      <c r="H3" s="233"/>
      <c r="I3" s="233"/>
      <c r="J3" s="70"/>
      <c r="K3" s="1"/>
      <c r="L3" s="1"/>
      <c r="M3" s="223"/>
      <c r="N3" s="294"/>
      <c r="O3" s="131"/>
      <c r="P3" s="131"/>
      <c r="Q3" s="223" t="s">
        <v>550</v>
      </c>
      <c r="R3" s="1"/>
      <c r="S3" s="131"/>
      <c r="T3" s="294"/>
      <c r="U3" s="131" t="str">
        <f>IF(NOT('DATA ENTRY SHEET'!$C$8=""),'DATA ENTRY SHEET'!$C$8,"")</f>
        <v/>
      </c>
      <c r="V3" s="4"/>
      <c r="W3" s="4"/>
      <c r="X3" s="4"/>
      <c r="Y3" s="4"/>
      <c r="Z3" s="78"/>
      <c r="AA3" s="234" t="s">
        <v>815</v>
      </c>
      <c r="AB3" s="78"/>
      <c r="AC3" s="78"/>
      <c r="AD3" s="78" t="str">
        <f>IF(NOT('DATA ENTRY SHEET'!$E$8=""),'DATA ENTRY SHEET'!$E$8,"")</f>
        <v/>
      </c>
      <c r="AE3" s="4"/>
      <c r="AF3" s="70"/>
      <c r="AG3" s="70"/>
      <c r="AH3" s="70"/>
      <c r="AI3" s="222"/>
      <c r="AJ3" s="222"/>
      <c r="AK3" s="222"/>
      <c r="AL3" s="222"/>
      <c r="AM3" s="4"/>
      <c r="AN3" s="4"/>
      <c r="AO3" s="132" t="s">
        <v>549</v>
      </c>
      <c r="AP3" s="78"/>
      <c r="AQ3" s="222"/>
      <c r="AR3" s="222"/>
      <c r="AS3" s="222"/>
      <c r="AT3" s="222"/>
      <c r="AU3" s="78"/>
      <c r="AV3" s="235"/>
      <c r="AW3" s="78"/>
      <c r="AX3" s="1"/>
      <c r="AY3" s="222"/>
      <c r="AZ3" s="222" t="str">
        <f>IF('DATA ENTRY SHEET'!C8&lt;&gt;"",IF('DATA ENTRY SHEET'!E8&lt;&gt;"",'DATA ENTRY SHEET'!H8&amp;"-01/"&amp;'DATA ENTRY SHEET'!H8&amp;"-02",'DATA ENTRY SHEET'!H8&amp;"-01"),IF('DATA ENTRY SHEET'!E8&lt;&gt;"",'DATA ENTRY SHEET'!H8&amp;"-02",""))</f>
        <v/>
      </c>
      <c r="BA3" s="222"/>
      <c r="BB3" s="78"/>
      <c r="BC3" s="70"/>
      <c r="BD3" s="222"/>
      <c r="BE3" s="222"/>
      <c r="BF3" s="222"/>
      <c r="BG3" s="222"/>
      <c r="BH3" s="222"/>
      <c r="BI3" s="222"/>
      <c r="BJ3" s="222"/>
      <c r="BK3" s="70"/>
      <c r="BL3" s="222"/>
      <c r="BM3" s="222"/>
      <c r="BN3" s="131"/>
      <c r="BO3" s="131"/>
      <c r="BP3" s="131"/>
      <c r="BQ3" s="227"/>
      <c r="BR3" s="227"/>
      <c r="BS3" s="222"/>
      <c r="BT3" s="222"/>
      <c r="BU3" s="222"/>
      <c r="BV3" s="227"/>
      <c r="BW3" s="227"/>
      <c r="BX3" s="228"/>
      <c r="BY3" s="4"/>
      <c r="BZ3" s="4"/>
      <c r="CA3" s="4"/>
    </row>
    <row r="4" spans="1:81" ht="20.149999999999999" customHeight="1" thickBot="1" x14ac:dyDescent="0.5">
      <c r="A4" s="236"/>
      <c r="B4" s="236"/>
      <c r="C4" s="236"/>
      <c r="D4" s="236"/>
      <c r="E4" s="236"/>
      <c r="F4" s="236"/>
      <c r="G4" s="236"/>
      <c r="H4" s="236"/>
      <c r="I4" s="236"/>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740"/>
      <c r="BY4" s="183"/>
      <c r="BZ4" s="183"/>
      <c r="CA4" s="183"/>
    </row>
    <row r="5" spans="1:81" ht="20.149999999999999" customHeight="1" x14ac:dyDescent="0.45">
      <c r="A5" s="741"/>
      <c r="B5" s="741"/>
      <c r="C5" s="741"/>
      <c r="D5" s="741"/>
      <c r="E5" s="741"/>
      <c r="F5" s="741"/>
      <c r="G5" s="741"/>
      <c r="H5" s="741"/>
      <c r="I5" s="741"/>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2"/>
      <c r="BX5" s="742"/>
      <c r="BY5" s="743"/>
      <c r="BZ5" s="743"/>
      <c r="CA5" s="743"/>
    </row>
    <row r="6" spans="1:81" ht="20.149999999999999" customHeight="1" x14ac:dyDescent="0.45">
      <c r="A6" s="1730" t="s">
        <v>62</v>
      </c>
      <c r="B6" s="1730"/>
      <c r="C6" s="1730"/>
      <c r="D6" s="1730"/>
      <c r="E6" s="1730"/>
      <c r="F6" s="1730"/>
      <c r="G6" s="1730"/>
      <c r="H6" s="1730"/>
      <c r="I6" s="1730"/>
      <c r="J6" s="1730"/>
      <c r="K6" s="1730"/>
      <c r="L6" s="1730"/>
      <c r="M6" s="1730"/>
      <c r="N6" s="1731"/>
      <c r="O6" s="1731"/>
      <c r="P6" s="1731"/>
      <c r="Q6" s="1731"/>
      <c r="R6" s="1731"/>
      <c r="S6" s="1731"/>
      <c r="T6" s="1731"/>
      <c r="U6" s="1731"/>
      <c r="V6" s="743"/>
      <c r="W6" s="1732" t="s">
        <v>742</v>
      </c>
      <c r="X6" s="1732"/>
      <c r="Y6" s="1732"/>
      <c r="Z6" s="1732"/>
      <c r="AA6" s="743"/>
      <c r="AB6" s="1730" t="s">
        <v>62</v>
      </c>
      <c r="AC6" s="1730"/>
      <c r="AD6" s="1730"/>
      <c r="AE6" s="1730"/>
      <c r="AF6" s="1730"/>
      <c r="AG6" s="1730"/>
      <c r="AH6" s="1730"/>
      <c r="AI6" s="1730"/>
      <c r="AJ6" s="1730"/>
      <c r="AK6" s="1730"/>
      <c r="AL6" s="1730"/>
      <c r="AM6" s="1730"/>
      <c r="AN6" s="1730"/>
      <c r="AO6" s="1731"/>
      <c r="AP6" s="1731"/>
      <c r="AQ6" s="1731"/>
      <c r="AR6" s="1731"/>
      <c r="AS6" s="1731"/>
      <c r="AT6" s="1731"/>
      <c r="AU6" s="1731"/>
      <c r="AV6" s="1731"/>
      <c r="AW6" s="743"/>
      <c r="AX6" s="1732" t="s">
        <v>742</v>
      </c>
      <c r="AY6" s="1732"/>
      <c r="AZ6" s="1732"/>
      <c r="BA6" s="721"/>
      <c r="BB6" s="743"/>
      <c r="BC6" s="1730" t="s">
        <v>62</v>
      </c>
      <c r="BD6" s="1730"/>
      <c r="BE6" s="1730"/>
      <c r="BF6" s="1730"/>
      <c r="BG6" s="1730"/>
      <c r="BH6" s="1730"/>
      <c r="BI6" s="1730"/>
      <c r="BJ6" s="1730"/>
      <c r="BK6" s="1730"/>
      <c r="BL6" s="1730"/>
      <c r="BM6" s="1730"/>
      <c r="BN6" s="1730"/>
      <c r="BO6" s="1730"/>
      <c r="BP6" s="1731"/>
      <c r="BQ6" s="1731"/>
      <c r="BR6" s="1731"/>
      <c r="BS6" s="1731"/>
      <c r="BT6" s="1731"/>
      <c r="BU6" s="1731"/>
      <c r="BV6" s="1731"/>
      <c r="BW6" s="1731"/>
      <c r="BX6" s="743"/>
      <c r="BY6" s="1732" t="s">
        <v>742</v>
      </c>
      <c r="BZ6" s="1732"/>
      <c r="CA6" s="1732"/>
      <c r="CC6" s="735" t="s">
        <v>1025</v>
      </c>
    </row>
    <row r="7" spans="1:81" ht="20.149999999999999" customHeight="1" x14ac:dyDescent="0.45">
      <c r="A7" s="1731"/>
      <c r="B7" s="1731"/>
      <c r="C7" s="1731"/>
      <c r="D7" s="1731"/>
      <c r="E7" s="1731"/>
      <c r="F7" s="1731"/>
      <c r="G7" s="1731"/>
      <c r="H7" s="1731"/>
      <c r="I7" s="1731"/>
      <c r="J7" s="1731"/>
      <c r="K7" s="1731"/>
      <c r="L7" s="1731"/>
      <c r="M7" s="1731"/>
      <c r="N7" s="1731"/>
      <c r="O7" s="1731"/>
      <c r="P7" s="1731"/>
      <c r="Q7" s="1731"/>
      <c r="R7" s="1731"/>
      <c r="S7" s="1731"/>
      <c r="T7" s="1731"/>
      <c r="U7" s="1731"/>
      <c r="V7" s="743"/>
      <c r="W7" s="1733"/>
      <c r="X7" s="1733"/>
      <c r="Y7" s="1733"/>
      <c r="Z7" s="1733"/>
      <c r="AA7" s="743"/>
      <c r="AB7" s="743"/>
      <c r="AC7" s="743"/>
      <c r="AD7" s="743"/>
      <c r="AE7" s="743"/>
      <c r="AF7" s="743"/>
      <c r="AG7" s="743"/>
      <c r="AH7" s="743"/>
      <c r="AI7" s="743"/>
      <c r="AJ7" s="743"/>
      <c r="AK7" s="743"/>
      <c r="AL7" s="743"/>
      <c r="AM7" s="743"/>
      <c r="AN7" s="743"/>
      <c r="AO7" s="743"/>
      <c r="AP7" s="743"/>
      <c r="AQ7" s="743"/>
      <c r="AR7" s="743"/>
      <c r="AS7" s="743"/>
      <c r="AT7" s="743"/>
      <c r="AU7" s="743"/>
      <c r="AV7" s="743"/>
      <c r="AW7" s="743"/>
      <c r="AX7" s="743"/>
      <c r="AY7" s="743"/>
      <c r="AZ7" s="743"/>
      <c r="BA7" s="743"/>
      <c r="BB7" s="743"/>
      <c r="BC7" s="743"/>
      <c r="BD7" s="743"/>
      <c r="BE7" s="743"/>
      <c r="BF7" s="743"/>
      <c r="BG7" s="743"/>
      <c r="BH7" s="743"/>
      <c r="BI7" s="743"/>
      <c r="BJ7" s="743"/>
      <c r="BK7" s="743"/>
      <c r="BL7" s="743"/>
      <c r="BM7" s="743"/>
      <c r="BN7" s="743"/>
      <c r="BO7" s="743"/>
      <c r="BP7" s="743"/>
      <c r="BQ7" s="743"/>
      <c r="BR7" s="743"/>
      <c r="BS7" s="743"/>
      <c r="BT7" s="743"/>
      <c r="BU7" s="743"/>
      <c r="BV7" s="743"/>
      <c r="BW7" s="743"/>
      <c r="BX7" s="743"/>
      <c r="BY7" s="743"/>
      <c r="BZ7" s="743"/>
      <c r="CA7" s="743"/>
    </row>
    <row r="8" spans="1:81" ht="20.149999999999999" customHeight="1" x14ac:dyDescent="0.45">
      <c r="A8" s="1731" t="s">
        <v>263</v>
      </c>
      <c r="B8" s="1731"/>
      <c r="C8" s="1731"/>
      <c r="D8" s="1731"/>
      <c r="E8" s="1731"/>
      <c r="F8" s="1731"/>
      <c r="G8" s="1731"/>
      <c r="H8" s="1731"/>
      <c r="I8" s="1731"/>
      <c r="J8" s="1731"/>
      <c r="K8" s="1731"/>
      <c r="L8" s="1731"/>
      <c r="M8" s="1731"/>
      <c r="N8" s="1723"/>
      <c r="O8" s="1723"/>
      <c r="P8" s="1723"/>
      <c r="Q8" s="1723"/>
      <c r="R8" s="1723"/>
      <c r="S8" s="1723"/>
      <c r="T8" s="1723"/>
      <c r="U8" s="1723"/>
      <c r="V8" s="743"/>
      <c r="W8" s="1734" t="s">
        <v>264</v>
      </c>
      <c r="X8" s="1734" t="s">
        <v>264</v>
      </c>
      <c r="Y8" s="1734"/>
      <c r="Z8" s="1734" t="s">
        <v>264</v>
      </c>
      <c r="AA8" s="1733" t="s">
        <v>327</v>
      </c>
      <c r="AB8" s="1733"/>
      <c r="AC8" s="1733"/>
      <c r="AD8" s="1733"/>
      <c r="AE8" s="1733"/>
      <c r="AF8" s="1733"/>
      <c r="AG8" s="1733"/>
      <c r="AH8" s="1733"/>
      <c r="AI8" s="1733"/>
      <c r="AJ8" s="1733"/>
      <c r="AK8" s="1733"/>
      <c r="AL8" s="1733"/>
      <c r="AM8" s="1733"/>
      <c r="AN8" s="1733"/>
      <c r="AO8" s="1723"/>
      <c r="AP8" s="1723"/>
      <c r="AQ8" s="1723"/>
      <c r="AR8" s="1723"/>
      <c r="AS8" s="1723"/>
      <c r="AT8" s="1723"/>
      <c r="AU8" s="1723"/>
      <c r="AV8" s="1723"/>
      <c r="AW8" s="743"/>
      <c r="AX8" s="1734" t="s">
        <v>328</v>
      </c>
      <c r="AY8" s="1734"/>
      <c r="AZ8" s="1734"/>
      <c r="BA8" s="743"/>
      <c r="BB8" s="743"/>
      <c r="BC8" s="1733" t="s">
        <v>367</v>
      </c>
      <c r="BD8" s="1733"/>
      <c r="BE8" s="1733"/>
      <c r="BF8" s="1733"/>
      <c r="BG8" s="1733"/>
      <c r="BH8" s="1733"/>
      <c r="BI8" s="1733"/>
      <c r="BJ8" s="1733"/>
      <c r="BK8" s="1733"/>
      <c r="BL8" s="1733"/>
      <c r="BM8" s="1733"/>
      <c r="BN8" s="1733"/>
      <c r="BO8" s="1733"/>
      <c r="BP8" s="1723"/>
      <c r="BQ8" s="1723"/>
      <c r="BR8" s="1723"/>
      <c r="BS8" s="1723"/>
      <c r="BT8" s="1723"/>
      <c r="BU8" s="1723"/>
      <c r="BV8" s="1723"/>
      <c r="BW8" s="1723"/>
      <c r="BX8" s="743"/>
      <c r="BY8" s="1734" t="s">
        <v>368</v>
      </c>
      <c r="BZ8" s="1734"/>
      <c r="CA8" s="1734"/>
    </row>
    <row r="9" spans="1:81" ht="20.149999999999999" customHeight="1" x14ac:dyDescent="0.45">
      <c r="A9" s="1731" t="s">
        <v>265</v>
      </c>
      <c r="B9" s="1731"/>
      <c r="C9" s="1731"/>
      <c r="D9" s="1731"/>
      <c r="E9" s="1731"/>
      <c r="F9" s="1731"/>
      <c r="G9" s="1731"/>
      <c r="H9" s="1731"/>
      <c r="I9" s="1731"/>
      <c r="J9" s="1731"/>
      <c r="K9" s="1731"/>
      <c r="L9" s="1731"/>
      <c r="M9" s="1731"/>
      <c r="N9" s="1723"/>
      <c r="O9" s="1723"/>
      <c r="P9" s="1723"/>
      <c r="Q9" s="1723"/>
      <c r="R9" s="1723"/>
      <c r="S9" s="1723"/>
      <c r="T9" s="1723"/>
      <c r="U9" s="1723"/>
      <c r="V9" s="743"/>
      <c r="W9" s="1734" t="s">
        <v>266</v>
      </c>
      <c r="X9" s="1734" t="s">
        <v>266</v>
      </c>
      <c r="Y9" s="1734"/>
      <c r="Z9" s="1734" t="s">
        <v>266</v>
      </c>
      <c r="AA9" s="1733" t="s">
        <v>329</v>
      </c>
      <c r="AB9" s="1733"/>
      <c r="AC9" s="1733"/>
      <c r="AD9" s="1733"/>
      <c r="AE9" s="1733"/>
      <c r="AF9" s="1733"/>
      <c r="AG9" s="1733"/>
      <c r="AH9" s="1733"/>
      <c r="AI9" s="1733"/>
      <c r="AJ9" s="1733"/>
      <c r="AK9" s="1733"/>
      <c r="AL9" s="1733"/>
      <c r="AM9" s="1733"/>
      <c r="AN9" s="1733"/>
      <c r="AO9" s="1723"/>
      <c r="AP9" s="1723"/>
      <c r="AQ9" s="1723"/>
      <c r="AR9" s="1723"/>
      <c r="AS9" s="1723"/>
      <c r="AT9" s="1723"/>
      <c r="AU9" s="1723"/>
      <c r="AV9" s="1723"/>
      <c r="AW9" s="743"/>
      <c r="AX9" s="1735" t="s">
        <v>330</v>
      </c>
      <c r="AY9" s="1735"/>
      <c r="AZ9" s="1735"/>
      <c r="BA9" s="743"/>
      <c r="BB9" s="743"/>
      <c r="BC9" s="1733" t="s">
        <v>369</v>
      </c>
      <c r="BD9" s="1733"/>
      <c r="BE9" s="1733"/>
      <c r="BF9" s="1733"/>
      <c r="BG9" s="1733"/>
      <c r="BH9" s="1733"/>
      <c r="BI9" s="1733"/>
      <c r="BJ9" s="1733"/>
      <c r="BK9" s="1733"/>
      <c r="BL9" s="1733"/>
      <c r="BM9" s="1733"/>
      <c r="BN9" s="1733"/>
      <c r="BO9" s="1733"/>
      <c r="BP9" s="1723"/>
      <c r="BQ9" s="1723"/>
      <c r="BR9" s="1723"/>
      <c r="BS9" s="1723"/>
      <c r="BT9" s="1723"/>
      <c r="BU9" s="1723"/>
      <c r="BV9" s="1723"/>
      <c r="BW9" s="1723"/>
      <c r="BX9" s="743"/>
      <c r="BY9" s="1734" t="s">
        <v>370</v>
      </c>
      <c r="BZ9" s="1734"/>
      <c r="CA9" s="1734"/>
    </row>
    <row r="10" spans="1:81" ht="20.149999999999999" customHeight="1" x14ac:dyDescent="0.45">
      <c r="A10" s="1731" t="s">
        <v>267</v>
      </c>
      <c r="B10" s="1731"/>
      <c r="C10" s="1731"/>
      <c r="D10" s="1731"/>
      <c r="E10" s="1731"/>
      <c r="F10" s="1731"/>
      <c r="G10" s="1731"/>
      <c r="H10" s="1731"/>
      <c r="I10" s="1731"/>
      <c r="J10" s="1731"/>
      <c r="K10" s="1731"/>
      <c r="L10" s="1731"/>
      <c r="M10" s="1731"/>
      <c r="N10" s="1723"/>
      <c r="O10" s="1723"/>
      <c r="P10" s="1723"/>
      <c r="Q10" s="1723"/>
      <c r="R10" s="1723"/>
      <c r="S10" s="1723"/>
      <c r="T10" s="1723"/>
      <c r="U10" s="1723"/>
      <c r="V10" s="743"/>
      <c r="W10" s="1734" t="s">
        <v>268</v>
      </c>
      <c r="X10" s="1734" t="s">
        <v>268</v>
      </c>
      <c r="Y10" s="1734"/>
      <c r="Z10" s="1734" t="s">
        <v>268</v>
      </c>
      <c r="AA10" s="1733" t="s">
        <v>331</v>
      </c>
      <c r="AB10" s="1733"/>
      <c r="AC10" s="1733"/>
      <c r="AD10" s="1733"/>
      <c r="AE10" s="1733"/>
      <c r="AF10" s="1733"/>
      <c r="AG10" s="1733"/>
      <c r="AH10" s="1733"/>
      <c r="AI10" s="1733"/>
      <c r="AJ10" s="1733"/>
      <c r="AK10" s="1733"/>
      <c r="AL10" s="1733"/>
      <c r="AM10" s="1733"/>
      <c r="AN10" s="1733"/>
      <c r="AO10" s="1723"/>
      <c r="AP10" s="1723"/>
      <c r="AQ10" s="1723"/>
      <c r="AR10" s="1723"/>
      <c r="AS10" s="1723"/>
      <c r="AT10" s="1723"/>
      <c r="AU10" s="1723"/>
      <c r="AV10" s="1723"/>
      <c r="AW10" s="743"/>
      <c r="AX10" s="1735" t="s">
        <v>332</v>
      </c>
      <c r="AY10" s="1735"/>
      <c r="AZ10" s="1735"/>
      <c r="BA10" s="743"/>
      <c r="BB10" s="743"/>
      <c r="BC10" s="1733" t="s">
        <v>371</v>
      </c>
      <c r="BD10" s="1733"/>
      <c r="BE10" s="1733"/>
      <c r="BF10" s="1733"/>
      <c r="BG10" s="1733"/>
      <c r="BH10" s="1733"/>
      <c r="BI10" s="1733"/>
      <c r="BJ10" s="1733"/>
      <c r="BK10" s="1733"/>
      <c r="BL10" s="1733"/>
      <c r="BM10" s="1733"/>
      <c r="BN10" s="1733"/>
      <c r="BO10" s="1733"/>
      <c r="BP10" s="1723"/>
      <c r="BQ10" s="1723"/>
      <c r="BR10" s="1723"/>
      <c r="BS10" s="1723"/>
      <c r="BT10" s="1723"/>
      <c r="BU10" s="1723"/>
      <c r="BV10" s="1723"/>
      <c r="BW10" s="1723"/>
      <c r="BX10" s="743"/>
      <c r="BY10" s="1734" t="s">
        <v>372</v>
      </c>
      <c r="BZ10" s="1734"/>
      <c r="CA10" s="1734"/>
    </row>
    <row r="11" spans="1:81" ht="20.149999999999999" customHeight="1" x14ac:dyDescent="0.45">
      <c r="A11" s="1731" t="s">
        <v>269</v>
      </c>
      <c r="B11" s="1731"/>
      <c r="C11" s="1731"/>
      <c r="D11" s="1731"/>
      <c r="E11" s="1731"/>
      <c r="F11" s="1731"/>
      <c r="G11" s="1731"/>
      <c r="H11" s="1731"/>
      <c r="I11" s="1731"/>
      <c r="J11" s="1731"/>
      <c r="K11" s="1731"/>
      <c r="L11" s="1731"/>
      <c r="M11" s="1731"/>
      <c r="N11" s="1723"/>
      <c r="O11" s="1723"/>
      <c r="P11" s="1723"/>
      <c r="Q11" s="1723"/>
      <c r="R11" s="1723"/>
      <c r="S11" s="1723"/>
      <c r="T11" s="1723"/>
      <c r="U11" s="1723"/>
      <c r="V11" s="743"/>
      <c r="W11" s="1734" t="s">
        <v>270</v>
      </c>
      <c r="X11" s="1734" t="s">
        <v>270</v>
      </c>
      <c r="Y11" s="1734"/>
      <c r="Z11" s="1734" t="s">
        <v>270</v>
      </c>
      <c r="AA11" s="1733" t="s">
        <v>333</v>
      </c>
      <c r="AB11" s="1733"/>
      <c r="AC11" s="1733"/>
      <c r="AD11" s="1733"/>
      <c r="AE11" s="1733"/>
      <c r="AF11" s="1733"/>
      <c r="AG11" s="1733"/>
      <c r="AH11" s="1733"/>
      <c r="AI11" s="1733"/>
      <c r="AJ11" s="1733"/>
      <c r="AK11" s="1733"/>
      <c r="AL11" s="1733"/>
      <c r="AM11" s="1733"/>
      <c r="AN11" s="1733"/>
      <c r="AO11" s="1723"/>
      <c r="AP11" s="1723"/>
      <c r="AQ11" s="1723"/>
      <c r="AR11" s="1723"/>
      <c r="AS11" s="1723"/>
      <c r="AT11" s="1723"/>
      <c r="AU11" s="1723"/>
      <c r="AV11" s="1723"/>
      <c r="AW11" s="743"/>
      <c r="AX11" s="1735" t="s">
        <v>334</v>
      </c>
      <c r="AY11" s="1735"/>
      <c r="AZ11" s="1735"/>
      <c r="BA11" s="743"/>
      <c r="BB11" s="743"/>
      <c r="BC11" s="1733" t="s">
        <v>373</v>
      </c>
      <c r="BD11" s="1733"/>
      <c r="BE11" s="1733"/>
      <c r="BF11" s="1733"/>
      <c r="BG11" s="1733"/>
      <c r="BH11" s="1733"/>
      <c r="BI11" s="1733"/>
      <c r="BJ11" s="1733"/>
      <c r="BK11" s="1733"/>
      <c r="BL11" s="1733"/>
      <c r="BM11" s="1733"/>
      <c r="BN11" s="1733"/>
      <c r="BO11" s="1733"/>
      <c r="BP11" s="1723"/>
      <c r="BQ11" s="1723"/>
      <c r="BR11" s="1723"/>
      <c r="BS11" s="1723"/>
      <c r="BT11" s="1723"/>
      <c r="BU11" s="1723"/>
      <c r="BV11" s="1723"/>
      <c r="BW11" s="1723"/>
      <c r="BX11" s="743"/>
      <c r="BY11" s="1734" t="s">
        <v>374</v>
      </c>
      <c r="BZ11" s="1734"/>
      <c r="CA11" s="1734"/>
    </row>
    <row r="12" spans="1:81" ht="20.149999999999999" customHeight="1" x14ac:dyDescent="0.45">
      <c r="A12" s="1731" t="s">
        <v>271</v>
      </c>
      <c r="B12" s="1731"/>
      <c r="C12" s="1731"/>
      <c r="D12" s="1731"/>
      <c r="E12" s="1731"/>
      <c r="F12" s="1731"/>
      <c r="G12" s="1731"/>
      <c r="H12" s="1731"/>
      <c r="I12" s="1731"/>
      <c r="J12" s="1731"/>
      <c r="K12" s="1731"/>
      <c r="L12" s="1731"/>
      <c r="M12" s="1731"/>
      <c r="N12" s="1723"/>
      <c r="O12" s="1723"/>
      <c r="P12" s="1723"/>
      <c r="Q12" s="1723"/>
      <c r="R12" s="1723"/>
      <c r="S12" s="1723"/>
      <c r="T12" s="1723"/>
      <c r="U12" s="1723"/>
      <c r="V12" s="743"/>
      <c r="W12" s="1734" t="s">
        <v>272</v>
      </c>
      <c r="X12" s="1734" t="s">
        <v>272</v>
      </c>
      <c r="Y12" s="1734"/>
      <c r="Z12" s="1734" t="s">
        <v>272</v>
      </c>
      <c r="AA12" s="1733" t="s">
        <v>335</v>
      </c>
      <c r="AB12" s="1733"/>
      <c r="AC12" s="1733"/>
      <c r="AD12" s="1733"/>
      <c r="AE12" s="1733"/>
      <c r="AF12" s="1733"/>
      <c r="AG12" s="1733"/>
      <c r="AH12" s="1733"/>
      <c r="AI12" s="1733"/>
      <c r="AJ12" s="1733"/>
      <c r="AK12" s="1733"/>
      <c r="AL12" s="1733"/>
      <c r="AM12" s="1733"/>
      <c r="AN12" s="1733"/>
      <c r="AO12" s="1723"/>
      <c r="AP12" s="1723"/>
      <c r="AQ12" s="1723"/>
      <c r="AR12" s="1723"/>
      <c r="AS12" s="1723"/>
      <c r="AT12" s="1723"/>
      <c r="AU12" s="1723"/>
      <c r="AV12" s="1723"/>
      <c r="AW12" s="743"/>
      <c r="AX12" s="1735" t="s">
        <v>336</v>
      </c>
      <c r="AY12" s="1735"/>
      <c r="AZ12" s="1735"/>
      <c r="BA12" s="743"/>
      <c r="BB12" s="743"/>
      <c r="BC12" s="1733" t="s">
        <v>375</v>
      </c>
      <c r="BD12" s="1733"/>
      <c r="BE12" s="1733"/>
      <c r="BF12" s="1733"/>
      <c r="BG12" s="1733"/>
      <c r="BH12" s="1733"/>
      <c r="BI12" s="1733"/>
      <c r="BJ12" s="1733"/>
      <c r="BK12" s="1733"/>
      <c r="BL12" s="1733"/>
      <c r="BM12" s="1733"/>
      <c r="BN12" s="1733"/>
      <c r="BO12" s="1733"/>
      <c r="BP12" s="1723"/>
      <c r="BQ12" s="1723"/>
      <c r="BR12" s="1723"/>
      <c r="BS12" s="1723"/>
      <c r="BT12" s="1723"/>
      <c r="BU12" s="1723"/>
      <c r="BV12" s="1723"/>
      <c r="BW12" s="1723"/>
      <c r="BX12" s="743"/>
      <c r="BY12" s="1734" t="s">
        <v>376</v>
      </c>
      <c r="BZ12" s="1734"/>
      <c r="CA12" s="1734"/>
    </row>
    <row r="13" spans="1:81" ht="20.149999999999999" customHeight="1" x14ac:dyDescent="0.45">
      <c r="A13" s="1731" t="s">
        <v>273</v>
      </c>
      <c r="B13" s="1731"/>
      <c r="C13" s="1731"/>
      <c r="D13" s="1731"/>
      <c r="E13" s="1731"/>
      <c r="F13" s="1731"/>
      <c r="G13" s="1731"/>
      <c r="H13" s="1731"/>
      <c r="I13" s="1731"/>
      <c r="J13" s="1731"/>
      <c r="K13" s="1731"/>
      <c r="L13" s="1731"/>
      <c r="M13" s="1731"/>
      <c r="N13" s="1723"/>
      <c r="O13" s="1723"/>
      <c r="P13" s="1723"/>
      <c r="Q13" s="1723"/>
      <c r="R13" s="1723"/>
      <c r="S13" s="1723"/>
      <c r="T13" s="1723"/>
      <c r="U13" s="1723"/>
      <c r="V13" s="743"/>
      <c r="W13" s="1734" t="s">
        <v>274</v>
      </c>
      <c r="X13" s="1734" t="s">
        <v>274</v>
      </c>
      <c r="Y13" s="1734"/>
      <c r="Z13" s="1734" t="s">
        <v>274</v>
      </c>
      <c r="AA13" s="1733" t="s">
        <v>337</v>
      </c>
      <c r="AB13" s="1733"/>
      <c r="AC13" s="1733"/>
      <c r="AD13" s="1733"/>
      <c r="AE13" s="1733"/>
      <c r="AF13" s="1733"/>
      <c r="AG13" s="1733"/>
      <c r="AH13" s="1733"/>
      <c r="AI13" s="1733"/>
      <c r="AJ13" s="1733"/>
      <c r="AK13" s="1733"/>
      <c r="AL13" s="1733"/>
      <c r="AM13" s="1733"/>
      <c r="AN13" s="1733"/>
      <c r="AO13" s="1723"/>
      <c r="AP13" s="1723"/>
      <c r="AQ13" s="1723"/>
      <c r="AR13" s="1723"/>
      <c r="AS13" s="1723"/>
      <c r="AT13" s="1723"/>
      <c r="AU13" s="1723"/>
      <c r="AV13" s="1723"/>
      <c r="AW13" s="743"/>
      <c r="AX13" s="1735" t="s">
        <v>338</v>
      </c>
      <c r="AY13" s="1735"/>
      <c r="AZ13" s="1735"/>
      <c r="BA13" s="743"/>
      <c r="BB13" s="743"/>
      <c r="BC13" s="1733" t="s">
        <v>377</v>
      </c>
      <c r="BD13" s="1733"/>
      <c r="BE13" s="1733"/>
      <c r="BF13" s="1733"/>
      <c r="BG13" s="1733"/>
      <c r="BH13" s="1733"/>
      <c r="BI13" s="1733"/>
      <c r="BJ13" s="1733"/>
      <c r="BK13" s="1733"/>
      <c r="BL13" s="1733"/>
      <c r="BM13" s="1733"/>
      <c r="BN13" s="1733"/>
      <c r="BO13" s="1733"/>
      <c r="BP13" s="1723"/>
      <c r="BQ13" s="1723"/>
      <c r="BR13" s="1723"/>
      <c r="BS13" s="1723"/>
      <c r="BT13" s="1723"/>
      <c r="BU13" s="1723"/>
      <c r="BV13" s="1723"/>
      <c r="BW13" s="1723"/>
      <c r="BX13" s="743"/>
      <c r="BY13" s="1734" t="s">
        <v>378</v>
      </c>
      <c r="BZ13" s="1734"/>
      <c r="CA13" s="1734"/>
    </row>
    <row r="14" spans="1:81" ht="20.149999999999999" customHeight="1" x14ac:dyDescent="0.45">
      <c r="A14" s="1731" t="s">
        <v>275</v>
      </c>
      <c r="B14" s="1731"/>
      <c r="C14" s="1731"/>
      <c r="D14" s="1731"/>
      <c r="E14" s="1731"/>
      <c r="F14" s="1731"/>
      <c r="G14" s="1731"/>
      <c r="H14" s="1731"/>
      <c r="I14" s="1731"/>
      <c r="J14" s="1731"/>
      <c r="K14" s="1731"/>
      <c r="L14" s="1731"/>
      <c r="M14" s="1731"/>
      <c r="N14" s="1723"/>
      <c r="O14" s="1723"/>
      <c r="P14" s="1723"/>
      <c r="Q14" s="1723"/>
      <c r="R14" s="1723"/>
      <c r="S14" s="1723"/>
      <c r="T14" s="1723"/>
      <c r="U14" s="1723"/>
      <c r="V14" s="743"/>
      <c r="W14" s="1734" t="s">
        <v>276</v>
      </c>
      <c r="X14" s="1734" t="s">
        <v>276</v>
      </c>
      <c r="Y14" s="1734"/>
      <c r="Z14" s="1734" t="s">
        <v>276</v>
      </c>
      <c r="AA14" s="1733" t="s">
        <v>339</v>
      </c>
      <c r="AB14" s="1733"/>
      <c r="AC14" s="1733"/>
      <c r="AD14" s="1733"/>
      <c r="AE14" s="1733"/>
      <c r="AF14" s="1733"/>
      <c r="AG14" s="1733"/>
      <c r="AH14" s="1733"/>
      <c r="AI14" s="1733"/>
      <c r="AJ14" s="1733"/>
      <c r="AK14" s="1733"/>
      <c r="AL14" s="1733"/>
      <c r="AM14" s="1733"/>
      <c r="AN14" s="1733"/>
      <c r="AO14" s="1723"/>
      <c r="AP14" s="1723"/>
      <c r="AQ14" s="1723"/>
      <c r="AR14" s="1723"/>
      <c r="AS14" s="1723"/>
      <c r="AT14" s="1723"/>
      <c r="AU14" s="1723"/>
      <c r="AV14" s="1723"/>
      <c r="AW14" s="743"/>
      <c r="AX14" s="1735" t="s">
        <v>340</v>
      </c>
      <c r="AY14" s="1735"/>
      <c r="AZ14" s="1735"/>
      <c r="BA14" s="743"/>
      <c r="BB14" s="743"/>
      <c r="BC14" s="1733" t="s">
        <v>379</v>
      </c>
      <c r="BD14" s="1733"/>
      <c r="BE14" s="1733"/>
      <c r="BF14" s="1733"/>
      <c r="BG14" s="1733"/>
      <c r="BH14" s="1733"/>
      <c r="BI14" s="1733"/>
      <c r="BJ14" s="1733"/>
      <c r="BK14" s="1733"/>
      <c r="BL14" s="1733"/>
      <c r="BM14" s="1733"/>
      <c r="BN14" s="1733"/>
      <c r="BO14" s="1733"/>
      <c r="BP14" s="1723"/>
      <c r="BQ14" s="1723"/>
      <c r="BR14" s="1723"/>
      <c r="BS14" s="1723"/>
      <c r="BT14" s="1723"/>
      <c r="BU14" s="1723"/>
      <c r="BV14" s="1723"/>
      <c r="BW14" s="1723"/>
      <c r="BX14" s="743"/>
      <c r="BY14" s="1734" t="s">
        <v>380</v>
      </c>
      <c r="BZ14" s="1734"/>
      <c r="CA14" s="1734"/>
    </row>
    <row r="15" spans="1:81" ht="20.149999999999999" customHeight="1" x14ac:dyDescent="0.45">
      <c r="A15" s="1731" t="s">
        <v>277</v>
      </c>
      <c r="B15" s="1731"/>
      <c r="C15" s="1731"/>
      <c r="D15" s="1731"/>
      <c r="E15" s="1731"/>
      <c r="F15" s="1731"/>
      <c r="G15" s="1731"/>
      <c r="H15" s="1731"/>
      <c r="I15" s="1731"/>
      <c r="J15" s="1731"/>
      <c r="K15" s="1731"/>
      <c r="L15" s="1731"/>
      <c r="M15" s="1731"/>
      <c r="N15" s="1723"/>
      <c r="O15" s="1723"/>
      <c r="P15" s="1723"/>
      <c r="Q15" s="1723"/>
      <c r="R15" s="1723"/>
      <c r="S15" s="1723"/>
      <c r="T15" s="1723"/>
      <c r="U15" s="1723"/>
      <c r="V15" s="743"/>
      <c r="W15" s="1734" t="s">
        <v>278</v>
      </c>
      <c r="X15" s="1734" t="s">
        <v>278</v>
      </c>
      <c r="Y15" s="1734"/>
      <c r="Z15" s="1734" t="s">
        <v>278</v>
      </c>
      <c r="AA15" s="1733" t="s">
        <v>341</v>
      </c>
      <c r="AB15" s="1733"/>
      <c r="AC15" s="1733"/>
      <c r="AD15" s="1733"/>
      <c r="AE15" s="1733"/>
      <c r="AF15" s="1733"/>
      <c r="AG15" s="1733"/>
      <c r="AH15" s="1733"/>
      <c r="AI15" s="1733"/>
      <c r="AJ15" s="1733"/>
      <c r="AK15" s="1733"/>
      <c r="AL15" s="1733"/>
      <c r="AM15" s="1733"/>
      <c r="AN15" s="1733"/>
      <c r="AO15" s="1723"/>
      <c r="AP15" s="1723"/>
      <c r="AQ15" s="1723"/>
      <c r="AR15" s="1723"/>
      <c r="AS15" s="1723"/>
      <c r="AT15" s="1723"/>
      <c r="AU15" s="1723"/>
      <c r="AV15" s="1723"/>
      <c r="AW15" s="743"/>
      <c r="AX15" s="1735" t="s">
        <v>342</v>
      </c>
      <c r="AY15" s="1735"/>
      <c r="AZ15" s="1735"/>
      <c r="BA15" s="743"/>
      <c r="BB15" s="743"/>
      <c r="BC15" s="1733" t="s">
        <v>381</v>
      </c>
      <c r="BD15" s="1733"/>
      <c r="BE15" s="1733"/>
      <c r="BF15" s="1733"/>
      <c r="BG15" s="1733"/>
      <c r="BH15" s="1733"/>
      <c r="BI15" s="1733"/>
      <c r="BJ15" s="1733"/>
      <c r="BK15" s="1733"/>
      <c r="BL15" s="1733"/>
      <c r="BM15" s="1733"/>
      <c r="BN15" s="1733"/>
      <c r="BO15" s="1733"/>
      <c r="BP15" s="1723"/>
      <c r="BQ15" s="1723"/>
      <c r="BR15" s="1723"/>
      <c r="BS15" s="1723"/>
      <c r="BT15" s="1723"/>
      <c r="BU15" s="1723"/>
      <c r="BV15" s="1723"/>
      <c r="BW15" s="1723"/>
      <c r="BX15" s="743"/>
      <c r="BY15" s="1734" t="s">
        <v>382</v>
      </c>
      <c r="BZ15" s="1734"/>
      <c r="CA15" s="1734"/>
    </row>
    <row r="16" spans="1:81" ht="20.149999999999999" customHeight="1" x14ac:dyDescent="0.45">
      <c r="A16" s="1731" t="s">
        <v>279</v>
      </c>
      <c r="B16" s="1731"/>
      <c r="C16" s="1731"/>
      <c r="D16" s="1731"/>
      <c r="E16" s="1731"/>
      <c r="F16" s="1731"/>
      <c r="G16" s="1731"/>
      <c r="H16" s="1731"/>
      <c r="I16" s="1731"/>
      <c r="J16" s="1731"/>
      <c r="K16" s="1731"/>
      <c r="L16" s="1731"/>
      <c r="M16" s="1731"/>
      <c r="N16" s="1723"/>
      <c r="O16" s="1723"/>
      <c r="P16" s="1723"/>
      <c r="Q16" s="1723"/>
      <c r="R16" s="1723"/>
      <c r="S16" s="1723"/>
      <c r="T16" s="1723"/>
      <c r="U16" s="1723"/>
      <c r="V16" s="743"/>
      <c r="W16" s="1734" t="s">
        <v>280</v>
      </c>
      <c r="X16" s="1734" t="s">
        <v>280</v>
      </c>
      <c r="Y16" s="1734"/>
      <c r="Z16" s="1734" t="s">
        <v>280</v>
      </c>
      <c r="AA16" s="1733" t="s">
        <v>343</v>
      </c>
      <c r="AB16" s="1733"/>
      <c r="AC16" s="1733"/>
      <c r="AD16" s="1733"/>
      <c r="AE16" s="1733"/>
      <c r="AF16" s="1733"/>
      <c r="AG16" s="1733"/>
      <c r="AH16" s="1733"/>
      <c r="AI16" s="1733"/>
      <c r="AJ16" s="1733"/>
      <c r="AK16" s="1733"/>
      <c r="AL16" s="1733"/>
      <c r="AM16" s="1733"/>
      <c r="AN16" s="1733"/>
      <c r="AO16" s="1723"/>
      <c r="AP16" s="1723"/>
      <c r="AQ16" s="1723"/>
      <c r="AR16" s="1723"/>
      <c r="AS16" s="1723"/>
      <c r="AT16" s="1723"/>
      <c r="AU16" s="1723"/>
      <c r="AV16" s="1723"/>
      <c r="AW16" s="743"/>
      <c r="AX16" s="1735" t="s">
        <v>344</v>
      </c>
      <c r="AY16" s="1735"/>
      <c r="AZ16" s="1735"/>
      <c r="BA16" s="743"/>
      <c r="BB16" s="743"/>
      <c r="BC16" s="1733" t="s">
        <v>383</v>
      </c>
      <c r="BD16" s="1733"/>
      <c r="BE16" s="1733"/>
      <c r="BF16" s="1733"/>
      <c r="BG16" s="1733"/>
      <c r="BH16" s="1733"/>
      <c r="BI16" s="1733"/>
      <c r="BJ16" s="1733"/>
      <c r="BK16" s="1733"/>
      <c r="BL16" s="1733"/>
      <c r="BM16" s="1733"/>
      <c r="BN16" s="1733"/>
      <c r="BO16" s="1733"/>
      <c r="BP16" s="1723"/>
      <c r="BQ16" s="1723"/>
      <c r="BR16" s="1723"/>
      <c r="BS16" s="1723"/>
      <c r="BT16" s="1723"/>
      <c r="BU16" s="1723"/>
      <c r="BV16" s="1723"/>
      <c r="BW16" s="1723"/>
      <c r="BX16" s="743"/>
      <c r="BY16" s="1734" t="s">
        <v>384</v>
      </c>
      <c r="BZ16" s="1734"/>
      <c r="CA16" s="1734"/>
    </row>
    <row r="17" spans="1:79" ht="20.149999999999999" customHeight="1" x14ac:dyDescent="0.45">
      <c r="A17" s="1731" t="s">
        <v>281</v>
      </c>
      <c r="B17" s="1731"/>
      <c r="C17" s="1731"/>
      <c r="D17" s="1731"/>
      <c r="E17" s="1731"/>
      <c r="F17" s="1731"/>
      <c r="G17" s="1731"/>
      <c r="H17" s="1731"/>
      <c r="I17" s="1731"/>
      <c r="J17" s="1731"/>
      <c r="K17" s="1731"/>
      <c r="L17" s="1731"/>
      <c r="M17" s="1731"/>
      <c r="N17" s="1723"/>
      <c r="O17" s="1723"/>
      <c r="P17" s="1723"/>
      <c r="Q17" s="1723"/>
      <c r="R17" s="1723"/>
      <c r="S17" s="1723"/>
      <c r="T17" s="1723"/>
      <c r="U17" s="1723"/>
      <c r="V17" s="743"/>
      <c r="W17" s="1734" t="s">
        <v>282</v>
      </c>
      <c r="X17" s="1734" t="s">
        <v>282</v>
      </c>
      <c r="Y17" s="1734"/>
      <c r="Z17" s="1734" t="s">
        <v>282</v>
      </c>
      <c r="AA17" s="1733" t="s">
        <v>345</v>
      </c>
      <c r="AB17" s="1733"/>
      <c r="AC17" s="1733"/>
      <c r="AD17" s="1733"/>
      <c r="AE17" s="1733"/>
      <c r="AF17" s="1733"/>
      <c r="AG17" s="1733"/>
      <c r="AH17" s="1733"/>
      <c r="AI17" s="1733"/>
      <c r="AJ17" s="1733"/>
      <c r="AK17" s="1733"/>
      <c r="AL17" s="1733"/>
      <c r="AM17" s="1733"/>
      <c r="AN17" s="1733"/>
      <c r="AO17" s="1723"/>
      <c r="AP17" s="1723"/>
      <c r="AQ17" s="1723"/>
      <c r="AR17" s="1723"/>
      <c r="AS17" s="1723"/>
      <c r="AT17" s="1723"/>
      <c r="AU17" s="1723"/>
      <c r="AV17" s="1723"/>
      <c r="AW17" s="743"/>
      <c r="AX17" s="1735" t="s">
        <v>346</v>
      </c>
      <c r="AY17" s="1735"/>
      <c r="AZ17" s="1735"/>
      <c r="BA17" s="743"/>
      <c r="BB17" s="743"/>
      <c r="BC17" s="1733" t="s">
        <v>385</v>
      </c>
      <c r="BD17" s="1733"/>
      <c r="BE17" s="1733"/>
      <c r="BF17" s="1733"/>
      <c r="BG17" s="1733"/>
      <c r="BH17" s="1733"/>
      <c r="BI17" s="1733"/>
      <c r="BJ17" s="1733"/>
      <c r="BK17" s="1733"/>
      <c r="BL17" s="1733"/>
      <c r="BM17" s="1733"/>
      <c r="BN17" s="1733"/>
      <c r="BO17" s="1733"/>
      <c r="BP17" s="1723"/>
      <c r="BQ17" s="1723"/>
      <c r="BR17" s="1723"/>
      <c r="BS17" s="1723"/>
      <c r="BT17" s="1723"/>
      <c r="BU17" s="1723"/>
      <c r="BV17" s="1723"/>
      <c r="BW17" s="1723"/>
      <c r="BX17" s="743"/>
      <c r="BY17" s="1734" t="s">
        <v>386</v>
      </c>
      <c r="BZ17" s="1734"/>
      <c r="CA17" s="1734"/>
    </row>
    <row r="18" spans="1:79" ht="20.149999999999999" customHeight="1" x14ac:dyDescent="0.45">
      <c r="A18" s="1731" t="s">
        <v>283</v>
      </c>
      <c r="B18" s="1731"/>
      <c r="C18" s="1731"/>
      <c r="D18" s="1731"/>
      <c r="E18" s="1731"/>
      <c r="F18" s="1731"/>
      <c r="G18" s="1731"/>
      <c r="H18" s="1731"/>
      <c r="I18" s="1731"/>
      <c r="J18" s="1731"/>
      <c r="K18" s="1731"/>
      <c r="L18" s="1731"/>
      <c r="M18" s="1731"/>
      <c r="N18" s="1723"/>
      <c r="O18" s="1723"/>
      <c r="P18" s="1723"/>
      <c r="Q18" s="1723"/>
      <c r="R18" s="1723"/>
      <c r="S18" s="1723"/>
      <c r="T18" s="1723"/>
      <c r="U18" s="1723"/>
      <c r="V18" s="743"/>
      <c r="W18" s="1734" t="s">
        <v>284</v>
      </c>
      <c r="X18" s="1734" t="s">
        <v>284</v>
      </c>
      <c r="Y18" s="1734"/>
      <c r="Z18" s="1734" t="s">
        <v>284</v>
      </c>
      <c r="AA18" s="1733" t="s">
        <v>347</v>
      </c>
      <c r="AB18" s="1733"/>
      <c r="AC18" s="1733"/>
      <c r="AD18" s="1733"/>
      <c r="AE18" s="1733"/>
      <c r="AF18" s="1733"/>
      <c r="AG18" s="1733"/>
      <c r="AH18" s="1733"/>
      <c r="AI18" s="1733"/>
      <c r="AJ18" s="1733"/>
      <c r="AK18" s="1733"/>
      <c r="AL18" s="1733"/>
      <c r="AM18" s="1733"/>
      <c r="AN18" s="1733"/>
      <c r="AO18" s="1723"/>
      <c r="AP18" s="1723"/>
      <c r="AQ18" s="1723"/>
      <c r="AR18" s="1723"/>
      <c r="AS18" s="1723"/>
      <c r="AT18" s="1723"/>
      <c r="AU18" s="1723"/>
      <c r="AV18" s="1723"/>
      <c r="AW18" s="743"/>
      <c r="AX18" s="1735" t="s">
        <v>348</v>
      </c>
      <c r="AY18" s="1735"/>
      <c r="AZ18" s="1735"/>
      <c r="BA18" s="743"/>
      <c r="BB18" s="743"/>
      <c r="BC18" s="1733" t="s">
        <v>387</v>
      </c>
      <c r="BD18" s="1733"/>
      <c r="BE18" s="1733"/>
      <c r="BF18" s="1733"/>
      <c r="BG18" s="1733"/>
      <c r="BH18" s="1733"/>
      <c r="BI18" s="1733"/>
      <c r="BJ18" s="1733"/>
      <c r="BK18" s="1733"/>
      <c r="BL18" s="1733"/>
      <c r="BM18" s="1733"/>
      <c r="BN18" s="1733"/>
      <c r="BO18" s="1733"/>
      <c r="BP18" s="1723"/>
      <c r="BQ18" s="1723"/>
      <c r="BR18" s="1723"/>
      <c r="BS18" s="1723"/>
      <c r="BT18" s="1723"/>
      <c r="BU18" s="1723"/>
      <c r="BV18" s="1723"/>
      <c r="BW18" s="1723"/>
      <c r="BX18" s="743"/>
      <c r="BY18" s="1734" t="s">
        <v>388</v>
      </c>
      <c r="BZ18" s="1734"/>
      <c r="CA18" s="1734"/>
    </row>
    <row r="19" spans="1:79" ht="20.149999999999999" customHeight="1" x14ac:dyDescent="0.45">
      <c r="A19" s="1731" t="s">
        <v>285</v>
      </c>
      <c r="B19" s="1731"/>
      <c r="C19" s="1731"/>
      <c r="D19" s="1731"/>
      <c r="E19" s="1731"/>
      <c r="F19" s="1731"/>
      <c r="G19" s="1731"/>
      <c r="H19" s="1731"/>
      <c r="I19" s="1731"/>
      <c r="J19" s="1731"/>
      <c r="K19" s="1731"/>
      <c r="L19" s="1731"/>
      <c r="M19" s="1731"/>
      <c r="N19" s="1723"/>
      <c r="O19" s="1723"/>
      <c r="P19" s="1723"/>
      <c r="Q19" s="1723"/>
      <c r="R19" s="1723"/>
      <c r="S19" s="1723"/>
      <c r="T19" s="1723"/>
      <c r="U19" s="1723"/>
      <c r="V19" s="743"/>
      <c r="W19" s="1734" t="s">
        <v>286</v>
      </c>
      <c r="X19" s="1734" t="s">
        <v>286</v>
      </c>
      <c r="Y19" s="1734"/>
      <c r="Z19" s="1734" t="s">
        <v>286</v>
      </c>
      <c r="AA19" s="1733" t="s">
        <v>349</v>
      </c>
      <c r="AB19" s="1733"/>
      <c r="AC19" s="1733"/>
      <c r="AD19" s="1733"/>
      <c r="AE19" s="1733"/>
      <c r="AF19" s="1733"/>
      <c r="AG19" s="1733"/>
      <c r="AH19" s="1733"/>
      <c r="AI19" s="1733"/>
      <c r="AJ19" s="1733"/>
      <c r="AK19" s="1733"/>
      <c r="AL19" s="1733"/>
      <c r="AM19" s="1733"/>
      <c r="AN19" s="1733"/>
      <c r="AO19" s="1723"/>
      <c r="AP19" s="1723"/>
      <c r="AQ19" s="1723"/>
      <c r="AR19" s="1723"/>
      <c r="AS19" s="1723"/>
      <c r="AT19" s="1723"/>
      <c r="AU19" s="1723"/>
      <c r="AV19" s="1723"/>
      <c r="AW19" s="743"/>
      <c r="AX19" s="1735" t="s">
        <v>350</v>
      </c>
      <c r="AY19" s="1735"/>
      <c r="AZ19" s="1735"/>
      <c r="BA19" s="743"/>
      <c r="BB19" s="743"/>
      <c r="BC19" s="1733" t="s">
        <v>389</v>
      </c>
      <c r="BD19" s="1733"/>
      <c r="BE19" s="1733"/>
      <c r="BF19" s="1733"/>
      <c r="BG19" s="1733"/>
      <c r="BH19" s="1733"/>
      <c r="BI19" s="1733"/>
      <c r="BJ19" s="1733"/>
      <c r="BK19" s="1733"/>
      <c r="BL19" s="1733"/>
      <c r="BM19" s="1733"/>
      <c r="BN19" s="1733"/>
      <c r="BO19" s="1733"/>
      <c r="BP19" s="1723"/>
      <c r="BQ19" s="1723"/>
      <c r="BR19" s="1723"/>
      <c r="BS19" s="1723"/>
      <c r="BT19" s="1723"/>
      <c r="BU19" s="1723"/>
      <c r="BV19" s="1723"/>
      <c r="BW19" s="1723"/>
      <c r="BX19" s="743"/>
      <c r="BY19" s="1734" t="s">
        <v>390</v>
      </c>
      <c r="BZ19" s="1734"/>
      <c r="CA19" s="1734"/>
    </row>
    <row r="20" spans="1:79" ht="20.149999999999999" customHeight="1" x14ac:dyDescent="0.45">
      <c r="A20" s="1731" t="s">
        <v>287</v>
      </c>
      <c r="B20" s="1731"/>
      <c r="C20" s="1731"/>
      <c r="D20" s="1731"/>
      <c r="E20" s="1731"/>
      <c r="F20" s="1731"/>
      <c r="G20" s="1731"/>
      <c r="H20" s="1731"/>
      <c r="I20" s="1731"/>
      <c r="J20" s="1731"/>
      <c r="K20" s="1731"/>
      <c r="L20" s="1731"/>
      <c r="M20" s="1731"/>
      <c r="N20" s="1723"/>
      <c r="O20" s="1723"/>
      <c r="P20" s="1723"/>
      <c r="Q20" s="1723"/>
      <c r="R20" s="1723"/>
      <c r="S20" s="1723"/>
      <c r="T20" s="1723"/>
      <c r="U20" s="1723"/>
      <c r="V20" s="743"/>
      <c r="W20" s="1734" t="s">
        <v>288</v>
      </c>
      <c r="X20" s="1734" t="s">
        <v>288</v>
      </c>
      <c r="Y20" s="1734"/>
      <c r="Z20" s="1734" t="s">
        <v>288</v>
      </c>
      <c r="AA20" s="1733" t="s">
        <v>351</v>
      </c>
      <c r="AB20" s="1733"/>
      <c r="AC20" s="1733"/>
      <c r="AD20" s="1733"/>
      <c r="AE20" s="1733"/>
      <c r="AF20" s="1733"/>
      <c r="AG20" s="1733"/>
      <c r="AH20" s="1733"/>
      <c r="AI20" s="1733"/>
      <c r="AJ20" s="1733"/>
      <c r="AK20" s="1733"/>
      <c r="AL20" s="1733"/>
      <c r="AM20" s="1733"/>
      <c r="AN20" s="1733"/>
      <c r="AO20" s="1723"/>
      <c r="AP20" s="1723"/>
      <c r="AQ20" s="1723"/>
      <c r="AR20" s="1723"/>
      <c r="AS20" s="1723"/>
      <c r="AT20" s="1723"/>
      <c r="AU20" s="1723"/>
      <c r="AV20" s="1723"/>
      <c r="AW20" s="743"/>
      <c r="AX20" s="1735" t="s">
        <v>352</v>
      </c>
      <c r="AY20" s="1735"/>
      <c r="AZ20" s="1735"/>
      <c r="BA20" s="743"/>
      <c r="BB20" s="743"/>
      <c r="BC20" s="1733" t="s">
        <v>391</v>
      </c>
      <c r="BD20" s="1733"/>
      <c r="BE20" s="1733"/>
      <c r="BF20" s="1733"/>
      <c r="BG20" s="1733"/>
      <c r="BH20" s="1733"/>
      <c r="BI20" s="1733"/>
      <c r="BJ20" s="1733"/>
      <c r="BK20" s="1733"/>
      <c r="BL20" s="1733"/>
      <c r="BM20" s="1733"/>
      <c r="BN20" s="1733"/>
      <c r="BO20" s="1733"/>
      <c r="BP20" s="1723"/>
      <c r="BQ20" s="1723"/>
      <c r="BR20" s="1723"/>
      <c r="BS20" s="1723"/>
      <c r="BT20" s="1723"/>
      <c r="BU20" s="1723"/>
      <c r="BV20" s="1723"/>
      <c r="BW20" s="1723"/>
      <c r="BX20" s="743"/>
      <c r="BY20" s="1734" t="s">
        <v>392</v>
      </c>
      <c r="BZ20" s="1734"/>
      <c r="CA20" s="1734"/>
    </row>
    <row r="21" spans="1:79" ht="20.149999999999999" customHeight="1" x14ac:dyDescent="0.45">
      <c r="A21" s="1731" t="s">
        <v>289</v>
      </c>
      <c r="B21" s="1731"/>
      <c r="C21" s="1731"/>
      <c r="D21" s="1731"/>
      <c r="E21" s="1731"/>
      <c r="F21" s="1731"/>
      <c r="G21" s="1731"/>
      <c r="H21" s="1731"/>
      <c r="I21" s="1731"/>
      <c r="J21" s="1731"/>
      <c r="K21" s="1731"/>
      <c r="L21" s="1731"/>
      <c r="M21" s="1731"/>
      <c r="N21" s="1723"/>
      <c r="O21" s="1723"/>
      <c r="P21" s="1723"/>
      <c r="Q21" s="1723"/>
      <c r="R21" s="1723"/>
      <c r="S21" s="1723"/>
      <c r="T21" s="1723"/>
      <c r="U21" s="1723"/>
      <c r="V21" s="743"/>
      <c r="W21" s="1734" t="s">
        <v>290</v>
      </c>
      <c r="X21" s="1734" t="s">
        <v>290</v>
      </c>
      <c r="Y21" s="1734"/>
      <c r="Z21" s="1734" t="s">
        <v>290</v>
      </c>
      <c r="AA21" s="1733" t="s">
        <v>353</v>
      </c>
      <c r="AB21" s="1733"/>
      <c r="AC21" s="1733"/>
      <c r="AD21" s="1733"/>
      <c r="AE21" s="1733"/>
      <c r="AF21" s="1733"/>
      <c r="AG21" s="1733"/>
      <c r="AH21" s="1733"/>
      <c r="AI21" s="1733"/>
      <c r="AJ21" s="1733"/>
      <c r="AK21" s="1733"/>
      <c r="AL21" s="1733"/>
      <c r="AM21" s="1733"/>
      <c r="AN21" s="1733"/>
      <c r="AO21" s="1723"/>
      <c r="AP21" s="1723"/>
      <c r="AQ21" s="1723"/>
      <c r="AR21" s="1723"/>
      <c r="AS21" s="1723"/>
      <c r="AT21" s="1723"/>
      <c r="AU21" s="1723"/>
      <c r="AV21" s="1723"/>
      <c r="AW21" s="743"/>
      <c r="AX21" s="1735" t="s">
        <v>354</v>
      </c>
      <c r="AY21" s="1735"/>
      <c r="AZ21" s="1735"/>
      <c r="BA21" s="743"/>
      <c r="BB21" s="743"/>
      <c r="BC21" s="1733" t="s">
        <v>393</v>
      </c>
      <c r="BD21" s="1733"/>
      <c r="BE21" s="1733"/>
      <c r="BF21" s="1733"/>
      <c r="BG21" s="1733"/>
      <c r="BH21" s="1733"/>
      <c r="BI21" s="1733"/>
      <c r="BJ21" s="1733"/>
      <c r="BK21" s="1733"/>
      <c r="BL21" s="1733"/>
      <c r="BM21" s="1733"/>
      <c r="BN21" s="1733"/>
      <c r="BO21" s="1733"/>
      <c r="BP21" s="1723"/>
      <c r="BQ21" s="1723"/>
      <c r="BR21" s="1723"/>
      <c r="BS21" s="1723"/>
      <c r="BT21" s="1723"/>
      <c r="BU21" s="1723"/>
      <c r="BV21" s="1723"/>
      <c r="BW21" s="1723"/>
      <c r="BX21" s="743"/>
      <c r="BY21" s="1734" t="s">
        <v>394</v>
      </c>
      <c r="BZ21" s="1734"/>
      <c r="CA21" s="1734"/>
    </row>
    <row r="22" spans="1:79" ht="20.149999999999999" customHeight="1" x14ac:dyDescent="0.45">
      <c r="A22" s="1731" t="s">
        <v>291</v>
      </c>
      <c r="B22" s="1731"/>
      <c r="C22" s="1731"/>
      <c r="D22" s="1731"/>
      <c r="E22" s="1731"/>
      <c r="F22" s="1731"/>
      <c r="G22" s="1731"/>
      <c r="H22" s="1731"/>
      <c r="I22" s="1731"/>
      <c r="J22" s="1731"/>
      <c r="K22" s="1731"/>
      <c r="L22" s="1731"/>
      <c r="M22" s="1731"/>
      <c r="N22" s="1723"/>
      <c r="O22" s="1723"/>
      <c r="P22" s="1723"/>
      <c r="Q22" s="1723"/>
      <c r="R22" s="1723"/>
      <c r="S22" s="1723"/>
      <c r="T22" s="1723"/>
      <c r="U22" s="1723"/>
      <c r="V22" s="743"/>
      <c r="W22" s="1734" t="s">
        <v>292</v>
      </c>
      <c r="X22" s="1734" t="s">
        <v>292</v>
      </c>
      <c r="Y22" s="1734"/>
      <c r="Z22" s="1734" t="s">
        <v>292</v>
      </c>
      <c r="AA22" s="1733" t="s">
        <v>355</v>
      </c>
      <c r="AB22" s="1733"/>
      <c r="AC22" s="1733"/>
      <c r="AD22" s="1733"/>
      <c r="AE22" s="1733"/>
      <c r="AF22" s="1733"/>
      <c r="AG22" s="1733"/>
      <c r="AH22" s="1733"/>
      <c r="AI22" s="1733"/>
      <c r="AJ22" s="1733"/>
      <c r="AK22" s="1733"/>
      <c r="AL22" s="1733"/>
      <c r="AM22" s="1733"/>
      <c r="AN22" s="1733"/>
      <c r="AO22" s="1723"/>
      <c r="AP22" s="1723"/>
      <c r="AQ22" s="1723"/>
      <c r="AR22" s="1723"/>
      <c r="AS22" s="1723"/>
      <c r="AT22" s="1723"/>
      <c r="AU22" s="1723"/>
      <c r="AV22" s="1723"/>
      <c r="AW22" s="743"/>
      <c r="AX22" s="1735" t="s">
        <v>356</v>
      </c>
      <c r="AY22" s="1735"/>
      <c r="AZ22" s="1735"/>
      <c r="BA22" s="743"/>
      <c r="BB22" s="743"/>
      <c r="BC22" s="1733" t="s">
        <v>395</v>
      </c>
      <c r="BD22" s="1733"/>
      <c r="BE22" s="1733"/>
      <c r="BF22" s="1733"/>
      <c r="BG22" s="1733"/>
      <c r="BH22" s="1733"/>
      <c r="BI22" s="1733"/>
      <c r="BJ22" s="1733"/>
      <c r="BK22" s="1733"/>
      <c r="BL22" s="1733"/>
      <c r="BM22" s="1733"/>
      <c r="BN22" s="1733"/>
      <c r="BO22" s="1733"/>
      <c r="BP22" s="1723"/>
      <c r="BQ22" s="1723"/>
      <c r="BR22" s="1723"/>
      <c r="BS22" s="1723"/>
      <c r="BT22" s="1723"/>
      <c r="BU22" s="1723"/>
      <c r="BV22" s="1723"/>
      <c r="BW22" s="1723"/>
      <c r="BX22" s="743"/>
      <c r="BY22" s="1734" t="s">
        <v>396</v>
      </c>
      <c r="BZ22" s="1734"/>
      <c r="CA22" s="1734"/>
    </row>
    <row r="23" spans="1:79" ht="20.149999999999999" customHeight="1" x14ac:dyDescent="0.45">
      <c r="A23" s="1731" t="s">
        <v>293</v>
      </c>
      <c r="B23" s="1731"/>
      <c r="C23" s="1731"/>
      <c r="D23" s="1731"/>
      <c r="E23" s="1731"/>
      <c r="F23" s="1731"/>
      <c r="G23" s="1731"/>
      <c r="H23" s="1731"/>
      <c r="I23" s="1731"/>
      <c r="J23" s="1731"/>
      <c r="K23" s="1731"/>
      <c r="L23" s="1731"/>
      <c r="M23" s="1731"/>
      <c r="N23" s="1723"/>
      <c r="O23" s="1723"/>
      <c r="P23" s="1723"/>
      <c r="Q23" s="1723"/>
      <c r="R23" s="1723"/>
      <c r="S23" s="1723"/>
      <c r="T23" s="1723"/>
      <c r="U23" s="1723"/>
      <c r="V23" s="743"/>
      <c r="W23" s="1734" t="s">
        <v>294</v>
      </c>
      <c r="X23" s="1734" t="s">
        <v>294</v>
      </c>
      <c r="Y23" s="1734"/>
      <c r="Z23" s="1734" t="s">
        <v>294</v>
      </c>
      <c r="AA23" s="1733" t="s">
        <v>357</v>
      </c>
      <c r="AB23" s="1733"/>
      <c r="AC23" s="1733"/>
      <c r="AD23" s="1733"/>
      <c r="AE23" s="1733"/>
      <c r="AF23" s="1733"/>
      <c r="AG23" s="1733"/>
      <c r="AH23" s="1733"/>
      <c r="AI23" s="1733"/>
      <c r="AJ23" s="1733"/>
      <c r="AK23" s="1733"/>
      <c r="AL23" s="1733"/>
      <c r="AM23" s="1733"/>
      <c r="AN23" s="1733"/>
      <c r="AO23" s="1723"/>
      <c r="AP23" s="1723"/>
      <c r="AQ23" s="1723"/>
      <c r="AR23" s="1723"/>
      <c r="AS23" s="1723"/>
      <c r="AT23" s="1723"/>
      <c r="AU23" s="1723"/>
      <c r="AV23" s="1723"/>
      <c r="AW23" s="743"/>
      <c r="AX23" s="1735" t="s">
        <v>358</v>
      </c>
      <c r="AY23" s="1735"/>
      <c r="AZ23" s="1735"/>
      <c r="BA23" s="743"/>
      <c r="BB23" s="743"/>
      <c r="BC23" s="1733" t="s">
        <v>397</v>
      </c>
      <c r="BD23" s="1733"/>
      <c r="BE23" s="1733"/>
      <c r="BF23" s="1733"/>
      <c r="BG23" s="1733"/>
      <c r="BH23" s="1733"/>
      <c r="BI23" s="1733"/>
      <c r="BJ23" s="1733"/>
      <c r="BK23" s="1733"/>
      <c r="BL23" s="1733"/>
      <c r="BM23" s="1733"/>
      <c r="BN23" s="1733"/>
      <c r="BO23" s="1733"/>
      <c r="BP23" s="1723"/>
      <c r="BQ23" s="1723"/>
      <c r="BR23" s="1723"/>
      <c r="BS23" s="1723"/>
      <c r="BT23" s="1723"/>
      <c r="BU23" s="1723"/>
      <c r="BV23" s="1723"/>
      <c r="BW23" s="1723"/>
      <c r="BX23" s="743"/>
      <c r="BY23" s="1734" t="s">
        <v>398</v>
      </c>
      <c r="BZ23" s="1734"/>
      <c r="CA23" s="1734"/>
    </row>
    <row r="24" spans="1:79" ht="20.149999999999999" customHeight="1" x14ac:dyDescent="0.45">
      <c r="A24" s="1731" t="s">
        <v>295</v>
      </c>
      <c r="B24" s="1731"/>
      <c r="C24" s="1731"/>
      <c r="D24" s="1731"/>
      <c r="E24" s="1731"/>
      <c r="F24" s="1731"/>
      <c r="G24" s="1731"/>
      <c r="H24" s="1731"/>
      <c r="I24" s="1731"/>
      <c r="J24" s="1731"/>
      <c r="K24" s="1731"/>
      <c r="L24" s="1731"/>
      <c r="M24" s="1731"/>
      <c r="N24" s="1723"/>
      <c r="O24" s="1723"/>
      <c r="P24" s="1723"/>
      <c r="Q24" s="1723"/>
      <c r="R24" s="1723"/>
      <c r="S24" s="1723"/>
      <c r="T24" s="1723"/>
      <c r="U24" s="1723"/>
      <c r="V24" s="743"/>
      <c r="W24" s="1734" t="s">
        <v>296</v>
      </c>
      <c r="X24" s="1734" t="s">
        <v>296</v>
      </c>
      <c r="Y24" s="1734"/>
      <c r="Z24" s="1734" t="s">
        <v>296</v>
      </c>
      <c r="AA24" s="1733" t="s">
        <v>359</v>
      </c>
      <c r="AB24" s="1733"/>
      <c r="AC24" s="1733"/>
      <c r="AD24" s="1733"/>
      <c r="AE24" s="1733"/>
      <c r="AF24" s="1733"/>
      <c r="AG24" s="1733"/>
      <c r="AH24" s="1733"/>
      <c r="AI24" s="1733"/>
      <c r="AJ24" s="1733"/>
      <c r="AK24" s="1733"/>
      <c r="AL24" s="1733"/>
      <c r="AM24" s="1733"/>
      <c r="AN24" s="1733"/>
      <c r="AO24" s="1723"/>
      <c r="AP24" s="1723"/>
      <c r="AQ24" s="1723"/>
      <c r="AR24" s="1723"/>
      <c r="AS24" s="1723"/>
      <c r="AT24" s="1723"/>
      <c r="AU24" s="1723"/>
      <c r="AV24" s="1723"/>
      <c r="AW24" s="743"/>
      <c r="AX24" s="1736" t="s">
        <v>360</v>
      </c>
      <c r="AY24" s="1736"/>
      <c r="AZ24" s="1736"/>
      <c r="BA24" s="743"/>
      <c r="BB24" s="743"/>
      <c r="BC24" s="1733" t="s">
        <v>399</v>
      </c>
      <c r="BD24" s="1733"/>
      <c r="BE24" s="1733"/>
      <c r="BF24" s="1733"/>
      <c r="BG24" s="1733"/>
      <c r="BH24" s="1733"/>
      <c r="BI24" s="1733"/>
      <c r="BJ24" s="1733"/>
      <c r="BK24" s="1733"/>
      <c r="BL24" s="1733"/>
      <c r="BM24" s="1733"/>
      <c r="BN24" s="1733"/>
      <c r="BO24" s="1733"/>
      <c r="BP24" s="1723"/>
      <c r="BQ24" s="1723"/>
      <c r="BR24" s="1723"/>
      <c r="BS24" s="1723"/>
      <c r="BT24" s="1723"/>
      <c r="BU24" s="1723"/>
      <c r="BV24" s="1723"/>
      <c r="BW24" s="1723"/>
      <c r="BX24" s="743"/>
      <c r="BY24" s="1734" t="s">
        <v>400</v>
      </c>
      <c r="BZ24" s="1734"/>
      <c r="CA24" s="1734"/>
    </row>
    <row r="25" spans="1:79" ht="20.149999999999999" customHeight="1" x14ac:dyDescent="0.45">
      <c r="A25" s="1731" t="s">
        <v>297</v>
      </c>
      <c r="B25" s="1731"/>
      <c r="C25" s="1731"/>
      <c r="D25" s="1731"/>
      <c r="E25" s="1731"/>
      <c r="F25" s="1731"/>
      <c r="G25" s="1731"/>
      <c r="H25" s="1731"/>
      <c r="I25" s="1731"/>
      <c r="J25" s="1731"/>
      <c r="K25" s="1731"/>
      <c r="L25" s="1731"/>
      <c r="M25" s="1731"/>
      <c r="N25" s="1723"/>
      <c r="O25" s="1723"/>
      <c r="P25" s="1723"/>
      <c r="Q25" s="1723"/>
      <c r="R25" s="1723"/>
      <c r="S25" s="1723"/>
      <c r="T25" s="1723"/>
      <c r="U25" s="1723"/>
      <c r="V25" s="743"/>
      <c r="W25" s="1734" t="s">
        <v>298</v>
      </c>
      <c r="X25" s="1734" t="s">
        <v>298</v>
      </c>
      <c r="Y25" s="1734"/>
      <c r="Z25" s="1734" t="s">
        <v>298</v>
      </c>
      <c r="AA25" s="1733" t="s">
        <v>361</v>
      </c>
      <c r="AB25" s="1733"/>
      <c r="AC25" s="1733"/>
      <c r="AD25" s="1733"/>
      <c r="AE25" s="1733"/>
      <c r="AF25" s="1733"/>
      <c r="AG25" s="1733"/>
      <c r="AH25" s="1733"/>
      <c r="AI25" s="1733"/>
      <c r="AJ25" s="1733"/>
      <c r="AK25" s="1733"/>
      <c r="AL25" s="1733"/>
      <c r="AM25" s="1733"/>
      <c r="AN25" s="1733"/>
      <c r="AO25" s="1723"/>
      <c r="AP25" s="1723"/>
      <c r="AQ25" s="1723"/>
      <c r="AR25" s="1723"/>
      <c r="AS25" s="1723"/>
      <c r="AT25" s="1723"/>
      <c r="AU25" s="1723"/>
      <c r="AV25" s="1723"/>
      <c r="AW25" s="743"/>
      <c r="AX25" s="1736" t="s">
        <v>362</v>
      </c>
      <c r="AY25" s="1736"/>
      <c r="AZ25" s="1736"/>
      <c r="BA25" s="743"/>
      <c r="BB25" s="743"/>
      <c r="BC25" s="1733" t="s">
        <v>401</v>
      </c>
      <c r="BD25" s="1733"/>
      <c r="BE25" s="1733"/>
      <c r="BF25" s="1733"/>
      <c r="BG25" s="1733"/>
      <c r="BH25" s="1733"/>
      <c r="BI25" s="1733"/>
      <c r="BJ25" s="1733"/>
      <c r="BK25" s="1733"/>
      <c r="BL25" s="1733"/>
      <c r="BM25" s="1733"/>
      <c r="BN25" s="1733"/>
      <c r="BO25" s="1733"/>
      <c r="BP25" s="1723"/>
      <c r="BQ25" s="1723"/>
      <c r="BR25" s="1723"/>
      <c r="BS25" s="1723"/>
      <c r="BT25" s="1723"/>
      <c r="BU25" s="1723"/>
      <c r="BV25" s="1723"/>
      <c r="BW25" s="1723"/>
      <c r="BX25" s="743"/>
      <c r="BY25" s="1734" t="s">
        <v>402</v>
      </c>
      <c r="BZ25" s="1734"/>
      <c r="CA25" s="1734"/>
    </row>
    <row r="26" spans="1:79" ht="20.149999999999999" customHeight="1" x14ac:dyDescent="0.45">
      <c r="A26" s="1731" t="s">
        <v>299</v>
      </c>
      <c r="B26" s="1731"/>
      <c r="C26" s="1731"/>
      <c r="D26" s="1731"/>
      <c r="E26" s="1731"/>
      <c r="F26" s="1731"/>
      <c r="G26" s="1731"/>
      <c r="H26" s="1731"/>
      <c r="I26" s="1731"/>
      <c r="J26" s="1731"/>
      <c r="K26" s="1731"/>
      <c r="L26" s="1731"/>
      <c r="M26" s="1731"/>
      <c r="N26" s="1723"/>
      <c r="O26" s="1723"/>
      <c r="P26" s="1723"/>
      <c r="Q26" s="1723"/>
      <c r="R26" s="1723"/>
      <c r="S26" s="1723"/>
      <c r="T26" s="1723"/>
      <c r="U26" s="1723"/>
      <c r="V26" s="743"/>
      <c r="W26" s="1734" t="s">
        <v>300</v>
      </c>
      <c r="X26" s="1734" t="s">
        <v>300</v>
      </c>
      <c r="Y26" s="1734"/>
      <c r="Z26" s="1734" t="s">
        <v>300</v>
      </c>
      <c r="AA26" s="1733" t="s">
        <v>363</v>
      </c>
      <c r="AB26" s="1733"/>
      <c r="AC26" s="1733"/>
      <c r="AD26" s="1733"/>
      <c r="AE26" s="1733"/>
      <c r="AF26" s="1733"/>
      <c r="AG26" s="1733"/>
      <c r="AH26" s="1733"/>
      <c r="AI26" s="1733"/>
      <c r="AJ26" s="1733"/>
      <c r="AK26" s="1733"/>
      <c r="AL26" s="1733"/>
      <c r="AM26" s="1733"/>
      <c r="AN26" s="1733"/>
      <c r="AO26" s="1723"/>
      <c r="AP26" s="1723"/>
      <c r="AQ26" s="1723"/>
      <c r="AR26" s="1723"/>
      <c r="AS26" s="1723"/>
      <c r="AT26" s="1723"/>
      <c r="AU26" s="1723"/>
      <c r="AV26" s="1723"/>
      <c r="AW26" s="743"/>
      <c r="AX26" s="1736" t="s">
        <v>364</v>
      </c>
      <c r="AY26" s="1736"/>
      <c r="AZ26" s="1736"/>
      <c r="BA26" s="743"/>
      <c r="BB26" s="743"/>
      <c r="BC26" s="1733" t="s">
        <v>403</v>
      </c>
      <c r="BD26" s="1733"/>
      <c r="BE26" s="1733"/>
      <c r="BF26" s="1733"/>
      <c r="BG26" s="1733"/>
      <c r="BH26" s="1733"/>
      <c r="BI26" s="1733"/>
      <c r="BJ26" s="1733"/>
      <c r="BK26" s="1733"/>
      <c r="BL26" s="1733"/>
      <c r="BM26" s="1733"/>
      <c r="BN26" s="1733"/>
      <c r="BO26" s="1733"/>
      <c r="BP26" s="1723"/>
      <c r="BQ26" s="1723"/>
      <c r="BR26" s="1723"/>
      <c r="BS26" s="1723"/>
      <c r="BT26" s="1723"/>
      <c r="BU26" s="1723"/>
      <c r="BV26" s="1723"/>
      <c r="BW26" s="1723"/>
      <c r="BX26" s="743"/>
      <c r="BY26" s="1734" t="s">
        <v>404</v>
      </c>
      <c r="BZ26" s="1734"/>
      <c r="CA26" s="1734"/>
    </row>
    <row r="27" spans="1:79" ht="20.149999999999999" customHeight="1" x14ac:dyDescent="0.45">
      <c r="A27" s="1731" t="s">
        <v>301</v>
      </c>
      <c r="B27" s="1731"/>
      <c r="C27" s="1731"/>
      <c r="D27" s="1731"/>
      <c r="E27" s="1731"/>
      <c r="F27" s="1731"/>
      <c r="G27" s="1731"/>
      <c r="H27" s="1731"/>
      <c r="I27" s="1731"/>
      <c r="J27" s="1731"/>
      <c r="K27" s="1731"/>
      <c r="L27" s="1731"/>
      <c r="M27" s="1731"/>
      <c r="N27" s="1723"/>
      <c r="O27" s="1723"/>
      <c r="P27" s="1723"/>
      <c r="Q27" s="1723"/>
      <c r="R27" s="1723"/>
      <c r="S27" s="1723"/>
      <c r="T27" s="1723"/>
      <c r="U27" s="1723"/>
      <c r="V27" s="743"/>
      <c r="W27" s="1734" t="s">
        <v>302</v>
      </c>
      <c r="X27" s="1734" t="s">
        <v>302</v>
      </c>
      <c r="Y27" s="1734"/>
      <c r="Z27" s="1734" t="s">
        <v>302</v>
      </c>
      <c r="AA27" s="1733" t="s">
        <v>365</v>
      </c>
      <c r="AB27" s="1733"/>
      <c r="AC27" s="1733"/>
      <c r="AD27" s="1733"/>
      <c r="AE27" s="1733"/>
      <c r="AF27" s="1733"/>
      <c r="AG27" s="1733"/>
      <c r="AH27" s="1733"/>
      <c r="AI27" s="1733"/>
      <c r="AJ27" s="1733"/>
      <c r="AK27" s="1733"/>
      <c r="AL27" s="1733"/>
      <c r="AM27" s="1733"/>
      <c r="AN27" s="1733"/>
      <c r="AO27" s="1723"/>
      <c r="AP27" s="1723"/>
      <c r="AQ27" s="1723"/>
      <c r="AR27" s="1723"/>
      <c r="AS27" s="1723"/>
      <c r="AT27" s="1723"/>
      <c r="AU27" s="1723"/>
      <c r="AV27" s="1723"/>
      <c r="AW27" s="743"/>
      <c r="AX27" s="1736" t="s">
        <v>366</v>
      </c>
      <c r="AY27" s="1736"/>
      <c r="AZ27" s="1736"/>
      <c r="BA27" s="743"/>
      <c r="BB27" s="743"/>
      <c r="BC27" s="1733" t="s">
        <v>405</v>
      </c>
      <c r="BD27" s="1733"/>
      <c r="BE27" s="1733"/>
      <c r="BF27" s="1733"/>
      <c r="BG27" s="1733"/>
      <c r="BH27" s="1733"/>
      <c r="BI27" s="1733"/>
      <c r="BJ27" s="1733"/>
      <c r="BK27" s="1733"/>
      <c r="BL27" s="1733"/>
      <c r="BM27" s="1733"/>
      <c r="BN27" s="1733"/>
      <c r="BO27" s="1733"/>
      <c r="BP27" s="1723"/>
      <c r="BQ27" s="1723"/>
      <c r="BR27" s="1723"/>
      <c r="BS27" s="1723"/>
      <c r="BT27" s="1723"/>
      <c r="BU27" s="1723"/>
      <c r="BV27" s="1723"/>
      <c r="BW27" s="1723"/>
      <c r="BX27" s="743"/>
      <c r="BY27" s="1734" t="s">
        <v>406</v>
      </c>
      <c r="BZ27" s="1734"/>
      <c r="CA27" s="1734"/>
    </row>
    <row r="28" spans="1:79" ht="20.149999999999999" customHeight="1" x14ac:dyDescent="0.45">
      <c r="A28" s="1731" t="s">
        <v>303</v>
      </c>
      <c r="B28" s="1731"/>
      <c r="C28" s="1731"/>
      <c r="D28" s="1731"/>
      <c r="E28" s="1731"/>
      <c r="F28" s="1731"/>
      <c r="G28" s="1731"/>
      <c r="H28" s="1731"/>
      <c r="I28" s="1731"/>
      <c r="J28" s="1731"/>
      <c r="K28" s="1731"/>
      <c r="L28" s="1731"/>
      <c r="M28" s="1731"/>
      <c r="N28" s="1723"/>
      <c r="O28" s="1723"/>
      <c r="P28" s="1723"/>
      <c r="Q28" s="1723"/>
      <c r="R28" s="1723"/>
      <c r="S28" s="1723"/>
      <c r="T28" s="1723"/>
      <c r="U28" s="1723"/>
      <c r="V28" s="743"/>
      <c r="W28" s="1734" t="s">
        <v>304</v>
      </c>
      <c r="X28" s="1734" t="s">
        <v>304</v>
      </c>
      <c r="Y28" s="1734"/>
      <c r="Z28" s="1734" t="s">
        <v>304</v>
      </c>
      <c r="AA28" s="1731"/>
      <c r="AB28" s="1731"/>
      <c r="AC28" s="1731"/>
      <c r="AD28" s="1731"/>
      <c r="AE28" s="1731"/>
      <c r="AF28" s="1731"/>
      <c r="AG28" s="1731"/>
      <c r="AH28" s="1731"/>
      <c r="AI28" s="1731"/>
      <c r="AJ28" s="1731"/>
      <c r="AK28" s="1731"/>
      <c r="AL28" s="1731"/>
      <c r="AM28" s="1731"/>
      <c r="AN28" s="1731"/>
      <c r="AO28" s="1737"/>
      <c r="AP28" s="1737"/>
      <c r="AQ28" s="1737"/>
      <c r="AR28" s="1737"/>
      <c r="AS28" s="1737"/>
      <c r="AT28" s="1737"/>
      <c r="AU28" s="1737"/>
      <c r="AV28" s="1737"/>
      <c r="AW28" s="743"/>
      <c r="AX28" s="238"/>
      <c r="AY28" s="743"/>
      <c r="AZ28" s="743"/>
      <c r="BA28" s="743"/>
      <c r="BB28" s="743"/>
      <c r="BC28" s="1733" t="s">
        <v>407</v>
      </c>
      <c r="BD28" s="1733"/>
      <c r="BE28" s="1733"/>
      <c r="BF28" s="1733"/>
      <c r="BG28" s="1733"/>
      <c r="BH28" s="1733"/>
      <c r="BI28" s="1733"/>
      <c r="BJ28" s="1733"/>
      <c r="BK28" s="1733"/>
      <c r="BL28" s="1733"/>
      <c r="BM28" s="1733"/>
      <c r="BN28" s="1733"/>
      <c r="BO28" s="1733"/>
      <c r="BP28" s="1723"/>
      <c r="BQ28" s="1723"/>
      <c r="BR28" s="1723"/>
      <c r="BS28" s="1723"/>
      <c r="BT28" s="1723"/>
      <c r="BU28" s="1723"/>
      <c r="BV28" s="1723"/>
      <c r="BW28" s="1723"/>
      <c r="BX28" s="743"/>
      <c r="BY28" s="1734" t="s">
        <v>408</v>
      </c>
      <c r="BZ28" s="1734"/>
      <c r="CA28" s="1734"/>
    </row>
    <row r="29" spans="1:79" ht="20.149999999999999" customHeight="1" x14ac:dyDescent="0.45">
      <c r="A29" s="1731" t="s">
        <v>305</v>
      </c>
      <c r="B29" s="1731"/>
      <c r="C29" s="1731"/>
      <c r="D29" s="1731"/>
      <c r="E29" s="1731"/>
      <c r="F29" s="1731"/>
      <c r="G29" s="1731"/>
      <c r="H29" s="1731"/>
      <c r="I29" s="1731"/>
      <c r="J29" s="1731"/>
      <c r="K29" s="1731"/>
      <c r="L29" s="1731"/>
      <c r="M29" s="1731"/>
      <c r="N29" s="1723"/>
      <c r="O29" s="1723"/>
      <c r="P29" s="1723"/>
      <c r="Q29" s="1723"/>
      <c r="R29" s="1723"/>
      <c r="S29" s="1723"/>
      <c r="T29" s="1723"/>
      <c r="U29" s="1723"/>
      <c r="V29" s="743"/>
      <c r="W29" s="1734" t="s">
        <v>306</v>
      </c>
      <c r="X29" s="1734" t="s">
        <v>306</v>
      </c>
      <c r="Y29" s="1734"/>
      <c r="Z29" s="1734" t="s">
        <v>306</v>
      </c>
      <c r="AA29" s="1731"/>
      <c r="AB29" s="1731"/>
      <c r="AC29" s="1731"/>
      <c r="AD29" s="1731"/>
      <c r="AE29" s="1731"/>
      <c r="AF29" s="1731"/>
      <c r="AG29" s="1731"/>
      <c r="AH29" s="1731"/>
      <c r="AI29" s="1731"/>
      <c r="AJ29" s="1731"/>
      <c r="AK29" s="1731"/>
      <c r="AL29" s="1731"/>
      <c r="AM29" s="1731"/>
      <c r="AN29" s="1731"/>
      <c r="AO29" s="1737"/>
      <c r="AP29" s="1737"/>
      <c r="AQ29" s="1737"/>
      <c r="AR29" s="1737"/>
      <c r="AS29" s="1737"/>
      <c r="AT29" s="1737"/>
      <c r="AU29" s="1737"/>
      <c r="AV29" s="1737"/>
      <c r="AW29" s="743"/>
      <c r="AX29" s="238"/>
      <c r="AY29" s="743"/>
      <c r="AZ29" s="743"/>
      <c r="BA29" s="743"/>
      <c r="BB29" s="743"/>
      <c r="BC29" s="1733" t="s">
        <v>409</v>
      </c>
      <c r="BD29" s="1733"/>
      <c r="BE29" s="1733"/>
      <c r="BF29" s="1733"/>
      <c r="BG29" s="1733"/>
      <c r="BH29" s="1733"/>
      <c r="BI29" s="1733"/>
      <c r="BJ29" s="1733"/>
      <c r="BK29" s="1733"/>
      <c r="BL29" s="1733"/>
      <c r="BM29" s="1733"/>
      <c r="BN29" s="1733"/>
      <c r="BO29" s="1733"/>
      <c r="BP29" s="1723"/>
      <c r="BQ29" s="1723"/>
      <c r="BR29" s="1723"/>
      <c r="BS29" s="1723"/>
      <c r="BT29" s="1723"/>
      <c r="BU29" s="1723"/>
      <c r="BV29" s="1723"/>
      <c r="BW29" s="1723"/>
      <c r="BX29" s="743"/>
      <c r="BY29" s="1734" t="s">
        <v>410</v>
      </c>
      <c r="BZ29" s="1734"/>
      <c r="CA29" s="1734"/>
    </row>
    <row r="30" spans="1:79" ht="20.149999999999999" customHeight="1" x14ac:dyDescent="0.45">
      <c r="A30" s="1731" t="s">
        <v>307</v>
      </c>
      <c r="B30" s="1731"/>
      <c r="C30" s="1731"/>
      <c r="D30" s="1731"/>
      <c r="E30" s="1731"/>
      <c r="F30" s="1731"/>
      <c r="G30" s="1731"/>
      <c r="H30" s="1731"/>
      <c r="I30" s="1731"/>
      <c r="J30" s="1731"/>
      <c r="K30" s="1731"/>
      <c r="L30" s="1731"/>
      <c r="M30" s="1731"/>
      <c r="N30" s="1723"/>
      <c r="O30" s="1723"/>
      <c r="P30" s="1723"/>
      <c r="Q30" s="1723"/>
      <c r="R30" s="1723"/>
      <c r="S30" s="1723"/>
      <c r="T30" s="1723"/>
      <c r="U30" s="1723"/>
      <c r="V30" s="743"/>
      <c r="W30" s="1734" t="s">
        <v>308</v>
      </c>
      <c r="X30" s="1734" t="s">
        <v>308</v>
      </c>
      <c r="Y30" s="1734"/>
      <c r="Z30" s="1734" t="s">
        <v>308</v>
      </c>
      <c r="AA30" s="1731"/>
      <c r="AB30" s="1731"/>
      <c r="AC30" s="1731"/>
      <c r="AD30" s="1731"/>
      <c r="AE30" s="1731"/>
      <c r="AF30" s="1731"/>
      <c r="AG30" s="1731"/>
      <c r="AH30" s="1731"/>
      <c r="AI30" s="1731"/>
      <c r="AJ30" s="1731"/>
      <c r="AK30" s="1731"/>
      <c r="AL30" s="1731"/>
      <c r="AM30" s="1731"/>
      <c r="AN30" s="1731"/>
      <c r="AO30" s="1737"/>
      <c r="AP30" s="1737"/>
      <c r="AQ30" s="1737"/>
      <c r="AR30" s="1737"/>
      <c r="AS30" s="1737"/>
      <c r="AT30" s="1737"/>
      <c r="AU30" s="1737"/>
      <c r="AV30" s="1737"/>
      <c r="AW30" s="743"/>
      <c r="AX30" s="238"/>
      <c r="AY30" s="743"/>
      <c r="AZ30" s="743"/>
      <c r="BA30" s="743"/>
      <c r="BB30" s="743"/>
      <c r="BC30" s="1733" t="s">
        <v>411</v>
      </c>
      <c r="BD30" s="1733"/>
      <c r="BE30" s="1733"/>
      <c r="BF30" s="1733"/>
      <c r="BG30" s="1733"/>
      <c r="BH30" s="1733"/>
      <c r="BI30" s="1733"/>
      <c r="BJ30" s="1733"/>
      <c r="BK30" s="1733"/>
      <c r="BL30" s="1733"/>
      <c r="BM30" s="1733"/>
      <c r="BN30" s="1733"/>
      <c r="BO30" s="1733"/>
      <c r="BP30" s="1723"/>
      <c r="BQ30" s="1723"/>
      <c r="BR30" s="1723"/>
      <c r="BS30" s="1723"/>
      <c r="BT30" s="1723"/>
      <c r="BU30" s="1723"/>
      <c r="BV30" s="1723"/>
      <c r="BW30" s="1723"/>
      <c r="BX30" s="743"/>
      <c r="BY30" s="1734" t="s">
        <v>412</v>
      </c>
      <c r="BZ30" s="1734"/>
      <c r="CA30" s="1734"/>
    </row>
    <row r="31" spans="1:79" ht="20.149999999999999" customHeight="1" x14ac:dyDescent="0.45">
      <c r="A31" s="1731" t="s">
        <v>309</v>
      </c>
      <c r="B31" s="1731"/>
      <c r="C31" s="1731"/>
      <c r="D31" s="1731"/>
      <c r="E31" s="1731"/>
      <c r="F31" s="1731"/>
      <c r="G31" s="1731"/>
      <c r="H31" s="1731"/>
      <c r="I31" s="1731"/>
      <c r="J31" s="1731"/>
      <c r="K31" s="1731"/>
      <c r="L31" s="1731"/>
      <c r="M31" s="1731"/>
      <c r="N31" s="1723"/>
      <c r="O31" s="1723"/>
      <c r="P31" s="1723"/>
      <c r="Q31" s="1723"/>
      <c r="R31" s="1723"/>
      <c r="S31" s="1723"/>
      <c r="T31" s="1723"/>
      <c r="U31" s="1723"/>
      <c r="V31" s="743"/>
      <c r="W31" s="1734" t="s">
        <v>310</v>
      </c>
      <c r="X31" s="1734" t="s">
        <v>310</v>
      </c>
      <c r="Y31" s="1734"/>
      <c r="Z31" s="1734" t="s">
        <v>310</v>
      </c>
      <c r="AA31" s="1731"/>
      <c r="AB31" s="1731"/>
      <c r="AC31" s="1731"/>
      <c r="AD31" s="1731"/>
      <c r="AE31" s="1731"/>
      <c r="AF31" s="1731"/>
      <c r="AG31" s="1731"/>
      <c r="AH31" s="1731"/>
      <c r="AI31" s="1731"/>
      <c r="AJ31" s="1731"/>
      <c r="AK31" s="1731"/>
      <c r="AL31" s="1731"/>
      <c r="AM31" s="1731"/>
      <c r="AN31" s="1731"/>
      <c r="AO31" s="1737"/>
      <c r="AP31" s="1737"/>
      <c r="AQ31" s="1737"/>
      <c r="AR31" s="1737"/>
      <c r="AS31" s="1737"/>
      <c r="AT31" s="1737"/>
      <c r="AU31" s="1737"/>
      <c r="AV31" s="1737"/>
      <c r="AW31" s="743"/>
      <c r="AX31" s="238"/>
      <c r="AY31" s="743"/>
      <c r="AZ31" s="743"/>
      <c r="BA31" s="743"/>
      <c r="BB31" s="743"/>
      <c r="BC31" s="1733" t="s">
        <v>413</v>
      </c>
      <c r="BD31" s="1733"/>
      <c r="BE31" s="1733"/>
      <c r="BF31" s="1733"/>
      <c r="BG31" s="1733"/>
      <c r="BH31" s="1733"/>
      <c r="BI31" s="1733"/>
      <c r="BJ31" s="1733"/>
      <c r="BK31" s="1733"/>
      <c r="BL31" s="1733"/>
      <c r="BM31" s="1733"/>
      <c r="BN31" s="1733"/>
      <c r="BO31" s="1733"/>
      <c r="BP31" s="1723"/>
      <c r="BQ31" s="1723"/>
      <c r="BR31" s="1723"/>
      <c r="BS31" s="1723"/>
      <c r="BT31" s="1723"/>
      <c r="BU31" s="1723"/>
      <c r="BV31" s="1723"/>
      <c r="BW31" s="1723"/>
      <c r="BX31" s="743"/>
      <c r="BY31" s="1734" t="s">
        <v>414</v>
      </c>
      <c r="BZ31" s="1734"/>
      <c r="CA31" s="1734"/>
    </row>
    <row r="32" spans="1:79" ht="20.149999999999999" customHeight="1" x14ac:dyDescent="0.45">
      <c r="A32" s="1731" t="s">
        <v>311</v>
      </c>
      <c r="B32" s="1731"/>
      <c r="C32" s="1731"/>
      <c r="D32" s="1731"/>
      <c r="E32" s="1731"/>
      <c r="F32" s="1731"/>
      <c r="G32" s="1731"/>
      <c r="H32" s="1731"/>
      <c r="I32" s="1731"/>
      <c r="J32" s="1731"/>
      <c r="K32" s="1731"/>
      <c r="L32" s="1731"/>
      <c r="M32" s="1731"/>
      <c r="N32" s="1723"/>
      <c r="O32" s="1723"/>
      <c r="P32" s="1723"/>
      <c r="Q32" s="1723"/>
      <c r="R32" s="1723"/>
      <c r="S32" s="1723"/>
      <c r="T32" s="1723"/>
      <c r="U32" s="1723"/>
      <c r="V32" s="743"/>
      <c r="W32" s="1734" t="s">
        <v>312</v>
      </c>
      <c r="X32" s="1734" t="s">
        <v>312</v>
      </c>
      <c r="Y32" s="1734"/>
      <c r="Z32" s="1734" t="s">
        <v>312</v>
      </c>
      <c r="AA32" s="1731"/>
      <c r="AB32" s="1731"/>
      <c r="AC32" s="1731"/>
      <c r="AD32" s="1731"/>
      <c r="AE32" s="1731"/>
      <c r="AF32" s="1731"/>
      <c r="AG32" s="1731"/>
      <c r="AH32" s="1731"/>
      <c r="AI32" s="1731"/>
      <c r="AJ32" s="1731"/>
      <c r="AK32" s="1731"/>
      <c r="AL32" s="1731"/>
      <c r="AM32" s="1731"/>
      <c r="AN32" s="1731"/>
      <c r="AO32" s="1737"/>
      <c r="AP32" s="1737"/>
      <c r="AQ32" s="1737"/>
      <c r="AR32" s="1737"/>
      <c r="AS32" s="1737"/>
      <c r="AT32" s="1737"/>
      <c r="AU32" s="1737"/>
      <c r="AV32" s="1737"/>
      <c r="AW32" s="743"/>
      <c r="AX32" s="238"/>
      <c r="AY32" s="743"/>
      <c r="AZ32" s="743"/>
      <c r="BA32" s="743"/>
      <c r="BB32" s="743"/>
      <c r="BC32" s="1733" t="s">
        <v>415</v>
      </c>
      <c r="BD32" s="1733"/>
      <c r="BE32" s="1733"/>
      <c r="BF32" s="1733"/>
      <c r="BG32" s="1733"/>
      <c r="BH32" s="1733"/>
      <c r="BI32" s="1733"/>
      <c r="BJ32" s="1733"/>
      <c r="BK32" s="1733"/>
      <c r="BL32" s="1733"/>
      <c r="BM32" s="1733"/>
      <c r="BN32" s="1733"/>
      <c r="BO32" s="1733"/>
      <c r="BP32" s="1723"/>
      <c r="BQ32" s="1723"/>
      <c r="BR32" s="1723"/>
      <c r="BS32" s="1723"/>
      <c r="BT32" s="1723"/>
      <c r="BU32" s="1723"/>
      <c r="BV32" s="1723"/>
      <c r="BW32" s="1723"/>
      <c r="BX32" s="743"/>
      <c r="BY32" s="1734" t="s">
        <v>416</v>
      </c>
      <c r="BZ32" s="1734"/>
      <c r="CA32" s="1734"/>
    </row>
    <row r="33" spans="1:79" ht="20.149999999999999" customHeight="1" x14ac:dyDescent="0.45">
      <c r="A33" s="1731" t="s">
        <v>313</v>
      </c>
      <c r="B33" s="1731"/>
      <c r="C33" s="1731"/>
      <c r="D33" s="1731"/>
      <c r="E33" s="1731"/>
      <c r="F33" s="1731"/>
      <c r="G33" s="1731"/>
      <c r="H33" s="1731"/>
      <c r="I33" s="1731"/>
      <c r="J33" s="1731"/>
      <c r="K33" s="1731"/>
      <c r="L33" s="1731"/>
      <c r="M33" s="1731"/>
      <c r="N33" s="1723"/>
      <c r="O33" s="1723"/>
      <c r="P33" s="1723"/>
      <c r="Q33" s="1723"/>
      <c r="R33" s="1723"/>
      <c r="S33" s="1723"/>
      <c r="T33" s="1723"/>
      <c r="U33" s="1723"/>
      <c r="V33" s="743"/>
      <c r="W33" s="1734" t="s">
        <v>314</v>
      </c>
      <c r="X33" s="1734" t="s">
        <v>314</v>
      </c>
      <c r="Y33" s="1734"/>
      <c r="Z33" s="1734" t="s">
        <v>314</v>
      </c>
      <c r="AA33" s="1731"/>
      <c r="AB33" s="1731"/>
      <c r="AC33" s="1731"/>
      <c r="AD33" s="1731"/>
      <c r="AE33" s="1731"/>
      <c r="AF33" s="1731"/>
      <c r="AG33" s="1731"/>
      <c r="AH33" s="1731"/>
      <c r="AI33" s="1731"/>
      <c r="AJ33" s="1731"/>
      <c r="AK33" s="1731"/>
      <c r="AL33" s="1731"/>
      <c r="AM33" s="1731"/>
      <c r="AN33" s="1731"/>
      <c r="AO33" s="1737"/>
      <c r="AP33" s="1737"/>
      <c r="AQ33" s="1737"/>
      <c r="AR33" s="1737"/>
      <c r="AS33" s="1737"/>
      <c r="AT33" s="1737"/>
      <c r="AU33" s="1737"/>
      <c r="AV33" s="1737"/>
      <c r="AW33" s="743"/>
      <c r="AX33" s="238"/>
      <c r="AY33" s="743"/>
      <c r="AZ33" s="743"/>
      <c r="BA33" s="743"/>
      <c r="BB33" s="743"/>
      <c r="BC33" s="1733" t="s">
        <v>417</v>
      </c>
      <c r="BD33" s="1733"/>
      <c r="BE33" s="1733"/>
      <c r="BF33" s="1733"/>
      <c r="BG33" s="1733"/>
      <c r="BH33" s="1733"/>
      <c r="BI33" s="1733"/>
      <c r="BJ33" s="1733"/>
      <c r="BK33" s="1733"/>
      <c r="BL33" s="1733"/>
      <c r="BM33" s="1733"/>
      <c r="BN33" s="1733"/>
      <c r="BO33" s="1733"/>
      <c r="BP33" s="1723"/>
      <c r="BQ33" s="1723"/>
      <c r="BR33" s="1723"/>
      <c r="BS33" s="1723"/>
      <c r="BT33" s="1723"/>
      <c r="BU33" s="1723"/>
      <c r="BV33" s="1723"/>
      <c r="BW33" s="1723"/>
      <c r="BX33" s="743"/>
      <c r="BY33" s="1734" t="s">
        <v>418</v>
      </c>
      <c r="BZ33" s="1734"/>
      <c r="CA33" s="1734"/>
    </row>
    <row r="34" spans="1:79" ht="20.149999999999999" customHeight="1" x14ac:dyDescent="0.45">
      <c r="A34" s="1731" t="s">
        <v>315</v>
      </c>
      <c r="B34" s="1731"/>
      <c r="C34" s="1731"/>
      <c r="D34" s="1731"/>
      <c r="E34" s="1731"/>
      <c r="F34" s="1731"/>
      <c r="G34" s="1731"/>
      <c r="H34" s="1731"/>
      <c r="I34" s="1731"/>
      <c r="J34" s="1731"/>
      <c r="K34" s="1731"/>
      <c r="L34" s="1731"/>
      <c r="M34" s="1731"/>
      <c r="N34" s="1723"/>
      <c r="O34" s="1723"/>
      <c r="P34" s="1723"/>
      <c r="Q34" s="1723"/>
      <c r="R34" s="1723"/>
      <c r="S34" s="1723"/>
      <c r="T34" s="1723"/>
      <c r="U34" s="1723"/>
      <c r="V34" s="743"/>
      <c r="W34" s="1734" t="s">
        <v>316</v>
      </c>
      <c r="X34" s="1734" t="s">
        <v>316</v>
      </c>
      <c r="Y34" s="1734"/>
      <c r="Z34" s="1734" t="s">
        <v>316</v>
      </c>
      <c r="AA34" s="1731"/>
      <c r="AB34" s="1731"/>
      <c r="AC34" s="1731"/>
      <c r="AD34" s="1731"/>
      <c r="AE34" s="1731"/>
      <c r="AF34" s="1731"/>
      <c r="AG34" s="1731"/>
      <c r="AH34" s="1731"/>
      <c r="AI34" s="1731"/>
      <c r="AJ34" s="1731"/>
      <c r="AK34" s="1731"/>
      <c r="AL34" s="1731"/>
      <c r="AM34" s="1731"/>
      <c r="AN34" s="1731"/>
      <c r="AO34" s="1737"/>
      <c r="AP34" s="1737"/>
      <c r="AQ34" s="1737"/>
      <c r="AR34" s="1737"/>
      <c r="AS34" s="1737"/>
      <c r="AT34" s="1737"/>
      <c r="AU34" s="1737"/>
      <c r="AV34" s="1737"/>
      <c r="AW34" s="743"/>
      <c r="AX34" s="238"/>
      <c r="AY34" s="743"/>
      <c r="AZ34" s="743"/>
      <c r="BA34" s="743"/>
      <c r="BB34" s="743"/>
      <c r="BC34" s="1733" t="s">
        <v>419</v>
      </c>
      <c r="BD34" s="1733"/>
      <c r="BE34" s="1733"/>
      <c r="BF34" s="1733"/>
      <c r="BG34" s="1733"/>
      <c r="BH34" s="1733"/>
      <c r="BI34" s="1733"/>
      <c r="BJ34" s="1733"/>
      <c r="BK34" s="1733"/>
      <c r="BL34" s="1733"/>
      <c r="BM34" s="1733"/>
      <c r="BN34" s="1733"/>
      <c r="BO34" s="1733"/>
      <c r="BP34" s="1723"/>
      <c r="BQ34" s="1723"/>
      <c r="BR34" s="1723"/>
      <c r="BS34" s="1723"/>
      <c r="BT34" s="1723"/>
      <c r="BU34" s="1723"/>
      <c r="BV34" s="1723"/>
      <c r="BW34" s="1723"/>
      <c r="BX34" s="743"/>
      <c r="BY34" s="1734" t="s">
        <v>420</v>
      </c>
      <c r="BZ34" s="1734"/>
      <c r="CA34" s="1734"/>
    </row>
    <row r="35" spans="1:79" ht="20.149999999999999" customHeight="1" x14ac:dyDescent="0.45">
      <c r="A35" s="1731" t="s">
        <v>317</v>
      </c>
      <c r="B35" s="1731"/>
      <c r="C35" s="1731"/>
      <c r="D35" s="1731"/>
      <c r="E35" s="1731"/>
      <c r="F35" s="1731"/>
      <c r="G35" s="1731"/>
      <c r="H35" s="1731"/>
      <c r="I35" s="1731"/>
      <c r="J35" s="1731"/>
      <c r="K35" s="1731"/>
      <c r="L35" s="1731"/>
      <c r="M35" s="1731"/>
      <c r="N35" s="1723"/>
      <c r="O35" s="1723"/>
      <c r="P35" s="1723"/>
      <c r="Q35" s="1723"/>
      <c r="R35" s="1723"/>
      <c r="S35" s="1723"/>
      <c r="T35" s="1723"/>
      <c r="U35" s="1723"/>
      <c r="V35" s="743"/>
      <c r="W35" s="1734" t="s">
        <v>318</v>
      </c>
      <c r="X35" s="1734" t="s">
        <v>318</v>
      </c>
      <c r="Y35" s="1734"/>
      <c r="Z35" s="1734" t="s">
        <v>318</v>
      </c>
      <c r="AA35" s="1731"/>
      <c r="AB35" s="1731"/>
      <c r="AC35" s="1731"/>
      <c r="AD35" s="1731"/>
      <c r="AE35" s="1731"/>
      <c r="AF35" s="1731"/>
      <c r="AG35" s="1731"/>
      <c r="AH35" s="1731"/>
      <c r="AI35" s="1731"/>
      <c r="AJ35" s="1731"/>
      <c r="AK35" s="1731"/>
      <c r="AL35" s="1731"/>
      <c r="AM35" s="1731"/>
      <c r="AN35" s="1731"/>
      <c r="AO35" s="1737"/>
      <c r="AP35" s="1737"/>
      <c r="AQ35" s="1737"/>
      <c r="AR35" s="1737"/>
      <c r="AS35" s="1737"/>
      <c r="AT35" s="1737"/>
      <c r="AU35" s="1737"/>
      <c r="AV35" s="1737"/>
      <c r="AW35" s="743"/>
      <c r="AX35" s="238"/>
      <c r="AY35" s="743"/>
      <c r="AZ35" s="743"/>
      <c r="BA35" s="743"/>
      <c r="BB35" s="743"/>
      <c r="BC35" s="1733" t="s">
        <v>421</v>
      </c>
      <c r="BD35" s="1733"/>
      <c r="BE35" s="1733"/>
      <c r="BF35" s="1733"/>
      <c r="BG35" s="1733"/>
      <c r="BH35" s="1733"/>
      <c r="BI35" s="1733"/>
      <c r="BJ35" s="1733"/>
      <c r="BK35" s="1733"/>
      <c r="BL35" s="1733"/>
      <c r="BM35" s="1733"/>
      <c r="BN35" s="1733"/>
      <c r="BO35" s="1733"/>
      <c r="BP35" s="1723"/>
      <c r="BQ35" s="1723"/>
      <c r="BR35" s="1723"/>
      <c r="BS35" s="1723"/>
      <c r="BT35" s="1723"/>
      <c r="BU35" s="1723"/>
      <c r="BV35" s="1723"/>
      <c r="BW35" s="1723"/>
      <c r="BX35" s="743"/>
      <c r="BY35" s="1734" t="s">
        <v>422</v>
      </c>
      <c r="BZ35" s="1734"/>
      <c r="CA35" s="1734"/>
    </row>
    <row r="36" spans="1:79" ht="20.149999999999999" customHeight="1" x14ac:dyDescent="0.45">
      <c r="A36" s="1731" t="s">
        <v>319</v>
      </c>
      <c r="B36" s="1731"/>
      <c r="C36" s="1731"/>
      <c r="D36" s="1731"/>
      <c r="E36" s="1731"/>
      <c r="F36" s="1731"/>
      <c r="G36" s="1731"/>
      <c r="H36" s="1731"/>
      <c r="I36" s="1731"/>
      <c r="J36" s="1731"/>
      <c r="K36" s="1731"/>
      <c r="L36" s="1731"/>
      <c r="M36" s="1731"/>
      <c r="N36" s="1723"/>
      <c r="O36" s="1723"/>
      <c r="P36" s="1723"/>
      <c r="Q36" s="1723"/>
      <c r="R36" s="1723"/>
      <c r="S36" s="1723"/>
      <c r="T36" s="1723"/>
      <c r="U36" s="1723"/>
      <c r="V36" s="743"/>
      <c r="W36" s="1734" t="s">
        <v>320</v>
      </c>
      <c r="X36" s="1734" t="s">
        <v>320</v>
      </c>
      <c r="Y36" s="1734"/>
      <c r="Z36" s="1734" t="s">
        <v>320</v>
      </c>
      <c r="AA36" s="1731"/>
      <c r="AB36" s="1731"/>
      <c r="AC36" s="1731"/>
      <c r="AD36" s="1731"/>
      <c r="AE36" s="1731"/>
      <c r="AF36" s="1731"/>
      <c r="AG36" s="1731"/>
      <c r="AH36" s="1731"/>
      <c r="AI36" s="1731"/>
      <c r="AJ36" s="1731"/>
      <c r="AK36" s="1731"/>
      <c r="AL36" s="1731"/>
      <c r="AM36" s="1731"/>
      <c r="AN36" s="1731"/>
      <c r="AO36" s="1737"/>
      <c r="AP36" s="1737"/>
      <c r="AQ36" s="1737"/>
      <c r="AR36" s="1737"/>
      <c r="AS36" s="1737"/>
      <c r="AT36" s="1737"/>
      <c r="AU36" s="1737"/>
      <c r="AV36" s="1737"/>
      <c r="AW36" s="743"/>
      <c r="AX36" s="238"/>
      <c r="AY36" s="743"/>
      <c r="AZ36" s="743"/>
      <c r="BA36" s="743"/>
      <c r="BB36" s="743"/>
      <c r="BC36" s="1733" t="s">
        <v>423</v>
      </c>
      <c r="BD36" s="1733"/>
      <c r="BE36" s="1733"/>
      <c r="BF36" s="1733"/>
      <c r="BG36" s="1733"/>
      <c r="BH36" s="1733"/>
      <c r="BI36" s="1733"/>
      <c r="BJ36" s="1733"/>
      <c r="BK36" s="1733"/>
      <c r="BL36" s="1733"/>
      <c r="BM36" s="1733"/>
      <c r="BN36" s="1733"/>
      <c r="BO36" s="1733"/>
      <c r="BP36" s="1723"/>
      <c r="BQ36" s="1723"/>
      <c r="BR36" s="1723"/>
      <c r="BS36" s="1723"/>
      <c r="BT36" s="1723"/>
      <c r="BU36" s="1723"/>
      <c r="BV36" s="1723"/>
      <c r="BW36" s="1723"/>
      <c r="BX36" s="743"/>
      <c r="BY36" s="1734" t="s">
        <v>424</v>
      </c>
      <c r="BZ36" s="1734"/>
      <c r="CA36" s="1734"/>
    </row>
    <row r="37" spans="1:79" ht="20.149999999999999" customHeight="1" x14ac:dyDescent="0.45">
      <c r="A37" s="1731" t="s">
        <v>321</v>
      </c>
      <c r="B37" s="1731"/>
      <c r="C37" s="1731"/>
      <c r="D37" s="1731"/>
      <c r="E37" s="1731"/>
      <c r="F37" s="1731"/>
      <c r="G37" s="1731"/>
      <c r="H37" s="1731"/>
      <c r="I37" s="1731"/>
      <c r="J37" s="1731"/>
      <c r="K37" s="1731"/>
      <c r="L37" s="1731"/>
      <c r="M37" s="1731"/>
      <c r="N37" s="1723"/>
      <c r="O37" s="1723"/>
      <c r="P37" s="1723"/>
      <c r="Q37" s="1723"/>
      <c r="R37" s="1723"/>
      <c r="S37" s="1723"/>
      <c r="T37" s="1723"/>
      <c r="U37" s="1723"/>
      <c r="V37" s="743"/>
      <c r="W37" s="1734" t="s">
        <v>322</v>
      </c>
      <c r="X37" s="1734" t="s">
        <v>322</v>
      </c>
      <c r="Y37" s="1734"/>
      <c r="Z37" s="1734" t="s">
        <v>322</v>
      </c>
      <c r="AA37" s="1731"/>
      <c r="AB37" s="1731"/>
      <c r="AC37" s="1731"/>
      <c r="AD37" s="1731"/>
      <c r="AE37" s="1731"/>
      <c r="AF37" s="1731"/>
      <c r="AG37" s="1731"/>
      <c r="AH37" s="1731"/>
      <c r="AI37" s="1731"/>
      <c r="AJ37" s="1731"/>
      <c r="AK37" s="1731"/>
      <c r="AL37" s="1731"/>
      <c r="AM37" s="1731"/>
      <c r="AN37" s="1731"/>
      <c r="AO37" s="1737"/>
      <c r="AP37" s="1737"/>
      <c r="AQ37" s="1737"/>
      <c r="AR37" s="1737"/>
      <c r="AS37" s="1737"/>
      <c r="AT37" s="1737"/>
      <c r="AU37" s="1737"/>
      <c r="AV37" s="1737"/>
      <c r="AW37" s="743"/>
      <c r="AX37" s="238"/>
      <c r="AY37" s="743"/>
      <c r="AZ37" s="743"/>
      <c r="BA37" s="743"/>
      <c r="BB37" s="743"/>
      <c r="BC37" s="1733" t="s">
        <v>425</v>
      </c>
      <c r="BD37" s="1733"/>
      <c r="BE37" s="1733"/>
      <c r="BF37" s="1733"/>
      <c r="BG37" s="1733"/>
      <c r="BH37" s="1733"/>
      <c r="BI37" s="1733"/>
      <c r="BJ37" s="1733"/>
      <c r="BK37" s="1733"/>
      <c r="BL37" s="1733"/>
      <c r="BM37" s="1733"/>
      <c r="BN37" s="1733"/>
      <c r="BO37" s="1733"/>
      <c r="BP37" s="1723"/>
      <c r="BQ37" s="1723"/>
      <c r="BR37" s="1723"/>
      <c r="BS37" s="1723"/>
      <c r="BT37" s="1723"/>
      <c r="BU37" s="1723"/>
      <c r="BV37" s="1723"/>
      <c r="BW37" s="1723"/>
      <c r="BX37" s="743"/>
      <c r="BY37" s="1734" t="s">
        <v>426</v>
      </c>
      <c r="BZ37" s="1734"/>
      <c r="CA37" s="1734"/>
    </row>
    <row r="38" spans="1:79" ht="20.149999999999999" customHeight="1" x14ac:dyDescent="0.45">
      <c r="A38" s="1731" t="s">
        <v>323</v>
      </c>
      <c r="B38" s="1731"/>
      <c r="C38" s="1731"/>
      <c r="D38" s="1731"/>
      <c r="E38" s="1731"/>
      <c r="F38" s="1731"/>
      <c r="G38" s="1731"/>
      <c r="H38" s="1731"/>
      <c r="I38" s="1731"/>
      <c r="J38" s="1731"/>
      <c r="K38" s="1731"/>
      <c r="L38" s="1731"/>
      <c r="M38" s="1731"/>
      <c r="N38" s="1723"/>
      <c r="O38" s="1723"/>
      <c r="P38" s="1723"/>
      <c r="Q38" s="1723"/>
      <c r="R38" s="1723"/>
      <c r="S38" s="1723"/>
      <c r="T38" s="1723"/>
      <c r="U38" s="1723"/>
      <c r="V38" s="743"/>
      <c r="W38" s="1734" t="s">
        <v>324</v>
      </c>
      <c r="X38" s="1734" t="s">
        <v>324</v>
      </c>
      <c r="Y38" s="1734"/>
      <c r="Z38" s="1734" t="s">
        <v>324</v>
      </c>
      <c r="AA38" s="1731"/>
      <c r="AB38" s="1731"/>
      <c r="AC38" s="1731"/>
      <c r="AD38" s="1731"/>
      <c r="AE38" s="1731"/>
      <c r="AF38" s="1731"/>
      <c r="AG38" s="1731"/>
      <c r="AH38" s="1731"/>
      <c r="AI38" s="1731"/>
      <c r="AJ38" s="1731"/>
      <c r="AK38" s="1731"/>
      <c r="AL38" s="1731"/>
      <c r="AM38" s="1731"/>
      <c r="AN38" s="1731"/>
      <c r="AO38" s="743"/>
      <c r="AP38" s="743"/>
      <c r="AQ38" s="743"/>
      <c r="AR38" s="743"/>
      <c r="AS38" s="743"/>
      <c r="AT38" s="743"/>
      <c r="AU38" s="743"/>
      <c r="AV38" s="743"/>
      <c r="AW38" s="743"/>
      <c r="AX38" s="743"/>
      <c r="AY38" s="743"/>
      <c r="AZ38" s="743"/>
      <c r="BA38" s="743"/>
      <c r="BB38" s="743"/>
      <c r="BC38" s="1733" t="s">
        <v>427</v>
      </c>
      <c r="BD38" s="1733"/>
      <c r="BE38" s="1733"/>
      <c r="BF38" s="1733"/>
      <c r="BG38" s="1733"/>
      <c r="BH38" s="1733"/>
      <c r="BI38" s="1733"/>
      <c r="BJ38" s="1733"/>
      <c r="BK38" s="1733"/>
      <c r="BL38" s="1733"/>
      <c r="BM38" s="1733"/>
      <c r="BN38" s="1733"/>
      <c r="BO38" s="1733"/>
      <c r="BP38" s="1723"/>
      <c r="BQ38" s="1723"/>
      <c r="BR38" s="1723"/>
      <c r="BS38" s="1723"/>
      <c r="BT38" s="1723"/>
      <c r="BU38" s="1723"/>
      <c r="BV38" s="1723"/>
      <c r="BW38" s="1723"/>
      <c r="BX38" s="743"/>
      <c r="BY38" s="1734" t="s">
        <v>428</v>
      </c>
      <c r="BZ38" s="1734"/>
      <c r="CA38" s="1734"/>
    </row>
    <row r="39" spans="1:79" ht="20.149999999999999" customHeight="1" x14ac:dyDescent="0.45">
      <c r="A39" s="1731" t="s">
        <v>325</v>
      </c>
      <c r="B39" s="1731"/>
      <c r="C39" s="1731"/>
      <c r="D39" s="1731"/>
      <c r="E39" s="1731"/>
      <c r="F39" s="1731"/>
      <c r="G39" s="1731"/>
      <c r="H39" s="1731"/>
      <c r="I39" s="1731"/>
      <c r="J39" s="1731"/>
      <c r="K39" s="1731"/>
      <c r="L39" s="1731"/>
      <c r="M39" s="1731"/>
      <c r="N39" s="1723"/>
      <c r="O39" s="1723"/>
      <c r="P39" s="1723"/>
      <c r="Q39" s="1723"/>
      <c r="R39" s="1723"/>
      <c r="S39" s="1723"/>
      <c r="T39" s="1723"/>
      <c r="U39" s="1723"/>
      <c r="V39" s="743"/>
      <c r="W39" s="1734" t="s">
        <v>326</v>
      </c>
      <c r="X39" s="1734" t="s">
        <v>326</v>
      </c>
      <c r="Y39" s="1734"/>
      <c r="Z39" s="1734" t="s">
        <v>326</v>
      </c>
      <c r="AA39" s="1731"/>
      <c r="AB39" s="1731"/>
      <c r="AC39" s="1731"/>
      <c r="AD39" s="1731"/>
      <c r="AE39" s="1731"/>
      <c r="AF39" s="1731"/>
      <c r="AG39" s="1731"/>
      <c r="AH39" s="1731"/>
      <c r="AI39" s="1731"/>
      <c r="AJ39" s="1731"/>
      <c r="AK39" s="1731"/>
      <c r="AL39" s="1731"/>
      <c r="AM39" s="1731"/>
      <c r="AN39" s="1731"/>
      <c r="AO39" s="743"/>
      <c r="AP39" s="743"/>
      <c r="AQ39" s="743"/>
      <c r="AR39" s="743"/>
      <c r="AS39" s="743"/>
      <c r="AT39" s="743"/>
      <c r="AU39" s="743"/>
      <c r="AV39" s="743"/>
      <c r="AW39" s="743"/>
      <c r="AX39" s="743"/>
      <c r="AY39" s="743"/>
      <c r="AZ39" s="743"/>
      <c r="BA39" s="743"/>
      <c r="BB39" s="743"/>
      <c r="BC39" s="1733" t="s">
        <v>429</v>
      </c>
      <c r="BD39" s="1733"/>
      <c r="BE39" s="1733"/>
      <c r="BF39" s="1733"/>
      <c r="BG39" s="1733"/>
      <c r="BH39" s="1733"/>
      <c r="BI39" s="1733"/>
      <c r="BJ39" s="1733"/>
      <c r="BK39" s="1733"/>
      <c r="BL39" s="1733"/>
      <c r="BM39" s="1733"/>
      <c r="BN39" s="1733"/>
      <c r="BO39" s="1733"/>
      <c r="BP39" s="1723"/>
      <c r="BQ39" s="1723"/>
      <c r="BR39" s="1723"/>
      <c r="BS39" s="1723"/>
      <c r="BT39" s="1723"/>
      <c r="BU39" s="1723"/>
      <c r="BV39" s="1723"/>
      <c r="BW39" s="1723"/>
      <c r="BX39" s="743"/>
      <c r="BY39" s="1734" t="s">
        <v>430</v>
      </c>
      <c r="BZ39" s="1734"/>
      <c r="CA39" s="1734"/>
    </row>
    <row r="40" spans="1:79" ht="20.149999999999999" customHeight="1" x14ac:dyDescent="0.45">
      <c r="A40" s="743"/>
      <c r="B40" s="743"/>
      <c r="C40" s="743"/>
      <c r="D40" s="743"/>
      <c r="E40" s="743"/>
      <c r="F40" s="743"/>
      <c r="G40" s="743"/>
      <c r="H40" s="743"/>
      <c r="I40" s="743"/>
      <c r="J40" s="743"/>
      <c r="K40" s="743"/>
      <c r="L40" s="743"/>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743"/>
      <c r="AL40" s="743"/>
      <c r="AM40" s="743"/>
      <c r="AN40" s="743"/>
      <c r="AO40" s="743"/>
      <c r="AP40" s="743"/>
      <c r="AQ40" s="743"/>
      <c r="AR40" s="743"/>
      <c r="AS40" s="743"/>
      <c r="AT40" s="743"/>
      <c r="AU40" s="743"/>
      <c r="AV40" s="743"/>
      <c r="AW40" s="743"/>
      <c r="AX40" s="743"/>
      <c r="AY40" s="743"/>
      <c r="AZ40" s="743"/>
      <c r="BA40" s="743"/>
      <c r="BB40" s="743"/>
      <c r="BC40" s="1733" t="s">
        <v>431</v>
      </c>
      <c r="BD40" s="1733"/>
      <c r="BE40" s="1733"/>
      <c r="BF40" s="1733"/>
      <c r="BG40" s="1733"/>
      <c r="BH40" s="1733"/>
      <c r="BI40" s="1733"/>
      <c r="BJ40" s="1733"/>
      <c r="BK40" s="1733"/>
      <c r="BL40" s="1733"/>
      <c r="BM40" s="1733"/>
      <c r="BN40" s="1733"/>
      <c r="BO40" s="1733"/>
      <c r="BP40" s="1723"/>
      <c r="BQ40" s="1723"/>
      <c r="BR40" s="1723"/>
      <c r="BS40" s="1723"/>
      <c r="BT40" s="1723"/>
      <c r="BU40" s="1723"/>
      <c r="BV40" s="1723"/>
      <c r="BW40" s="1723"/>
      <c r="BX40" s="743"/>
      <c r="BY40" s="1734" t="s">
        <v>432</v>
      </c>
      <c r="BZ40" s="1734"/>
      <c r="CA40" s="1734"/>
    </row>
    <row r="41" spans="1:79" ht="19" thickBot="1" x14ac:dyDescent="0.5">
      <c r="A41" s="744"/>
      <c r="B41" s="744"/>
      <c r="C41" s="744"/>
      <c r="D41" s="744"/>
      <c r="E41" s="744"/>
      <c r="F41" s="744"/>
      <c r="G41" s="744"/>
      <c r="H41" s="744"/>
      <c r="I41" s="744"/>
      <c r="J41" s="744"/>
      <c r="K41" s="744"/>
      <c r="L41" s="744"/>
      <c r="M41" s="744"/>
      <c r="N41" s="744"/>
      <c r="O41" s="744"/>
      <c r="P41" s="744"/>
      <c r="Q41" s="744"/>
      <c r="R41" s="744"/>
      <c r="S41" s="744"/>
      <c r="T41" s="744"/>
      <c r="U41" s="744"/>
      <c r="V41" s="744"/>
      <c r="W41" s="744"/>
      <c r="X41" s="744"/>
      <c r="Y41" s="744"/>
      <c r="Z41" s="744"/>
      <c r="AA41" s="744"/>
      <c r="AB41" s="744"/>
      <c r="AC41" s="744"/>
      <c r="AD41" s="744"/>
      <c r="AE41" s="744"/>
      <c r="AF41" s="744"/>
      <c r="AG41" s="744"/>
      <c r="AH41" s="744"/>
      <c r="AI41" s="744"/>
      <c r="AJ41" s="744"/>
      <c r="AK41" s="744"/>
      <c r="AL41" s="744"/>
      <c r="AM41" s="744"/>
      <c r="AN41" s="744"/>
      <c r="AO41" s="744"/>
      <c r="AP41" s="744"/>
      <c r="AQ41" s="744"/>
      <c r="AR41" s="744"/>
      <c r="AS41" s="744"/>
      <c r="AT41" s="744"/>
      <c r="AU41" s="744"/>
      <c r="AV41" s="744"/>
      <c r="AW41" s="744"/>
      <c r="AX41" s="744"/>
      <c r="AY41" s="744"/>
      <c r="AZ41" s="744"/>
      <c r="BA41" s="744"/>
      <c r="BB41" s="744"/>
      <c r="BC41" s="744"/>
      <c r="BD41" s="240"/>
      <c r="BE41" s="744"/>
      <c r="BF41" s="744"/>
      <c r="BG41" s="744"/>
      <c r="BH41" s="744"/>
      <c r="BI41" s="744"/>
      <c r="BJ41" s="744"/>
      <c r="BK41" s="744"/>
      <c r="BL41" s="744"/>
      <c r="BM41" s="744"/>
      <c r="BN41" s="744"/>
      <c r="BO41" s="744"/>
      <c r="BP41" s="1739"/>
      <c r="BQ41" s="1739"/>
      <c r="BR41" s="1739"/>
      <c r="BS41" s="1739"/>
      <c r="BT41" s="1739"/>
      <c r="BU41" s="1739"/>
      <c r="BV41" s="1739"/>
      <c r="BW41" s="1739"/>
      <c r="BX41" s="744"/>
      <c r="BY41" s="240"/>
      <c r="BZ41" s="744"/>
      <c r="CA41" s="744"/>
    </row>
    <row r="42" spans="1:79" ht="5.25" customHeight="1" x14ac:dyDescent="0.45">
      <c r="A42" s="743"/>
      <c r="B42" s="743"/>
      <c r="C42" s="743"/>
      <c r="D42" s="743"/>
      <c r="E42" s="743"/>
      <c r="F42" s="743"/>
      <c r="G42" s="743"/>
      <c r="H42" s="743"/>
      <c r="I42" s="743"/>
      <c r="J42" s="743"/>
      <c r="K42" s="743"/>
      <c r="L42" s="743"/>
      <c r="M42" s="743"/>
      <c r="N42" s="743"/>
      <c r="O42" s="743"/>
      <c r="P42" s="743"/>
      <c r="Q42" s="743"/>
      <c r="R42" s="743"/>
      <c r="S42" s="743"/>
      <c r="T42" s="743"/>
      <c r="U42" s="743"/>
      <c r="V42" s="743"/>
      <c r="W42" s="743"/>
      <c r="X42" s="743"/>
      <c r="Y42" s="743"/>
      <c r="Z42" s="743"/>
      <c r="AA42" s="743"/>
      <c r="AB42" s="743"/>
      <c r="AC42" s="743"/>
      <c r="AD42" s="743"/>
      <c r="AE42" s="743"/>
      <c r="AF42" s="743"/>
      <c r="AG42" s="743"/>
      <c r="AH42" s="743"/>
      <c r="AI42" s="743"/>
      <c r="AJ42" s="743"/>
      <c r="AK42" s="743"/>
      <c r="AL42" s="743"/>
      <c r="AM42" s="743"/>
      <c r="AN42" s="743"/>
      <c r="AO42" s="743"/>
      <c r="AP42" s="743"/>
      <c r="AQ42" s="743"/>
      <c r="AR42" s="743"/>
      <c r="AS42" s="743"/>
      <c r="AT42" s="743"/>
      <c r="AU42" s="743"/>
      <c r="AV42" s="743"/>
      <c r="AW42" s="743"/>
      <c r="AX42" s="743"/>
      <c r="AY42" s="743"/>
      <c r="AZ42" s="743"/>
      <c r="BA42" s="743"/>
      <c r="BB42" s="743"/>
      <c r="BC42" s="743"/>
      <c r="BD42" s="722"/>
      <c r="BE42" s="743"/>
      <c r="BF42" s="743"/>
      <c r="BG42" s="743"/>
      <c r="BH42" s="743"/>
      <c r="BI42" s="743"/>
      <c r="BJ42" s="743"/>
      <c r="BK42" s="743"/>
      <c r="BL42" s="743"/>
      <c r="BM42" s="743"/>
      <c r="BN42" s="743"/>
      <c r="BO42" s="743"/>
      <c r="BP42" s="745"/>
      <c r="BQ42" s="745"/>
      <c r="BR42" s="745"/>
      <c r="BS42" s="745"/>
      <c r="BT42" s="745"/>
      <c r="BU42" s="745"/>
      <c r="BV42" s="745"/>
      <c r="BW42" s="745"/>
      <c r="BX42" s="743"/>
      <c r="BY42" s="722"/>
      <c r="BZ42" s="743"/>
      <c r="CA42" s="743"/>
    </row>
    <row r="43" spans="1:79" x14ac:dyDescent="0.45">
      <c r="A43" s="296" t="str">
        <f>'40-16 PRES - MANDATORY'!A65:BV65</f>
        <v>DeCAF 40-15 + DeCAF 40-16, Apr 21, 2025</v>
      </c>
      <c r="B43" s="743"/>
      <c r="C43" s="743"/>
      <c r="D43" s="743"/>
      <c r="E43" s="743"/>
      <c r="F43" s="743"/>
      <c r="G43" s="743"/>
      <c r="H43" s="743"/>
      <c r="I43" s="743"/>
      <c r="J43" s="743"/>
      <c r="K43" s="743"/>
      <c r="L43" s="743"/>
      <c r="M43" s="743"/>
      <c r="N43" s="743"/>
      <c r="O43" s="743"/>
      <c r="P43" s="743"/>
      <c r="Q43" s="743"/>
      <c r="R43" s="743"/>
      <c r="S43" s="743"/>
      <c r="T43" s="743"/>
      <c r="U43" s="743"/>
      <c r="V43" s="743"/>
      <c r="W43" s="743"/>
      <c r="X43" s="743"/>
      <c r="Y43" s="743"/>
      <c r="Z43" s="743"/>
      <c r="AA43" s="743"/>
      <c r="AB43" s="743"/>
      <c r="AC43" s="743"/>
      <c r="AD43" s="743"/>
      <c r="AE43" s="743"/>
      <c r="AF43" s="743"/>
      <c r="AG43" s="743"/>
      <c r="AH43" s="743"/>
      <c r="AI43" s="743"/>
      <c r="AJ43" s="743"/>
      <c r="AK43" s="743"/>
      <c r="AL43" s="743"/>
      <c r="AM43" s="743"/>
      <c r="AN43" s="743"/>
      <c r="AO43" s="230" t="s">
        <v>819</v>
      </c>
      <c r="AP43" s="230"/>
      <c r="AQ43" s="4"/>
      <c r="AR43" s="4"/>
      <c r="AS43" s="4"/>
      <c r="AT43" s="4"/>
      <c r="AU43" s="1702" t="str">
        <f>IF('DATA ENTRY SHEET'!AQ61&gt;0,'DATA ENTRY SHEET'!AQ61,"")</f>
        <v/>
      </c>
      <c r="AV43" s="1702" t="e">
        <f>IF(#REF!&gt;0,#REF!,"")</f>
        <v>#REF!</v>
      </c>
      <c r="AW43" s="1702" t="e">
        <f>IF(#REF!&gt;0,#REF!,"")</f>
        <v>#REF!</v>
      </c>
      <c r="AX43" s="1702" t="e">
        <f>IF(#REF!&gt;0,#REF!,"")</f>
        <v>#REF!</v>
      </c>
      <c r="AY43" s="1702" t="e">
        <f>IF(#REF!&gt;0,#REF!,"")</f>
        <v>#REF!</v>
      </c>
      <c r="AZ43" s="743"/>
      <c r="BA43" s="743"/>
      <c r="BB43" s="743"/>
      <c r="BC43" s="743"/>
      <c r="BD43" s="743"/>
      <c r="BE43" s="743"/>
      <c r="BF43" s="743"/>
      <c r="BG43" s="743"/>
      <c r="BH43" s="743"/>
      <c r="BI43" s="743"/>
      <c r="BJ43" s="743"/>
      <c r="BK43" s="743"/>
      <c r="BL43" s="743"/>
      <c r="BM43" s="746"/>
      <c r="BN43" s="746"/>
      <c r="BO43" s="746"/>
      <c r="BP43" s="746"/>
      <c r="BQ43" s="1740" t="s">
        <v>40</v>
      </c>
      <c r="BR43" s="1741"/>
      <c r="BS43" s="1741"/>
      <c r="BT43" s="1741"/>
      <c r="BU43" s="1742"/>
      <c r="BV43" s="747"/>
      <c r="BW43" s="746" t="s">
        <v>41</v>
      </c>
      <c r="BX43" s="747"/>
      <c r="BY43" s="748"/>
      <c r="BZ43" s="748"/>
      <c r="CA43" s="748"/>
    </row>
    <row r="44" spans="1:79" x14ac:dyDescent="0.45">
      <c r="BD44" s="295"/>
      <c r="BP44" s="1738"/>
      <c r="BQ44" s="1738"/>
      <c r="BR44" s="1738"/>
      <c r="BS44" s="1738"/>
      <c r="BT44" s="1738"/>
      <c r="BU44" s="1738"/>
      <c r="BV44" s="1738"/>
      <c r="BW44" s="1738"/>
      <c r="BY44" s="295"/>
    </row>
    <row r="45" spans="1:79" x14ac:dyDescent="0.45">
      <c r="BD45" s="295"/>
      <c r="BP45" s="1738"/>
      <c r="BQ45" s="1738"/>
      <c r="BR45" s="1738"/>
      <c r="BS45" s="1738"/>
      <c r="BT45" s="1738"/>
      <c r="BU45" s="1738"/>
      <c r="BV45" s="1738"/>
      <c r="BW45" s="1738"/>
      <c r="BY45" s="295"/>
    </row>
    <row r="46" spans="1:79" x14ac:dyDescent="0.45">
      <c r="BD46" s="295"/>
      <c r="BP46" s="1738"/>
      <c r="BQ46" s="1738"/>
      <c r="BR46" s="1738"/>
      <c r="BS46" s="1738"/>
      <c r="BT46" s="1738"/>
      <c r="BU46" s="1738"/>
      <c r="BV46" s="1738"/>
      <c r="BW46" s="1738"/>
      <c r="BY46" s="295"/>
    </row>
    <row r="47" spans="1:79" x14ac:dyDescent="0.45">
      <c r="BD47" s="295"/>
      <c r="BP47" s="1738"/>
      <c r="BQ47" s="1738"/>
      <c r="BR47" s="1738"/>
      <c r="BS47" s="1738"/>
      <c r="BT47" s="1738"/>
      <c r="BU47" s="1738"/>
      <c r="BV47" s="1738"/>
      <c r="BW47" s="1738"/>
      <c r="BY47" s="295"/>
    </row>
    <row r="51" spans="1:80" x14ac:dyDescent="0.45">
      <c r="A51" s="294"/>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row>
    <row r="52" spans="1:80" ht="3.75" customHeight="1" x14ac:dyDescent="0.45">
      <c r="A52" s="294"/>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row>
    <row r="53" spans="1:80" x14ac:dyDescent="0.45">
      <c r="A53" s="294"/>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row>
    <row r="77" spans="1:80" ht="19" thickBot="1" x14ac:dyDescent="0.5">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row>
    <row r="78" spans="1:80" ht="6" customHeight="1" x14ac:dyDescent="0.45">
      <c r="A78" s="294"/>
      <c r="B78" s="294"/>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row>
  </sheetData>
  <sheetProtection algorithmName="SHA-512" hashValue="ph+/nf4umUjFyw6A2npdvWorA5U/x+kumDPNZ5KEwf+s21Ti4awbHxAQielStnfdSzmYijRoLHtXEunQO7ZZFA==" saltValue="6O4oV/S9LUFAUaXVftDW2w==" spinCount="100000" sheet="1" selectLockedCells="1"/>
  <mergeCells count="296">
    <mergeCell ref="BP44:BW44"/>
    <mergeCell ref="BP45:BW45"/>
    <mergeCell ref="BP46:BW46"/>
    <mergeCell ref="BP47:BW47"/>
    <mergeCell ref="BC40:BO40"/>
    <mergeCell ref="BP40:BW40"/>
    <mergeCell ref="BY40:CA40"/>
    <mergeCell ref="BP41:BW41"/>
    <mergeCell ref="AU43:AY43"/>
    <mergeCell ref="BQ43:BU43"/>
    <mergeCell ref="BY38:CA38"/>
    <mergeCell ref="A39:M39"/>
    <mergeCell ref="N39:U39"/>
    <mergeCell ref="W39:Z39"/>
    <mergeCell ref="AA39:AN39"/>
    <mergeCell ref="BC39:BO39"/>
    <mergeCell ref="BP39:BW39"/>
    <mergeCell ref="BY39:CA39"/>
    <mergeCell ref="A38:M38"/>
    <mergeCell ref="N38:U38"/>
    <mergeCell ref="W38:Z38"/>
    <mergeCell ref="AA38:AN38"/>
    <mergeCell ref="BC38:BO38"/>
    <mergeCell ref="BP38:BW38"/>
    <mergeCell ref="BP36:BW36"/>
    <mergeCell ref="BY36:CA36"/>
    <mergeCell ref="A37:M37"/>
    <mergeCell ref="N37:U37"/>
    <mergeCell ref="W37:Z37"/>
    <mergeCell ref="AA37:AN37"/>
    <mergeCell ref="AO37:AV37"/>
    <mergeCell ref="BC37:BO37"/>
    <mergeCell ref="BP37:BW37"/>
    <mergeCell ref="BY37:CA37"/>
    <mergeCell ref="A36:M36"/>
    <mergeCell ref="N36:U36"/>
    <mergeCell ref="W36:Z36"/>
    <mergeCell ref="AA36:AN36"/>
    <mergeCell ref="AO36:AV36"/>
    <mergeCell ref="BC36:BO36"/>
    <mergeCell ref="BP34:BW34"/>
    <mergeCell ref="BY34:CA34"/>
    <mergeCell ref="A35:M35"/>
    <mergeCell ref="N35:U35"/>
    <mergeCell ref="W35:Z35"/>
    <mergeCell ref="AA35:AN35"/>
    <mergeCell ref="AO35:AV35"/>
    <mergeCell ref="BC35:BO35"/>
    <mergeCell ref="BP35:BW35"/>
    <mergeCell ref="BY35:CA35"/>
    <mergeCell ref="A34:M34"/>
    <mergeCell ref="N34:U34"/>
    <mergeCell ref="W34:Z34"/>
    <mergeCell ref="AA34:AN34"/>
    <mergeCell ref="AO34:AV34"/>
    <mergeCell ref="BC34:BO34"/>
    <mergeCell ref="BP32:BW32"/>
    <mergeCell ref="BY32:CA32"/>
    <mergeCell ref="A33:M33"/>
    <mergeCell ref="N33:U33"/>
    <mergeCell ref="W33:Z33"/>
    <mergeCell ref="AA33:AN33"/>
    <mergeCell ref="AO33:AV33"/>
    <mergeCell ref="BC33:BO33"/>
    <mergeCell ref="BP33:BW33"/>
    <mergeCell ref="BY33:CA33"/>
    <mergeCell ref="A32:M32"/>
    <mergeCell ref="N32:U32"/>
    <mergeCell ref="W32:Z32"/>
    <mergeCell ref="AA32:AN32"/>
    <mergeCell ref="AO32:AV32"/>
    <mergeCell ref="BC32:BO32"/>
    <mergeCell ref="BP30:BW30"/>
    <mergeCell ref="BY30:CA30"/>
    <mergeCell ref="A31:M31"/>
    <mergeCell ref="N31:U31"/>
    <mergeCell ref="W31:Z31"/>
    <mergeCell ref="AA31:AN31"/>
    <mergeCell ref="AO31:AV31"/>
    <mergeCell ref="BC31:BO31"/>
    <mergeCell ref="BP31:BW31"/>
    <mergeCell ref="BY31:CA31"/>
    <mergeCell ref="A30:M30"/>
    <mergeCell ref="N30:U30"/>
    <mergeCell ref="W30:Z30"/>
    <mergeCell ref="AA30:AN30"/>
    <mergeCell ref="AO30:AV30"/>
    <mergeCell ref="BC30:BO30"/>
    <mergeCell ref="BP28:BW28"/>
    <mergeCell ref="BY28:CA28"/>
    <mergeCell ref="A29:M29"/>
    <mergeCell ref="N29:U29"/>
    <mergeCell ref="W29:Z29"/>
    <mergeCell ref="AA29:AN29"/>
    <mergeCell ref="AO29:AV29"/>
    <mergeCell ref="BC29:BO29"/>
    <mergeCell ref="BP29:BW29"/>
    <mergeCell ref="BY29:CA29"/>
    <mergeCell ref="A28:M28"/>
    <mergeCell ref="N28:U28"/>
    <mergeCell ref="W28:Z28"/>
    <mergeCell ref="AA28:AN28"/>
    <mergeCell ref="AO28:AV28"/>
    <mergeCell ref="BC28:BO28"/>
    <mergeCell ref="A27:M27"/>
    <mergeCell ref="N27:U27"/>
    <mergeCell ref="W27:Z27"/>
    <mergeCell ref="AA27:AN27"/>
    <mergeCell ref="AO27:AV27"/>
    <mergeCell ref="AX27:AZ27"/>
    <mergeCell ref="BC27:BO27"/>
    <mergeCell ref="BP27:BW27"/>
    <mergeCell ref="BY27:CA27"/>
    <mergeCell ref="A26:M26"/>
    <mergeCell ref="N26:U26"/>
    <mergeCell ref="W26:Z26"/>
    <mergeCell ref="AA26:AN26"/>
    <mergeCell ref="AO26:AV26"/>
    <mergeCell ref="AX26:AZ26"/>
    <mergeCell ref="BC26:BO26"/>
    <mergeCell ref="BP26:BW26"/>
    <mergeCell ref="BY26:CA26"/>
    <mergeCell ref="BC24:BO24"/>
    <mergeCell ref="BP24:BW24"/>
    <mergeCell ref="BY24:CA24"/>
    <mergeCell ref="A25:M25"/>
    <mergeCell ref="N25:U25"/>
    <mergeCell ref="W25:Z25"/>
    <mergeCell ref="AA25:AN25"/>
    <mergeCell ref="AO25:AV25"/>
    <mergeCell ref="AX25:AZ25"/>
    <mergeCell ref="BC25:BO25"/>
    <mergeCell ref="A24:M24"/>
    <mergeCell ref="N24:U24"/>
    <mergeCell ref="W24:Z24"/>
    <mergeCell ref="AA24:AN24"/>
    <mergeCell ref="AO24:AV24"/>
    <mergeCell ref="AX24:AZ24"/>
    <mergeCell ref="BP25:BW25"/>
    <mergeCell ref="BY25:CA25"/>
    <mergeCell ref="A23:M23"/>
    <mergeCell ref="N23:U23"/>
    <mergeCell ref="W23:Z23"/>
    <mergeCell ref="AA23:AN23"/>
    <mergeCell ref="AO23:AV23"/>
    <mergeCell ref="AX23:AZ23"/>
    <mergeCell ref="BC23:BO23"/>
    <mergeCell ref="BP23:BW23"/>
    <mergeCell ref="BY23:CA23"/>
    <mergeCell ref="A22:M22"/>
    <mergeCell ref="N22:U22"/>
    <mergeCell ref="W22:Z22"/>
    <mergeCell ref="AA22:AN22"/>
    <mergeCell ref="AO22:AV22"/>
    <mergeCell ref="AX22:AZ22"/>
    <mergeCell ref="BC22:BO22"/>
    <mergeCell ref="BP22:BW22"/>
    <mergeCell ref="BY22:CA22"/>
    <mergeCell ref="BC20:BO20"/>
    <mergeCell ref="BP20:BW20"/>
    <mergeCell ref="BY20:CA20"/>
    <mergeCell ref="A21:M21"/>
    <mergeCell ref="N21:U21"/>
    <mergeCell ref="W21:Z21"/>
    <mergeCell ref="AA21:AN21"/>
    <mergeCell ref="AO21:AV21"/>
    <mergeCell ref="AX21:AZ21"/>
    <mergeCell ref="BC21:BO21"/>
    <mergeCell ref="A20:M20"/>
    <mergeCell ref="N20:U20"/>
    <mergeCell ref="W20:Z20"/>
    <mergeCell ref="AA20:AN20"/>
    <mergeCell ref="AO20:AV20"/>
    <mergeCell ref="AX20:AZ20"/>
    <mergeCell ref="BP21:BW21"/>
    <mergeCell ref="BY21:CA21"/>
    <mergeCell ref="A19:M19"/>
    <mergeCell ref="N19:U19"/>
    <mergeCell ref="W19:Z19"/>
    <mergeCell ref="AA19:AN19"/>
    <mergeCell ref="AO19:AV19"/>
    <mergeCell ref="AX19:AZ19"/>
    <mergeCell ref="BC19:BO19"/>
    <mergeCell ref="BP19:BW19"/>
    <mergeCell ref="BY19:CA19"/>
    <mergeCell ref="A18:M18"/>
    <mergeCell ref="N18:U18"/>
    <mergeCell ref="W18:Z18"/>
    <mergeCell ref="AA18:AN18"/>
    <mergeCell ref="AO18:AV18"/>
    <mergeCell ref="AX18:AZ18"/>
    <mergeCell ref="BC18:BO18"/>
    <mergeCell ref="BP18:BW18"/>
    <mergeCell ref="BY18:CA18"/>
    <mergeCell ref="BC16:BO16"/>
    <mergeCell ref="BP16:BW16"/>
    <mergeCell ref="BY16:CA16"/>
    <mergeCell ref="A17:M17"/>
    <mergeCell ref="N17:U17"/>
    <mergeCell ref="W17:Z17"/>
    <mergeCell ref="AA17:AN17"/>
    <mergeCell ref="AO17:AV17"/>
    <mergeCell ref="AX17:AZ17"/>
    <mergeCell ref="BC17:BO17"/>
    <mergeCell ref="A16:M16"/>
    <mergeCell ref="N16:U16"/>
    <mergeCell ref="W16:Z16"/>
    <mergeCell ref="AA16:AN16"/>
    <mergeCell ref="AO16:AV16"/>
    <mergeCell ref="AX16:AZ16"/>
    <mergeCell ref="BP17:BW17"/>
    <mergeCell ref="BY17:CA17"/>
    <mergeCell ref="A15:M15"/>
    <mergeCell ref="N15:U15"/>
    <mergeCell ref="W15:Z15"/>
    <mergeCell ref="AA15:AN15"/>
    <mergeCell ref="AO15:AV15"/>
    <mergeCell ref="AX15:AZ15"/>
    <mergeCell ref="BC15:BO15"/>
    <mergeCell ref="BP15:BW15"/>
    <mergeCell ref="BY15:CA15"/>
    <mergeCell ref="A14:M14"/>
    <mergeCell ref="N14:U14"/>
    <mergeCell ref="W14:Z14"/>
    <mergeCell ref="AA14:AN14"/>
    <mergeCell ref="AO14:AV14"/>
    <mergeCell ref="AX14:AZ14"/>
    <mergeCell ref="BC14:BO14"/>
    <mergeCell ref="BP14:BW14"/>
    <mergeCell ref="BY14:CA14"/>
    <mergeCell ref="BC12:BO12"/>
    <mergeCell ref="BP12:BW12"/>
    <mergeCell ref="BY12:CA12"/>
    <mergeCell ref="A13:M13"/>
    <mergeCell ref="N13:U13"/>
    <mergeCell ref="W13:Z13"/>
    <mergeCell ref="AA13:AN13"/>
    <mergeCell ref="AO13:AV13"/>
    <mergeCell ref="AX13:AZ13"/>
    <mergeCell ref="BC13:BO13"/>
    <mergeCell ref="A12:M12"/>
    <mergeCell ref="N12:U12"/>
    <mergeCell ref="W12:Z12"/>
    <mergeCell ref="AA12:AN12"/>
    <mergeCell ref="AO12:AV12"/>
    <mergeCell ref="AX12:AZ12"/>
    <mergeCell ref="BP13:BW13"/>
    <mergeCell ref="BY13:CA13"/>
    <mergeCell ref="A11:M11"/>
    <mergeCell ref="N11:U11"/>
    <mergeCell ref="W11:Z11"/>
    <mergeCell ref="AA11:AN11"/>
    <mergeCell ref="AO11:AV11"/>
    <mergeCell ref="AX11:AZ11"/>
    <mergeCell ref="BC11:BO11"/>
    <mergeCell ref="BP11:BW11"/>
    <mergeCell ref="BY11:CA11"/>
    <mergeCell ref="A10:M10"/>
    <mergeCell ref="N10:U10"/>
    <mergeCell ref="W10:Z10"/>
    <mergeCell ref="AA10:AN10"/>
    <mergeCell ref="AO10:AV10"/>
    <mergeCell ref="AX10:AZ10"/>
    <mergeCell ref="BC10:BO10"/>
    <mergeCell ref="BP10:BW10"/>
    <mergeCell ref="BY10:CA10"/>
    <mergeCell ref="BC8:BO8"/>
    <mergeCell ref="BP8:BW8"/>
    <mergeCell ref="BY8:CA8"/>
    <mergeCell ref="A9:M9"/>
    <mergeCell ref="N9:U9"/>
    <mergeCell ref="W9:Z9"/>
    <mergeCell ref="AA9:AN9"/>
    <mergeCell ref="AO9:AV9"/>
    <mergeCell ref="AX9:AZ9"/>
    <mergeCell ref="BC9:BO9"/>
    <mergeCell ref="A8:M8"/>
    <mergeCell ref="N8:U8"/>
    <mergeCell ref="W8:Z8"/>
    <mergeCell ref="AA8:AN8"/>
    <mergeCell ref="AO8:AV8"/>
    <mergeCell ref="AX8:AZ8"/>
    <mergeCell ref="BP9:BW9"/>
    <mergeCell ref="BY9:CA9"/>
    <mergeCell ref="BC6:BO6"/>
    <mergeCell ref="BP6:BW6"/>
    <mergeCell ref="BY6:CA6"/>
    <mergeCell ref="A7:M7"/>
    <mergeCell ref="N7:U7"/>
    <mergeCell ref="W7:Z7"/>
    <mergeCell ref="A6:M6"/>
    <mergeCell ref="N6:U6"/>
    <mergeCell ref="W6:Z6"/>
    <mergeCell ref="AB6:AN6"/>
    <mergeCell ref="AO6:AV6"/>
    <mergeCell ref="AX6:AZ6"/>
  </mergeCells>
  <dataValidations count="3">
    <dataValidation type="textLength" operator="equal" allowBlank="1" showInputMessage="1" showErrorMessage="1" error="Enter 13 character, store specific contract number." prompt="Enter 13 character, store specific contract number." sqref="N8:U39 AO8:AV27 BP8:BW40" xr:uid="{00000000-0002-0000-2200-000000000000}">
      <formula1>13</formula1>
    </dataValidation>
    <dataValidation type="textLength" allowBlank="1" showInputMessage="1" showErrorMessage="1" prompt="For store specific presentations, enter the store's DODAAC(s) here." sqref="BX4:BX5 J4:J5" xr:uid="{00000000-0002-0000-2200-000001000000}">
      <formula1>3</formula1>
      <formula2>6</formula2>
    </dataValidation>
    <dataValidation type="textLength" operator="equal" allowBlank="1" showInputMessage="1" showErrorMessage="1" sqref="U3" xr:uid="{00000000-0002-0000-2200-000002000000}">
      <formula1>13</formula1>
    </dataValidation>
  </dataValidations>
  <hyperlinks>
    <hyperlink ref="CC6" location="'DATA ENTRY SHEET'!A1" display="'DATA ENTRY SHEET'!A1" xr:uid="{FFF2C262-3DE5-4B95-9449-7E3237EE0B2B}"/>
  </hyperlinks>
  <printOptions horizontalCentered="1" verticalCentered="1"/>
  <pageMargins left="0" right="0" top="0" bottom="0" header="0" footer="0"/>
  <pageSetup scale="4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DI55"/>
  <sheetViews>
    <sheetView workbookViewId="0">
      <pane ySplit="3" topLeftCell="A4" activePane="bottomLeft" state="frozen"/>
      <selection pane="bottomLeft" activeCell="A4" sqref="A4:I4"/>
    </sheetView>
  </sheetViews>
  <sheetFormatPr defaultColWidth="9.1796875" defaultRowHeight="14.5" x14ac:dyDescent="0.35"/>
  <cols>
    <col min="1" max="9" width="1.81640625" style="292" customWidth="1"/>
    <col min="10" max="21" width="2.1796875" style="292" customWidth="1"/>
    <col min="22" max="22" width="3.54296875" style="292" customWidth="1"/>
    <col min="23" max="46" width="1.81640625" style="292" customWidth="1"/>
    <col min="47" max="58" width="2.1796875" style="292" customWidth="1"/>
    <col min="59" max="59" width="3.54296875" style="292" customWidth="1"/>
    <col min="60" max="83" width="1.81640625" style="292" customWidth="1"/>
    <col min="84" max="95" width="2.1796875" style="292" customWidth="1"/>
    <col min="96" max="96" width="3.54296875" style="292" customWidth="1"/>
    <col min="97" max="112" width="1.81640625" style="292" customWidth="1"/>
    <col min="113" max="113" width="20.81640625" style="292" bestFit="1" customWidth="1"/>
    <col min="114" max="16384" width="9.1796875" style="292"/>
  </cols>
  <sheetData>
    <row r="1" spans="1:113" x14ac:dyDescent="0.35">
      <c r="A1" s="114" t="s">
        <v>7</v>
      </c>
      <c r="B1" s="428"/>
      <c r="C1" s="428"/>
      <c r="D1" s="428"/>
      <c r="E1" s="428"/>
      <c r="F1" s="428"/>
      <c r="G1" s="428"/>
      <c r="H1" s="428"/>
      <c r="I1" s="1113" t="str">
        <f>IF(NOT('DATA ENTRY SHEET'!C4=""),'DATA ENTRY SHEET'!$C$4,"")</f>
        <v/>
      </c>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28"/>
      <c r="BT1" s="428"/>
      <c r="BU1" s="428"/>
      <c r="BV1" s="428"/>
      <c r="BW1" s="428"/>
      <c r="BX1" s="428"/>
      <c r="BY1" s="428"/>
      <c r="BZ1" s="428"/>
      <c r="CA1" s="428"/>
      <c r="CB1" s="428"/>
      <c r="CC1" s="428"/>
      <c r="CD1" s="428"/>
      <c r="CE1" s="428"/>
      <c r="CF1" s="428"/>
      <c r="CG1" s="428"/>
      <c r="CH1" s="428"/>
      <c r="CI1" s="428"/>
      <c r="CJ1" s="428"/>
      <c r="CK1" s="428"/>
      <c r="CL1" s="428"/>
      <c r="CM1" s="113" t="s">
        <v>549</v>
      </c>
      <c r="CN1" s="428"/>
      <c r="CO1" s="428"/>
      <c r="CP1" s="428"/>
      <c r="CQ1" s="428"/>
      <c r="CR1" s="428"/>
      <c r="CS1" s="1275" t="str">
        <f>IF('DATA ENTRY SHEET'!C8&lt;&gt;"",IF('DATA ENTRY SHEET'!E8&lt;&gt;"",'DATA ENTRY SHEET'!H8&amp;"-01/"&amp;'DATA ENTRY SHEET'!H8&amp;"-02",'DATA ENTRY SHEET'!H8&amp;"-01"),IF('DATA ENTRY SHEET'!E8&lt;&gt;"",'DATA ENTRY SHEET'!H8&amp;"-02",""))</f>
        <v/>
      </c>
      <c r="CT1" s="1275"/>
      <c r="CU1" s="1275"/>
      <c r="CV1" s="1275"/>
      <c r="CW1" s="1275"/>
      <c r="CX1" s="1275"/>
      <c r="CY1" s="1275"/>
      <c r="CZ1" s="1275"/>
      <c r="DA1" s="1275"/>
      <c r="DB1" s="1275"/>
      <c r="DC1" s="1275"/>
      <c r="DD1" s="1275"/>
      <c r="DE1" s="1275"/>
      <c r="DF1" s="1275"/>
      <c r="DG1" s="1275"/>
      <c r="DH1" s="738"/>
    </row>
    <row r="2" spans="1:113" ht="15" thickBot="1" x14ac:dyDescent="0.4">
      <c r="A2" s="711" t="s">
        <v>8</v>
      </c>
      <c r="B2" s="736"/>
      <c r="C2" s="736"/>
      <c r="D2" s="736"/>
      <c r="E2" s="736"/>
      <c r="F2" s="736"/>
      <c r="G2" s="736"/>
      <c r="H2" s="736"/>
      <c r="I2" s="1274" t="str">
        <f>IF(NOT('DATA ENTRY SHEET'!$C$6=""),'DATA ENTRY SHEET'!$C$6,"")</f>
        <v/>
      </c>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736"/>
      <c r="AH2" s="736"/>
      <c r="AI2" s="186" t="s">
        <v>793</v>
      </c>
      <c r="AJ2" s="736"/>
      <c r="AK2" s="736"/>
      <c r="AL2" s="736"/>
      <c r="AM2" s="736"/>
      <c r="AN2" s="736"/>
      <c r="AO2" s="736"/>
      <c r="AP2" s="736"/>
      <c r="AQ2" s="736"/>
      <c r="AR2" s="736"/>
      <c r="AS2" s="736"/>
      <c r="AT2" s="187" t="s">
        <v>550</v>
      </c>
      <c r="AU2" s="1274" t="str">
        <f>IF(NOT('DATA ENTRY SHEET'!$AL$3=""),'DATA ENTRY SHEET'!$AL$3,"")</f>
        <v/>
      </c>
      <c r="AV2" s="1274"/>
      <c r="AW2" s="1274"/>
      <c r="AX2" s="1274"/>
      <c r="AY2" s="1274"/>
      <c r="AZ2" s="1274"/>
      <c r="BA2" s="1274"/>
      <c r="BB2" s="1274"/>
      <c r="BC2" s="1274"/>
      <c r="BD2" s="1274"/>
      <c r="BE2" s="1274"/>
      <c r="BF2" s="1274"/>
      <c r="BG2" s="1274"/>
      <c r="BH2" s="1274"/>
      <c r="BI2" s="1274"/>
      <c r="BJ2" s="1274"/>
      <c r="BK2" s="1274"/>
      <c r="BL2" s="1274"/>
      <c r="BM2" s="1274"/>
      <c r="BN2" s="1274"/>
      <c r="BO2" s="1274"/>
      <c r="BP2" s="1274"/>
      <c r="BQ2" s="1274"/>
      <c r="BR2" s="1274"/>
      <c r="BS2" s="1274"/>
      <c r="BT2" s="1274"/>
      <c r="BU2" s="1743" t="s">
        <v>10</v>
      </c>
      <c r="BV2" s="1743"/>
      <c r="BW2" s="1274" t="str">
        <f>IF(NOT('DATA ENTRY SHEET'!$AS$3=""),'DATA ENTRY SHEET'!$AS$3,"")</f>
        <v/>
      </c>
      <c r="BX2" s="1274"/>
      <c r="BY2" s="1274"/>
      <c r="BZ2" s="1274"/>
      <c r="CA2" s="1274"/>
      <c r="CB2" s="1274"/>
      <c r="CC2" s="1274"/>
      <c r="CD2" s="1274"/>
      <c r="CE2" s="1274"/>
      <c r="CF2" s="1274"/>
      <c r="CG2" s="1274"/>
      <c r="CH2" s="1274"/>
      <c r="CI2" s="1274"/>
      <c r="CJ2" s="1274"/>
      <c r="CK2" s="1274"/>
      <c r="CL2" s="1274"/>
      <c r="CM2" s="1274"/>
      <c r="CN2" s="1274"/>
      <c r="CO2" s="1274"/>
      <c r="CP2" s="1274"/>
      <c r="CQ2" s="1274"/>
      <c r="CR2" s="1274"/>
      <c r="CS2" s="1274"/>
      <c r="CT2" s="1274"/>
      <c r="CU2" s="1274"/>
      <c r="CV2" s="1274"/>
      <c r="CW2" s="1274"/>
      <c r="CX2" s="1274"/>
      <c r="CY2" s="1274"/>
      <c r="CZ2" s="1274"/>
      <c r="DA2" s="1274"/>
      <c r="DB2" s="1274"/>
      <c r="DC2" s="1274"/>
      <c r="DD2" s="1274"/>
      <c r="DE2" s="1274"/>
      <c r="DF2" s="1274"/>
      <c r="DG2" s="1274"/>
      <c r="DH2" s="738"/>
    </row>
    <row r="3" spans="1:113" ht="30" customHeight="1" thickBot="1" x14ac:dyDescent="0.4">
      <c r="A3" s="1271" t="s">
        <v>866</v>
      </c>
      <c r="B3" s="1271"/>
      <c r="C3" s="1271"/>
      <c r="D3" s="1271"/>
      <c r="E3" s="1271"/>
      <c r="F3" s="1271"/>
      <c r="G3" s="1271"/>
      <c r="H3" s="1271"/>
      <c r="I3" s="1271"/>
      <c r="J3" s="1271" t="s">
        <v>551</v>
      </c>
      <c r="K3" s="1271"/>
      <c r="L3" s="1271"/>
      <c r="M3" s="1271"/>
      <c r="N3" s="1271"/>
      <c r="O3" s="1271"/>
      <c r="P3" s="1271"/>
      <c r="Q3" s="1271"/>
      <c r="R3" s="1271"/>
      <c r="S3" s="1271"/>
      <c r="T3" s="1271"/>
      <c r="U3" s="1271"/>
      <c r="V3" s="1271"/>
      <c r="W3" s="1271" t="s">
        <v>63</v>
      </c>
      <c r="X3" s="1271"/>
      <c r="Y3" s="1271"/>
      <c r="Z3" s="1271"/>
      <c r="AA3" s="1271"/>
      <c r="AB3" s="1271"/>
      <c r="AC3" s="1271"/>
      <c r="AD3" s="1271"/>
      <c r="AE3" s="1271"/>
      <c r="AF3" s="1271"/>
      <c r="AG3" s="1272" t="s">
        <v>552</v>
      </c>
      <c r="AH3" s="1272"/>
      <c r="AI3" s="1272"/>
      <c r="AJ3" s="1272"/>
      <c r="AK3" s="1273"/>
      <c r="AL3" s="1271" t="s">
        <v>866</v>
      </c>
      <c r="AM3" s="1271"/>
      <c r="AN3" s="1271"/>
      <c r="AO3" s="1271"/>
      <c r="AP3" s="1271"/>
      <c r="AQ3" s="1271"/>
      <c r="AR3" s="1271"/>
      <c r="AS3" s="1271"/>
      <c r="AT3" s="1271"/>
      <c r="AU3" s="1271" t="s">
        <v>551</v>
      </c>
      <c r="AV3" s="1271"/>
      <c r="AW3" s="1271"/>
      <c r="AX3" s="1271"/>
      <c r="AY3" s="1271"/>
      <c r="AZ3" s="1271"/>
      <c r="BA3" s="1271"/>
      <c r="BB3" s="1271"/>
      <c r="BC3" s="1271"/>
      <c r="BD3" s="1271"/>
      <c r="BE3" s="1271"/>
      <c r="BF3" s="1271"/>
      <c r="BG3" s="1271"/>
      <c r="BH3" s="1271" t="s">
        <v>63</v>
      </c>
      <c r="BI3" s="1271"/>
      <c r="BJ3" s="1271"/>
      <c r="BK3" s="1271"/>
      <c r="BL3" s="1271"/>
      <c r="BM3" s="1271"/>
      <c r="BN3" s="1271"/>
      <c r="BO3" s="1271"/>
      <c r="BP3" s="1271"/>
      <c r="BQ3" s="1271"/>
      <c r="BR3" s="1272" t="s">
        <v>552</v>
      </c>
      <c r="BS3" s="1272"/>
      <c r="BT3" s="1272"/>
      <c r="BU3" s="1272"/>
      <c r="BV3" s="1273"/>
      <c r="BW3" s="1271" t="s">
        <v>866</v>
      </c>
      <c r="BX3" s="1271"/>
      <c r="BY3" s="1271"/>
      <c r="BZ3" s="1271"/>
      <c r="CA3" s="1271"/>
      <c r="CB3" s="1271"/>
      <c r="CC3" s="1271"/>
      <c r="CD3" s="1271"/>
      <c r="CE3" s="1271"/>
      <c r="CF3" s="1271" t="s">
        <v>551</v>
      </c>
      <c r="CG3" s="1271"/>
      <c r="CH3" s="1271"/>
      <c r="CI3" s="1271"/>
      <c r="CJ3" s="1271"/>
      <c r="CK3" s="1271"/>
      <c r="CL3" s="1271"/>
      <c r="CM3" s="1271"/>
      <c r="CN3" s="1271"/>
      <c r="CO3" s="1271"/>
      <c r="CP3" s="1271"/>
      <c r="CQ3" s="1271"/>
      <c r="CR3" s="1271"/>
      <c r="CS3" s="1271" t="s">
        <v>63</v>
      </c>
      <c r="CT3" s="1271"/>
      <c r="CU3" s="1271"/>
      <c r="CV3" s="1271"/>
      <c r="CW3" s="1271"/>
      <c r="CX3" s="1271"/>
      <c r="CY3" s="1271"/>
      <c r="CZ3" s="1271"/>
      <c r="DA3" s="1271"/>
      <c r="DB3" s="1271"/>
      <c r="DC3" s="1272" t="s">
        <v>552</v>
      </c>
      <c r="DD3" s="1272"/>
      <c r="DE3" s="1272"/>
      <c r="DF3" s="1272"/>
      <c r="DG3" s="1273"/>
      <c r="DI3" s="568" t="s">
        <v>1025</v>
      </c>
    </row>
    <row r="4" spans="1:113" x14ac:dyDescent="0.35">
      <c r="A4" s="1746"/>
      <c r="B4" s="1746"/>
      <c r="C4" s="1746"/>
      <c r="D4" s="1746"/>
      <c r="E4" s="1746"/>
      <c r="F4" s="1746"/>
      <c r="G4" s="1746"/>
      <c r="H4" s="1746"/>
      <c r="I4" s="1747"/>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744"/>
      <c r="AH4" s="1744"/>
      <c r="AI4" s="1744"/>
      <c r="AJ4" s="1744"/>
      <c r="AK4" s="1745"/>
      <c r="AL4" s="1746"/>
      <c r="AM4" s="1746"/>
      <c r="AN4" s="1746"/>
      <c r="AO4" s="1746"/>
      <c r="AP4" s="1746"/>
      <c r="AQ4" s="1746"/>
      <c r="AR4" s="1746"/>
      <c r="AS4" s="1746"/>
      <c r="AT4" s="1747"/>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744"/>
      <c r="BS4" s="1744"/>
      <c r="BT4" s="1744"/>
      <c r="BU4" s="1744"/>
      <c r="BV4" s="1745"/>
      <c r="BW4" s="1746"/>
      <c r="BX4" s="1746"/>
      <c r="BY4" s="1746"/>
      <c r="BZ4" s="1746"/>
      <c r="CA4" s="1746"/>
      <c r="CB4" s="1746"/>
      <c r="CC4" s="1746"/>
      <c r="CD4" s="1746"/>
      <c r="CE4" s="1747"/>
      <c r="CF4" s="1277"/>
      <c r="CG4" s="1277"/>
      <c r="CH4" s="1277"/>
      <c r="CI4" s="1277"/>
      <c r="CJ4" s="1277"/>
      <c r="CK4" s="1277"/>
      <c r="CL4" s="1277"/>
      <c r="CM4" s="1277"/>
      <c r="CN4" s="1277"/>
      <c r="CO4" s="1277"/>
      <c r="CP4" s="1277"/>
      <c r="CQ4" s="1277"/>
      <c r="CR4" s="1277"/>
      <c r="CS4" s="1277"/>
      <c r="CT4" s="1277"/>
      <c r="CU4" s="1277"/>
      <c r="CV4" s="1277"/>
      <c r="CW4" s="1277"/>
      <c r="CX4" s="1277"/>
      <c r="CY4" s="1277"/>
      <c r="CZ4" s="1277"/>
      <c r="DA4" s="1277"/>
      <c r="DB4" s="1277"/>
      <c r="DC4" s="1744"/>
      <c r="DD4" s="1744"/>
      <c r="DE4" s="1744"/>
      <c r="DF4" s="1744"/>
      <c r="DG4" s="1745"/>
    </row>
    <row r="5" spans="1:113" x14ac:dyDescent="0.35">
      <c r="A5" s="1750"/>
      <c r="B5" s="1750"/>
      <c r="C5" s="1750"/>
      <c r="D5" s="1750"/>
      <c r="E5" s="1750"/>
      <c r="F5" s="1750"/>
      <c r="G5" s="1750"/>
      <c r="H5" s="1750"/>
      <c r="I5" s="1751"/>
      <c r="J5" s="1287"/>
      <c r="K5" s="1287"/>
      <c r="L5" s="1287"/>
      <c r="M5" s="1287"/>
      <c r="N5" s="1287"/>
      <c r="O5" s="1287"/>
      <c r="P5" s="1287"/>
      <c r="Q5" s="1287"/>
      <c r="R5" s="1287"/>
      <c r="S5" s="1287"/>
      <c r="T5" s="1287"/>
      <c r="U5" s="1287"/>
      <c r="V5" s="1287"/>
      <c r="W5" s="1287"/>
      <c r="X5" s="1287"/>
      <c r="Y5" s="1287"/>
      <c r="Z5" s="1287"/>
      <c r="AA5" s="1287"/>
      <c r="AB5" s="1287"/>
      <c r="AC5" s="1287"/>
      <c r="AD5" s="1287"/>
      <c r="AE5" s="1287"/>
      <c r="AF5" s="1287"/>
      <c r="AG5" s="1748"/>
      <c r="AH5" s="1748"/>
      <c r="AI5" s="1748"/>
      <c r="AJ5" s="1748"/>
      <c r="AK5" s="1749"/>
      <c r="AL5" s="1750"/>
      <c r="AM5" s="1750"/>
      <c r="AN5" s="1750"/>
      <c r="AO5" s="1750"/>
      <c r="AP5" s="1750"/>
      <c r="AQ5" s="1750"/>
      <c r="AR5" s="1750"/>
      <c r="AS5" s="1750"/>
      <c r="AT5" s="1751"/>
      <c r="AU5" s="1287"/>
      <c r="AV5" s="1287"/>
      <c r="AW5" s="1287"/>
      <c r="AX5" s="1287"/>
      <c r="AY5" s="1287"/>
      <c r="AZ5" s="1287"/>
      <c r="BA5" s="1287"/>
      <c r="BB5" s="1287"/>
      <c r="BC5" s="1287"/>
      <c r="BD5" s="1287"/>
      <c r="BE5" s="1287"/>
      <c r="BF5" s="1287"/>
      <c r="BG5" s="1287"/>
      <c r="BH5" s="1287"/>
      <c r="BI5" s="1287"/>
      <c r="BJ5" s="1287"/>
      <c r="BK5" s="1287"/>
      <c r="BL5" s="1287"/>
      <c r="BM5" s="1287"/>
      <c r="BN5" s="1287"/>
      <c r="BO5" s="1287"/>
      <c r="BP5" s="1287"/>
      <c r="BQ5" s="1287"/>
      <c r="BR5" s="1748"/>
      <c r="BS5" s="1748"/>
      <c r="BT5" s="1748"/>
      <c r="BU5" s="1748"/>
      <c r="BV5" s="1749"/>
      <c r="BW5" s="1750"/>
      <c r="BX5" s="1750"/>
      <c r="BY5" s="1750"/>
      <c r="BZ5" s="1750"/>
      <c r="CA5" s="1750"/>
      <c r="CB5" s="1750"/>
      <c r="CC5" s="1750"/>
      <c r="CD5" s="1750"/>
      <c r="CE5" s="1751"/>
      <c r="CF5" s="1287"/>
      <c r="CG5" s="1287"/>
      <c r="CH5" s="1287"/>
      <c r="CI5" s="1287"/>
      <c r="CJ5" s="1287"/>
      <c r="CK5" s="1287"/>
      <c r="CL5" s="1287"/>
      <c r="CM5" s="1287"/>
      <c r="CN5" s="1287"/>
      <c r="CO5" s="1287"/>
      <c r="CP5" s="1287"/>
      <c r="CQ5" s="1287"/>
      <c r="CR5" s="1287"/>
      <c r="CS5" s="1287"/>
      <c r="CT5" s="1287"/>
      <c r="CU5" s="1287"/>
      <c r="CV5" s="1287"/>
      <c r="CW5" s="1287"/>
      <c r="CX5" s="1287"/>
      <c r="CY5" s="1287"/>
      <c r="CZ5" s="1287"/>
      <c r="DA5" s="1287"/>
      <c r="DB5" s="1287"/>
      <c r="DC5" s="1748"/>
      <c r="DD5" s="1748"/>
      <c r="DE5" s="1748"/>
      <c r="DF5" s="1748"/>
      <c r="DG5" s="1749"/>
    </row>
    <row r="6" spans="1:113" x14ac:dyDescent="0.35">
      <c r="A6" s="1750"/>
      <c r="B6" s="1750"/>
      <c r="C6" s="1750"/>
      <c r="D6" s="1750"/>
      <c r="E6" s="1750"/>
      <c r="F6" s="1750"/>
      <c r="G6" s="1750"/>
      <c r="H6" s="1750"/>
      <c r="I6" s="1751"/>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748"/>
      <c r="AH6" s="1748"/>
      <c r="AI6" s="1748"/>
      <c r="AJ6" s="1748"/>
      <c r="AK6" s="1749"/>
      <c r="AL6" s="1750"/>
      <c r="AM6" s="1750"/>
      <c r="AN6" s="1750"/>
      <c r="AO6" s="1750"/>
      <c r="AP6" s="1750"/>
      <c r="AQ6" s="1750"/>
      <c r="AR6" s="1750"/>
      <c r="AS6" s="1750"/>
      <c r="AT6" s="1751"/>
      <c r="AU6" s="1287"/>
      <c r="AV6" s="1287"/>
      <c r="AW6" s="1287"/>
      <c r="AX6" s="1287"/>
      <c r="AY6" s="1287"/>
      <c r="AZ6" s="1287"/>
      <c r="BA6" s="1287"/>
      <c r="BB6" s="1287"/>
      <c r="BC6" s="1287"/>
      <c r="BD6" s="1287"/>
      <c r="BE6" s="1287"/>
      <c r="BF6" s="1287"/>
      <c r="BG6" s="1287"/>
      <c r="BH6" s="1287"/>
      <c r="BI6" s="1287"/>
      <c r="BJ6" s="1287"/>
      <c r="BK6" s="1287"/>
      <c r="BL6" s="1287"/>
      <c r="BM6" s="1287"/>
      <c r="BN6" s="1287"/>
      <c r="BO6" s="1287"/>
      <c r="BP6" s="1287"/>
      <c r="BQ6" s="1287"/>
      <c r="BR6" s="1748"/>
      <c r="BS6" s="1748"/>
      <c r="BT6" s="1748"/>
      <c r="BU6" s="1748"/>
      <c r="BV6" s="1749"/>
      <c r="BW6" s="1750"/>
      <c r="BX6" s="1750"/>
      <c r="BY6" s="1750"/>
      <c r="BZ6" s="1750"/>
      <c r="CA6" s="1750"/>
      <c r="CB6" s="1750"/>
      <c r="CC6" s="1750"/>
      <c r="CD6" s="1750"/>
      <c r="CE6" s="1751"/>
      <c r="CF6" s="1287"/>
      <c r="CG6" s="1287"/>
      <c r="CH6" s="1287"/>
      <c r="CI6" s="1287"/>
      <c r="CJ6" s="1287"/>
      <c r="CK6" s="1287"/>
      <c r="CL6" s="1287"/>
      <c r="CM6" s="1287"/>
      <c r="CN6" s="1287"/>
      <c r="CO6" s="1287"/>
      <c r="CP6" s="1287"/>
      <c r="CQ6" s="1287"/>
      <c r="CR6" s="1287"/>
      <c r="CS6" s="1287"/>
      <c r="CT6" s="1287"/>
      <c r="CU6" s="1287"/>
      <c r="CV6" s="1287"/>
      <c r="CW6" s="1287"/>
      <c r="CX6" s="1287"/>
      <c r="CY6" s="1287"/>
      <c r="CZ6" s="1287"/>
      <c r="DA6" s="1287"/>
      <c r="DB6" s="1287"/>
      <c r="DC6" s="1748"/>
      <c r="DD6" s="1748"/>
      <c r="DE6" s="1748"/>
      <c r="DF6" s="1748"/>
      <c r="DG6" s="1749"/>
    </row>
    <row r="7" spans="1:113" x14ac:dyDescent="0.35">
      <c r="A7" s="1750"/>
      <c r="B7" s="1750"/>
      <c r="C7" s="1750"/>
      <c r="D7" s="1750"/>
      <c r="E7" s="1750"/>
      <c r="F7" s="1750"/>
      <c r="G7" s="1750"/>
      <c r="H7" s="1750"/>
      <c r="I7" s="1751"/>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748"/>
      <c r="AH7" s="1748"/>
      <c r="AI7" s="1748"/>
      <c r="AJ7" s="1748"/>
      <c r="AK7" s="1749"/>
      <c r="AL7" s="1750"/>
      <c r="AM7" s="1750"/>
      <c r="AN7" s="1750"/>
      <c r="AO7" s="1750"/>
      <c r="AP7" s="1750"/>
      <c r="AQ7" s="1750"/>
      <c r="AR7" s="1750"/>
      <c r="AS7" s="1750"/>
      <c r="AT7" s="1751"/>
      <c r="AU7" s="1287"/>
      <c r="AV7" s="1287"/>
      <c r="AW7" s="1287"/>
      <c r="AX7" s="1287"/>
      <c r="AY7" s="1287"/>
      <c r="AZ7" s="1287"/>
      <c r="BA7" s="1287"/>
      <c r="BB7" s="1287"/>
      <c r="BC7" s="1287"/>
      <c r="BD7" s="1287"/>
      <c r="BE7" s="1287"/>
      <c r="BF7" s="1287"/>
      <c r="BG7" s="1287"/>
      <c r="BH7" s="1287"/>
      <c r="BI7" s="1287"/>
      <c r="BJ7" s="1287"/>
      <c r="BK7" s="1287"/>
      <c r="BL7" s="1287"/>
      <c r="BM7" s="1287"/>
      <c r="BN7" s="1287"/>
      <c r="BO7" s="1287"/>
      <c r="BP7" s="1287"/>
      <c r="BQ7" s="1287"/>
      <c r="BR7" s="1748"/>
      <c r="BS7" s="1748"/>
      <c r="BT7" s="1748"/>
      <c r="BU7" s="1748"/>
      <c r="BV7" s="1749"/>
      <c r="BW7" s="1750"/>
      <c r="BX7" s="1750"/>
      <c r="BY7" s="1750"/>
      <c r="BZ7" s="1750"/>
      <c r="CA7" s="1750"/>
      <c r="CB7" s="1750"/>
      <c r="CC7" s="1750"/>
      <c r="CD7" s="1750"/>
      <c r="CE7" s="1751"/>
      <c r="CF7" s="1287"/>
      <c r="CG7" s="1287"/>
      <c r="CH7" s="1287"/>
      <c r="CI7" s="1287"/>
      <c r="CJ7" s="1287"/>
      <c r="CK7" s="1287"/>
      <c r="CL7" s="1287"/>
      <c r="CM7" s="1287"/>
      <c r="CN7" s="1287"/>
      <c r="CO7" s="1287"/>
      <c r="CP7" s="1287"/>
      <c r="CQ7" s="1287"/>
      <c r="CR7" s="1287"/>
      <c r="CS7" s="1287"/>
      <c r="CT7" s="1287"/>
      <c r="CU7" s="1287"/>
      <c r="CV7" s="1287"/>
      <c r="CW7" s="1287"/>
      <c r="CX7" s="1287"/>
      <c r="CY7" s="1287"/>
      <c r="CZ7" s="1287"/>
      <c r="DA7" s="1287"/>
      <c r="DB7" s="1287"/>
      <c r="DC7" s="1748"/>
      <c r="DD7" s="1748"/>
      <c r="DE7" s="1748"/>
      <c r="DF7" s="1748"/>
      <c r="DG7" s="1749"/>
    </row>
    <row r="8" spans="1:113" x14ac:dyDescent="0.35">
      <c r="A8" s="1750"/>
      <c r="B8" s="1750"/>
      <c r="C8" s="1750"/>
      <c r="D8" s="1750"/>
      <c r="E8" s="1750"/>
      <c r="F8" s="1750"/>
      <c r="G8" s="1750"/>
      <c r="H8" s="1750"/>
      <c r="I8" s="1751"/>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748"/>
      <c r="AH8" s="1748"/>
      <c r="AI8" s="1748"/>
      <c r="AJ8" s="1748"/>
      <c r="AK8" s="1749"/>
      <c r="AL8" s="1750"/>
      <c r="AM8" s="1750"/>
      <c r="AN8" s="1750"/>
      <c r="AO8" s="1750"/>
      <c r="AP8" s="1750"/>
      <c r="AQ8" s="1750"/>
      <c r="AR8" s="1750"/>
      <c r="AS8" s="1750"/>
      <c r="AT8" s="1751"/>
      <c r="AU8" s="1287"/>
      <c r="AV8" s="1287"/>
      <c r="AW8" s="1287"/>
      <c r="AX8" s="1287"/>
      <c r="AY8" s="1287"/>
      <c r="AZ8" s="1287"/>
      <c r="BA8" s="1287"/>
      <c r="BB8" s="1287"/>
      <c r="BC8" s="1287"/>
      <c r="BD8" s="1287"/>
      <c r="BE8" s="1287"/>
      <c r="BF8" s="1287"/>
      <c r="BG8" s="1287"/>
      <c r="BH8" s="1287"/>
      <c r="BI8" s="1287"/>
      <c r="BJ8" s="1287"/>
      <c r="BK8" s="1287"/>
      <c r="BL8" s="1287"/>
      <c r="BM8" s="1287"/>
      <c r="BN8" s="1287"/>
      <c r="BO8" s="1287"/>
      <c r="BP8" s="1287"/>
      <c r="BQ8" s="1287"/>
      <c r="BR8" s="1748"/>
      <c r="BS8" s="1748"/>
      <c r="BT8" s="1748"/>
      <c r="BU8" s="1748"/>
      <c r="BV8" s="1749"/>
      <c r="BW8" s="1750"/>
      <c r="BX8" s="1750"/>
      <c r="BY8" s="1750"/>
      <c r="BZ8" s="1750"/>
      <c r="CA8" s="1750"/>
      <c r="CB8" s="1750"/>
      <c r="CC8" s="1750"/>
      <c r="CD8" s="1750"/>
      <c r="CE8" s="1751"/>
      <c r="CF8" s="1287"/>
      <c r="CG8" s="1287"/>
      <c r="CH8" s="1287"/>
      <c r="CI8" s="1287"/>
      <c r="CJ8" s="1287"/>
      <c r="CK8" s="1287"/>
      <c r="CL8" s="1287"/>
      <c r="CM8" s="1287"/>
      <c r="CN8" s="1287"/>
      <c r="CO8" s="1287"/>
      <c r="CP8" s="1287"/>
      <c r="CQ8" s="1287"/>
      <c r="CR8" s="1287"/>
      <c r="CS8" s="1287"/>
      <c r="CT8" s="1287"/>
      <c r="CU8" s="1287"/>
      <c r="CV8" s="1287"/>
      <c r="CW8" s="1287"/>
      <c r="CX8" s="1287"/>
      <c r="CY8" s="1287"/>
      <c r="CZ8" s="1287"/>
      <c r="DA8" s="1287"/>
      <c r="DB8" s="1287"/>
      <c r="DC8" s="1748"/>
      <c r="DD8" s="1748"/>
      <c r="DE8" s="1748"/>
      <c r="DF8" s="1748"/>
      <c r="DG8" s="1749"/>
    </row>
    <row r="9" spans="1:113" x14ac:dyDescent="0.35">
      <c r="A9" s="1750"/>
      <c r="B9" s="1750"/>
      <c r="C9" s="1750"/>
      <c r="D9" s="1750"/>
      <c r="E9" s="1750"/>
      <c r="F9" s="1750"/>
      <c r="G9" s="1750"/>
      <c r="H9" s="1750"/>
      <c r="I9" s="1751"/>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748"/>
      <c r="AH9" s="1748"/>
      <c r="AI9" s="1748"/>
      <c r="AJ9" s="1748"/>
      <c r="AK9" s="1749"/>
      <c r="AL9" s="1750"/>
      <c r="AM9" s="1750"/>
      <c r="AN9" s="1750"/>
      <c r="AO9" s="1750"/>
      <c r="AP9" s="1750"/>
      <c r="AQ9" s="1750"/>
      <c r="AR9" s="1750"/>
      <c r="AS9" s="1750"/>
      <c r="AT9" s="1751"/>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748"/>
      <c r="BS9" s="1748"/>
      <c r="BT9" s="1748"/>
      <c r="BU9" s="1748"/>
      <c r="BV9" s="1749"/>
      <c r="BW9" s="1750"/>
      <c r="BX9" s="1750"/>
      <c r="BY9" s="1750"/>
      <c r="BZ9" s="1750"/>
      <c r="CA9" s="1750"/>
      <c r="CB9" s="1750"/>
      <c r="CC9" s="1750"/>
      <c r="CD9" s="1750"/>
      <c r="CE9" s="1751"/>
      <c r="CF9" s="1287"/>
      <c r="CG9" s="1287"/>
      <c r="CH9" s="1287"/>
      <c r="CI9" s="1287"/>
      <c r="CJ9" s="1287"/>
      <c r="CK9" s="1287"/>
      <c r="CL9" s="1287"/>
      <c r="CM9" s="1287"/>
      <c r="CN9" s="1287"/>
      <c r="CO9" s="1287"/>
      <c r="CP9" s="1287"/>
      <c r="CQ9" s="1287"/>
      <c r="CR9" s="1287"/>
      <c r="CS9" s="1287"/>
      <c r="CT9" s="1287"/>
      <c r="CU9" s="1287"/>
      <c r="CV9" s="1287"/>
      <c r="CW9" s="1287"/>
      <c r="CX9" s="1287"/>
      <c r="CY9" s="1287"/>
      <c r="CZ9" s="1287"/>
      <c r="DA9" s="1287"/>
      <c r="DB9" s="1287"/>
      <c r="DC9" s="1748"/>
      <c r="DD9" s="1748"/>
      <c r="DE9" s="1748"/>
      <c r="DF9" s="1748"/>
      <c r="DG9" s="1749"/>
    </row>
    <row r="10" spans="1:113" x14ac:dyDescent="0.35">
      <c r="A10" s="1750"/>
      <c r="B10" s="1750"/>
      <c r="C10" s="1750"/>
      <c r="D10" s="1750"/>
      <c r="E10" s="1750"/>
      <c r="F10" s="1750"/>
      <c r="G10" s="1750"/>
      <c r="H10" s="1750"/>
      <c r="I10" s="1751"/>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748"/>
      <c r="AH10" s="1748"/>
      <c r="AI10" s="1748"/>
      <c r="AJ10" s="1748"/>
      <c r="AK10" s="1749"/>
      <c r="AL10" s="1750"/>
      <c r="AM10" s="1750"/>
      <c r="AN10" s="1750"/>
      <c r="AO10" s="1750"/>
      <c r="AP10" s="1750"/>
      <c r="AQ10" s="1750"/>
      <c r="AR10" s="1750"/>
      <c r="AS10" s="1750"/>
      <c r="AT10" s="1751"/>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748"/>
      <c r="BS10" s="1748"/>
      <c r="BT10" s="1748"/>
      <c r="BU10" s="1748"/>
      <c r="BV10" s="1749"/>
      <c r="BW10" s="1750"/>
      <c r="BX10" s="1750"/>
      <c r="BY10" s="1750"/>
      <c r="BZ10" s="1750"/>
      <c r="CA10" s="1750"/>
      <c r="CB10" s="1750"/>
      <c r="CC10" s="1750"/>
      <c r="CD10" s="1750"/>
      <c r="CE10" s="1751"/>
      <c r="CF10" s="1287"/>
      <c r="CG10" s="1287"/>
      <c r="CH10" s="1287"/>
      <c r="CI10" s="1287"/>
      <c r="CJ10" s="1287"/>
      <c r="CK10" s="1287"/>
      <c r="CL10" s="1287"/>
      <c r="CM10" s="1287"/>
      <c r="CN10" s="1287"/>
      <c r="CO10" s="1287"/>
      <c r="CP10" s="1287"/>
      <c r="CQ10" s="1287"/>
      <c r="CR10" s="1287"/>
      <c r="CS10" s="1287"/>
      <c r="CT10" s="1287"/>
      <c r="CU10" s="1287"/>
      <c r="CV10" s="1287"/>
      <c r="CW10" s="1287"/>
      <c r="CX10" s="1287"/>
      <c r="CY10" s="1287"/>
      <c r="CZ10" s="1287"/>
      <c r="DA10" s="1287"/>
      <c r="DB10" s="1287"/>
      <c r="DC10" s="1748"/>
      <c r="DD10" s="1748"/>
      <c r="DE10" s="1748"/>
      <c r="DF10" s="1748"/>
      <c r="DG10" s="1749"/>
    </row>
    <row r="11" spans="1:113" x14ac:dyDescent="0.35">
      <c r="A11" s="1750"/>
      <c r="B11" s="1750"/>
      <c r="C11" s="1750"/>
      <c r="D11" s="1750"/>
      <c r="E11" s="1750"/>
      <c r="F11" s="1750"/>
      <c r="G11" s="1750"/>
      <c r="H11" s="1750"/>
      <c r="I11" s="1751"/>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748"/>
      <c r="AH11" s="1748"/>
      <c r="AI11" s="1748"/>
      <c r="AJ11" s="1748"/>
      <c r="AK11" s="1749"/>
      <c r="AL11" s="1750"/>
      <c r="AM11" s="1750"/>
      <c r="AN11" s="1750"/>
      <c r="AO11" s="1750"/>
      <c r="AP11" s="1750"/>
      <c r="AQ11" s="1750"/>
      <c r="AR11" s="1750"/>
      <c r="AS11" s="1750"/>
      <c r="AT11" s="1751"/>
      <c r="AU11" s="1287"/>
      <c r="AV11" s="1287"/>
      <c r="AW11" s="1287"/>
      <c r="AX11" s="1287"/>
      <c r="AY11" s="1287"/>
      <c r="AZ11" s="1287"/>
      <c r="BA11" s="1287"/>
      <c r="BB11" s="1287"/>
      <c r="BC11" s="1287"/>
      <c r="BD11" s="1287"/>
      <c r="BE11" s="1287"/>
      <c r="BF11" s="1287"/>
      <c r="BG11" s="1287"/>
      <c r="BH11" s="1287"/>
      <c r="BI11" s="1287"/>
      <c r="BJ11" s="1287"/>
      <c r="BK11" s="1287"/>
      <c r="BL11" s="1287"/>
      <c r="BM11" s="1287"/>
      <c r="BN11" s="1287"/>
      <c r="BO11" s="1287"/>
      <c r="BP11" s="1287"/>
      <c r="BQ11" s="1287"/>
      <c r="BR11" s="1748"/>
      <c r="BS11" s="1748"/>
      <c r="BT11" s="1748"/>
      <c r="BU11" s="1748"/>
      <c r="BV11" s="1749"/>
      <c r="BW11" s="1750"/>
      <c r="BX11" s="1750"/>
      <c r="BY11" s="1750"/>
      <c r="BZ11" s="1750"/>
      <c r="CA11" s="1750"/>
      <c r="CB11" s="1750"/>
      <c r="CC11" s="1750"/>
      <c r="CD11" s="1750"/>
      <c r="CE11" s="1751"/>
      <c r="CF11" s="1287"/>
      <c r="CG11" s="1287"/>
      <c r="CH11" s="1287"/>
      <c r="CI11" s="1287"/>
      <c r="CJ11" s="1287"/>
      <c r="CK11" s="1287"/>
      <c r="CL11" s="1287"/>
      <c r="CM11" s="1287"/>
      <c r="CN11" s="1287"/>
      <c r="CO11" s="1287"/>
      <c r="CP11" s="1287"/>
      <c r="CQ11" s="1287"/>
      <c r="CR11" s="1287"/>
      <c r="CS11" s="1287"/>
      <c r="CT11" s="1287"/>
      <c r="CU11" s="1287"/>
      <c r="CV11" s="1287"/>
      <c r="CW11" s="1287"/>
      <c r="CX11" s="1287"/>
      <c r="CY11" s="1287"/>
      <c r="CZ11" s="1287"/>
      <c r="DA11" s="1287"/>
      <c r="DB11" s="1287"/>
      <c r="DC11" s="1748"/>
      <c r="DD11" s="1748"/>
      <c r="DE11" s="1748"/>
      <c r="DF11" s="1748"/>
      <c r="DG11" s="1749"/>
    </row>
    <row r="12" spans="1:113" x14ac:dyDescent="0.35">
      <c r="A12" s="1750"/>
      <c r="B12" s="1750"/>
      <c r="C12" s="1750"/>
      <c r="D12" s="1750"/>
      <c r="E12" s="1750"/>
      <c r="F12" s="1750"/>
      <c r="G12" s="1750"/>
      <c r="H12" s="1750"/>
      <c r="I12" s="1751"/>
      <c r="J12" s="1287"/>
      <c r="K12" s="1287"/>
      <c r="L12" s="1287"/>
      <c r="M12" s="1287"/>
      <c r="N12" s="1287"/>
      <c r="O12" s="1287"/>
      <c r="P12" s="1287"/>
      <c r="Q12" s="1287"/>
      <c r="R12" s="1287"/>
      <c r="S12" s="1287"/>
      <c r="T12" s="1287"/>
      <c r="U12" s="1287"/>
      <c r="V12" s="1287"/>
      <c r="W12" s="1287"/>
      <c r="X12" s="1287"/>
      <c r="Y12" s="1287"/>
      <c r="Z12" s="1287"/>
      <c r="AA12" s="1287"/>
      <c r="AB12" s="1287"/>
      <c r="AC12" s="1287"/>
      <c r="AD12" s="1287"/>
      <c r="AE12" s="1287"/>
      <c r="AF12" s="1287"/>
      <c r="AG12" s="1748"/>
      <c r="AH12" s="1748"/>
      <c r="AI12" s="1748"/>
      <c r="AJ12" s="1748"/>
      <c r="AK12" s="1749"/>
      <c r="AL12" s="1750"/>
      <c r="AM12" s="1750"/>
      <c r="AN12" s="1750"/>
      <c r="AO12" s="1750"/>
      <c r="AP12" s="1750"/>
      <c r="AQ12" s="1750"/>
      <c r="AR12" s="1750"/>
      <c r="AS12" s="1750"/>
      <c r="AT12" s="1751"/>
      <c r="AU12" s="1287"/>
      <c r="AV12" s="1287"/>
      <c r="AW12" s="1287"/>
      <c r="AX12" s="1287"/>
      <c r="AY12" s="1287"/>
      <c r="AZ12" s="1287"/>
      <c r="BA12" s="1287"/>
      <c r="BB12" s="1287"/>
      <c r="BC12" s="1287"/>
      <c r="BD12" s="1287"/>
      <c r="BE12" s="1287"/>
      <c r="BF12" s="1287"/>
      <c r="BG12" s="1287"/>
      <c r="BH12" s="1287"/>
      <c r="BI12" s="1287"/>
      <c r="BJ12" s="1287"/>
      <c r="BK12" s="1287"/>
      <c r="BL12" s="1287"/>
      <c r="BM12" s="1287"/>
      <c r="BN12" s="1287"/>
      <c r="BO12" s="1287"/>
      <c r="BP12" s="1287"/>
      <c r="BQ12" s="1287"/>
      <c r="BR12" s="1748"/>
      <c r="BS12" s="1748"/>
      <c r="BT12" s="1748"/>
      <c r="BU12" s="1748"/>
      <c r="BV12" s="1749"/>
      <c r="BW12" s="1750"/>
      <c r="BX12" s="1750"/>
      <c r="BY12" s="1750"/>
      <c r="BZ12" s="1750"/>
      <c r="CA12" s="1750"/>
      <c r="CB12" s="1750"/>
      <c r="CC12" s="1750"/>
      <c r="CD12" s="1750"/>
      <c r="CE12" s="1751"/>
      <c r="CF12" s="1287"/>
      <c r="CG12" s="1287"/>
      <c r="CH12" s="1287"/>
      <c r="CI12" s="1287"/>
      <c r="CJ12" s="1287"/>
      <c r="CK12" s="1287"/>
      <c r="CL12" s="1287"/>
      <c r="CM12" s="1287"/>
      <c r="CN12" s="1287"/>
      <c r="CO12" s="1287"/>
      <c r="CP12" s="1287"/>
      <c r="CQ12" s="1287"/>
      <c r="CR12" s="1287"/>
      <c r="CS12" s="1287"/>
      <c r="CT12" s="1287"/>
      <c r="CU12" s="1287"/>
      <c r="CV12" s="1287"/>
      <c r="CW12" s="1287"/>
      <c r="CX12" s="1287"/>
      <c r="CY12" s="1287"/>
      <c r="CZ12" s="1287"/>
      <c r="DA12" s="1287"/>
      <c r="DB12" s="1287"/>
      <c r="DC12" s="1748"/>
      <c r="DD12" s="1748"/>
      <c r="DE12" s="1748"/>
      <c r="DF12" s="1748"/>
      <c r="DG12" s="1749"/>
    </row>
    <row r="13" spans="1:113" x14ac:dyDescent="0.35">
      <c r="A13" s="1750"/>
      <c r="B13" s="1750"/>
      <c r="C13" s="1750"/>
      <c r="D13" s="1750"/>
      <c r="E13" s="1750"/>
      <c r="F13" s="1750"/>
      <c r="G13" s="1750"/>
      <c r="H13" s="1750"/>
      <c r="I13" s="1751"/>
      <c r="J13" s="1287"/>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748"/>
      <c r="AH13" s="1748"/>
      <c r="AI13" s="1748"/>
      <c r="AJ13" s="1748"/>
      <c r="AK13" s="1749"/>
      <c r="AL13" s="1750"/>
      <c r="AM13" s="1750"/>
      <c r="AN13" s="1750"/>
      <c r="AO13" s="1750"/>
      <c r="AP13" s="1750"/>
      <c r="AQ13" s="1750"/>
      <c r="AR13" s="1750"/>
      <c r="AS13" s="1750"/>
      <c r="AT13" s="1751"/>
      <c r="AU13" s="1287"/>
      <c r="AV13" s="1287"/>
      <c r="AW13" s="1287"/>
      <c r="AX13" s="1287"/>
      <c r="AY13" s="1287"/>
      <c r="AZ13" s="1287"/>
      <c r="BA13" s="1287"/>
      <c r="BB13" s="1287"/>
      <c r="BC13" s="1287"/>
      <c r="BD13" s="1287"/>
      <c r="BE13" s="1287"/>
      <c r="BF13" s="1287"/>
      <c r="BG13" s="1287"/>
      <c r="BH13" s="1287"/>
      <c r="BI13" s="1287"/>
      <c r="BJ13" s="1287"/>
      <c r="BK13" s="1287"/>
      <c r="BL13" s="1287"/>
      <c r="BM13" s="1287"/>
      <c r="BN13" s="1287"/>
      <c r="BO13" s="1287"/>
      <c r="BP13" s="1287"/>
      <c r="BQ13" s="1287"/>
      <c r="BR13" s="1748"/>
      <c r="BS13" s="1748"/>
      <c r="BT13" s="1748"/>
      <c r="BU13" s="1748"/>
      <c r="BV13" s="1749"/>
      <c r="BW13" s="1750"/>
      <c r="BX13" s="1750"/>
      <c r="BY13" s="1750"/>
      <c r="BZ13" s="1750"/>
      <c r="CA13" s="1750"/>
      <c r="CB13" s="1750"/>
      <c r="CC13" s="1750"/>
      <c r="CD13" s="1750"/>
      <c r="CE13" s="1751"/>
      <c r="CF13" s="1287"/>
      <c r="CG13" s="1287"/>
      <c r="CH13" s="1287"/>
      <c r="CI13" s="1287"/>
      <c r="CJ13" s="1287"/>
      <c r="CK13" s="1287"/>
      <c r="CL13" s="1287"/>
      <c r="CM13" s="1287"/>
      <c r="CN13" s="1287"/>
      <c r="CO13" s="1287"/>
      <c r="CP13" s="1287"/>
      <c r="CQ13" s="1287"/>
      <c r="CR13" s="1287"/>
      <c r="CS13" s="1287"/>
      <c r="CT13" s="1287"/>
      <c r="CU13" s="1287"/>
      <c r="CV13" s="1287"/>
      <c r="CW13" s="1287"/>
      <c r="CX13" s="1287"/>
      <c r="CY13" s="1287"/>
      <c r="CZ13" s="1287"/>
      <c r="DA13" s="1287"/>
      <c r="DB13" s="1287"/>
      <c r="DC13" s="1748"/>
      <c r="DD13" s="1748"/>
      <c r="DE13" s="1748"/>
      <c r="DF13" s="1748"/>
      <c r="DG13" s="1749"/>
    </row>
    <row r="14" spans="1:113" x14ac:dyDescent="0.35">
      <c r="A14" s="1750"/>
      <c r="B14" s="1750"/>
      <c r="C14" s="1750"/>
      <c r="D14" s="1750"/>
      <c r="E14" s="1750"/>
      <c r="F14" s="1750"/>
      <c r="G14" s="1750"/>
      <c r="H14" s="1750"/>
      <c r="I14" s="1751"/>
      <c r="J14" s="1287"/>
      <c r="K14" s="1287"/>
      <c r="L14" s="1287"/>
      <c r="M14" s="1287"/>
      <c r="N14" s="1287"/>
      <c r="O14" s="1287"/>
      <c r="P14" s="1287"/>
      <c r="Q14" s="1287"/>
      <c r="R14" s="1287"/>
      <c r="S14" s="1287"/>
      <c r="T14" s="1287"/>
      <c r="U14" s="1287"/>
      <c r="V14" s="1287"/>
      <c r="W14" s="1287"/>
      <c r="X14" s="1287"/>
      <c r="Y14" s="1287"/>
      <c r="Z14" s="1287"/>
      <c r="AA14" s="1287"/>
      <c r="AB14" s="1287"/>
      <c r="AC14" s="1287"/>
      <c r="AD14" s="1287"/>
      <c r="AE14" s="1287"/>
      <c r="AF14" s="1287"/>
      <c r="AG14" s="1748"/>
      <c r="AH14" s="1748"/>
      <c r="AI14" s="1748"/>
      <c r="AJ14" s="1748"/>
      <c r="AK14" s="1749"/>
      <c r="AL14" s="1750"/>
      <c r="AM14" s="1750"/>
      <c r="AN14" s="1750"/>
      <c r="AO14" s="1750"/>
      <c r="AP14" s="1750"/>
      <c r="AQ14" s="1750"/>
      <c r="AR14" s="1750"/>
      <c r="AS14" s="1750"/>
      <c r="AT14" s="1751"/>
      <c r="AU14" s="1287"/>
      <c r="AV14" s="1287"/>
      <c r="AW14" s="1287"/>
      <c r="AX14" s="1287"/>
      <c r="AY14" s="1287"/>
      <c r="AZ14" s="1287"/>
      <c r="BA14" s="1287"/>
      <c r="BB14" s="1287"/>
      <c r="BC14" s="1287"/>
      <c r="BD14" s="1287"/>
      <c r="BE14" s="1287"/>
      <c r="BF14" s="1287"/>
      <c r="BG14" s="1287"/>
      <c r="BH14" s="1287"/>
      <c r="BI14" s="1287"/>
      <c r="BJ14" s="1287"/>
      <c r="BK14" s="1287"/>
      <c r="BL14" s="1287"/>
      <c r="BM14" s="1287"/>
      <c r="BN14" s="1287"/>
      <c r="BO14" s="1287"/>
      <c r="BP14" s="1287"/>
      <c r="BQ14" s="1287"/>
      <c r="BR14" s="1748"/>
      <c r="BS14" s="1748"/>
      <c r="BT14" s="1748"/>
      <c r="BU14" s="1748"/>
      <c r="BV14" s="1749"/>
      <c r="BW14" s="1750"/>
      <c r="BX14" s="1750"/>
      <c r="BY14" s="1750"/>
      <c r="BZ14" s="1750"/>
      <c r="CA14" s="1750"/>
      <c r="CB14" s="1750"/>
      <c r="CC14" s="1750"/>
      <c r="CD14" s="1750"/>
      <c r="CE14" s="1751"/>
      <c r="CF14" s="1287"/>
      <c r="CG14" s="1287"/>
      <c r="CH14" s="1287"/>
      <c r="CI14" s="1287"/>
      <c r="CJ14" s="1287"/>
      <c r="CK14" s="1287"/>
      <c r="CL14" s="1287"/>
      <c r="CM14" s="1287"/>
      <c r="CN14" s="1287"/>
      <c r="CO14" s="1287"/>
      <c r="CP14" s="1287"/>
      <c r="CQ14" s="1287"/>
      <c r="CR14" s="1287"/>
      <c r="CS14" s="1287"/>
      <c r="CT14" s="1287"/>
      <c r="CU14" s="1287"/>
      <c r="CV14" s="1287"/>
      <c r="CW14" s="1287"/>
      <c r="CX14" s="1287"/>
      <c r="CY14" s="1287"/>
      <c r="CZ14" s="1287"/>
      <c r="DA14" s="1287"/>
      <c r="DB14" s="1287"/>
      <c r="DC14" s="1748"/>
      <c r="DD14" s="1748"/>
      <c r="DE14" s="1748"/>
      <c r="DF14" s="1748"/>
      <c r="DG14" s="1749"/>
    </row>
    <row r="15" spans="1:113" x14ac:dyDescent="0.35">
      <c r="A15" s="1750"/>
      <c r="B15" s="1750"/>
      <c r="C15" s="1750"/>
      <c r="D15" s="1750"/>
      <c r="E15" s="1750"/>
      <c r="F15" s="1750"/>
      <c r="G15" s="1750"/>
      <c r="H15" s="1750"/>
      <c r="I15" s="1751"/>
      <c r="J15" s="1287"/>
      <c r="K15" s="1287"/>
      <c r="L15" s="1287"/>
      <c r="M15" s="1287"/>
      <c r="N15" s="1287"/>
      <c r="O15" s="1287"/>
      <c r="P15" s="1287"/>
      <c r="Q15" s="1287"/>
      <c r="R15" s="1287"/>
      <c r="S15" s="1287"/>
      <c r="T15" s="1287"/>
      <c r="U15" s="1287"/>
      <c r="V15" s="1287"/>
      <c r="W15" s="1287"/>
      <c r="X15" s="1287"/>
      <c r="Y15" s="1287"/>
      <c r="Z15" s="1287"/>
      <c r="AA15" s="1287"/>
      <c r="AB15" s="1287"/>
      <c r="AC15" s="1287"/>
      <c r="AD15" s="1287"/>
      <c r="AE15" s="1287"/>
      <c r="AF15" s="1287"/>
      <c r="AG15" s="1748"/>
      <c r="AH15" s="1748"/>
      <c r="AI15" s="1748"/>
      <c r="AJ15" s="1748"/>
      <c r="AK15" s="1749"/>
      <c r="AL15" s="1750"/>
      <c r="AM15" s="1750"/>
      <c r="AN15" s="1750"/>
      <c r="AO15" s="1750"/>
      <c r="AP15" s="1750"/>
      <c r="AQ15" s="1750"/>
      <c r="AR15" s="1750"/>
      <c r="AS15" s="1750"/>
      <c r="AT15" s="1751"/>
      <c r="AU15" s="1287"/>
      <c r="AV15" s="1287"/>
      <c r="AW15" s="1287"/>
      <c r="AX15" s="1287"/>
      <c r="AY15" s="1287"/>
      <c r="AZ15" s="1287"/>
      <c r="BA15" s="1287"/>
      <c r="BB15" s="1287"/>
      <c r="BC15" s="1287"/>
      <c r="BD15" s="1287"/>
      <c r="BE15" s="1287"/>
      <c r="BF15" s="1287"/>
      <c r="BG15" s="1287"/>
      <c r="BH15" s="1287"/>
      <c r="BI15" s="1287"/>
      <c r="BJ15" s="1287"/>
      <c r="BK15" s="1287"/>
      <c r="BL15" s="1287"/>
      <c r="BM15" s="1287"/>
      <c r="BN15" s="1287"/>
      <c r="BO15" s="1287"/>
      <c r="BP15" s="1287"/>
      <c r="BQ15" s="1287"/>
      <c r="BR15" s="1748"/>
      <c r="BS15" s="1748"/>
      <c r="BT15" s="1748"/>
      <c r="BU15" s="1748"/>
      <c r="BV15" s="1749"/>
      <c r="BW15" s="1750"/>
      <c r="BX15" s="1750"/>
      <c r="BY15" s="1750"/>
      <c r="BZ15" s="1750"/>
      <c r="CA15" s="1750"/>
      <c r="CB15" s="1750"/>
      <c r="CC15" s="1750"/>
      <c r="CD15" s="1750"/>
      <c r="CE15" s="1751"/>
      <c r="CF15" s="1287"/>
      <c r="CG15" s="1287"/>
      <c r="CH15" s="1287"/>
      <c r="CI15" s="1287"/>
      <c r="CJ15" s="1287"/>
      <c r="CK15" s="1287"/>
      <c r="CL15" s="1287"/>
      <c r="CM15" s="1287"/>
      <c r="CN15" s="1287"/>
      <c r="CO15" s="1287"/>
      <c r="CP15" s="1287"/>
      <c r="CQ15" s="1287"/>
      <c r="CR15" s="1287"/>
      <c r="CS15" s="1287"/>
      <c r="CT15" s="1287"/>
      <c r="CU15" s="1287"/>
      <c r="CV15" s="1287"/>
      <c r="CW15" s="1287"/>
      <c r="CX15" s="1287"/>
      <c r="CY15" s="1287"/>
      <c r="CZ15" s="1287"/>
      <c r="DA15" s="1287"/>
      <c r="DB15" s="1287"/>
      <c r="DC15" s="1748"/>
      <c r="DD15" s="1748"/>
      <c r="DE15" s="1748"/>
      <c r="DF15" s="1748"/>
      <c r="DG15" s="1749"/>
    </row>
    <row r="16" spans="1:113" x14ac:dyDescent="0.35">
      <c r="A16" s="1750"/>
      <c r="B16" s="1750"/>
      <c r="C16" s="1750"/>
      <c r="D16" s="1750"/>
      <c r="E16" s="1750"/>
      <c r="F16" s="1750"/>
      <c r="G16" s="1750"/>
      <c r="H16" s="1750"/>
      <c r="I16" s="1751"/>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748"/>
      <c r="AH16" s="1748"/>
      <c r="AI16" s="1748"/>
      <c r="AJ16" s="1748"/>
      <c r="AK16" s="1749"/>
      <c r="AL16" s="1750"/>
      <c r="AM16" s="1750"/>
      <c r="AN16" s="1750"/>
      <c r="AO16" s="1750"/>
      <c r="AP16" s="1750"/>
      <c r="AQ16" s="1750"/>
      <c r="AR16" s="1750"/>
      <c r="AS16" s="1750"/>
      <c r="AT16" s="1751"/>
      <c r="AU16" s="1287"/>
      <c r="AV16" s="1287"/>
      <c r="AW16" s="1287"/>
      <c r="AX16" s="1287"/>
      <c r="AY16" s="1287"/>
      <c r="AZ16" s="1287"/>
      <c r="BA16" s="1287"/>
      <c r="BB16" s="1287"/>
      <c r="BC16" s="1287"/>
      <c r="BD16" s="1287"/>
      <c r="BE16" s="1287"/>
      <c r="BF16" s="1287"/>
      <c r="BG16" s="1287"/>
      <c r="BH16" s="1287"/>
      <c r="BI16" s="1287"/>
      <c r="BJ16" s="1287"/>
      <c r="BK16" s="1287"/>
      <c r="BL16" s="1287"/>
      <c r="BM16" s="1287"/>
      <c r="BN16" s="1287"/>
      <c r="BO16" s="1287"/>
      <c r="BP16" s="1287"/>
      <c r="BQ16" s="1287"/>
      <c r="BR16" s="1748"/>
      <c r="BS16" s="1748"/>
      <c r="BT16" s="1748"/>
      <c r="BU16" s="1748"/>
      <c r="BV16" s="1749"/>
      <c r="BW16" s="1750"/>
      <c r="BX16" s="1750"/>
      <c r="BY16" s="1750"/>
      <c r="BZ16" s="1750"/>
      <c r="CA16" s="1750"/>
      <c r="CB16" s="1750"/>
      <c r="CC16" s="1750"/>
      <c r="CD16" s="1750"/>
      <c r="CE16" s="1751"/>
      <c r="CF16" s="1287"/>
      <c r="CG16" s="1287"/>
      <c r="CH16" s="1287"/>
      <c r="CI16" s="1287"/>
      <c r="CJ16" s="1287"/>
      <c r="CK16" s="1287"/>
      <c r="CL16" s="1287"/>
      <c r="CM16" s="1287"/>
      <c r="CN16" s="1287"/>
      <c r="CO16" s="1287"/>
      <c r="CP16" s="1287"/>
      <c r="CQ16" s="1287"/>
      <c r="CR16" s="1287"/>
      <c r="CS16" s="1287"/>
      <c r="CT16" s="1287"/>
      <c r="CU16" s="1287"/>
      <c r="CV16" s="1287"/>
      <c r="CW16" s="1287"/>
      <c r="CX16" s="1287"/>
      <c r="CY16" s="1287"/>
      <c r="CZ16" s="1287"/>
      <c r="DA16" s="1287"/>
      <c r="DB16" s="1287"/>
      <c r="DC16" s="1748"/>
      <c r="DD16" s="1748"/>
      <c r="DE16" s="1748"/>
      <c r="DF16" s="1748"/>
      <c r="DG16" s="1749"/>
    </row>
    <row r="17" spans="1:111" x14ac:dyDescent="0.35">
      <c r="A17" s="1750"/>
      <c r="B17" s="1750"/>
      <c r="C17" s="1750"/>
      <c r="D17" s="1750"/>
      <c r="E17" s="1750"/>
      <c r="F17" s="1750"/>
      <c r="G17" s="1750"/>
      <c r="H17" s="1750"/>
      <c r="I17" s="1751"/>
      <c r="J17" s="1287"/>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748"/>
      <c r="AH17" s="1748"/>
      <c r="AI17" s="1748"/>
      <c r="AJ17" s="1748"/>
      <c r="AK17" s="1749"/>
      <c r="AL17" s="1750"/>
      <c r="AM17" s="1750"/>
      <c r="AN17" s="1750"/>
      <c r="AO17" s="1750"/>
      <c r="AP17" s="1750"/>
      <c r="AQ17" s="1750"/>
      <c r="AR17" s="1750"/>
      <c r="AS17" s="1750"/>
      <c r="AT17" s="1751"/>
      <c r="AU17" s="1287"/>
      <c r="AV17" s="1287"/>
      <c r="AW17" s="1287"/>
      <c r="AX17" s="1287"/>
      <c r="AY17" s="1287"/>
      <c r="AZ17" s="1287"/>
      <c r="BA17" s="1287"/>
      <c r="BB17" s="1287"/>
      <c r="BC17" s="1287"/>
      <c r="BD17" s="1287"/>
      <c r="BE17" s="1287"/>
      <c r="BF17" s="1287"/>
      <c r="BG17" s="1287"/>
      <c r="BH17" s="1287"/>
      <c r="BI17" s="1287"/>
      <c r="BJ17" s="1287"/>
      <c r="BK17" s="1287"/>
      <c r="BL17" s="1287"/>
      <c r="BM17" s="1287"/>
      <c r="BN17" s="1287"/>
      <c r="BO17" s="1287"/>
      <c r="BP17" s="1287"/>
      <c r="BQ17" s="1287"/>
      <c r="BR17" s="1748"/>
      <c r="BS17" s="1748"/>
      <c r="BT17" s="1748"/>
      <c r="BU17" s="1748"/>
      <c r="BV17" s="1749"/>
      <c r="BW17" s="1750"/>
      <c r="BX17" s="1750"/>
      <c r="BY17" s="1750"/>
      <c r="BZ17" s="1750"/>
      <c r="CA17" s="1750"/>
      <c r="CB17" s="1750"/>
      <c r="CC17" s="1750"/>
      <c r="CD17" s="1750"/>
      <c r="CE17" s="1751"/>
      <c r="CF17" s="1287"/>
      <c r="CG17" s="1287"/>
      <c r="CH17" s="1287"/>
      <c r="CI17" s="1287"/>
      <c r="CJ17" s="1287"/>
      <c r="CK17" s="1287"/>
      <c r="CL17" s="1287"/>
      <c r="CM17" s="1287"/>
      <c r="CN17" s="1287"/>
      <c r="CO17" s="1287"/>
      <c r="CP17" s="1287"/>
      <c r="CQ17" s="1287"/>
      <c r="CR17" s="1287"/>
      <c r="CS17" s="1287"/>
      <c r="CT17" s="1287"/>
      <c r="CU17" s="1287"/>
      <c r="CV17" s="1287"/>
      <c r="CW17" s="1287"/>
      <c r="CX17" s="1287"/>
      <c r="CY17" s="1287"/>
      <c r="CZ17" s="1287"/>
      <c r="DA17" s="1287"/>
      <c r="DB17" s="1287"/>
      <c r="DC17" s="1748"/>
      <c r="DD17" s="1748"/>
      <c r="DE17" s="1748"/>
      <c r="DF17" s="1748"/>
      <c r="DG17" s="1749"/>
    </row>
    <row r="18" spans="1:111" x14ac:dyDescent="0.35">
      <c r="A18" s="1750"/>
      <c r="B18" s="1750"/>
      <c r="C18" s="1750"/>
      <c r="D18" s="1750"/>
      <c r="E18" s="1750"/>
      <c r="F18" s="1750"/>
      <c r="G18" s="1750"/>
      <c r="H18" s="1750"/>
      <c r="I18" s="1751"/>
      <c r="J18" s="1287"/>
      <c r="K18" s="1287"/>
      <c r="L18" s="1287"/>
      <c r="M18" s="1287"/>
      <c r="N18" s="1287"/>
      <c r="O18" s="1287"/>
      <c r="P18" s="1287"/>
      <c r="Q18" s="1287"/>
      <c r="R18" s="1287"/>
      <c r="S18" s="1287"/>
      <c r="T18" s="1287"/>
      <c r="U18" s="1287"/>
      <c r="V18" s="1287"/>
      <c r="W18" s="1287"/>
      <c r="X18" s="1287"/>
      <c r="Y18" s="1287"/>
      <c r="Z18" s="1287"/>
      <c r="AA18" s="1287"/>
      <c r="AB18" s="1287"/>
      <c r="AC18" s="1287"/>
      <c r="AD18" s="1287"/>
      <c r="AE18" s="1287"/>
      <c r="AF18" s="1287"/>
      <c r="AG18" s="1748"/>
      <c r="AH18" s="1748"/>
      <c r="AI18" s="1748"/>
      <c r="AJ18" s="1748"/>
      <c r="AK18" s="1749"/>
      <c r="AL18" s="1750"/>
      <c r="AM18" s="1750"/>
      <c r="AN18" s="1750"/>
      <c r="AO18" s="1750"/>
      <c r="AP18" s="1750"/>
      <c r="AQ18" s="1750"/>
      <c r="AR18" s="1750"/>
      <c r="AS18" s="1750"/>
      <c r="AT18" s="1751"/>
      <c r="AU18" s="1287"/>
      <c r="AV18" s="1287"/>
      <c r="AW18" s="1287"/>
      <c r="AX18" s="1287"/>
      <c r="AY18" s="1287"/>
      <c r="AZ18" s="1287"/>
      <c r="BA18" s="1287"/>
      <c r="BB18" s="1287"/>
      <c r="BC18" s="1287"/>
      <c r="BD18" s="1287"/>
      <c r="BE18" s="1287"/>
      <c r="BF18" s="1287"/>
      <c r="BG18" s="1287"/>
      <c r="BH18" s="1287"/>
      <c r="BI18" s="1287"/>
      <c r="BJ18" s="1287"/>
      <c r="BK18" s="1287"/>
      <c r="BL18" s="1287"/>
      <c r="BM18" s="1287"/>
      <c r="BN18" s="1287"/>
      <c r="BO18" s="1287"/>
      <c r="BP18" s="1287"/>
      <c r="BQ18" s="1287"/>
      <c r="BR18" s="1748"/>
      <c r="BS18" s="1748"/>
      <c r="BT18" s="1748"/>
      <c r="BU18" s="1748"/>
      <c r="BV18" s="1749"/>
      <c r="BW18" s="1750"/>
      <c r="BX18" s="1750"/>
      <c r="BY18" s="1750"/>
      <c r="BZ18" s="1750"/>
      <c r="CA18" s="1750"/>
      <c r="CB18" s="1750"/>
      <c r="CC18" s="1750"/>
      <c r="CD18" s="1750"/>
      <c r="CE18" s="1751"/>
      <c r="CF18" s="1287"/>
      <c r="CG18" s="1287"/>
      <c r="CH18" s="1287"/>
      <c r="CI18" s="1287"/>
      <c r="CJ18" s="1287"/>
      <c r="CK18" s="1287"/>
      <c r="CL18" s="1287"/>
      <c r="CM18" s="1287"/>
      <c r="CN18" s="1287"/>
      <c r="CO18" s="1287"/>
      <c r="CP18" s="1287"/>
      <c r="CQ18" s="1287"/>
      <c r="CR18" s="1287"/>
      <c r="CS18" s="1287"/>
      <c r="CT18" s="1287"/>
      <c r="CU18" s="1287"/>
      <c r="CV18" s="1287"/>
      <c r="CW18" s="1287"/>
      <c r="CX18" s="1287"/>
      <c r="CY18" s="1287"/>
      <c r="CZ18" s="1287"/>
      <c r="DA18" s="1287"/>
      <c r="DB18" s="1287"/>
      <c r="DC18" s="1748"/>
      <c r="DD18" s="1748"/>
      <c r="DE18" s="1748"/>
      <c r="DF18" s="1748"/>
      <c r="DG18" s="1749"/>
    </row>
    <row r="19" spans="1:111" x14ac:dyDescent="0.35">
      <c r="A19" s="1750"/>
      <c r="B19" s="1750"/>
      <c r="C19" s="1750"/>
      <c r="D19" s="1750"/>
      <c r="E19" s="1750"/>
      <c r="F19" s="1750"/>
      <c r="G19" s="1750"/>
      <c r="H19" s="1750"/>
      <c r="I19" s="1751"/>
      <c r="J19" s="1287"/>
      <c r="K19" s="1287"/>
      <c r="L19" s="1287"/>
      <c r="M19" s="1287"/>
      <c r="N19" s="1287"/>
      <c r="O19" s="1287"/>
      <c r="P19" s="1287"/>
      <c r="Q19" s="1287"/>
      <c r="R19" s="1287"/>
      <c r="S19" s="1287"/>
      <c r="T19" s="1287"/>
      <c r="U19" s="1287"/>
      <c r="V19" s="1287"/>
      <c r="W19" s="1287"/>
      <c r="X19" s="1287"/>
      <c r="Y19" s="1287"/>
      <c r="Z19" s="1287"/>
      <c r="AA19" s="1287"/>
      <c r="AB19" s="1287"/>
      <c r="AC19" s="1287"/>
      <c r="AD19" s="1287"/>
      <c r="AE19" s="1287"/>
      <c r="AF19" s="1287"/>
      <c r="AG19" s="1748"/>
      <c r="AH19" s="1748"/>
      <c r="AI19" s="1748"/>
      <c r="AJ19" s="1748"/>
      <c r="AK19" s="1749"/>
      <c r="AL19" s="1750"/>
      <c r="AM19" s="1750"/>
      <c r="AN19" s="1750"/>
      <c r="AO19" s="1750"/>
      <c r="AP19" s="1750"/>
      <c r="AQ19" s="1750"/>
      <c r="AR19" s="1750"/>
      <c r="AS19" s="1750"/>
      <c r="AT19" s="1751"/>
      <c r="AU19" s="1287"/>
      <c r="AV19" s="1287"/>
      <c r="AW19" s="1287"/>
      <c r="AX19" s="1287"/>
      <c r="AY19" s="1287"/>
      <c r="AZ19" s="1287"/>
      <c r="BA19" s="1287"/>
      <c r="BB19" s="1287"/>
      <c r="BC19" s="1287"/>
      <c r="BD19" s="1287"/>
      <c r="BE19" s="1287"/>
      <c r="BF19" s="1287"/>
      <c r="BG19" s="1287"/>
      <c r="BH19" s="1287"/>
      <c r="BI19" s="1287"/>
      <c r="BJ19" s="1287"/>
      <c r="BK19" s="1287"/>
      <c r="BL19" s="1287"/>
      <c r="BM19" s="1287"/>
      <c r="BN19" s="1287"/>
      <c r="BO19" s="1287"/>
      <c r="BP19" s="1287"/>
      <c r="BQ19" s="1287"/>
      <c r="BR19" s="1748"/>
      <c r="BS19" s="1748"/>
      <c r="BT19" s="1748"/>
      <c r="BU19" s="1748"/>
      <c r="BV19" s="1749"/>
      <c r="BW19" s="1750"/>
      <c r="BX19" s="1750"/>
      <c r="BY19" s="1750"/>
      <c r="BZ19" s="1750"/>
      <c r="CA19" s="1750"/>
      <c r="CB19" s="1750"/>
      <c r="CC19" s="1750"/>
      <c r="CD19" s="1750"/>
      <c r="CE19" s="1751"/>
      <c r="CF19" s="1287"/>
      <c r="CG19" s="1287"/>
      <c r="CH19" s="1287"/>
      <c r="CI19" s="1287"/>
      <c r="CJ19" s="1287"/>
      <c r="CK19" s="1287"/>
      <c r="CL19" s="1287"/>
      <c r="CM19" s="1287"/>
      <c r="CN19" s="1287"/>
      <c r="CO19" s="1287"/>
      <c r="CP19" s="1287"/>
      <c r="CQ19" s="1287"/>
      <c r="CR19" s="1287"/>
      <c r="CS19" s="1287"/>
      <c r="CT19" s="1287"/>
      <c r="CU19" s="1287"/>
      <c r="CV19" s="1287"/>
      <c r="CW19" s="1287"/>
      <c r="CX19" s="1287"/>
      <c r="CY19" s="1287"/>
      <c r="CZ19" s="1287"/>
      <c r="DA19" s="1287"/>
      <c r="DB19" s="1287"/>
      <c r="DC19" s="1748"/>
      <c r="DD19" s="1748"/>
      <c r="DE19" s="1748"/>
      <c r="DF19" s="1748"/>
      <c r="DG19" s="1749"/>
    </row>
    <row r="20" spans="1:111" x14ac:dyDescent="0.35">
      <c r="A20" s="1750"/>
      <c r="B20" s="1750"/>
      <c r="C20" s="1750"/>
      <c r="D20" s="1750"/>
      <c r="E20" s="1750"/>
      <c r="F20" s="1750"/>
      <c r="G20" s="1750"/>
      <c r="H20" s="1750"/>
      <c r="I20" s="1751"/>
      <c r="J20" s="1287"/>
      <c r="K20" s="1287"/>
      <c r="L20" s="1287"/>
      <c r="M20" s="1287"/>
      <c r="N20" s="1287"/>
      <c r="O20" s="1287"/>
      <c r="P20" s="1287"/>
      <c r="Q20" s="1287"/>
      <c r="R20" s="1287"/>
      <c r="S20" s="1287"/>
      <c r="T20" s="1287"/>
      <c r="U20" s="1287"/>
      <c r="V20" s="1287"/>
      <c r="W20" s="1287"/>
      <c r="X20" s="1287"/>
      <c r="Y20" s="1287"/>
      <c r="Z20" s="1287"/>
      <c r="AA20" s="1287"/>
      <c r="AB20" s="1287"/>
      <c r="AC20" s="1287"/>
      <c r="AD20" s="1287"/>
      <c r="AE20" s="1287"/>
      <c r="AF20" s="1287"/>
      <c r="AG20" s="1748"/>
      <c r="AH20" s="1748"/>
      <c r="AI20" s="1748"/>
      <c r="AJ20" s="1748"/>
      <c r="AK20" s="1749"/>
      <c r="AL20" s="1750"/>
      <c r="AM20" s="1750"/>
      <c r="AN20" s="1750"/>
      <c r="AO20" s="1750"/>
      <c r="AP20" s="1750"/>
      <c r="AQ20" s="1750"/>
      <c r="AR20" s="1750"/>
      <c r="AS20" s="1750"/>
      <c r="AT20" s="1751"/>
      <c r="AU20" s="1287"/>
      <c r="AV20" s="1287"/>
      <c r="AW20" s="1287"/>
      <c r="AX20" s="1287"/>
      <c r="AY20" s="1287"/>
      <c r="AZ20" s="1287"/>
      <c r="BA20" s="1287"/>
      <c r="BB20" s="1287"/>
      <c r="BC20" s="1287"/>
      <c r="BD20" s="1287"/>
      <c r="BE20" s="1287"/>
      <c r="BF20" s="1287"/>
      <c r="BG20" s="1287"/>
      <c r="BH20" s="1287"/>
      <c r="BI20" s="1287"/>
      <c r="BJ20" s="1287"/>
      <c r="BK20" s="1287"/>
      <c r="BL20" s="1287"/>
      <c r="BM20" s="1287"/>
      <c r="BN20" s="1287"/>
      <c r="BO20" s="1287"/>
      <c r="BP20" s="1287"/>
      <c r="BQ20" s="1287"/>
      <c r="BR20" s="1748"/>
      <c r="BS20" s="1748"/>
      <c r="BT20" s="1748"/>
      <c r="BU20" s="1748"/>
      <c r="BV20" s="1749"/>
      <c r="BW20" s="1750"/>
      <c r="BX20" s="1750"/>
      <c r="BY20" s="1750"/>
      <c r="BZ20" s="1750"/>
      <c r="CA20" s="1750"/>
      <c r="CB20" s="1750"/>
      <c r="CC20" s="1750"/>
      <c r="CD20" s="1750"/>
      <c r="CE20" s="1751"/>
      <c r="CF20" s="1287"/>
      <c r="CG20" s="1287"/>
      <c r="CH20" s="1287"/>
      <c r="CI20" s="1287"/>
      <c r="CJ20" s="1287"/>
      <c r="CK20" s="1287"/>
      <c r="CL20" s="1287"/>
      <c r="CM20" s="1287"/>
      <c r="CN20" s="1287"/>
      <c r="CO20" s="1287"/>
      <c r="CP20" s="1287"/>
      <c r="CQ20" s="1287"/>
      <c r="CR20" s="1287"/>
      <c r="CS20" s="1287"/>
      <c r="CT20" s="1287"/>
      <c r="CU20" s="1287"/>
      <c r="CV20" s="1287"/>
      <c r="CW20" s="1287"/>
      <c r="CX20" s="1287"/>
      <c r="CY20" s="1287"/>
      <c r="CZ20" s="1287"/>
      <c r="DA20" s="1287"/>
      <c r="DB20" s="1287"/>
      <c r="DC20" s="1748"/>
      <c r="DD20" s="1748"/>
      <c r="DE20" s="1748"/>
      <c r="DF20" s="1748"/>
      <c r="DG20" s="1749"/>
    </row>
    <row r="21" spans="1:111" x14ac:dyDescent="0.35">
      <c r="A21" s="1750"/>
      <c r="B21" s="1750"/>
      <c r="C21" s="1750"/>
      <c r="D21" s="1750"/>
      <c r="E21" s="1750"/>
      <c r="F21" s="1750"/>
      <c r="G21" s="1750"/>
      <c r="H21" s="1750"/>
      <c r="I21" s="1751"/>
      <c r="J21" s="1287"/>
      <c r="K21" s="1287"/>
      <c r="L21" s="1287"/>
      <c r="M21" s="1287"/>
      <c r="N21" s="1287"/>
      <c r="O21" s="1287"/>
      <c r="P21" s="1287"/>
      <c r="Q21" s="1287"/>
      <c r="R21" s="1287"/>
      <c r="S21" s="1287"/>
      <c r="T21" s="1287"/>
      <c r="U21" s="1287"/>
      <c r="V21" s="1287"/>
      <c r="W21" s="1287"/>
      <c r="X21" s="1287"/>
      <c r="Y21" s="1287"/>
      <c r="Z21" s="1287"/>
      <c r="AA21" s="1287"/>
      <c r="AB21" s="1287"/>
      <c r="AC21" s="1287"/>
      <c r="AD21" s="1287"/>
      <c r="AE21" s="1287"/>
      <c r="AF21" s="1287"/>
      <c r="AG21" s="1748"/>
      <c r="AH21" s="1748"/>
      <c r="AI21" s="1748"/>
      <c r="AJ21" s="1748"/>
      <c r="AK21" s="1749"/>
      <c r="AL21" s="1750"/>
      <c r="AM21" s="1750"/>
      <c r="AN21" s="1750"/>
      <c r="AO21" s="1750"/>
      <c r="AP21" s="1750"/>
      <c r="AQ21" s="1750"/>
      <c r="AR21" s="1750"/>
      <c r="AS21" s="1750"/>
      <c r="AT21" s="1751"/>
      <c r="AU21" s="1287"/>
      <c r="AV21" s="1287"/>
      <c r="AW21" s="1287"/>
      <c r="AX21" s="1287"/>
      <c r="AY21" s="1287"/>
      <c r="AZ21" s="1287"/>
      <c r="BA21" s="1287"/>
      <c r="BB21" s="1287"/>
      <c r="BC21" s="1287"/>
      <c r="BD21" s="1287"/>
      <c r="BE21" s="1287"/>
      <c r="BF21" s="1287"/>
      <c r="BG21" s="1287"/>
      <c r="BH21" s="1287"/>
      <c r="BI21" s="1287"/>
      <c r="BJ21" s="1287"/>
      <c r="BK21" s="1287"/>
      <c r="BL21" s="1287"/>
      <c r="BM21" s="1287"/>
      <c r="BN21" s="1287"/>
      <c r="BO21" s="1287"/>
      <c r="BP21" s="1287"/>
      <c r="BQ21" s="1287"/>
      <c r="BR21" s="1748"/>
      <c r="BS21" s="1748"/>
      <c r="BT21" s="1748"/>
      <c r="BU21" s="1748"/>
      <c r="BV21" s="1749"/>
      <c r="BW21" s="1750"/>
      <c r="BX21" s="1750"/>
      <c r="BY21" s="1750"/>
      <c r="BZ21" s="1750"/>
      <c r="CA21" s="1750"/>
      <c r="CB21" s="1750"/>
      <c r="CC21" s="1750"/>
      <c r="CD21" s="1750"/>
      <c r="CE21" s="1751"/>
      <c r="CF21" s="1287"/>
      <c r="CG21" s="1287"/>
      <c r="CH21" s="1287"/>
      <c r="CI21" s="1287"/>
      <c r="CJ21" s="1287"/>
      <c r="CK21" s="1287"/>
      <c r="CL21" s="1287"/>
      <c r="CM21" s="1287"/>
      <c r="CN21" s="1287"/>
      <c r="CO21" s="1287"/>
      <c r="CP21" s="1287"/>
      <c r="CQ21" s="1287"/>
      <c r="CR21" s="1287"/>
      <c r="CS21" s="1287"/>
      <c r="CT21" s="1287"/>
      <c r="CU21" s="1287"/>
      <c r="CV21" s="1287"/>
      <c r="CW21" s="1287"/>
      <c r="CX21" s="1287"/>
      <c r="CY21" s="1287"/>
      <c r="CZ21" s="1287"/>
      <c r="DA21" s="1287"/>
      <c r="DB21" s="1287"/>
      <c r="DC21" s="1748"/>
      <c r="DD21" s="1748"/>
      <c r="DE21" s="1748"/>
      <c r="DF21" s="1748"/>
      <c r="DG21" s="1749"/>
    </row>
    <row r="22" spans="1:111" x14ac:dyDescent="0.35">
      <c r="A22" s="1750"/>
      <c r="B22" s="1750"/>
      <c r="C22" s="1750"/>
      <c r="D22" s="1750"/>
      <c r="E22" s="1750"/>
      <c r="F22" s="1750"/>
      <c r="G22" s="1750"/>
      <c r="H22" s="1750"/>
      <c r="I22" s="1751"/>
      <c r="J22" s="1287"/>
      <c r="K22" s="1287"/>
      <c r="L22" s="1287"/>
      <c r="M22" s="1287"/>
      <c r="N22" s="1287"/>
      <c r="O22" s="1287"/>
      <c r="P22" s="1287"/>
      <c r="Q22" s="1287"/>
      <c r="R22" s="1287"/>
      <c r="S22" s="1287"/>
      <c r="T22" s="1287"/>
      <c r="U22" s="1287"/>
      <c r="V22" s="1287"/>
      <c r="W22" s="1287"/>
      <c r="X22" s="1287"/>
      <c r="Y22" s="1287"/>
      <c r="Z22" s="1287"/>
      <c r="AA22" s="1287"/>
      <c r="AB22" s="1287"/>
      <c r="AC22" s="1287"/>
      <c r="AD22" s="1287"/>
      <c r="AE22" s="1287"/>
      <c r="AF22" s="1287"/>
      <c r="AG22" s="1748"/>
      <c r="AH22" s="1748"/>
      <c r="AI22" s="1748"/>
      <c r="AJ22" s="1748"/>
      <c r="AK22" s="1749"/>
      <c r="AL22" s="1750"/>
      <c r="AM22" s="1750"/>
      <c r="AN22" s="1750"/>
      <c r="AO22" s="1750"/>
      <c r="AP22" s="1750"/>
      <c r="AQ22" s="1750"/>
      <c r="AR22" s="1750"/>
      <c r="AS22" s="1750"/>
      <c r="AT22" s="1751"/>
      <c r="AU22" s="1287"/>
      <c r="AV22" s="1287"/>
      <c r="AW22" s="1287"/>
      <c r="AX22" s="1287"/>
      <c r="AY22" s="1287"/>
      <c r="AZ22" s="1287"/>
      <c r="BA22" s="1287"/>
      <c r="BB22" s="1287"/>
      <c r="BC22" s="1287"/>
      <c r="BD22" s="1287"/>
      <c r="BE22" s="1287"/>
      <c r="BF22" s="1287"/>
      <c r="BG22" s="1287"/>
      <c r="BH22" s="1287"/>
      <c r="BI22" s="1287"/>
      <c r="BJ22" s="1287"/>
      <c r="BK22" s="1287"/>
      <c r="BL22" s="1287"/>
      <c r="BM22" s="1287"/>
      <c r="BN22" s="1287"/>
      <c r="BO22" s="1287"/>
      <c r="BP22" s="1287"/>
      <c r="BQ22" s="1287"/>
      <c r="BR22" s="1748"/>
      <c r="BS22" s="1748"/>
      <c r="BT22" s="1748"/>
      <c r="BU22" s="1748"/>
      <c r="BV22" s="1749"/>
      <c r="BW22" s="1750"/>
      <c r="BX22" s="1750"/>
      <c r="BY22" s="1750"/>
      <c r="BZ22" s="1750"/>
      <c r="CA22" s="1750"/>
      <c r="CB22" s="1750"/>
      <c r="CC22" s="1750"/>
      <c r="CD22" s="1750"/>
      <c r="CE22" s="1751"/>
      <c r="CF22" s="1287"/>
      <c r="CG22" s="1287"/>
      <c r="CH22" s="1287"/>
      <c r="CI22" s="1287"/>
      <c r="CJ22" s="1287"/>
      <c r="CK22" s="1287"/>
      <c r="CL22" s="1287"/>
      <c r="CM22" s="1287"/>
      <c r="CN22" s="1287"/>
      <c r="CO22" s="1287"/>
      <c r="CP22" s="1287"/>
      <c r="CQ22" s="1287"/>
      <c r="CR22" s="1287"/>
      <c r="CS22" s="1287"/>
      <c r="CT22" s="1287"/>
      <c r="CU22" s="1287"/>
      <c r="CV22" s="1287"/>
      <c r="CW22" s="1287"/>
      <c r="CX22" s="1287"/>
      <c r="CY22" s="1287"/>
      <c r="CZ22" s="1287"/>
      <c r="DA22" s="1287"/>
      <c r="DB22" s="1287"/>
      <c r="DC22" s="1748"/>
      <c r="DD22" s="1748"/>
      <c r="DE22" s="1748"/>
      <c r="DF22" s="1748"/>
      <c r="DG22" s="1749"/>
    </row>
    <row r="23" spans="1:111" x14ac:dyDescent="0.35">
      <c r="A23" s="1750"/>
      <c r="B23" s="1750"/>
      <c r="C23" s="1750"/>
      <c r="D23" s="1750"/>
      <c r="E23" s="1750"/>
      <c r="F23" s="1750"/>
      <c r="G23" s="1750"/>
      <c r="H23" s="1750"/>
      <c r="I23" s="1751"/>
      <c r="J23" s="1287"/>
      <c r="K23" s="1287"/>
      <c r="L23" s="1287"/>
      <c r="M23" s="1287"/>
      <c r="N23" s="1287"/>
      <c r="O23" s="1287"/>
      <c r="P23" s="1287"/>
      <c r="Q23" s="1287"/>
      <c r="R23" s="1287"/>
      <c r="S23" s="1287"/>
      <c r="T23" s="1287"/>
      <c r="U23" s="1287"/>
      <c r="V23" s="1287"/>
      <c r="W23" s="1287"/>
      <c r="X23" s="1287"/>
      <c r="Y23" s="1287"/>
      <c r="Z23" s="1287"/>
      <c r="AA23" s="1287"/>
      <c r="AB23" s="1287"/>
      <c r="AC23" s="1287"/>
      <c r="AD23" s="1287"/>
      <c r="AE23" s="1287"/>
      <c r="AF23" s="1287"/>
      <c r="AG23" s="1748"/>
      <c r="AH23" s="1748"/>
      <c r="AI23" s="1748"/>
      <c r="AJ23" s="1748"/>
      <c r="AK23" s="1749"/>
      <c r="AL23" s="1750"/>
      <c r="AM23" s="1750"/>
      <c r="AN23" s="1750"/>
      <c r="AO23" s="1750"/>
      <c r="AP23" s="1750"/>
      <c r="AQ23" s="1750"/>
      <c r="AR23" s="1750"/>
      <c r="AS23" s="1750"/>
      <c r="AT23" s="1751"/>
      <c r="AU23" s="1287"/>
      <c r="AV23" s="1287"/>
      <c r="AW23" s="1287"/>
      <c r="AX23" s="1287"/>
      <c r="AY23" s="1287"/>
      <c r="AZ23" s="1287"/>
      <c r="BA23" s="1287"/>
      <c r="BB23" s="1287"/>
      <c r="BC23" s="1287"/>
      <c r="BD23" s="1287"/>
      <c r="BE23" s="1287"/>
      <c r="BF23" s="1287"/>
      <c r="BG23" s="1287"/>
      <c r="BH23" s="1287"/>
      <c r="BI23" s="1287"/>
      <c r="BJ23" s="1287"/>
      <c r="BK23" s="1287"/>
      <c r="BL23" s="1287"/>
      <c r="BM23" s="1287"/>
      <c r="BN23" s="1287"/>
      <c r="BO23" s="1287"/>
      <c r="BP23" s="1287"/>
      <c r="BQ23" s="1287"/>
      <c r="BR23" s="1748"/>
      <c r="BS23" s="1748"/>
      <c r="BT23" s="1748"/>
      <c r="BU23" s="1748"/>
      <c r="BV23" s="1749"/>
      <c r="BW23" s="1750"/>
      <c r="BX23" s="1750"/>
      <c r="BY23" s="1750"/>
      <c r="BZ23" s="1750"/>
      <c r="CA23" s="1750"/>
      <c r="CB23" s="1750"/>
      <c r="CC23" s="1750"/>
      <c r="CD23" s="1750"/>
      <c r="CE23" s="1751"/>
      <c r="CF23" s="1287"/>
      <c r="CG23" s="1287"/>
      <c r="CH23" s="1287"/>
      <c r="CI23" s="1287"/>
      <c r="CJ23" s="1287"/>
      <c r="CK23" s="1287"/>
      <c r="CL23" s="1287"/>
      <c r="CM23" s="1287"/>
      <c r="CN23" s="1287"/>
      <c r="CO23" s="1287"/>
      <c r="CP23" s="1287"/>
      <c r="CQ23" s="1287"/>
      <c r="CR23" s="1287"/>
      <c r="CS23" s="1287"/>
      <c r="CT23" s="1287"/>
      <c r="CU23" s="1287"/>
      <c r="CV23" s="1287"/>
      <c r="CW23" s="1287"/>
      <c r="CX23" s="1287"/>
      <c r="CY23" s="1287"/>
      <c r="CZ23" s="1287"/>
      <c r="DA23" s="1287"/>
      <c r="DB23" s="1287"/>
      <c r="DC23" s="1748"/>
      <c r="DD23" s="1748"/>
      <c r="DE23" s="1748"/>
      <c r="DF23" s="1748"/>
      <c r="DG23" s="1749"/>
    </row>
    <row r="24" spans="1:111" x14ac:dyDescent="0.35">
      <c r="A24" s="1750"/>
      <c r="B24" s="1750"/>
      <c r="C24" s="1750"/>
      <c r="D24" s="1750"/>
      <c r="E24" s="1750"/>
      <c r="F24" s="1750"/>
      <c r="G24" s="1750"/>
      <c r="H24" s="1750"/>
      <c r="I24" s="1751"/>
      <c r="J24" s="1287"/>
      <c r="K24" s="1287"/>
      <c r="L24" s="1287"/>
      <c r="M24" s="1287"/>
      <c r="N24" s="1287"/>
      <c r="O24" s="1287"/>
      <c r="P24" s="1287"/>
      <c r="Q24" s="1287"/>
      <c r="R24" s="1287"/>
      <c r="S24" s="1287"/>
      <c r="T24" s="1287"/>
      <c r="U24" s="1287"/>
      <c r="V24" s="1287"/>
      <c r="W24" s="1287"/>
      <c r="X24" s="1287"/>
      <c r="Y24" s="1287"/>
      <c r="Z24" s="1287"/>
      <c r="AA24" s="1287"/>
      <c r="AB24" s="1287"/>
      <c r="AC24" s="1287"/>
      <c r="AD24" s="1287"/>
      <c r="AE24" s="1287"/>
      <c r="AF24" s="1287"/>
      <c r="AG24" s="1748"/>
      <c r="AH24" s="1748"/>
      <c r="AI24" s="1748"/>
      <c r="AJ24" s="1748"/>
      <c r="AK24" s="1749"/>
      <c r="AL24" s="1750"/>
      <c r="AM24" s="1750"/>
      <c r="AN24" s="1750"/>
      <c r="AO24" s="1750"/>
      <c r="AP24" s="1750"/>
      <c r="AQ24" s="1750"/>
      <c r="AR24" s="1750"/>
      <c r="AS24" s="1750"/>
      <c r="AT24" s="1751"/>
      <c r="AU24" s="1287"/>
      <c r="AV24" s="1287"/>
      <c r="AW24" s="1287"/>
      <c r="AX24" s="1287"/>
      <c r="AY24" s="1287"/>
      <c r="AZ24" s="1287"/>
      <c r="BA24" s="1287"/>
      <c r="BB24" s="1287"/>
      <c r="BC24" s="1287"/>
      <c r="BD24" s="1287"/>
      <c r="BE24" s="1287"/>
      <c r="BF24" s="1287"/>
      <c r="BG24" s="1287"/>
      <c r="BH24" s="1287"/>
      <c r="BI24" s="1287"/>
      <c r="BJ24" s="1287"/>
      <c r="BK24" s="1287"/>
      <c r="BL24" s="1287"/>
      <c r="BM24" s="1287"/>
      <c r="BN24" s="1287"/>
      <c r="BO24" s="1287"/>
      <c r="BP24" s="1287"/>
      <c r="BQ24" s="1287"/>
      <c r="BR24" s="1748"/>
      <c r="BS24" s="1748"/>
      <c r="BT24" s="1748"/>
      <c r="BU24" s="1748"/>
      <c r="BV24" s="1749"/>
      <c r="BW24" s="1750"/>
      <c r="BX24" s="1750"/>
      <c r="BY24" s="1750"/>
      <c r="BZ24" s="1750"/>
      <c r="CA24" s="1750"/>
      <c r="CB24" s="1750"/>
      <c r="CC24" s="1750"/>
      <c r="CD24" s="1750"/>
      <c r="CE24" s="1751"/>
      <c r="CF24" s="1287"/>
      <c r="CG24" s="1287"/>
      <c r="CH24" s="1287"/>
      <c r="CI24" s="1287"/>
      <c r="CJ24" s="1287"/>
      <c r="CK24" s="1287"/>
      <c r="CL24" s="1287"/>
      <c r="CM24" s="1287"/>
      <c r="CN24" s="1287"/>
      <c r="CO24" s="1287"/>
      <c r="CP24" s="1287"/>
      <c r="CQ24" s="1287"/>
      <c r="CR24" s="1287"/>
      <c r="CS24" s="1287"/>
      <c r="CT24" s="1287"/>
      <c r="CU24" s="1287"/>
      <c r="CV24" s="1287"/>
      <c r="CW24" s="1287"/>
      <c r="CX24" s="1287"/>
      <c r="CY24" s="1287"/>
      <c r="CZ24" s="1287"/>
      <c r="DA24" s="1287"/>
      <c r="DB24" s="1287"/>
      <c r="DC24" s="1748"/>
      <c r="DD24" s="1748"/>
      <c r="DE24" s="1748"/>
      <c r="DF24" s="1748"/>
      <c r="DG24" s="1749"/>
    </row>
    <row r="25" spans="1:111" x14ac:dyDescent="0.35">
      <c r="A25" s="1750"/>
      <c r="B25" s="1750"/>
      <c r="C25" s="1750"/>
      <c r="D25" s="1750"/>
      <c r="E25" s="1750"/>
      <c r="F25" s="1750"/>
      <c r="G25" s="1750"/>
      <c r="H25" s="1750"/>
      <c r="I25" s="1751"/>
      <c r="J25" s="1287"/>
      <c r="K25" s="1287"/>
      <c r="L25" s="1287"/>
      <c r="M25" s="1287"/>
      <c r="N25" s="1287"/>
      <c r="O25" s="1287"/>
      <c r="P25" s="1287"/>
      <c r="Q25" s="1287"/>
      <c r="R25" s="1287"/>
      <c r="S25" s="1287"/>
      <c r="T25" s="1287"/>
      <c r="U25" s="1287"/>
      <c r="V25" s="1287"/>
      <c r="W25" s="1287"/>
      <c r="X25" s="1287"/>
      <c r="Y25" s="1287"/>
      <c r="Z25" s="1287"/>
      <c r="AA25" s="1287"/>
      <c r="AB25" s="1287"/>
      <c r="AC25" s="1287"/>
      <c r="AD25" s="1287"/>
      <c r="AE25" s="1287"/>
      <c r="AF25" s="1287"/>
      <c r="AG25" s="1748"/>
      <c r="AH25" s="1748"/>
      <c r="AI25" s="1748"/>
      <c r="AJ25" s="1748"/>
      <c r="AK25" s="1749"/>
      <c r="AL25" s="1750"/>
      <c r="AM25" s="1750"/>
      <c r="AN25" s="1750"/>
      <c r="AO25" s="1750"/>
      <c r="AP25" s="1750"/>
      <c r="AQ25" s="1750"/>
      <c r="AR25" s="1750"/>
      <c r="AS25" s="1750"/>
      <c r="AT25" s="1751"/>
      <c r="AU25" s="1287"/>
      <c r="AV25" s="1287"/>
      <c r="AW25" s="1287"/>
      <c r="AX25" s="1287"/>
      <c r="AY25" s="1287"/>
      <c r="AZ25" s="1287"/>
      <c r="BA25" s="1287"/>
      <c r="BB25" s="1287"/>
      <c r="BC25" s="1287"/>
      <c r="BD25" s="1287"/>
      <c r="BE25" s="1287"/>
      <c r="BF25" s="1287"/>
      <c r="BG25" s="1287"/>
      <c r="BH25" s="1287"/>
      <c r="BI25" s="1287"/>
      <c r="BJ25" s="1287"/>
      <c r="BK25" s="1287"/>
      <c r="BL25" s="1287"/>
      <c r="BM25" s="1287"/>
      <c r="BN25" s="1287"/>
      <c r="BO25" s="1287"/>
      <c r="BP25" s="1287"/>
      <c r="BQ25" s="1287"/>
      <c r="BR25" s="1748"/>
      <c r="BS25" s="1748"/>
      <c r="BT25" s="1748"/>
      <c r="BU25" s="1748"/>
      <c r="BV25" s="1749"/>
      <c r="BW25" s="1750"/>
      <c r="BX25" s="1750"/>
      <c r="BY25" s="1750"/>
      <c r="BZ25" s="1750"/>
      <c r="CA25" s="1750"/>
      <c r="CB25" s="1750"/>
      <c r="CC25" s="1750"/>
      <c r="CD25" s="1750"/>
      <c r="CE25" s="1751"/>
      <c r="CF25" s="1287"/>
      <c r="CG25" s="1287"/>
      <c r="CH25" s="1287"/>
      <c r="CI25" s="1287"/>
      <c r="CJ25" s="1287"/>
      <c r="CK25" s="1287"/>
      <c r="CL25" s="1287"/>
      <c r="CM25" s="1287"/>
      <c r="CN25" s="1287"/>
      <c r="CO25" s="1287"/>
      <c r="CP25" s="1287"/>
      <c r="CQ25" s="1287"/>
      <c r="CR25" s="1287"/>
      <c r="CS25" s="1287"/>
      <c r="CT25" s="1287"/>
      <c r="CU25" s="1287"/>
      <c r="CV25" s="1287"/>
      <c r="CW25" s="1287"/>
      <c r="CX25" s="1287"/>
      <c r="CY25" s="1287"/>
      <c r="CZ25" s="1287"/>
      <c r="DA25" s="1287"/>
      <c r="DB25" s="1287"/>
      <c r="DC25" s="1748"/>
      <c r="DD25" s="1748"/>
      <c r="DE25" s="1748"/>
      <c r="DF25" s="1748"/>
      <c r="DG25" s="1749"/>
    </row>
    <row r="26" spans="1:111" x14ac:dyDescent="0.35">
      <c r="A26" s="1750"/>
      <c r="B26" s="1750"/>
      <c r="C26" s="1750"/>
      <c r="D26" s="1750"/>
      <c r="E26" s="1750"/>
      <c r="F26" s="1750"/>
      <c r="G26" s="1750"/>
      <c r="H26" s="1750"/>
      <c r="I26" s="1751"/>
      <c r="J26" s="1287"/>
      <c r="K26" s="1287"/>
      <c r="L26" s="1287"/>
      <c r="M26" s="1287"/>
      <c r="N26" s="1287"/>
      <c r="O26" s="1287"/>
      <c r="P26" s="1287"/>
      <c r="Q26" s="1287"/>
      <c r="R26" s="1287"/>
      <c r="S26" s="1287"/>
      <c r="T26" s="1287"/>
      <c r="U26" s="1287"/>
      <c r="V26" s="1287"/>
      <c r="W26" s="1287"/>
      <c r="X26" s="1287"/>
      <c r="Y26" s="1287"/>
      <c r="Z26" s="1287"/>
      <c r="AA26" s="1287"/>
      <c r="AB26" s="1287"/>
      <c r="AC26" s="1287"/>
      <c r="AD26" s="1287"/>
      <c r="AE26" s="1287"/>
      <c r="AF26" s="1287"/>
      <c r="AG26" s="1748"/>
      <c r="AH26" s="1748"/>
      <c r="AI26" s="1748"/>
      <c r="AJ26" s="1748"/>
      <c r="AK26" s="1749"/>
      <c r="AL26" s="1750"/>
      <c r="AM26" s="1750"/>
      <c r="AN26" s="1750"/>
      <c r="AO26" s="1750"/>
      <c r="AP26" s="1750"/>
      <c r="AQ26" s="1750"/>
      <c r="AR26" s="1750"/>
      <c r="AS26" s="1750"/>
      <c r="AT26" s="1751"/>
      <c r="AU26" s="1287"/>
      <c r="AV26" s="1287"/>
      <c r="AW26" s="1287"/>
      <c r="AX26" s="1287"/>
      <c r="AY26" s="1287"/>
      <c r="AZ26" s="1287"/>
      <c r="BA26" s="1287"/>
      <c r="BB26" s="1287"/>
      <c r="BC26" s="1287"/>
      <c r="BD26" s="1287"/>
      <c r="BE26" s="1287"/>
      <c r="BF26" s="1287"/>
      <c r="BG26" s="1287"/>
      <c r="BH26" s="1287"/>
      <c r="BI26" s="1287"/>
      <c r="BJ26" s="1287"/>
      <c r="BK26" s="1287"/>
      <c r="BL26" s="1287"/>
      <c r="BM26" s="1287"/>
      <c r="BN26" s="1287"/>
      <c r="BO26" s="1287"/>
      <c r="BP26" s="1287"/>
      <c r="BQ26" s="1287"/>
      <c r="BR26" s="1748"/>
      <c r="BS26" s="1748"/>
      <c r="BT26" s="1748"/>
      <c r="BU26" s="1748"/>
      <c r="BV26" s="1749"/>
      <c r="BW26" s="1750"/>
      <c r="BX26" s="1750"/>
      <c r="BY26" s="1750"/>
      <c r="BZ26" s="1750"/>
      <c r="CA26" s="1750"/>
      <c r="CB26" s="1750"/>
      <c r="CC26" s="1750"/>
      <c r="CD26" s="1750"/>
      <c r="CE26" s="1751"/>
      <c r="CF26" s="1287"/>
      <c r="CG26" s="1287"/>
      <c r="CH26" s="1287"/>
      <c r="CI26" s="1287"/>
      <c r="CJ26" s="1287"/>
      <c r="CK26" s="1287"/>
      <c r="CL26" s="1287"/>
      <c r="CM26" s="1287"/>
      <c r="CN26" s="1287"/>
      <c r="CO26" s="1287"/>
      <c r="CP26" s="1287"/>
      <c r="CQ26" s="1287"/>
      <c r="CR26" s="1287"/>
      <c r="CS26" s="1287"/>
      <c r="CT26" s="1287"/>
      <c r="CU26" s="1287"/>
      <c r="CV26" s="1287"/>
      <c r="CW26" s="1287"/>
      <c r="CX26" s="1287"/>
      <c r="CY26" s="1287"/>
      <c r="CZ26" s="1287"/>
      <c r="DA26" s="1287"/>
      <c r="DB26" s="1287"/>
      <c r="DC26" s="1748"/>
      <c r="DD26" s="1748"/>
      <c r="DE26" s="1748"/>
      <c r="DF26" s="1748"/>
      <c r="DG26" s="1749"/>
    </row>
    <row r="27" spans="1:111" x14ac:dyDescent="0.35">
      <c r="A27" s="1750"/>
      <c r="B27" s="1750"/>
      <c r="C27" s="1750"/>
      <c r="D27" s="1750"/>
      <c r="E27" s="1750"/>
      <c r="F27" s="1750"/>
      <c r="G27" s="1750"/>
      <c r="H27" s="1750"/>
      <c r="I27" s="1751"/>
      <c r="J27" s="1287"/>
      <c r="K27" s="1287"/>
      <c r="L27" s="1287"/>
      <c r="M27" s="1287"/>
      <c r="N27" s="1287"/>
      <c r="O27" s="1287"/>
      <c r="P27" s="1287"/>
      <c r="Q27" s="1287"/>
      <c r="R27" s="1287"/>
      <c r="S27" s="1287"/>
      <c r="T27" s="1287"/>
      <c r="U27" s="1287"/>
      <c r="V27" s="1287"/>
      <c r="W27" s="1287"/>
      <c r="X27" s="1287"/>
      <c r="Y27" s="1287"/>
      <c r="Z27" s="1287"/>
      <c r="AA27" s="1287"/>
      <c r="AB27" s="1287"/>
      <c r="AC27" s="1287"/>
      <c r="AD27" s="1287"/>
      <c r="AE27" s="1287"/>
      <c r="AF27" s="1287"/>
      <c r="AG27" s="1748"/>
      <c r="AH27" s="1748"/>
      <c r="AI27" s="1748"/>
      <c r="AJ27" s="1748"/>
      <c r="AK27" s="1749"/>
      <c r="AL27" s="1750"/>
      <c r="AM27" s="1750"/>
      <c r="AN27" s="1750"/>
      <c r="AO27" s="1750"/>
      <c r="AP27" s="1750"/>
      <c r="AQ27" s="1750"/>
      <c r="AR27" s="1750"/>
      <c r="AS27" s="1750"/>
      <c r="AT27" s="1751"/>
      <c r="AU27" s="1287"/>
      <c r="AV27" s="1287"/>
      <c r="AW27" s="1287"/>
      <c r="AX27" s="1287"/>
      <c r="AY27" s="1287"/>
      <c r="AZ27" s="1287"/>
      <c r="BA27" s="1287"/>
      <c r="BB27" s="1287"/>
      <c r="BC27" s="1287"/>
      <c r="BD27" s="1287"/>
      <c r="BE27" s="1287"/>
      <c r="BF27" s="1287"/>
      <c r="BG27" s="1287"/>
      <c r="BH27" s="1287"/>
      <c r="BI27" s="1287"/>
      <c r="BJ27" s="1287"/>
      <c r="BK27" s="1287"/>
      <c r="BL27" s="1287"/>
      <c r="BM27" s="1287"/>
      <c r="BN27" s="1287"/>
      <c r="BO27" s="1287"/>
      <c r="BP27" s="1287"/>
      <c r="BQ27" s="1287"/>
      <c r="BR27" s="1748"/>
      <c r="BS27" s="1748"/>
      <c r="BT27" s="1748"/>
      <c r="BU27" s="1748"/>
      <c r="BV27" s="1749"/>
      <c r="BW27" s="1750"/>
      <c r="BX27" s="1750"/>
      <c r="BY27" s="1750"/>
      <c r="BZ27" s="1750"/>
      <c r="CA27" s="1750"/>
      <c r="CB27" s="1750"/>
      <c r="CC27" s="1750"/>
      <c r="CD27" s="1750"/>
      <c r="CE27" s="1751"/>
      <c r="CF27" s="1287"/>
      <c r="CG27" s="1287"/>
      <c r="CH27" s="1287"/>
      <c r="CI27" s="1287"/>
      <c r="CJ27" s="1287"/>
      <c r="CK27" s="1287"/>
      <c r="CL27" s="1287"/>
      <c r="CM27" s="1287"/>
      <c r="CN27" s="1287"/>
      <c r="CO27" s="1287"/>
      <c r="CP27" s="1287"/>
      <c r="CQ27" s="1287"/>
      <c r="CR27" s="1287"/>
      <c r="CS27" s="1287"/>
      <c r="CT27" s="1287"/>
      <c r="CU27" s="1287"/>
      <c r="CV27" s="1287"/>
      <c r="CW27" s="1287"/>
      <c r="CX27" s="1287"/>
      <c r="CY27" s="1287"/>
      <c r="CZ27" s="1287"/>
      <c r="DA27" s="1287"/>
      <c r="DB27" s="1287"/>
      <c r="DC27" s="1748"/>
      <c r="DD27" s="1748"/>
      <c r="DE27" s="1748"/>
      <c r="DF27" s="1748"/>
      <c r="DG27" s="1749"/>
    </row>
    <row r="28" spans="1:111" x14ac:dyDescent="0.35">
      <c r="A28" s="1750"/>
      <c r="B28" s="1750"/>
      <c r="C28" s="1750"/>
      <c r="D28" s="1750"/>
      <c r="E28" s="1750"/>
      <c r="F28" s="1750"/>
      <c r="G28" s="1750"/>
      <c r="H28" s="1750"/>
      <c r="I28" s="1751"/>
      <c r="J28" s="1287"/>
      <c r="K28" s="1287"/>
      <c r="L28" s="1287"/>
      <c r="M28" s="1287"/>
      <c r="N28" s="1287"/>
      <c r="O28" s="1287"/>
      <c r="P28" s="1287"/>
      <c r="Q28" s="1287"/>
      <c r="R28" s="1287"/>
      <c r="S28" s="1287"/>
      <c r="T28" s="1287"/>
      <c r="U28" s="1287"/>
      <c r="V28" s="1287"/>
      <c r="W28" s="1287"/>
      <c r="X28" s="1287"/>
      <c r="Y28" s="1287"/>
      <c r="Z28" s="1287"/>
      <c r="AA28" s="1287"/>
      <c r="AB28" s="1287"/>
      <c r="AC28" s="1287"/>
      <c r="AD28" s="1287"/>
      <c r="AE28" s="1287"/>
      <c r="AF28" s="1287"/>
      <c r="AG28" s="1748"/>
      <c r="AH28" s="1748"/>
      <c r="AI28" s="1748"/>
      <c r="AJ28" s="1748"/>
      <c r="AK28" s="1749"/>
      <c r="AL28" s="1750"/>
      <c r="AM28" s="1750"/>
      <c r="AN28" s="1750"/>
      <c r="AO28" s="1750"/>
      <c r="AP28" s="1750"/>
      <c r="AQ28" s="1750"/>
      <c r="AR28" s="1750"/>
      <c r="AS28" s="1750"/>
      <c r="AT28" s="1751"/>
      <c r="AU28" s="1287"/>
      <c r="AV28" s="1287"/>
      <c r="AW28" s="1287"/>
      <c r="AX28" s="1287"/>
      <c r="AY28" s="1287"/>
      <c r="AZ28" s="1287"/>
      <c r="BA28" s="1287"/>
      <c r="BB28" s="1287"/>
      <c r="BC28" s="1287"/>
      <c r="BD28" s="1287"/>
      <c r="BE28" s="1287"/>
      <c r="BF28" s="1287"/>
      <c r="BG28" s="1287"/>
      <c r="BH28" s="1287"/>
      <c r="BI28" s="1287"/>
      <c r="BJ28" s="1287"/>
      <c r="BK28" s="1287"/>
      <c r="BL28" s="1287"/>
      <c r="BM28" s="1287"/>
      <c r="BN28" s="1287"/>
      <c r="BO28" s="1287"/>
      <c r="BP28" s="1287"/>
      <c r="BQ28" s="1287"/>
      <c r="BR28" s="1748"/>
      <c r="BS28" s="1748"/>
      <c r="BT28" s="1748"/>
      <c r="BU28" s="1748"/>
      <c r="BV28" s="1749"/>
      <c r="BW28" s="1750"/>
      <c r="BX28" s="1750"/>
      <c r="BY28" s="1750"/>
      <c r="BZ28" s="1750"/>
      <c r="CA28" s="1750"/>
      <c r="CB28" s="1750"/>
      <c r="CC28" s="1750"/>
      <c r="CD28" s="1750"/>
      <c r="CE28" s="1751"/>
      <c r="CF28" s="1287"/>
      <c r="CG28" s="1287"/>
      <c r="CH28" s="1287"/>
      <c r="CI28" s="1287"/>
      <c r="CJ28" s="1287"/>
      <c r="CK28" s="1287"/>
      <c r="CL28" s="1287"/>
      <c r="CM28" s="1287"/>
      <c r="CN28" s="1287"/>
      <c r="CO28" s="1287"/>
      <c r="CP28" s="1287"/>
      <c r="CQ28" s="1287"/>
      <c r="CR28" s="1287"/>
      <c r="CS28" s="1287"/>
      <c r="CT28" s="1287"/>
      <c r="CU28" s="1287"/>
      <c r="CV28" s="1287"/>
      <c r="CW28" s="1287"/>
      <c r="CX28" s="1287"/>
      <c r="CY28" s="1287"/>
      <c r="CZ28" s="1287"/>
      <c r="DA28" s="1287"/>
      <c r="DB28" s="1287"/>
      <c r="DC28" s="1748"/>
      <c r="DD28" s="1748"/>
      <c r="DE28" s="1748"/>
      <c r="DF28" s="1748"/>
      <c r="DG28" s="1749"/>
    </row>
    <row r="29" spans="1:111" x14ac:dyDescent="0.35">
      <c r="A29" s="1750"/>
      <c r="B29" s="1750"/>
      <c r="C29" s="1750"/>
      <c r="D29" s="1750"/>
      <c r="E29" s="1750"/>
      <c r="F29" s="1750"/>
      <c r="G29" s="1750"/>
      <c r="H29" s="1750"/>
      <c r="I29" s="1751"/>
      <c r="J29" s="1287"/>
      <c r="K29" s="1287"/>
      <c r="L29" s="1287"/>
      <c r="M29" s="1287"/>
      <c r="N29" s="1287"/>
      <c r="O29" s="1287"/>
      <c r="P29" s="1287"/>
      <c r="Q29" s="1287"/>
      <c r="R29" s="1287"/>
      <c r="S29" s="1287"/>
      <c r="T29" s="1287"/>
      <c r="U29" s="1287"/>
      <c r="V29" s="1287"/>
      <c r="W29" s="1287"/>
      <c r="X29" s="1287"/>
      <c r="Y29" s="1287"/>
      <c r="Z29" s="1287"/>
      <c r="AA29" s="1287"/>
      <c r="AB29" s="1287"/>
      <c r="AC29" s="1287"/>
      <c r="AD29" s="1287"/>
      <c r="AE29" s="1287"/>
      <c r="AF29" s="1287"/>
      <c r="AG29" s="1748"/>
      <c r="AH29" s="1748"/>
      <c r="AI29" s="1748"/>
      <c r="AJ29" s="1748"/>
      <c r="AK29" s="1749"/>
      <c r="AL29" s="1750"/>
      <c r="AM29" s="1750"/>
      <c r="AN29" s="1750"/>
      <c r="AO29" s="1750"/>
      <c r="AP29" s="1750"/>
      <c r="AQ29" s="1750"/>
      <c r="AR29" s="1750"/>
      <c r="AS29" s="1750"/>
      <c r="AT29" s="1751"/>
      <c r="AU29" s="1287"/>
      <c r="AV29" s="1287"/>
      <c r="AW29" s="1287"/>
      <c r="AX29" s="1287"/>
      <c r="AY29" s="1287"/>
      <c r="AZ29" s="1287"/>
      <c r="BA29" s="1287"/>
      <c r="BB29" s="1287"/>
      <c r="BC29" s="1287"/>
      <c r="BD29" s="1287"/>
      <c r="BE29" s="1287"/>
      <c r="BF29" s="1287"/>
      <c r="BG29" s="1287"/>
      <c r="BH29" s="1287"/>
      <c r="BI29" s="1287"/>
      <c r="BJ29" s="1287"/>
      <c r="BK29" s="1287"/>
      <c r="BL29" s="1287"/>
      <c r="BM29" s="1287"/>
      <c r="BN29" s="1287"/>
      <c r="BO29" s="1287"/>
      <c r="BP29" s="1287"/>
      <c r="BQ29" s="1287"/>
      <c r="BR29" s="1748"/>
      <c r="BS29" s="1748"/>
      <c r="BT29" s="1748"/>
      <c r="BU29" s="1748"/>
      <c r="BV29" s="1749"/>
      <c r="BW29" s="1750"/>
      <c r="BX29" s="1750"/>
      <c r="BY29" s="1750"/>
      <c r="BZ29" s="1750"/>
      <c r="CA29" s="1750"/>
      <c r="CB29" s="1750"/>
      <c r="CC29" s="1750"/>
      <c r="CD29" s="1750"/>
      <c r="CE29" s="1751"/>
      <c r="CF29" s="1287"/>
      <c r="CG29" s="1287"/>
      <c r="CH29" s="1287"/>
      <c r="CI29" s="1287"/>
      <c r="CJ29" s="1287"/>
      <c r="CK29" s="1287"/>
      <c r="CL29" s="1287"/>
      <c r="CM29" s="1287"/>
      <c r="CN29" s="1287"/>
      <c r="CO29" s="1287"/>
      <c r="CP29" s="1287"/>
      <c r="CQ29" s="1287"/>
      <c r="CR29" s="1287"/>
      <c r="CS29" s="1287"/>
      <c r="CT29" s="1287"/>
      <c r="CU29" s="1287"/>
      <c r="CV29" s="1287"/>
      <c r="CW29" s="1287"/>
      <c r="CX29" s="1287"/>
      <c r="CY29" s="1287"/>
      <c r="CZ29" s="1287"/>
      <c r="DA29" s="1287"/>
      <c r="DB29" s="1287"/>
      <c r="DC29" s="1748"/>
      <c r="DD29" s="1748"/>
      <c r="DE29" s="1748"/>
      <c r="DF29" s="1748"/>
      <c r="DG29" s="1749"/>
    </row>
    <row r="30" spans="1:111" x14ac:dyDescent="0.35">
      <c r="A30" s="1750"/>
      <c r="B30" s="1750"/>
      <c r="C30" s="1750"/>
      <c r="D30" s="1750"/>
      <c r="E30" s="1750"/>
      <c r="F30" s="1750"/>
      <c r="G30" s="1750"/>
      <c r="H30" s="1750"/>
      <c r="I30" s="1751"/>
      <c r="J30" s="1287"/>
      <c r="K30" s="1287"/>
      <c r="L30" s="1287"/>
      <c r="M30" s="1287"/>
      <c r="N30" s="1287"/>
      <c r="O30" s="1287"/>
      <c r="P30" s="1287"/>
      <c r="Q30" s="1287"/>
      <c r="R30" s="1287"/>
      <c r="S30" s="1287"/>
      <c r="T30" s="1287"/>
      <c r="U30" s="1287"/>
      <c r="V30" s="1287"/>
      <c r="W30" s="1287"/>
      <c r="X30" s="1287"/>
      <c r="Y30" s="1287"/>
      <c r="Z30" s="1287"/>
      <c r="AA30" s="1287"/>
      <c r="AB30" s="1287"/>
      <c r="AC30" s="1287"/>
      <c r="AD30" s="1287"/>
      <c r="AE30" s="1287"/>
      <c r="AF30" s="1287"/>
      <c r="AG30" s="1748"/>
      <c r="AH30" s="1748"/>
      <c r="AI30" s="1748"/>
      <c r="AJ30" s="1748"/>
      <c r="AK30" s="1749"/>
      <c r="AL30" s="1750"/>
      <c r="AM30" s="1750"/>
      <c r="AN30" s="1750"/>
      <c r="AO30" s="1750"/>
      <c r="AP30" s="1750"/>
      <c r="AQ30" s="1750"/>
      <c r="AR30" s="1750"/>
      <c r="AS30" s="1750"/>
      <c r="AT30" s="1751"/>
      <c r="AU30" s="1287"/>
      <c r="AV30" s="1287"/>
      <c r="AW30" s="1287"/>
      <c r="AX30" s="1287"/>
      <c r="AY30" s="1287"/>
      <c r="AZ30" s="1287"/>
      <c r="BA30" s="1287"/>
      <c r="BB30" s="1287"/>
      <c r="BC30" s="1287"/>
      <c r="BD30" s="1287"/>
      <c r="BE30" s="1287"/>
      <c r="BF30" s="1287"/>
      <c r="BG30" s="1287"/>
      <c r="BH30" s="1287"/>
      <c r="BI30" s="1287"/>
      <c r="BJ30" s="1287"/>
      <c r="BK30" s="1287"/>
      <c r="BL30" s="1287"/>
      <c r="BM30" s="1287"/>
      <c r="BN30" s="1287"/>
      <c r="BO30" s="1287"/>
      <c r="BP30" s="1287"/>
      <c r="BQ30" s="1287"/>
      <c r="BR30" s="1748"/>
      <c r="BS30" s="1748"/>
      <c r="BT30" s="1748"/>
      <c r="BU30" s="1748"/>
      <c r="BV30" s="1749"/>
      <c r="BW30" s="1750"/>
      <c r="BX30" s="1750"/>
      <c r="BY30" s="1750"/>
      <c r="BZ30" s="1750"/>
      <c r="CA30" s="1750"/>
      <c r="CB30" s="1750"/>
      <c r="CC30" s="1750"/>
      <c r="CD30" s="1750"/>
      <c r="CE30" s="1751"/>
      <c r="CF30" s="1287"/>
      <c r="CG30" s="1287"/>
      <c r="CH30" s="1287"/>
      <c r="CI30" s="1287"/>
      <c r="CJ30" s="1287"/>
      <c r="CK30" s="1287"/>
      <c r="CL30" s="1287"/>
      <c r="CM30" s="1287"/>
      <c r="CN30" s="1287"/>
      <c r="CO30" s="1287"/>
      <c r="CP30" s="1287"/>
      <c r="CQ30" s="1287"/>
      <c r="CR30" s="1287"/>
      <c r="CS30" s="1287"/>
      <c r="CT30" s="1287"/>
      <c r="CU30" s="1287"/>
      <c r="CV30" s="1287"/>
      <c r="CW30" s="1287"/>
      <c r="CX30" s="1287"/>
      <c r="CY30" s="1287"/>
      <c r="CZ30" s="1287"/>
      <c r="DA30" s="1287"/>
      <c r="DB30" s="1287"/>
      <c r="DC30" s="1748"/>
      <c r="DD30" s="1748"/>
      <c r="DE30" s="1748"/>
      <c r="DF30" s="1748"/>
      <c r="DG30" s="1749"/>
    </row>
    <row r="31" spans="1:111" x14ac:dyDescent="0.35">
      <c r="A31" s="1750"/>
      <c r="B31" s="1750"/>
      <c r="C31" s="1750"/>
      <c r="D31" s="1750"/>
      <c r="E31" s="1750"/>
      <c r="F31" s="1750"/>
      <c r="G31" s="1750"/>
      <c r="H31" s="1750"/>
      <c r="I31" s="1751"/>
      <c r="J31" s="1287"/>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748"/>
      <c r="AH31" s="1748"/>
      <c r="AI31" s="1748"/>
      <c r="AJ31" s="1748"/>
      <c r="AK31" s="1749"/>
      <c r="AL31" s="1750"/>
      <c r="AM31" s="1750"/>
      <c r="AN31" s="1750"/>
      <c r="AO31" s="1750"/>
      <c r="AP31" s="1750"/>
      <c r="AQ31" s="1750"/>
      <c r="AR31" s="1750"/>
      <c r="AS31" s="1750"/>
      <c r="AT31" s="1751"/>
      <c r="AU31" s="1287"/>
      <c r="AV31" s="1287"/>
      <c r="AW31" s="1287"/>
      <c r="AX31" s="1287"/>
      <c r="AY31" s="1287"/>
      <c r="AZ31" s="1287"/>
      <c r="BA31" s="1287"/>
      <c r="BB31" s="1287"/>
      <c r="BC31" s="1287"/>
      <c r="BD31" s="1287"/>
      <c r="BE31" s="1287"/>
      <c r="BF31" s="1287"/>
      <c r="BG31" s="1287"/>
      <c r="BH31" s="1287"/>
      <c r="BI31" s="1287"/>
      <c r="BJ31" s="1287"/>
      <c r="BK31" s="1287"/>
      <c r="BL31" s="1287"/>
      <c r="BM31" s="1287"/>
      <c r="BN31" s="1287"/>
      <c r="BO31" s="1287"/>
      <c r="BP31" s="1287"/>
      <c r="BQ31" s="1287"/>
      <c r="BR31" s="1748"/>
      <c r="BS31" s="1748"/>
      <c r="BT31" s="1748"/>
      <c r="BU31" s="1748"/>
      <c r="BV31" s="1749"/>
      <c r="BW31" s="1750"/>
      <c r="BX31" s="1750"/>
      <c r="BY31" s="1750"/>
      <c r="BZ31" s="1750"/>
      <c r="CA31" s="1750"/>
      <c r="CB31" s="1750"/>
      <c r="CC31" s="1750"/>
      <c r="CD31" s="1750"/>
      <c r="CE31" s="1751"/>
      <c r="CF31" s="1287"/>
      <c r="CG31" s="1287"/>
      <c r="CH31" s="1287"/>
      <c r="CI31" s="1287"/>
      <c r="CJ31" s="1287"/>
      <c r="CK31" s="1287"/>
      <c r="CL31" s="1287"/>
      <c r="CM31" s="1287"/>
      <c r="CN31" s="1287"/>
      <c r="CO31" s="1287"/>
      <c r="CP31" s="1287"/>
      <c r="CQ31" s="1287"/>
      <c r="CR31" s="1287"/>
      <c r="CS31" s="1287"/>
      <c r="CT31" s="1287"/>
      <c r="CU31" s="1287"/>
      <c r="CV31" s="1287"/>
      <c r="CW31" s="1287"/>
      <c r="CX31" s="1287"/>
      <c r="CY31" s="1287"/>
      <c r="CZ31" s="1287"/>
      <c r="DA31" s="1287"/>
      <c r="DB31" s="1287"/>
      <c r="DC31" s="1748"/>
      <c r="DD31" s="1748"/>
      <c r="DE31" s="1748"/>
      <c r="DF31" s="1748"/>
      <c r="DG31" s="1749"/>
    </row>
    <row r="32" spans="1:111" x14ac:dyDescent="0.35">
      <c r="A32" s="1750"/>
      <c r="B32" s="1750"/>
      <c r="C32" s="1750"/>
      <c r="D32" s="1750"/>
      <c r="E32" s="1750"/>
      <c r="F32" s="1750"/>
      <c r="G32" s="1750"/>
      <c r="H32" s="1750"/>
      <c r="I32" s="1751"/>
      <c r="J32" s="1287"/>
      <c r="K32" s="1287"/>
      <c r="L32" s="1287"/>
      <c r="M32" s="1287"/>
      <c r="N32" s="1287"/>
      <c r="O32" s="1287"/>
      <c r="P32" s="1287"/>
      <c r="Q32" s="1287"/>
      <c r="R32" s="1287"/>
      <c r="S32" s="1287"/>
      <c r="T32" s="1287"/>
      <c r="U32" s="1287"/>
      <c r="V32" s="1287"/>
      <c r="W32" s="1287"/>
      <c r="X32" s="1287"/>
      <c r="Y32" s="1287"/>
      <c r="Z32" s="1287"/>
      <c r="AA32" s="1287"/>
      <c r="AB32" s="1287"/>
      <c r="AC32" s="1287"/>
      <c r="AD32" s="1287"/>
      <c r="AE32" s="1287"/>
      <c r="AF32" s="1287"/>
      <c r="AG32" s="1748"/>
      <c r="AH32" s="1748"/>
      <c r="AI32" s="1748"/>
      <c r="AJ32" s="1748"/>
      <c r="AK32" s="1749"/>
      <c r="AL32" s="1750"/>
      <c r="AM32" s="1750"/>
      <c r="AN32" s="1750"/>
      <c r="AO32" s="1750"/>
      <c r="AP32" s="1750"/>
      <c r="AQ32" s="1750"/>
      <c r="AR32" s="1750"/>
      <c r="AS32" s="1750"/>
      <c r="AT32" s="1751"/>
      <c r="AU32" s="1287"/>
      <c r="AV32" s="1287"/>
      <c r="AW32" s="1287"/>
      <c r="AX32" s="1287"/>
      <c r="AY32" s="1287"/>
      <c r="AZ32" s="1287"/>
      <c r="BA32" s="1287"/>
      <c r="BB32" s="1287"/>
      <c r="BC32" s="1287"/>
      <c r="BD32" s="1287"/>
      <c r="BE32" s="1287"/>
      <c r="BF32" s="1287"/>
      <c r="BG32" s="1287"/>
      <c r="BH32" s="1287"/>
      <c r="BI32" s="1287"/>
      <c r="BJ32" s="1287"/>
      <c r="BK32" s="1287"/>
      <c r="BL32" s="1287"/>
      <c r="BM32" s="1287"/>
      <c r="BN32" s="1287"/>
      <c r="BO32" s="1287"/>
      <c r="BP32" s="1287"/>
      <c r="BQ32" s="1287"/>
      <c r="BR32" s="1748"/>
      <c r="BS32" s="1748"/>
      <c r="BT32" s="1748"/>
      <c r="BU32" s="1748"/>
      <c r="BV32" s="1749"/>
      <c r="BW32" s="1750"/>
      <c r="BX32" s="1750"/>
      <c r="BY32" s="1750"/>
      <c r="BZ32" s="1750"/>
      <c r="CA32" s="1750"/>
      <c r="CB32" s="1750"/>
      <c r="CC32" s="1750"/>
      <c r="CD32" s="1750"/>
      <c r="CE32" s="1751"/>
      <c r="CF32" s="1287"/>
      <c r="CG32" s="1287"/>
      <c r="CH32" s="1287"/>
      <c r="CI32" s="1287"/>
      <c r="CJ32" s="1287"/>
      <c r="CK32" s="1287"/>
      <c r="CL32" s="1287"/>
      <c r="CM32" s="1287"/>
      <c r="CN32" s="1287"/>
      <c r="CO32" s="1287"/>
      <c r="CP32" s="1287"/>
      <c r="CQ32" s="1287"/>
      <c r="CR32" s="1287"/>
      <c r="CS32" s="1287"/>
      <c r="CT32" s="1287"/>
      <c r="CU32" s="1287"/>
      <c r="CV32" s="1287"/>
      <c r="CW32" s="1287"/>
      <c r="CX32" s="1287"/>
      <c r="CY32" s="1287"/>
      <c r="CZ32" s="1287"/>
      <c r="DA32" s="1287"/>
      <c r="DB32" s="1287"/>
      <c r="DC32" s="1748"/>
      <c r="DD32" s="1748"/>
      <c r="DE32" s="1748"/>
      <c r="DF32" s="1748"/>
      <c r="DG32" s="1749"/>
    </row>
    <row r="33" spans="1:111" x14ac:dyDescent="0.35">
      <c r="A33" s="1750"/>
      <c r="B33" s="1750"/>
      <c r="C33" s="1750"/>
      <c r="D33" s="1750"/>
      <c r="E33" s="1750"/>
      <c r="F33" s="1750"/>
      <c r="G33" s="1750"/>
      <c r="H33" s="1750"/>
      <c r="I33" s="1751"/>
      <c r="J33" s="1287"/>
      <c r="K33" s="1287"/>
      <c r="L33" s="1287"/>
      <c r="M33" s="1287"/>
      <c r="N33" s="1287"/>
      <c r="O33" s="1287"/>
      <c r="P33" s="1287"/>
      <c r="Q33" s="1287"/>
      <c r="R33" s="1287"/>
      <c r="S33" s="1287"/>
      <c r="T33" s="1287"/>
      <c r="U33" s="1287"/>
      <c r="V33" s="1287"/>
      <c r="W33" s="1287"/>
      <c r="X33" s="1287"/>
      <c r="Y33" s="1287"/>
      <c r="Z33" s="1287"/>
      <c r="AA33" s="1287"/>
      <c r="AB33" s="1287"/>
      <c r="AC33" s="1287"/>
      <c r="AD33" s="1287"/>
      <c r="AE33" s="1287"/>
      <c r="AF33" s="1287"/>
      <c r="AG33" s="1748"/>
      <c r="AH33" s="1748"/>
      <c r="AI33" s="1748"/>
      <c r="AJ33" s="1748"/>
      <c r="AK33" s="1749"/>
      <c r="AL33" s="1750"/>
      <c r="AM33" s="1750"/>
      <c r="AN33" s="1750"/>
      <c r="AO33" s="1750"/>
      <c r="AP33" s="1750"/>
      <c r="AQ33" s="1750"/>
      <c r="AR33" s="1750"/>
      <c r="AS33" s="1750"/>
      <c r="AT33" s="1751"/>
      <c r="AU33" s="1287"/>
      <c r="AV33" s="1287"/>
      <c r="AW33" s="1287"/>
      <c r="AX33" s="1287"/>
      <c r="AY33" s="1287"/>
      <c r="AZ33" s="1287"/>
      <c r="BA33" s="1287"/>
      <c r="BB33" s="1287"/>
      <c r="BC33" s="1287"/>
      <c r="BD33" s="1287"/>
      <c r="BE33" s="1287"/>
      <c r="BF33" s="1287"/>
      <c r="BG33" s="1287"/>
      <c r="BH33" s="1287"/>
      <c r="BI33" s="1287"/>
      <c r="BJ33" s="1287"/>
      <c r="BK33" s="1287"/>
      <c r="BL33" s="1287"/>
      <c r="BM33" s="1287"/>
      <c r="BN33" s="1287"/>
      <c r="BO33" s="1287"/>
      <c r="BP33" s="1287"/>
      <c r="BQ33" s="1287"/>
      <c r="BR33" s="1748"/>
      <c r="BS33" s="1748"/>
      <c r="BT33" s="1748"/>
      <c r="BU33" s="1748"/>
      <c r="BV33" s="1749"/>
      <c r="BW33" s="1750"/>
      <c r="BX33" s="1750"/>
      <c r="BY33" s="1750"/>
      <c r="BZ33" s="1750"/>
      <c r="CA33" s="1750"/>
      <c r="CB33" s="1750"/>
      <c r="CC33" s="1750"/>
      <c r="CD33" s="1750"/>
      <c r="CE33" s="1751"/>
      <c r="CF33" s="1287"/>
      <c r="CG33" s="1287"/>
      <c r="CH33" s="1287"/>
      <c r="CI33" s="1287"/>
      <c r="CJ33" s="1287"/>
      <c r="CK33" s="1287"/>
      <c r="CL33" s="1287"/>
      <c r="CM33" s="1287"/>
      <c r="CN33" s="1287"/>
      <c r="CO33" s="1287"/>
      <c r="CP33" s="1287"/>
      <c r="CQ33" s="1287"/>
      <c r="CR33" s="1287"/>
      <c r="CS33" s="1287"/>
      <c r="CT33" s="1287"/>
      <c r="CU33" s="1287"/>
      <c r="CV33" s="1287"/>
      <c r="CW33" s="1287"/>
      <c r="CX33" s="1287"/>
      <c r="CY33" s="1287"/>
      <c r="CZ33" s="1287"/>
      <c r="DA33" s="1287"/>
      <c r="DB33" s="1287"/>
      <c r="DC33" s="1748"/>
      <c r="DD33" s="1748"/>
      <c r="DE33" s="1748"/>
      <c r="DF33" s="1748"/>
      <c r="DG33" s="1749"/>
    </row>
    <row r="34" spans="1:111" x14ac:dyDescent="0.35">
      <c r="A34" s="1750"/>
      <c r="B34" s="1750"/>
      <c r="C34" s="1750"/>
      <c r="D34" s="1750"/>
      <c r="E34" s="1750"/>
      <c r="F34" s="1750"/>
      <c r="G34" s="1750"/>
      <c r="H34" s="1750"/>
      <c r="I34" s="1751"/>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748"/>
      <c r="AH34" s="1748"/>
      <c r="AI34" s="1748"/>
      <c r="AJ34" s="1748"/>
      <c r="AK34" s="1749"/>
      <c r="AL34" s="1750"/>
      <c r="AM34" s="1750"/>
      <c r="AN34" s="1750"/>
      <c r="AO34" s="1750"/>
      <c r="AP34" s="1750"/>
      <c r="AQ34" s="1750"/>
      <c r="AR34" s="1750"/>
      <c r="AS34" s="1750"/>
      <c r="AT34" s="1751"/>
      <c r="AU34" s="1287"/>
      <c r="AV34" s="1287"/>
      <c r="AW34" s="1287"/>
      <c r="AX34" s="1287"/>
      <c r="AY34" s="1287"/>
      <c r="AZ34" s="1287"/>
      <c r="BA34" s="1287"/>
      <c r="BB34" s="1287"/>
      <c r="BC34" s="1287"/>
      <c r="BD34" s="1287"/>
      <c r="BE34" s="1287"/>
      <c r="BF34" s="1287"/>
      <c r="BG34" s="1287"/>
      <c r="BH34" s="1287"/>
      <c r="BI34" s="1287"/>
      <c r="BJ34" s="1287"/>
      <c r="BK34" s="1287"/>
      <c r="BL34" s="1287"/>
      <c r="BM34" s="1287"/>
      <c r="BN34" s="1287"/>
      <c r="BO34" s="1287"/>
      <c r="BP34" s="1287"/>
      <c r="BQ34" s="1287"/>
      <c r="BR34" s="1748"/>
      <c r="BS34" s="1748"/>
      <c r="BT34" s="1748"/>
      <c r="BU34" s="1748"/>
      <c r="BV34" s="1749"/>
      <c r="BW34" s="1750"/>
      <c r="BX34" s="1750"/>
      <c r="BY34" s="1750"/>
      <c r="BZ34" s="1750"/>
      <c r="CA34" s="1750"/>
      <c r="CB34" s="1750"/>
      <c r="CC34" s="1750"/>
      <c r="CD34" s="1750"/>
      <c r="CE34" s="1751"/>
      <c r="CF34" s="1287"/>
      <c r="CG34" s="1287"/>
      <c r="CH34" s="1287"/>
      <c r="CI34" s="1287"/>
      <c r="CJ34" s="1287"/>
      <c r="CK34" s="1287"/>
      <c r="CL34" s="1287"/>
      <c r="CM34" s="1287"/>
      <c r="CN34" s="1287"/>
      <c r="CO34" s="1287"/>
      <c r="CP34" s="1287"/>
      <c r="CQ34" s="1287"/>
      <c r="CR34" s="1287"/>
      <c r="CS34" s="1287"/>
      <c r="CT34" s="1287"/>
      <c r="CU34" s="1287"/>
      <c r="CV34" s="1287"/>
      <c r="CW34" s="1287"/>
      <c r="CX34" s="1287"/>
      <c r="CY34" s="1287"/>
      <c r="CZ34" s="1287"/>
      <c r="DA34" s="1287"/>
      <c r="DB34" s="1287"/>
      <c r="DC34" s="1748"/>
      <c r="DD34" s="1748"/>
      <c r="DE34" s="1748"/>
      <c r="DF34" s="1748"/>
      <c r="DG34" s="1749"/>
    </row>
    <row r="35" spans="1:111" x14ac:dyDescent="0.35">
      <c r="A35" s="1750"/>
      <c r="B35" s="1750"/>
      <c r="C35" s="1750"/>
      <c r="D35" s="1750"/>
      <c r="E35" s="1750"/>
      <c r="F35" s="1750"/>
      <c r="G35" s="1750"/>
      <c r="H35" s="1750"/>
      <c r="I35" s="1751"/>
      <c r="J35" s="1287"/>
      <c r="K35" s="1287"/>
      <c r="L35" s="1287"/>
      <c r="M35" s="1287"/>
      <c r="N35" s="1287"/>
      <c r="O35" s="1287"/>
      <c r="P35" s="1287"/>
      <c r="Q35" s="1287"/>
      <c r="R35" s="1287"/>
      <c r="S35" s="1287"/>
      <c r="T35" s="1287"/>
      <c r="U35" s="1287"/>
      <c r="V35" s="1287"/>
      <c r="W35" s="1287"/>
      <c r="X35" s="1287"/>
      <c r="Y35" s="1287"/>
      <c r="Z35" s="1287"/>
      <c r="AA35" s="1287"/>
      <c r="AB35" s="1287"/>
      <c r="AC35" s="1287"/>
      <c r="AD35" s="1287"/>
      <c r="AE35" s="1287"/>
      <c r="AF35" s="1287"/>
      <c r="AG35" s="1748"/>
      <c r="AH35" s="1748"/>
      <c r="AI35" s="1748"/>
      <c r="AJ35" s="1748"/>
      <c r="AK35" s="1749"/>
      <c r="AL35" s="1750"/>
      <c r="AM35" s="1750"/>
      <c r="AN35" s="1750"/>
      <c r="AO35" s="1750"/>
      <c r="AP35" s="1750"/>
      <c r="AQ35" s="1750"/>
      <c r="AR35" s="1750"/>
      <c r="AS35" s="1750"/>
      <c r="AT35" s="1751"/>
      <c r="AU35" s="1287"/>
      <c r="AV35" s="1287"/>
      <c r="AW35" s="1287"/>
      <c r="AX35" s="1287"/>
      <c r="AY35" s="1287"/>
      <c r="AZ35" s="1287"/>
      <c r="BA35" s="1287"/>
      <c r="BB35" s="1287"/>
      <c r="BC35" s="1287"/>
      <c r="BD35" s="1287"/>
      <c r="BE35" s="1287"/>
      <c r="BF35" s="1287"/>
      <c r="BG35" s="1287"/>
      <c r="BH35" s="1287"/>
      <c r="BI35" s="1287"/>
      <c r="BJ35" s="1287"/>
      <c r="BK35" s="1287"/>
      <c r="BL35" s="1287"/>
      <c r="BM35" s="1287"/>
      <c r="BN35" s="1287"/>
      <c r="BO35" s="1287"/>
      <c r="BP35" s="1287"/>
      <c r="BQ35" s="1287"/>
      <c r="BR35" s="1748"/>
      <c r="BS35" s="1748"/>
      <c r="BT35" s="1748"/>
      <c r="BU35" s="1748"/>
      <c r="BV35" s="1749"/>
      <c r="BW35" s="1750"/>
      <c r="BX35" s="1750"/>
      <c r="BY35" s="1750"/>
      <c r="BZ35" s="1750"/>
      <c r="CA35" s="1750"/>
      <c r="CB35" s="1750"/>
      <c r="CC35" s="1750"/>
      <c r="CD35" s="1750"/>
      <c r="CE35" s="1751"/>
      <c r="CF35" s="1287"/>
      <c r="CG35" s="1287"/>
      <c r="CH35" s="1287"/>
      <c r="CI35" s="1287"/>
      <c r="CJ35" s="1287"/>
      <c r="CK35" s="1287"/>
      <c r="CL35" s="1287"/>
      <c r="CM35" s="1287"/>
      <c r="CN35" s="1287"/>
      <c r="CO35" s="1287"/>
      <c r="CP35" s="1287"/>
      <c r="CQ35" s="1287"/>
      <c r="CR35" s="1287"/>
      <c r="CS35" s="1287"/>
      <c r="CT35" s="1287"/>
      <c r="CU35" s="1287"/>
      <c r="CV35" s="1287"/>
      <c r="CW35" s="1287"/>
      <c r="CX35" s="1287"/>
      <c r="CY35" s="1287"/>
      <c r="CZ35" s="1287"/>
      <c r="DA35" s="1287"/>
      <c r="DB35" s="1287"/>
      <c r="DC35" s="1748"/>
      <c r="DD35" s="1748"/>
      <c r="DE35" s="1748"/>
      <c r="DF35" s="1748"/>
      <c r="DG35" s="1749"/>
    </row>
    <row r="36" spans="1:111" x14ac:dyDescent="0.35">
      <c r="A36" s="1750"/>
      <c r="B36" s="1750"/>
      <c r="C36" s="1750"/>
      <c r="D36" s="1750"/>
      <c r="E36" s="1750"/>
      <c r="F36" s="1750"/>
      <c r="G36" s="1750"/>
      <c r="H36" s="1750"/>
      <c r="I36" s="1751"/>
      <c r="J36" s="1287"/>
      <c r="K36" s="1287"/>
      <c r="L36" s="1287"/>
      <c r="M36" s="1287"/>
      <c r="N36" s="1287"/>
      <c r="O36" s="1287"/>
      <c r="P36" s="1287"/>
      <c r="Q36" s="1287"/>
      <c r="R36" s="1287"/>
      <c r="S36" s="1287"/>
      <c r="T36" s="1287"/>
      <c r="U36" s="1287"/>
      <c r="V36" s="1287"/>
      <c r="W36" s="1287"/>
      <c r="X36" s="1287"/>
      <c r="Y36" s="1287"/>
      <c r="Z36" s="1287"/>
      <c r="AA36" s="1287"/>
      <c r="AB36" s="1287"/>
      <c r="AC36" s="1287"/>
      <c r="AD36" s="1287"/>
      <c r="AE36" s="1287"/>
      <c r="AF36" s="1287"/>
      <c r="AG36" s="1748"/>
      <c r="AH36" s="1748"/>
      <c r="AI36" s="1748"/>
      <c r="AJ36" s="1748"/>
      <c r="AK36" s="1749"/>
      <c r="AL36" s="1750"/>
      <c r="AM36" s="1750"/>
      <c r="AN36" s="1750"/>
      <c r="AO36" s="1750"/>
      <c r="AP36" s="1750"/>
      <c r="AQ36" s="1750"/>
      <c r="AR36" s="1750"/>
      <c r="AS36" s="1750"/>
      <c r="AT36" s="1751"/>
      <c r="AU36" s="1287"/>
      <c r="AV36" s="1287"/>
      <c r="AW36" s="1287"/>
      <c r="AX36" s="1287"/>
      <c r="AY36" s="1287"/>
      <c r="AZ36" s="1287"/>
      <c r="BA36" s="1287"/>
      <c r="BB36" s="1287"/>
      <c r="BC36" s="1287"/>
      <c r="BD36" s="1287"/>
      <c r="BE36" s="1287"/>
      <c r="BF36" s="1287"/>
      <c r="BG36" s="1287"/>
      <c r="BH36" s="1287"/>
      <c r="BI36" s="1287"/>
      <c r="BJ36" s="1287"/>
      <c r="BK36" s="1287"/>
      <c r="BL36" s="1287"/>
      <c r="BM36" s="1287"/>
      <c r="BN36" s="1287"/>
      <c r="BO36" s="1287"/>
      <c r="BP36" s="1287"/>
      <c r="BQ36" s="1287"/>
      <c r="BR36" s="1748"/>
      <c r="BS36" s="1748"/>
      <c r="BT36" s="1748"/>
      <c r="BU36" s="1748"/>
      <c r="BV36" s="1749"/>
      <c r="BW36" s="1750"/>
      <c r="BX36" s="1750"/>
      <c r="BY36" s="1750"/>
      <c r="BZ36" s="1750"/>
      <c r="CA36" s="1750"/>
      <c r="CB36" s="1750"/>
      <c r="CC36" s="1750"/>
      <c r="CD36" s="1750"/>
      <c r="CE36" s="1751"/>
      <c r="CF36" s="1287"/>
      <c r="CG36" s="1287"/>
      <c r="CH36" s="1287"/>
      <c r="CI36" s="1287"/>
      <c r="CJ36" s="1287"/>
      <c r="CK36" s="1287"/>
      <c r="CL36" s="1287"/>
      <c r="CM36" s="1287"/>
      <c r="CN36" s="1287"/>
      <c r="CO36" s="1287"/>
      <c r="CP36" s="1287"/>
      <c r="CQ36" s="1287"/>
      <c r="CR36" s="1287"/>
      <c r="CS36" s="1287"/>
      <c r="CT36" s="1287"/>
      <c r="CU36" s="1287"/>
      <c r="CV36" s="1287"/>
      <c r="CW36" s="1287"/>
      <c r="CX36" s="1287"/>
      <c r="CY36" s="1287"/>
      <c r="CZ36" s="1287"/>
      <c r="DA36" s="1287"/>
      <c r="DB36" s="1287"/>
      <c r="DC36" s="1748"/>
      <c r="DD36" s="1748"/>
      <c r="DE36" s="1748"/>
      <c r="DF36" s="1748"/>
      <c r="DG36" s="1749"/>
    </row>
    <row r="37" spans="1:111" x14ac:dyDescent="0.35">
      <c r="A37" s="1750"/>
      <c r="B37" s="1750"/>
      <c r="C37" s="1750"/>
      <c r="D37" s="1750"/>
      <c r="E37" s="1750"/>
      <c r="F37" s="1750"/>
      <c r="G37" s="1750"/>
      <c r="H37" s="1750"/>
      <c r="I37" s="1751"/>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287"/>
      <c r="AG37" s="1748"/>
      <c r="AH37" s="1748"/>
      <c r="AI37" s="1748"/>
      <c r="AJ37" s="1748"/>
      <c r="AK37" s="1749"/>
      <c r="AL37" s="1750"/>
      <c r="AM37" s="1750"/>
      <c r="AN37" s="1750"/>
      <c r="AO37" s="1750"/>
      <c r="AP37" s="1750"/>
      <c r="AQ37" s="1750"/>
      <c r="AR37" s="1750"/>
      <c r="AS37" s="1750"/>
      <c r="AT37" s="1751"/>
      <c r="AU37" s="1287"/>
      <c r="AV37" s="1287"/>
      <c r="AW37" s="1287"/>
      <c r="AX37" s="1287"/>
      <c r="AY37" s="1287"/>
      <c r="AZ37" s="1287"/>
      <c r="BA37" s="1287"/>
      <c r="BB37" s="1287"/>
      <c r="BC37" s="1287"/>
      <c r="BD37" s="1287"/>
      <c r="BE37" s="1287"/>
      <c r="BF37" s="1287"/>
      <c r="BG37" s="1287"/>
      <c r="BH37" s="1287"/>
      <c r="BI37" s="1287"/>
      <c r="BJ37" s="1287"/>
      <c r="BK37" s="1287"/>
      <c r="BL37" s="1287"/>
      <c r="BM37" s="1287"/>
      <c r="BN37" s="1287"/>
      <c r="BO37" s="1287"/>
      <c r="BP37" s="1287"/>
      <c r="BQ37" s="1287"/>
      <c r="BR37" s="1748"/>
      <c r="BS37" s="1748"/>
      <c r="BT37" s="1748"/>
      <c r="BU37" s="1748"/>
      <c r="BV37" s="1749"/>
      <c r="BW37" s="1750"/>
      <c r="BX37" s="1750"/>
      <c r="BY37" s="1750"/>
      <c r="BZ37" s="1750"/>
      <c r="CA37" s="1750"/>
      <c r="CB37" s="1750"/>
      <c r="CC37" s="1750"/>
      <c r="CD37" s="1750"/>
      <c r="CE37" s="1751"/>
      <c r="CF37" s="1287"/>
      <c r="CG37" s="1287"/>
      <c r="CH37" s="1287"/>
      <c r="CI37" s="1287"/>
      <c r="CJ37" s="1287"/>
      <c r="CK37" s="1287"/>
      <c r="CL37" s="1287"/>
      <c r="CM37" s="1287"/>
      <c r="CN37" s="1287"/>
      <c r="CO37" s="1287"/>
      <c r="CP37" s="1287"/>
      <c r="CQ37" s="1287"/>
      <c r="CR37" s="1287"/>
      <c r="CS37" s="1287"/>
      <c r="CT37" s="1287"/>
      <c r="CU37" s="1287"/>
      <c r="CV37" s="1287"/>
      <c r="CW37" s="1287"/>
      <c r="CX37" s="1287"/>
      <c r="CY37" s="1287"/>
      <c r="CZ37" s="1287"/>
      <c r="DA37" s="1287"/>
      <c r="DB37" s="1287"/>
      <c r="DC37" s="1748"/>
      <c r="DD37" s="1748"/>
      <c r="DE37" s="1748"/>
      <c r="DF37" s="1748"/>
      <c r="DG37" s="1749"/>
    </row>
    <row r="38" spans="1:111" x14ac:dyDescent="0.35">
      <c r="A38" s="1750"/>
      <c r="B38" s="1750"/>
      <c r="C38" s="1750"/>
      <c r="D38" s="1750"/>
      <c r="E38" s="1750"/>
      <c r="F38" s="1750"/>
      <c r="G38" s="1750"/>
      <c r="H38" s="1750"/>
      <c r="I38" s="1751"/>
      <c r="J38" s="1287"/>
      <c r="K38" s="1287"/>
      <c r="L38" s="1287"/>
      <c r="M38" s="1287"/>
      <c r="N38" s="1287"/>
      <c r="O38" s="1287"/>
      <c r="P38" s="1287"/>
      <c r="Q38" s="1287"/>
      <c r="R38" s="1287"/>
      <c r="S38" s="1287"/>
      <c r="T38" s="1287"/>
      <c r="U38" s="1287"/>
      <c r="V38" s="1287"/>
      <c r="W38" s="1287"/>
      <c r="X38" s="1287"/>
      <c r="Y38" s="1287"/>
      <c r="Z38" s="1287"/>
      <c r="AA38" s="1287"/>
      <c r="AB38" s="1287"/>
      <c r="AC38" s="1287"/>
      <c r="AD38" s="1287"/>
      <c r="AE38" s="1287"/>
      <c r="AF38" s="1287"/>
      <c r="AG38" s="1748"/>
      <c r="AH38" s="1748"/>
      <c r="AI38" s="1748"/>
      <c r="AJ38" s="1748"/>
      <c r="AK38" s="1749"/>
      <c r="AL38" s="1750"/>
      <c r="AM38" s="1750"/>
      <c r="AN38" s="1750"/>
      <c r="AO38" s="1750"/>
      <c r="AP38" s="1750"/>
      <c r="AQ38" s="1750"/>
      <c r="AR38" s="1750"/>
      <c r="AS38" s="1750"/>
      <c r="AT38" s="1751"/>
      <c r="AU38" s="1287"/>
      <c r="AV38" s="1287"/>
      <c r="AW38" s="1287"/>
      <c r="AX38" s="1287"/>
      <c r="AY38" s="1287"/>
      <c r="AZ38" s="1287"/>
      <c r="BA38" s="1287"/>
      <c r="BB38" s="1287"/>
      <c r="BC38" s="1287"/>
      <c r="BD38" s="1287"/>
      <c r="BE38" s="1287"/>
      <c r="BF38" s="1287"/>
      <c r="BG38" s="1287"/>
      <c r="BH38" s="1287"/>
      <c r="BI38" s="1287"/>
      <c r="BJ38" s="1287"/>
      <c r="BK38" s="1287"/>
      <c r="BL38" s="1287"/>
      <c r="BM38" s="1287"/>
      <c r="BN38" s="1287"/>
      <c r="BO38" s="1287"/>
      <c r="BP38" s="1287"/>
      <c r="BQ38" s="1287"/>
      <c r="BR38" s="1748"/>
      <c r="BS38" s="1748"/>
      <c r="BT38" s="1748"/>
      <c r="BU38" s="1748"/>
      <c r="BV38" s="1749"/>
      <c r="BW38" s="1750"/>
      <c r="BX38" s="1750"/>
      <c r="BY38" s="1750"/>
      <c r="BZ38" s="1750"/>
      <c r="CA38" s="1750"/>
      <c r="CB38" s="1750"/>
      <c r="CC38" s="1750"/>
      <c r="CD38" s="1750"/>
      <c r="CE38" s="1751"/>
      <c r="CF38" s="1287"/>
      <c r="CG38" s="1287"/>
      <c r="CH38" s="1287"/>
      <c r="CI38" s="1287"/>
      <c r="CJ38" s="1287"/>
      <c r="CK38" s="1287"/>
      <c r="CL38" s="1287"/>
      <c r="CM38" s="1287"/>
      <c r="CN38" s="1287"/>
      <c r="CO38" s="1287"/>
      <c r="CP38" s="1287"/>
      <c r="CQ38" s="1287"/>
      <c r="CR38" s="1287"/>
      <c r="CS38" s="1287"/>
      <c r="CT38" s="1287"/>
      <c r="CU38" s="1287"/>
      <c r="CV38" s="1287"/>
      <c r="CW38" s="1287"/>
      <c r="CX38" s="1287"/>
      <c r="CY38" s="1287"/>
      <c r="CZ38" s="1287"/>
      <c r="DA38" s="1287"/>
      <c r="DB38" s="1287"/>
      <c r="DC38" s="1748"/>
      <c r="DD38" s="1748"/>
      <c r="DE38" s="1748"/>
      <c r="DF38" s="1748"/>
      <c r="DG38" s="1749"/>
    </row>
    <row r="39" spans="1:111" x14ac:dyDescent="0.35">
      <c r="A39" s="1750"/>
      <c r="B39" s="1750"/>
      <c r="C39" s="1750"/>
      <c r="D39" s="1750"/>
      <c r="E39" s="1750"/>
      <c r="F39" s="1750"/>
      <c r="G39" s="1750"/>
      <c r="H39" s="1750"/>
      <c r="I39" s="1751"/>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748"/>
      <c r="AH39" s="1748"/>
      <c r="AI39" s="1748"/>
      <c r="AJ39" s="1748"/>
      <c r="AK39" s="1749"/>
      <c r="AL39" s="1750"/>
      <c r="AM39" s="1750"/>
      <c r="AN39" s="1750"/>
      <c r="AO39" s="1750"/>
      <c r="AP39" s="1750"/>
      <c r="AQ39" s="1750"/>
      <c r="AR39" s="1750"/>
      <c r="AS39" s="1750"/>
      <c r="AT39" s="1751"/>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748"/>
      <c r="BS39" s="1748"/>
      <c r="BT39" s="1748"/>
      <c r="BU39" s="1748"/>
      <c r="BV39" s="1749"/>
      <c r="BW39" s="1750"/>
      <c r="BX39" s="1750"/>
      <c r="BY39" s="1750"/>
      <c r="BZ39" s="1750"/>
      <c r="CA39" s="1750"/>
      <c r="CB39" s="1750"/>
      <c r="CC39" s="1750"/>
      <c r="CD39" s="1750"/>
      <c r="CE39" s="1751"/>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748"/>
      <c r="DD39" s="1748"/>
      <c r="DE39" s="1748"/>
      <c r="DF39" s="1748"/>
      <c r="DG39" s="1749"/>
    </row>
    <row r="40" spans="1:111" x14ac:dyDescent="0.35">
      <c r="A40" s="1750"/>
      <c r="B40" s="1750"/>
      <c r="C40" s="1750"/>
      <c r="D40" s="1750"/>
      <c r="E40" s="1750"/>
      <c r="F40" s="1750"/>
      <c r="G40" s="1750"/>
      <c r="H40" s="1750"/>
      <c r="I40" s="1751"/>
      <c r="J40" s="1287"/>
      <c r="K40" s="1287"/>
      <c r="L40" s="1287"/>
      <c r="M40" s="1287"/>
      <c r="N40" s="1287"/>
      <c r="O40" s="1287"/>
      <c r="P40" s="1287"/>
      <c r="Q40" s="1287"/>
      <c r="R40" s="1287"/>
      <c r="S40" s="1287"/>
      <c r="T40" s="1287"/>
      <c r="U40" s="1287"/>
      <c r="V40" s="1287"/>
      <c r="W40" s="1287"/>
      <c r="X40" s="1287"/>
      <c r="Y40" s="1287"/>
      <c r="Z40" s="1287"/>
      <c r="AA40" s="1287"/>
      <c r="AB40" s="1287"/>
      <c r="AC40" s="1287"/>
      <c r="AD40" s="1287"/>
      <c r="AE40" s="1287"/>
      <c r="AF40" s="1287"/>
      <c r="AG40" s="1748"/>
      <c r="AH40" s="1748"/>
      <c r="AI40" s="1748"/>
      <c r="AJ40" s="1748"/>
      <c r="AK40" s="1749"/>
      <c r="AL40" s="1750"/>
      <c r="AM40" s="1750"/>
      <c r="AN40" s="1750"/>
      <c r="AO40" s="1750"/>
      <c r="AP40" s="1750"/>
      <c r="AQ40" s="1750"/>
      <c r="AR40" s="1750"/>
      <c r="AS40" s="1750"/>
      <c r="AT40" s="1751"/>
      <c r="AU40" s="1287"/>
      <c r="AV40" s="1287"/>
      <c r="AW40" s="1287"/>
      <c r="AX40" s="1287"/>
      <c r="AY40" s="1287"/>
      <c r="AZ40" s="1287"/>
      <c r="BA40" s="1287"/>
      <c r="BB40" s="1287"/>
      <c r="BC40" s="1287"/>
      <c r="BD40" s="1287"/>
      <c r="BE40" s="1287"/>
      <c r="BF40" s="1287"/>
      <c r="BG40" s="1287"/>
      <c r="BH40" s="1287"/>
      <c r="BI40" s="1287"/>
      <c r="BJ40" s="1287"/>
      <c r="BK40" s="1287"/>
      <c r="BL40" s="1287"/>
      <c r="BM40" s="1287"/>
      <c r="BN40" s="1287"/>
      <c r="BO40" s="1287"/>
      <c r="BP40" s="1287"/>
      <c r="BQ40" s="1287"/>
      <c r="BR40" s="1748"/>
      <c r="BS40" s="1748"/>
      <c r="BT40" s="1748"/>
      <c r="BU40" s="1748"/>
      <c r="BV40" s="1749"/>
      <c r="BW40" s="1750"/>
      <c r="BX40" s="1750"/>
      <c r="BY40" s="1750"/>
      <c r="BZ40" s="1750"/>
      <c r="CA40" s="1750"/>
      <c r="CB40" s="1750"/>
      <c r="CC40" s="1750"/>
      <c r="CD40" s="1750"/>
      <c r="CE40" s="1751"/>
      <c r="CF40" s="1287"/>
      <c r="CG40" s="1287"/>
      <c r="CH40" s="1287"/>
      <c r="CI40" s="1287"/>
      <c r="CJ40" s="1287"/>
      <c r="CK40" s="1287"/>
      <c r="CL40" s="1287"/>
      <c r="CM40" s="1287"/>
      <c r="CN40" s="1287"/>
      <c r="CO40" s="1287"/>
      <c r="CP40" s="1287"/>
      <c r="CQ40" s="1287"/>
      <c r="CR40" s="1287"/>
      <c r="CS40" s="1287"/>
      <c r="CT40" s="1287"/>
      <c r="CU40" s="1287"/>
      <c r="CV40" s="1287"/>
      <c r="CW40" s="1287"/>
      <c r="CX40" s="1287"/>
      <c r="CY40" s="1287"/>
      <c r="CZ40" s="1287"/>
      <c r="DA40" s="1287"/>
      <c r="DB40" s="1287"/>
      <c r="DC40" s="1748"/>
      <c r="DD40" s="1748"/>
      <c r="DE40" s="1748"/>
      <c r="DF40" s="1748"/>
      <c r="DG40" s="1749"/>
    </row>
    <row r="41" spans="1:111" x14ac:dyDescent="0.35">
      <c r="A41" s="1750"/>
      <c r="B41" s="1750"/>
      <c r="C41" s="1750"/>
      <c r="D41" s="1750"/>
      <c r="E41" s="1750"/>
      <c r="F41" s="1750"/>
      <c r="G41" s="1750"/>
      <c r="H41" s="1750"/>
      <c r="I41" s="1751"/>
      <c r="J41" s="1287"/>
      <c r="K41" s="1287"/>
      <c r="L41" s="1287"/>
      <c r="M41" s="1287"/>
      <c r="N41" s="1287"/>
      <c r="O41" s="1287"/>
      <c r="P41" s="1287"/>
      <c r="Q41" s="1287"/>
      <c r="R41" s="1287"/>
      <c r="S41" s="1287"/>
      <c r="T41" s="1287"/>
      <c r="U41" s="1287"/>
      <c r="V41" s="1287"/>
      <c r="W41" s="1287"/>
      <c r="X41" s="1287"/>
      <c r="Y41" s="1287"/>
      <c r="Z41" s="1287"/>
      <c r="AA41" s="1287"/>
      <c r="AB41" s="1287"/>
      <c r="AC41" s="1287"/>
      <c r="AD41" s="1287"/>
      <c r="AE41" s="1287"/>
      <c r="AF41" s="1287"/>
      <c r="AG41" s="1748"/>
      <c r="AH41" s="1748"/>
      <c r="AI41" s="1748"/>
      <c r="AJ41" s="1748"/>
      <c r="AK41" s="1749"/>
      <c r="AL41" s="1750"/>
      <c r="AM41" s="1750"/>
      <c r="AN41" s="1750"/>
      <c r="AO41" s="1750"/>
      <c r="AP41" s="1750"/>
      <c r="AQ41" s="1750"/>
      <c r="AR41" s="1750"/>
      <c r="AS41" s="1750"/>
      <c r="AT41" s="1751"/>
      <c r="AU41" s="1287"/>
      <c r="AV41" s="1287"/>
      <c r="AW41" s="1287"/>
      <c r="AX41" s="1287"/>
      <c r="AY41" s="1287"/>
      <c r="AZ41" s="1287"/>
      <c r="BA41" s="1287"/>
      <c r="BB41" s="1287"/>
      <c r="BC41" s="1287"/>
      <c r="BD41" s="1287"/>
      <c r="BE41" s="1287"/>
      <c r="BF41" s="1287"/>
      <c r="BG41" s="1287"/>
      <c r="BH41" s="1287"/>
      <c r="BI41" s="1287"/>
      <c r="BJ41" s="1287"/>
      <c r="BK41" s="1287"/>
      <c r="BL41" s="1287"/>
      <c r="BM41" s="1287"/>
      <c r="BN41" s="1287"/>
      <c r="BO41" s="1287"/>
      <c r="BP41" s="1287"/>
      <c r="BQ41" s="1287"/>
      <c r="BR41" s="1748"/>
      <c r="BS41" s="1748"/>
      <c r="BT41" s="1748"/>
      <c r="BU41" s="1748"/>
      <c r="BV41" s="1749"/>
      <c r="BW41" s="1750"/>
      <c r="BX41" s="1750"/>
      <c r="BY41" s="1750"/>
      <c r="BZ41" s="1750"/>
      <c r="CA41" s="1750"/>
      <c r="CB41" s="1750"/>
      <c r="CC41" s="1750"/>
      <c r="CD41" s="1750"/>
      <c r="CE41" s="1751"/>
      <c r="CF41" s="1287"/>
      <c r="CG41" s="1287"/>
      <c r="CH41" s="1287"/>
      <c r="CI41" s="1287"/>
      <c r="CJ41" s="1287"/>
      <c r="CK41" s="1287"/>
      <c r="CL41" s="1287"/>
      <c r="CM41" s="1287"/>
      <c r="CN41" s="1287"/>
      <c r="CO41" s="1287"/>
      <c r="CP41" s="1287"/>
      <c r="CQ41" s="1287"/>
      <c r="CR41" s="1287"/>
      <c r="CS41" s="1287"/>
      <c r="CT41" s="1287"/>
      <c r="CU41" s="1287"/>
      <c r="CV41" s="1287"/>
      <c r="CW41" s="1287"/>
      <c r="CX41" s="1287"/>
      <c r="CY41" s="1287"/>
      <c r="CZ41" s="1287"/>
      <c r="DA41" s="1287"/>
      <c r="DB41" s="1287"/>
      <c r="DC41" s="1748"/>
      <c r="DD41" s="1748"/>
      <c r="DE41" s="1748"/>
      <c r="DF41" s="1748"/>
      <c r="DG41" s="1749"/>
    </row>
    <row r="42" spans="1:111" x14ac:dyDescent="0.35">
      <c r="A42" s="1750"/>
      <c r="B42" s="1750"/>
      <c r="C42" s="1750"/>
      <c r="D42" s="1750"/>
      <c r="E42" s="1750"/>
      <c r="F42" s="1750"/>
      <c r="G42" s="1750"/>
      <c r="H42" s="1750"/>
      <c r="I42" s="1751"/>
      <c r="J42" s="1287"/>
      <c r="K42" s="1287"/>
      <c r="L42" s="1287"/>
      <c r="M42" s="1287"/>
      <c r="N42" s="1287"/>
      <c r="O42" s="1287"/>
      <c r="P42" s="1287"/>
      <c r="Q42" s="1287"/>
      <c r="R42" s="1287"/>
      <c r="S42" s="1287"/>
      <c r="T42" s="1287"/>
      <c r="U42" s="1287"/>
      <c r="V42" s="1287"/>
      <c r="W42" s="1287"/>
      <c r="X42" s="1287"/>
      <c r="Y42" s="1287"/>
      <c r="Z42" s="1287"/>
      <c r="AA42" s="1287"/>
      <c r="AB42" s="1287"/>
      <c r="AC42" s="1287"/>
      <c r="AD42" s="1287"/>
      <c r="AE42" s="1287"/>
      <c r="AF42" s="1287"/>
      <c r="AG42" s="1748"/>
      <c r="AH42" s="1748"/>
      <c r="AI42" s="1748"/>
      <c r="AJ42" s="1748"/>
      <c r="AK42" s="1749"/>
      <c r="AL42" s="1750"/>
      <c r="AM42" s="1750"/>
      <c r="AN42" s="1750"/>
      <c r="AO42" s="1750"/>
      <c r="AP42" s="1750"/>
      <c r="AQ42" s="1750"/>
      <c r="AR42" s="1750"/>
      <c r="AS42" s="1750"/>
      <c r="AT42" s="1751"/>
      <c r="AU42" s="1287"/>
      <c r="AV42" s="1287"/>
      <c r="AW42" s="1287"/>
      <c r="AX42" s="1287"/>
      <c r="AY42" s="1287"/>
      <c r="AZ42" s="1287"/>
      <c r="BA42" s="1287"/>
      <c r="BB42" s="1287"/>
      <c r="BC42" s="1287"/>
      <c r="BD42" s="1287"/>
      <c r="BE42" s="1287"/>
      <c r="BF42" s="1287"/>
      <c r="BG42" s="1287"/>
      <c r="BH42" s="1287"/>
      <c r="BI42" s="1287"/>
      <c r="BJ42" s="1287"/>
      <c r="BK42" s="1287"/>
      <c r="BL42" s="1287"/>
      <c r="BM42" s="1287"/>
      <c r="BN42" s="1287"/>
      <c r="BO42" s="1287"/>
      <c r="BP42" s="1287"/>
      <c r="BQ42" s="1287"/>
      <c r="BR42" s="1748"/>
      <c r="BS42" s="1748"/>
      <c r="BT42" s="1748"/>
      <c r="BU42" s="1748"/>
      <c r="BV42" s="1749"/>
      <c r="BW42" s="1750"/>
      <c r="BX42" s="1750"/>
      <c r="BY42" s="1750"/>
      <c r="BZ42" s="1750"/>
      <c r="CA42" s="1750"/>
      <c r="CB42" s="1750"/>
      <c r="CC42" s="1750"/>
      <c r="CD42" s="1750"/>
      <c r="CE42" s="1751"/>
      <c r="CF42" s="1287"/>
      <c r="CG42" s="1287"/>
      <c r="CH42" s="1287"/>
      <c r="CI42" s="1287"/>
      <c r="CJ42" s="1287"/>
      <c r="CK42" s="1287"/>
      <c r="CL42" s="1287"/>
      <c r="CM42" s="1287"/>
      <c r="CN42" s="1287"/>
      <c r="CO42" s="1287"/>
      <c r="CP42" s="1287"/>
      <c r="CQ42" s="1287"/>
      <c r="CR42" s="1287"/>
      <c r="CS42" s="1287"/>
      <c r="CT42" s="1287"/>
      <c r="CU42" s="1287"/>
      <c r="CV42" s="1287"/>
      <c r="CW42" s="1287"/>
      <c r="CX42" s="1287"/>
      <c r="CY42" s="1287"/>
      <c r="CZ42" s="1287"/>
      <c r="DA42" s="1287"/>
      <c r="DB42" s="1287"/>
      <c r="DC42" s="1748"/>
      <c r="DD42" s="1748"/>
      <c r="DE42" s="1748"/>
      <c r="DF42" s="1748"/>
      <c r="DG42" s="1749"/>
    </row>
    <row r="43" spans="1:111" x14ac:dyDescent="0.35">
      <c r="A43" s="1750"/>
      <c r="B43" s="1750"/>
      <c r="C43" s="1750"/>
      <c r="D43" s="1750"/>
      <c r="E43" s="1750"/>
      <c r="F43" s="1750"/>
      <c r="G43" s="1750"/>
      <c r="H43" s="1750"/>
      <c r="I43" s="1751"/>
      <c r="J43" s="1287"/>
      <c r="K43" s="1287"/>
      <c r="L43" s="1287"/>
      <c r="M43" s="1287"/>
      <c r="N43" s="1287"/>
      <c r="O43" s="1287"/>
      <c r="P43" s="1287"/>
      <c r="Q43" s="1287"/>
      <c r="R43" s="1287"/>
      <c r="S43" s="1287"/>
      <c r="T43" s="1287"/>
      <c r="U43" s="1287"/>
      <c r="V43" s="1287"/>
      <c r="W43" s="1287"/>
      <c r="X43" s="1287"/>
      <c r="Y43" s="1287"/>
      <c r="Z43" s="1287"/>
      <c r="AA43" s="1287"/>
      <c r="AB43" s="1287"/>
      <c r="AC43" s="1287"/>
      <c r="AD43" s="1287"/>
      <c r="AE43" s="1287"/>
      <c r="AF43" s="1287"/>
      <c r="AG43" s="1748"/>
      <c r="AH43" s="1748"/>
      <c r="AI43" s="1748"/>
      <c r="AJ43" s="1748"/>
      <c r="AK43" s="1749"/>
      <c r="AL43" s="1750"/>
      <c r="AM43" s="1750"/>
      <c r="AN43" s="1750"/>
      <c r="AO43" s="1750"/>
      <c r="AP43" s="1750"/>
      <c r="AQ43" s="1750"/>
      <c r="AR43" s="1750"/>
      <c r="AS43" s="1750"/>
      <c r="AT43" s="1751"/>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748"/>
      <c r="BS43" s="1748"/>
      <c r="BT43" s="1748"/>
      <c r="BU43" s="1748"/>
      <c r="BV43" s="1749"/>
      <c r="BW43" s="1750"/>
      <c r="BX43" s="1750"/>
      <c r="BY43" s="1750"/>
      <c r="BZ43" s="1750"/>
      <c r="CA43" s="1750"/>
      <c r="CB43" s="1750"/>
      <c r="CC43" s="1750"/>
      <c r="CD43" s="1750"/>
      <c r="CE43" s="1751"/>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748"/>
      <c r="DD43" s="1748"/>
      <c r="DE43" s="1748"/>
      <c r="DF43" s="1748"/>
      <c r="DG43" s="1749"/>
    </row>
    <row r="44" spans="1:111" x14ac:dyDescent="0.35">
      <c r="A44" s="1750"/>
      <c r="B44" s="1750"/>
      <c r="C44" s="1750"/>
      <c r="D44" s="1750"/>
      <c r="E44" s="1750"/>
      <c r="F44" s="1750"/>
      <c r="G44" s="1750"/>
      <c r="H44" s="1750"/>
      <c r="I44" s="1751"/>
      <c r="J44" s="1287"/>
      <c r="K44" s="1287"/>
      <c r="L44" s="1287"/>
      <c r="M44" s="1287"/>
      <c r="N44" s="1287"/>
      <c r="O44" s="1287"/>
      <c r="P44" s="1287"/>
      <c r="Q44" s="1287"/>
      <c r="R44" s="1287"/>
      <c r="S44" s="1287"/>
      <c r="T44" s="1287"/>
      <c r="U44" s="1287"/>
      <c r="V44" s="1287"/>
      <c r="W44" s="1287"/>
      <c r="X44" s="1287"/>
      <c r="Y44" s="1287"/>
      <c r="Z44" s="1287"/>
      <c r="AA44" s="1287"/>
      <c r="AB44" s="1287"/>
      <c r="AC44" s="1287"/>
      <c r="AD44" s="1287"/>
      <c r="AE44" s="1287"/>
      <c r="AF44" s="1287"/>
      <c r="AG44" s="1748"/>
      <c r="AH44" s="1748"/>
      <c r="AI44" s="1748"/>
      <c r="AJ44" s="1748"/>
      <c r="AK44" s="1749"/>
      <c r="AL44" s="1750"/>
      <c r="AM44" s="1750"/>
      <c r="AN44" s="1750"/>
      <c r="AO44" s="1750"/>
      <c r="AP44" s="1750"/>
      <c r="AQ44" s="1750"/>
      <c r="AR44" s="1750"/>
      <c r="AS44" s="1750"/>
      <c r="AT44" s="1751"/>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748"/>
      <c r="BS44" s="1748"/>
      <c r="BT44" s="1748"/>
      <c r="BU44" s="1748"/>
      <c r="BV44" s="1749"/>
      <c r="BW44" s="1750"/>
      <c r="BX44" s="1750"/>
      <c r="BY44" s="1750"/>
      <c r="BZ44" s="1750"/>
      <c r="CA44" s="1750"/>
      <c r="CB44" s="1750"/>
      <c r="CC44" s="1750"/>
      <c r="CD44" s="1750"/>
      <c r="CE44" s="1751"/>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748"/>
      <c r="DD44" s="1748"/>
      <c r="DE44" s="1748"/>
      <c r="DF44" s="1748"/>
      <c r="DG44" s="1749"/>
    </row>
    <row r="45" spans="1:111" x14ac:dyDescent="0.35">
      <c r="A45" s="1750"/>
      <c r="B45" s="1750"/>
      <c r="C45" s="1750"/>
      <c r="D45" s="1750"/>
      <c r="E45" s="1750"/>
      <c r="F45" s="1750"/>
      <c r="G45" s="1750"/>
      <c r="H45" s="1750"/>
      <c r="I45" s="1751"/>
      <c r="J45" s="1287"/>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748"/>
      <c r="AH45" s="1748"/>
      <c r="AI45" s="1748"/>
      <c r="AJ45" s="1748"/>
      <c r="AK45" s="1749"/>
      <c r="AL45" s="1750"/>
      <c r="AM45" s="1750"/>
      <c r="AN45" s="1750"/>
      <c r="AO45" s="1750"/>
      <c r="AP45" s="1750"/>
      <c r="AQ45" s="1750"/>
      <c r="AR45" s="1750"/>
      <c r="AS45" s="1750"/>
      <c r="AT45" s="1751"/>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748"/>
      <c r="BS45" s="1748"/>
      <c r="BT45" s="1748"/>
      <c r="BU45" s="1748"/>
      <c r="BV45" s="1749"/>
      <c r="BW45" s="1750"/>
      <c r="BX45" s="1750"/>
      <c r="BY45" s="1750"/>
      <c r="BZ45" s="1750"/>
      <c r="CA45" s="1750"/>
      <c r="CB45" s="1750"/>
      <c r="CC45" s="1750"/>
      <c r="CD45" s="1750"/>
      <c r="CE45" s="1751"/>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748"/>
      <c r="DD45" s="1748"/>
      <c r="DE45" s="1748"/>
      <c r="DF45" s="1748"/>
      <c r="DG45" s="1749"/>
    </row>
    <row r="46" spans="1:111" x14ac:dyDescent="0.35">
      <c r="A46" s="1750"/>
      <c r="B46" s="1750"/>
      <c r="C46" s="1750"/>
      <c r="D46" s="1750"/>
      <c r="E46" s="1750"/>
      <c r="F46" s="1750"/>
      <c r="G46" s="1750"/>
      <c r="H46" s="1750"/>
      <c r="I46" s="1751"/>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748"/>
      <c r="AH46" s="1748"/>
      <c r="AI46" s="1748"/>
      <c r="AJ46" s="1748"/>
      <c r="AK46" s="1749"/>
      <c r="AL46" s="1750"/>
      <c r="AM46" s="1750"/>
      <c r="AN46" s="1750"/>
      <c r="AO46" s="1750"/>
      <c r="AP46" s="1750"/>
      <c r="AQ46" s="1750"/>
      <c r="AR46" s="1750"/>
      <c r="AS46" s="1750"/>
      <c r="AT46" s="1751"/>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748"/>
      <c r="BS46" s="1748"/>
      <c r="BT46" s="1748"/>
      <c r="BU46" s="1748"/>
      <c r="BV46" s="1749"/>
      <c r="BW46" s="1750"/>
      <c r="BX46" s="1750"/>
      <c r="BY46" s="1750"/>
      <c r="BZ46" s="1750"/>
      <c r="CA46" s="1750"/>
      <c r="CB46" s="1750"/>
      <c r="CC46" s="1750"/>
      <c r="CD46" s="1750"/>
      <c r="CE46" s="1751"/>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748"/>
      <c r="DD46" s="1748"/>
      <c r="DE46" s="1748"/>
      <c r="DF46" s="1748"/>
      <c r="DG46" s="1749"/>
    </row>
    <row r="47" spans="1:111" x14ac:dyDescent="0.35">
      <c r="A47" s="1750"/>
      <c r="B47" s="1750"/>
      <c r="C47" s="1750"/>
      <c r="D47" s="1750"/>
      <c r="E47" s="1750"/>
      <c r="F47" s="1750"/>
      <c r="G47" s="1750"/>
      <c r="H47" s="1750"/>
      <c r="I47" s="1751"/>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748"/>
      <c r="AH47" s="1748"/>
      <c r="AI47" s="1748"/>
      <c r="AJ47" s="1748"/>
      <c r="AK47" s="1749"/>
      <c r="AL47" s="1750"/>
      <c r="AM47" s="1750"/>
      <c r="AN47" s="1750"/>
      <c r="AO47" s="1750"/>
      <c r="AP47" s="1750"/>
      <c r="AQ47" s="1750"/>
      <c r="AR47" s="1750"/>
      <c r="AS47" s="1750"/>
      <c r="AT47" s="1751"/>
      <c r="AU47" s="1287"/>
      <c r="AV47" s="1287"/>
      <c r="AW47" s="1287"/>
      <c r="AX47" s="1287"/>
      <c r="AY47" s="1287"/>
      <c r="AZ47" s="1287"/>
      <c r="BA47" s="1287"/>
      <c r="BB47" s="1287"/>
      <c r="BC47" s="1287"/>
      <c r="BD47" s="1287"/>
      <c r="BE47" s="1287"/>
      <c r="BF47" s="1287"/>
      <c r="BG47" s="1287"/>
      <c r="BH47" s="1287"/>
      <c r="BI47" s="1287"/>
      <c r="BJ47" s="1287"/>
      <c r="BK47" s="1287"/>
      <c r="BL47" s="1287"/>
      <c r="BM47" s="1287"/>
      <c r="BN47" s="1287"/>
      <c r="BO47" s="1287"/>
      <c r="BP47" s="1287"/>
      <c r="BQ47" s="1287"/>
      <c r="BR47" s="1748"/>
      <c r="BS47" s="1748"/>
      <c r="BT47" s="1748"/>
      <c r="BU47" s="1748"/>
      <c r="BV47" s="1749"/>
      <c r="BW47" s="1750"/>
      <c r="BX47" s="1750"/>
      <c r="BY47" s="1750"/>
      <c r="BZ47" s="1750"/>
      <c r="CA47" s="1750"/>
      <c r="CB47" s="1750"/>
      <c r="CC47" s="1750"/>
      <c r="CD47" s="1750"/>
      <c r="CE47" s="1751"/>
      <c r="CF47" s="1287"/>
      <c r="CG47" s="1287"/>
      <c r="CH47" s="1287"/>
      <c r="CI47" s="1287"/>
      <c r="CJ47" s="1287"/>
      <c r="CK47" s="1287"/>
      <c r="CL47" s="1287"/>
      <c r="CM47" s="1287"/>
      <c r="CN47" s="1287"/>
      <c r="CO47" s="1287"/>
      <c r="CP47" s="1287"/>
      <c r="CQ47" s="1287"/>
      <c r="CR47" s="1287"/>
      <c r="CS47" s="1287"/>
      <c r="CT47" s="1287"/>
      <c r="CU47" s="1287"/>
      <c r="CV47" s="1287"/>
      <c r="CW47" s="1287"/>
      <c r="CX47" s="1287"/>
      <c r="CY47" s="1287"/>
      <c r="CZ47" s="1287"/>
      <c r="DA47" s="1287"/>
      <c r="DB47" s="1287"/>
      <c r="DC47" s="1748"/>
      <c r="DD47" s="1748"/>
      <c r="DE47" s="1748"/>
      <c r="DF47" s="1748"/>
      <c r="DG47" s="1749"/>
    </row>
    <row r="48" spans="1:111" x14ac:dyDescent="0.35">
      <c r="A48" s="1750"/>
      <c r="B48" s="1750"/>
      <c r="C48" s="1750"/>
      <c r="D48" s="1750"/>
      <c r="E48" s="1750"/>
      <c r="F48" s="1750"/>
      <c r="G48" s="1750"/>
      <c r="H48" s="1750"/>
      <c r="I48" s="1751"/>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748"/>
      <c r="AH48" s="1748"/>
      <c r="AI48" s="1748"/>
      <c r="AJ48" s="1748"/>
      <c r="AK48" s="1749"/>
      <c r="AL48" s="1750"/>
      <c r="AM48" s="1750"/>
      <c r="AN48" s="1750"/>
      <c r="AO48" s="1750"/>
      <c r="AP48" s="1750"/>
      <c r="AQ48" s="1750"/>
      <c r="AR48" s="1750"/>
      <c r="AS48" s="1750"/>
      <c r="AT48" s="1751"/>
      <c r="AU48" s="1287"/>
      <c r="AV48" s="1287"/>
      <c r="AW48" s="1287"/>
      <c r="AX48" s="1287"/>
      <c r="AY48" s="1287"/>
      <c r="AZ48" s="1287"/>
      <c r="BA48" s="1287"/>
      <c r="BB48" s="1287"/>
      <c r="BC48" s="1287"/>
      <c r="BD48" s="1287"/>
      <c r="BE48" s="1287"/>
      <c r="BF48" s="1287"/>
      <c r="BG48" s="1287"/>
      <c r="BH48" s="1287"/>
      <c r="BI48" s="1287"/>
      <c r="BJ48" s="1287"/>
      <c r="BK48" s="1287"/>
      <c r="BL48" s="1287"/>
      <c r="BM48" s="1287"/>
      <c r="BN48" s="1287"/>
      <c r="BO48" s="1287"/>
      <c r="BP48" s="1287"/>
      <c r="BQ48" s="1287"/>
      <c r="BR48" s="1748"/>
      <c r="BS48" s="1748"/>
      <c r="BT48" s="1748"/>
      <c r="BU48" s="1748"/>
      <c r="BV48" s="1749"/>
      <c r="BW48" s="1750"/>
      <c r="BX48" s="1750"/>
      <c r="BY48" s="1750"/>
      <c r="BZ48" s="1750"/>
      <c r="CA48" s="1750"/>
      <c r="CB48" s="1750"/>
      <c r="CC48" s="1750"/>
      <c r="CD48" s="1750"/>
      <c r="CE48" s="1751"/>
      <c r="CF48" s="1287"/>
      <c r="CG48" s="1287"/>
      <c r="CH48" s="1287"/>
      <c r="CI48" s="1287"/>
      <c r="CJ48" s="1287"/>
      <c r="CK48" s="1287"/>
      <c r="CL48" s="1287"/>
      <c r="CM48" s="1287"/>
      <c r="CN48" s="1287"/>
      <c r="CO48" s="1287"/>
      <c r="CP48" s="1287"/>
      <c r="CQ48" s="1287"/>
      <c r="CR48" s="1287"/>
      <c r="CS48" s="1287"/>
      <c r="CT48" s="1287"/>
      <c r="CU48" s="1287"/>
      <c r="CV48" s="1287"/>
      <c r="CW48" s="1287"/>
      <c r="CX48" s="1287"/>
      <c r="CY48" s="1287"/>
      <c r="CZ48" s="1287"/>
      <c r="DA48" s="1287"/>
      <c r="DB48" s="1287"/>
      <c r="DC48" s="1748"/>
      <c r="DD48" s="1748"/>
      <c r="DE48" s="1748"/>
      <c r="DF48" s="1748"/>
      <c r="DG48" s="1749"/>
    </row>
    <row r="49" spans="1:111" x14ac:dyDescent="0.35">
      <c r="A49" s="1750"/>
      <c r="B49" s="1750"/>
      <c r="C49" s="1750"/>
      <c r="D49" s="1750"/>
      <c r="E49" s="1750"/>
      <c r="F49" s="1750"/>
      <c r="G49" s="1750"/>
      <c r="H49" s="1750"/>
      <c r="I49" s="1751"/>
      <c r="J49" s="1287"/>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748"/>
      <c r="AH49" s="1748"/>
      <c r="AI49" s="1748"/>
      <c r="AJ49" s="1748"/>
      <c r="AK49" s="1749"/>
      <c r="AL49" s="1750"/>
      <c r="AM49" s="1750"/>
      <c r="AN49" s="1750"/>
      <c r="AO49" s="1750"/>
      <c r="AP49" s="1750"/>
      <c r="AQ49" s="1750"/>
      <c r="AR49" s="1750"/>
      <c r="AS49" s="1750"/>
      <c r="AT49" s="1751"/>
      <c r="AU49" s="1287"/>
      <c r="AV49" s="1287"/>
      <c r="AW49" s="1287"/>
      <c r="AX49" s="1287"/>
      <c r="AY49" s="1287"/>
      <c r="AZ49" s="1287"/>
      <c r="BA49" s="1287"/>
      <c r="BB49" s="1287"/>
      <c r="BC49" s="1287"/>
      <c r="BD49" s="1287"/>
      <c r="BE49" s="1287"/>
      <c r="BF49" s="1287"/>
      <c r="BG49" s="1287"/>
      <c r="BH49" s="1287"/>
      <c r="BI49" s="1287"/>
      <c r="BJ49" s="1287"/>
      <c r="BK49" s="1287"/>
      <c r="BL49" s="1287"/>
      <c r="BM49" s="1287"/>
      <c r="BN49" s="1287"/>
      <c r="BO49" s="1287"/>
      <c r="BP49" s="1287"/>
      <c r="BQ49" s="1287"/>
      <c r="BR49" s="1748"/>
      <c r="BS49" s="1748"/>
      <c r="BT49" s="1748"/>
      <c r="BU49" s="1748"/>
      <c r="BV49" s="1749"/>
      <c r="BW49" s="1750"/>
      <c r="BX49" s="1750"/>
      <c r="BY49" s="1750"/>
      <c r="BZ49" s="1750"/>
      <c r="CA49" s="1750"/>
      <c r="CB49" s="1750"/>
      <c r="CC49" s="1750"/>
      <c r="CD49" s="1750"/>
      <c r="CE49" s="1751"/>
      <c r="CF49" s="1287"/>
      <c r="CG49" s="1287"/>
      <c r="CH49" s="1287"/>
      <c r="CI49" s="1287"/>
      <c r="CJ49" s="1287"/>
      <c r="CK49" s="1287"/>
      <c r="CL49" s="1287"/>
      <c r="CM49" s="1287"/>
      <c r="CN49" s="1287"/>
      <c r="CO49" s="1287"/>
      <c r="CP49" s="1287"/>
      <c r="CQ49" s="1287"/>
      <c r="CR49" s="1287"/>
      <c r="CS49" s="1287"/>
      <c r="CT49" s="1287"/>
      <c r="CU49" s="1287"/>
      <c r="CV49" s="1287"/>
      <c r="CW49" s="1287"/>
      <c r="CX49" s="1287"/>
      <c r="CY49" s="1287"/>
      <c r="CZ49" s="1287"/>
      <c r="DA49" s="1287"/>
      <c r="DB49" s="1287"/>
      <c r="DC49" s="1748"/>
      <c r="DD49" s="1748"/>
      <c r="DE49" s="1748"/>
      <c r="DF49" s="1748"/>
      <c r="DG49" s="1749"/>
    </row>
    <row r="50" spans="1:111" x14ac:dyDescent="0.35">
      <c r="A50" s="1750"/>
      <c r="B50" s="1750"/>
      <c r="C50" s="1750"/>
      <c r="D50" s="1750"/>
      <c r="E50" s="1750"/>
      <c r="F50" s="1750"/>
      <c r="G50" s="1750"/>
      <c r="H50" s="1750"/>
      <c r="I50" s="1751"/>
      <c r="J50" s="1287"/>
      <c r="K50" s="1287"/>
      <c r="L50" s="1287"/>
      <c r="M50" s="1287"/>
      <c r="N50" s="1287"/>
      <c r="O50" s="1287"/>
      <c r="P50" s="1287"/>
      <c r="Q50" s="1287"/>
      <c r="R50" s="1287"/>
      <c r="S50" s="1287"/>
      <c r="T50" s="1287"/>
      <c r="U50" s="1287"/>
      <c r="V50" s="1287"/>
      <c r="W50" s="1287"/>
      <c r="X50" s="1287"/>
      <c r="Y50" s="1287"/>
      <c r="Z50" s="1287"/>
      <c r="AA50" s="1287"/>
      <c r="AB50" s="1287"/>
      <c r="AC50" s="1287"/>
      <c r="AD50" s="1287"/>
      <c r="AE50" s="1287"/>
      <c r="AF50" s="1287"/>
      <c r="AG50" s="1748"/>
      <c r="AH50" s="1748"/>
      <c r="AI50" s="1748"/>
      <c r="AJ50" s="1748"/>
      <c r="AK50" s="1749"/>
      <c r="AL50" s="1750"/>
      <c r="AM50" s="1750"/>
      <c r="AN50" s="1750"/>
      <c r="AO50" s="1750"/>
      <c r="AP50" s="1750"/>
      <c r="AQ50" s="1750"/>
      <c r="AR50" s="1750"/>
      <c r="AS50" s="1750"/>
      <c r="AT50" s="1751"/>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7"/>
      <c r="BP50" s="1287"/>
      <c r="BQ50" s="1287"/>
      <c r="BR50" s="1748"/>
      <c r="BS50" s="1748"/>
      <c r="BT50" s="1748"/>
      <c r="BU50" s="1748"/>
      <c r="BV50" s="1749"/>
      <c r="BW50" s="1750"/>
      <c r="BX50" s="1750"/>
      <c r="BY50" s="1750"/>
      <c r="BZ50" s="1750"/>
      <c r="CA50" s="1750"/>
      <c r="CB50" s="1750"/>
      <c r="CC50" s="1750"/>
      <c r="CD50" s="1750"/>
      <c r="CE50" s="1751"/>
      <c r="CF50" s="1287"/>
      <c r="CG50" s="1287"/>
      <c r="CH50" s="1287"/>
      <c r="CI50" s="1287"/>
      <c r="CJ50" s="1287"/>
      <c r="CK50" s="1287"/>
      <c r="CL50" s="1287"/>
      <c r="CM50" s="1287"/>
      <c r="CN50" s="1287"/>
      <c r="CO50" s="1287"/>
      <c r="CP50" s="1287"/>
      <c r="CQ50" s="1287"/>
      <c r="CR50" s="1287"/>
      <c r="CS50" s="1287"/>
      <c r="CT50" s="1287"/>
      <c r="CU50" s="1287"/>
      <c r="CV50" s="1287"/>
      <c r="CW50" s="1287"/>
      <c r="CX50" s="1287"/>
      <c r="CY50" s="1287"/>
      <c r="CZ50" s="1287"/>
      <c r="DA50" s="1287"/>
      <c r="DB50" s="1287"/>
      <c r="DC50" s="1748"/>
      <c r="DD50" s="1748"/>
      <c r="DE50" s="1748"/>
      <c r="DF50" s="1748"/>
      <c r="DG50" s="1749"/>
    </row>
    <row r="51" spans="1:111" ht="7.5" customHeight="1" thickBot="1" x14ac:dyDescent="0.4">
      <c r="A51" s="188"/>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row>
    <row r="52" spans="1:111" ht="5.25" customHeight="1" x14ac:dyDescent="0.35">
      <c r="A52" s="261"/>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row>
    <row r="53" spans="1:111" s="293" customFormat="1" ht="13" x14ac:dyDescent="0.3">
      <c r="A53" s="296" t="str">
        <f>'40-16 PRES - MANDATORY'!A65:BV65</f>
        <v>DeCAF 40-15 + DeCAF 40-16, Apr 21, 2025</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285"/>
      <c r="BB53" s="285" t="s">
        <v>52</v>
      </c>
      <c r="BC53" s="285"/>
      <c r="BD53" s="285"/>
      <c r="BE53" s="285"/>
      <c r="BF53" s="191"/>
      <c r="BG53" s="191"/>
      <c r="BH53" s="1159" t="str">
        <f>IF('DATA ENTRY SHEET'!AQ61&gt;0,'DATA ENTRY SHEET'!AQ61,"")</f>
        <v/>
      </c>
      <c r="BI53" s="1159"/>
      <c r="BJ53" s="1159"/>
      <c r="BK53" s="1159"/>
      <c r="BL53" s="1159"/>
      <c r="BM53" s="1159"/>
      <c r="BN53" s="1159"/>
      <c r="BO53" s="1159"/>
      <c r="BP53" s="1159"/>
      <c r="BQ53" s="1159"/>
      <c r="BR53" s="285"/>
      <c r="BS53" s="190"/>
      <c r="BT53" s="190"/>
      <c r="BU53" s="190"/>
      <c r="BV53" s="190"/>
      <c r="BW53" s="191"/>
      <c r="BX53" s="191"/>
      <c r="BY53" s="191"/>
      <c r="BZ53" s="191"/>
      <c r="CA53" s="191"/>
      <c r="CB53" s="191"/>
      <c r="CC53" s="191"/>
      <c r="CD53" s="262"/>
      <c r="CE53" s="191"/>
      <c r="CF53" s="191"/>
      <c r="CG53" s="191"/>
      <c r="CH53" s="191"/>
      <c r="CI53" s="191"/>
      <c r="CJ53" s="289"/>
      <c r="CK53" s="191"/>
      <c r="CL53" s="191"/>
      <c r="CM53" s="191"/>
      <c r="CN53" s="191"/>
      <c r="CO53" s="191"/>
      <c r="CP53" s="191"/>
      <c r="CQ53" s="191"/>
      <c r="CR53" s="191"/>
      <c r="CS53" s="191"/>
      <c r="CT53" s="191"/>
      <c r="CU53" s="1292" t="s">
        <v>40</v>
      </c>
      <c r="CV53" s="1292"/>
      <c r="CW53" s="1292"/>
      <c r="CX53" s="1292"/>
      <c r="CY53" s="1292"/>
      <c r="CZ53" s="1752"/>
      <c r="DA53" s="1753"/>
      <c r="DB53" s="1292" t="s">
        <v>41</v>
      </c>
      <c r="DC53" s="1292"/>
      <c r="DD53" s="1292"/>
      <c r="DE53" s="1293"/>
      <c r="DF53" s="1294"/>
      <c r="DG53" s="191"/>
    </row>
    <row r="55" spans="1:111" x14ac:dyDescent="0.35">
      <c r="BQ55" s="192"/>
    </row>
  </sheetData>
  <sheetProtection algorithmName="SHA-512" hashValue="63+M0Sk5RD6FAJTB+wPsMsSpuTWZz6uVqtL0FNLuRHwKm4Ng2Nm/yQoBKcY1GmUaXNt8K/W6hMd2eb+lKsXaHg==" saltValue="MBLzyaNUO8cUtPEJHA4p/w==" spinCount="100000" sheet="1" selectLockedCells="1"/>
  <mergeCells count="587">
    <mergeCell ref="BH53:BQ53"/>
    <mergeCell ref="CU53:CY53"/>
    <mergeCell ref="CZ53:DA53"/>
    <mergeCell ref="DB53:DD53"/>
    <mergeCell ref="DE53:DF53"/>
    <mergeCell ref="BH50:BQ50"/>
    <mergeCell ref="BR50:BV50"/>
    <mergeCell ref="BW50:CE50"/>
    <mergeCell ref="CF50:CR50"/>
    <mergeCell ref="CS50:DB50"/>
    <mergeCell ref="DC50:DG50"/>
    <mergeCell ref="A50:I50"/>
    <mergeCell ref="J50:V50"/>
    <mergeCell ref="W50:AF50"/>
    <mergeCell ref="AG50:AK50"/>
    <mergeCell ref="AL50:AT50"/>
    <mergeCell ref="AU50:BG50"/>
    <mergeCell ref="BH49:BQ49"/>
    <mergeCell ref="BR49:BV49"/>
    <mergeCell ref="BW49:CE49"/>
    <mergeCell ref="CF49:CR49"/>
    <mergeCell ref="CS49:DB49"/>
    <mergeCell ref="DC49:DG49"/>
    <mergeCell ref="A49:I49"/>
    <mergeCell ref="J49:V49"/>
    <mergeCell ref="W49:AF49"/>
    <mergeCell ref="AG49:AK49"/>
    <mergeCell ref="AL49:AT49"/>
    <mergeCell ref="AU49:BG49"/>
    <mergeCell ref="BH48:BQ48"/>
    <mergeCell ref="BR48:BV48"/>
    <mergeCell ref="BW48:CE48"/>
    <mergeCell ref="CF48:CR48"/>
    <mergeCell ref="CS48:DB48"/>
    <mergeCell ref="DC48:DG48"/>
    <mergeCell ref="A48:I48"/>
    <mergeCell ref="J48:V48"/>
    <mergeCell ref="W48:AF48"/>
    <mergeCell ref="AG48:AK48"/>
    <mergeCell ref="AL48:AT48"/>
    <mergeCell ref="AU48:BG48"/>
    <mergeCell ref="BH47:BQ47"/>
    <mergeCell ref="BR47:BV47"/>
    <mergeCell ref="BW47:CE47"/>
    <mergeCell ref="CF47:CR47"/>
    <mergeCell ref="CS47:DB47"/>
    <mergeCell ref="DC47:DG47"/>
    <mergeCell ref="A47:I47"/>
    <mergeCell ref="J47:V47"/>
    <mergeCell ref="W47:AF47"/>
    <mergeCell ref="AG47:AK47"/>
    <mergeCell ref="AL47:AT47"/>
    <mergeCell ref="AU47:BG47"/>
    <mergeCell ref="BH46:BQ46"/>
    <mergeCell ref="BR46:BV46"/>
    <mergeCell ref="BW46:CE46"/>
    <mergeCell ref="CF46:CR46"/>
    <mergeCell ref="CS46:DB46"/>
    <mergeCell ref="DC46:DG46"/>
    <mergeCell ref="A46:I46"/>
    <mergeCell ref="J46:V46"/>
    <mergeCell ref="W46:AF46"/>
    <mergeCell ref="AG46:AK46"/>
    <mergeCell ref="AL46:AT46"/>
    <mergeCell ref="AU46:BG46"/>
    <mergeCell ref="BH45:BQ45"/>
    <mergeCell ref="BR45:BV45"/>
    <mergeCell ref="BW45:CE45"/>
    <mergeCell ref="CF45:CR45"/>
    <mergeCell ref="CS45:DB45"/>
    <mergeCell ref="DC45:DG45"/>
    <mergeCell ref="A45:I45"/>
    <mergeCell ref="J45:V45"/>
    <mergeCell ref="W45:AF45"/>
    <mergeCell ref="AG45:AK45"/>
    <mergeCell ref="AL45:AT45"/>
    <mergeCell ref="AU45:BG45"/>
    <mergeCell ref="BH44:BQ44"/>
    <mergeCell ref="BR44:BV44"/>
    <mergeCell ref="BW44:CE44"/>
    <mergeCell ref="CF44:CR44"/>
    <mergeCell ref="CS44:DB44"/>
    <mergeCell ref="DC44:DG44"/>
    <mergeCell ref="A44:I44"/>
    <mergeCell ref="J44:V44"/>
    <mergeCell ref="W44:AF44"/>
    <mergeCell ref="AG44:AK44"/>
    <mergeCell ref="AL44:AT44"/>
    <mergeCell ref="AU44:BG44"/>
    <mergeCell ref="BH43:BQ43"/>
    <mergeCell ref="BR43:BV43"/>
    <mergeCell ref="BW43:CE43"/>
    <mergeCell ref="CF43:CR43"/>
    <mergeCell ref="CS43:DB43"/>
    <mergeCell ref="DC43:DG43"/>
    <mergeCell ref="A43:I43"/>
    <mergeCell ref="J43:V43"/>
    <mergeCell ref="W43:AF43"/>
    <mergeCell ref="AG43:AK43"/>
    <mergeCell ref="AL43:AT43"/>
    <mergeCell ref="AU43:BG43"/>
    <mergeCell ref="BH42:BQ42"/>
    <mergeCell ref="BR42:BV42"/>
    <mergeCell ref="BW42:CE42"/>
    <mergeCell ref="CF42:CR42"/>
    <mergeCell ref="CS42:DB42"/>
    <mergeCell ref="DC42:DG42"/>
    <mergeCell ref="A42:I42"/>
    <mergeCell ref="J42:V42"/>
    <mergeCell ref="W42:AF42"/>
    <mergeCell ref="AG42:AK42"/>
    <mergeCell ref="AL42:AT42"/>
    <mergeCell ref="AU42:BG42"/>
    <mergeCell ref="BH41:BQ41"/>
    <mergeCell ref="BR41:BV41"/>
    <mergeCell ref="BW41:CE41"/>
    <mergeCell ref="CF41:CR41"/>
    <mergeCell ref="CS41:DB41"/>
    <mergeCell ref="DC41:DG41"/>
    <mergeCell ref="A41:I41"/>
    <mergeCell ref="J41:V41"/>
    <mergeCell ref="W41:AF41"/>
    <mergeCell ref="AG41:AK41"/>
    <mergeCell ref="AL41:AT41"/>
    <mergeCell ref="AU41:BG41"/>
    <mergeCell ref="BH40:BQ40"/>
    <mergeCell ref="BR40:BV40"/>
    <mergeCell ref="BW40:CE40"/>
    <mergeCell ref="CF40:CR40"/>
    <mergeCell ref="CS40:DB40"/>
    <mergeCell ref="DC40:DG40"/>
    <mergeCell ref="A40:I40"/>
    <mergeCell ref="J40:V40"/>
    <mergeCell ref="W40:AF40"/>
    <mergeCell ref="AG40:AK40"/>
    <mergeCell ref="AL40:AT40"/>
    <mergeCell ref="AU40:BG40"/>
    <mergeCell ref="BH39:BQ39"/>
    <mergeCell ref="BR39:BV39"/>
    <mergeCell ref="BW39:CE39"/>
    <mergeCell ref="CF39:CR39"/>
    <mergeCell ref="CS39:DB39"/>
    <mergeCell ref="DC39:DG39"/>
    <mergeCell ref="A39:I39"/>
    <mergeCell ref="J39:V39"/>
    <mergeCell ref="W39:AF39"/>
    <mergeCell ref="AG39:AK39"/>
    <mergeCell ref="AL39:AT39"/>
    <mergeCell ref="AU39:BG39"/>
    <mergeCell ref="BH38:BQ38"/>
    <mergeCell ref="BR38:BV38"/>
    <mergeCell ref="BW38:CE38"/>
    <mergeCell ref="CF38:CR38"/>
    <mergeCell ref="CS38:DB38"/>
    <mergeCell ref="DC38:DG38"/>
    <mergeCell ref="A38:I38"/>
    <mergeCell ref="J38:V38"/>
    <mergeCell ref="W38:AF38"/>
    <mergeCell ref="AG38:AK38"/>
    <mergeCell ref="AL38:AT38"/>
    <mergeCell ref="AU38:BG38"/>
    <mergeCell ref="BH37:BQ37"/>
    <mergeCell ref="BR37:BV37"/>
    <mergeCell ref="BW37:CE37"/>
    <mergeCell ref="CF37:CR37"/>
    <mergeCell ref="CS37:DB37"/>
    <mergeCell ref="DC37:DG37"/>
    <mergeCell ref="A37:I37"/>
    <mergeCell ref="J37:V37"/>
    <mergeCell ref="W37:AF37"/>
    <mergeCell ref="AG37:AK37"/>
    <mergeCell ref="AL37:AT37"/>
    <mergeCell ref="AU37:BG37"/>
    <mergeCell ref="BH36:BQ36"/>
    <mergeCell ref="BR36:BV36"/>
    <mergeCell ref="BW36:CE36"/>
    <mergeCell ref="CF36:CR36"/>
    <mergeCell ref="CS36:DB36"/>
    <mergeCell ref="DC36:DG36"/>
    <mergeCell ref="A36:I36"/>
    <mergeCell ref="J36:V36"/>
    <mergeCell ref="W36:AF36"/>
    <mergeCell ref="AG36:AK36"/>
    <mergeCell ref="AL36:AT36"/>
    <mergeCell ref="AU36:BG36"/>
    <mergeCell ref="BH35:BQ35"/>
    <mergeCell ref="BR35:BV35"/>
    <mergeCell ref="BW35:CE35"/>
    <mergeCell ref="CF35:CR35"/>
    <mergeCell ref="CS35:DB35"/>
    <mergeCell ref="DC35:DG35"/>
    <mergeCell ref="A35:I35"/>
    <mergeCell ref="J35:V35"/>
    <mergeCell ref="W35:AF35"/>
    <mergeCell ref="AG35:AK35"/>
    <mergeCell ref="AL35:AT35"/>
    <mergeCell ref="AU35:BG35"/>
    <mergeCell ref="BH34:BQ34"/>
    <mergeCell ref="BR34:BV34"/>
    <mergeCell ref="BW34:CE34"/>
    <mergeCell ref="CF34:CR34"/>
    <mergeCell ref="CS34:DB34"/>
    <mergeCell ref="DC34:DG34"/>
    <mergeCell ref="A34:I34"/>
    <mergeCell ref="J34:V34"/>
    <mergeCell ref="W34:AF34"/>
    <mergeCell ref="AG34:AK34"/>
    <mergeCell ref="AL34:AT34"/>
    <mergeCell ref="AU34:BG34"/>
    <mergeCell ref="BH33:BQ33"/>
    <mergeCell ref="BR33:BV33"/>
    <mergeCell ref="BW33:CE33"/>
    <mergeCell ref="CF33:CR33"/>
    <mergeCell ref="CS33:DB33"/>
    <mergeCell ref="DC33:DG33"/>
    <mergeCell ref="A33:I33"/>
    <mergeCell ref="J33:V33"/>
    <mergeCell ref="W33:AF33"/>
    <mergeCell ref="AG33:AK33"/>
    <mergeCell ref="AL33:AT33"/>
    <mergeCell ref="AU33:BG33"/>
    <mergeCell ref="BH32:BQ32"/>
    <mergeCell ref="BR32:BV32"/>
    <mergeCell ref="BW32:CE32"/>
    <mergeCell ref="CF32:CR32"/>
    <mergeCell ref="CS32:DB32"/>
    <mergeCell ref="DC32:DG32"/>
    <mergeCell ref="A32:I32"/>
    <mergeCell ref="J32:V32"/>
    <mergeCell ref="W32:AF32"/>
    <mergeCell ref="AG32:AK32"/>
    <mergeCell ref="AL32:AT32"/>
    <mergeCell ref="AU32:BG32"/>
    <mergeCell ref="BH31:BQ31"/>
    <mergeCell ref="BR31:BV31"/>
    <mergeCell ref="BW31:CE31"/>
    <mergeCell ref="CF31:CR31"/>
    <mergeCell ref="CS31:DB31"/>
    <mergeCell ref="DC31:DG31"/>
    <mergeCell ref="A31:I31"/>
    <mergeCell ref="J31:V31"/>
    <mergeCell ref="W31:AF31"/>
    <mergeCell ref="AG31:AK31"/>
    <mergeCell ref="AL31:AT31"/>
    <mergeCell ref="AU31:BG31"/>
    <mergeCell ref="BH30:BQ30"/>
    <mergeCell ref="BR30:BV30"/>
    <mergeCell ref="BW30:CE30"/>
    <mergeCell ref="CF30:CR30"/>
    <mergeCell ref="CS30:DB30"/>
    <mergeCell ref="DC30:DG30"/>
    <mergeCell ref="A30:I30"/>
    <mergeCell ref="J30:V30"/>
    <mergeCell ref="W30:AF30"/>
    <mergeCell ref="AG30:AK30"/>
    <mergeCell ref="AL30:AT30"/>
    <mergeCell ref="AU30:BG30"/>
    <mergeCell ref="BH29:BQ29"/>
    <mergeCell ref="BR29:BV29"/>
    <mergeCell ref="BW29:CE29"/>
    <mergeCell ref="CF29:CR29"/>
    <mergeCell ref="CS29:DB29"/>
    <mergeCell ref="DC29:DG29"/>
    <mergeCell ref="A29:I29"/>
    <mergeCell ref="J29:V29"/>
    <mergeCell ref="W29:AF29"/>
    <mergeCell ref="AG29:AK29"/>
    <mergeCell ref="AL29:AT29"/>
    <mergeCell ref="AU29:BG29"/>
    <mergeCell ref="BH28:BQ28"/>
    <mergeCell ref="BR28:BV28"/>
    <mergeCell ref="BW28:CE28"/>
    <mergeCell ref="CF28:CR28"/>
    <mergeCell ref="CS28:DB28"/>
    <mergeCell ref="DC28:DG28"/>
    <mergeCell ref="A28:I28"/>
    <mergeCell ref="J28:V28"/>
    <mergeCell ref="W28:AF28"/>
    <mergeCell ref="AG28:AK28"/>
    <mergeCell ref="AL28:AT28"/>
    <mergeCell ref="AU28:BG28"/>
    <mergeCell ref="BH27:BQ27"/>
    <mergeCell ref="BR27:BV27"/>
    <mergeCell ref="BW27:CE27"/>
    <mergeCell ref="CF27:CR27"/>
    <mergeCell ref="CS27:DB27"/>
    <mergeCell ref="DC27:DG27"/>
    <mergeCell ref="A27:I27"/>
    <mergeCell ref="J27:V27"/>
    <mergeCell ref="W27:AF27"/>
    <mergeCell ref="AG27:AK27"/>
    <mergeCell ref="AL27:AT27"/>
    <mergeCell ref="AU27:BG27"/>
    <mergeCell ref="BH26:BQ26"/>
    <mergeCell ref="BR26:BV26"/>
    <mergeCell ref="BW26:CE26"/>
    <mergeCell ref="CF26:CR26"/>
    <mergeCell ref="CS26:DB26"/>
    <mergeCell ref="DC26:DG26"/>
    <mergeCell ref="A26:I26"/>
    <mergeCell ref="J26:V26"/>
    <mergeCell ref="W26:AF26"/>
    <mergeCell ref="AG26:AK26"/>
    <mergeCell ref="AL26:AT26"/>
    <mergeCell ref="AU26:BG26"/>
    <mergeCell ref="BH25:BQ25"/>
    <mergeCell ref="BR25:BV25"/>
    <mergeCell ref="BW25:CE25"/>
    <mergeCell ref="CF25:CR25"/>
    <mergeCell ref="CS25:DB25"/>
    <mergeCell ref="DC25:DG25"/>
    <mergeCell ref="A25:I25"/>
    <mergeCell ref="J25:V25"/>
    <mergeCell ref="W25:AF25"/>
    <mergeCell ref="AG25:AK25"/>
    <mergeCell ref="AL25:AT25"/>
    <mergeCell ref="AU25:BG25"/>
    <mergeCell ref="BH24:BQ24"/>
    <mergeCell ref="BR24:BV24"/>
    <mergeCell ref="BW24:CE24"/>
    <mergeCell ref="CF24:CR24"/>
    <mergeCell ref="CS24:DB24"/>
    <mergeCell ref="DC24:DG24"/>
    <mergeCell ref="A24:I24"/>
    <mergeCell ref="J24:V24"/>
    <mergeCell ref="W24:AF24"/>
    <mergeCell ref="AG24:AK24"/>
    <mergeCell ref="AL24:AT24"/>
    <mergeCell ref="AU24:BG24"/>
    <mergeCell ref="BH23:BQ23"/>
    <mergeCell ref="BR23:BV23"/>
    <mergeCell ref="BW23:CE23"/>
    <mergeCell ref="CF23:CR23"/>
    <mergeCell ref="CS23:DB23"/>
    <mergeCell ref="DC23:DG23"/>
    <mergeCell ref="A23:I23"/>
    <mergeCell ref="J23:V23"/>
    <mergeCell ref="W23:AF23"/>
    <mergeCell ref="AG23:AK23"/>
    <mergeCell ref="AL23:AT23"/>
    <mergeCell ref="AU23:BG23"/>
    <mergeCell ref="BH22:BQ22"/>
    <mergeCell ref="BR22:BV22"/>
    <mergeCell ref="BW22:CE22"/>
    <mergeCell ref="CF22:CR22"/>
    <mergeCell ref="CS22:DB22"/>
    <mergeCell ref="DC22:DG22"/>
    <mergeCell ref="A22:I22"/>
    <mergeCell ref="J22:V22"/>
    <mergeCell ref="W22:AF22"/>
    <mergeCell ref="AG22:AK22"/>
    <mergeCell ref="AL22:AT22"/>
    <mergeCell ref="AU22:BG22"/>
    <mergeCell ref="BH21:BQ21"/>
    <mergeCell ref="BR21:BV21"/>
    <mergeCell ref="BW21:CE21"/>
    <mergeCell ref="CF21:CR21"/>
    <mergeCell ref="CS21:DB21"/>
    <mergeCell ref="DC21:DG21"/>
    <mergeCell ref="A21:I21"/>
    <mergeCell ref="J21:V21"/>
    <mergeCell ref="W21:AF21"/>
    <mergeCell ref="AG21:AK21"/>
    <mergeCell ref="AL21:AT21"/>
    <mergeCell ref="AU21:BG21"/>
    <mergeCell ref="BH20:BQ20"/>
    <mergeCell ref="BR20:BV20"/>
    <mergeCell ref="BW20:CE20"/>
    <mergeCell ref="CF20:CR20"/>
    <mergeCell ref="CS20:DB20"/>
    <mergeCell ref="DC20:DG20"/>
    <mergeCell ref="A20:I20"/>
    <mergeCell ref="J20:V20"/>
    <mergeCell ref="W20:AF20"/>
    <mergeCell ref="AG20:AK20"/>
    <mergeCell ref="AL20:AT20"/>
    <mergeCell ref="AU20:BG20"/>
    <mergeCell ref="BH19:BQ19"/>
    <mergeCell ref="BR19:BV19"/>
    <mergeCell ref="BW19:CE19"/>
    <mergeCell ref="CF19:CR19"/>
    <mergeCell ref="CS19:DB19"/>
    <mergeCell ref="DC19:DG19"/>
    <mergeCell ref="A19:I19"/>
    <mergeCell ref="J19:V19"/>
    <mergeCell ref="W19:AF19"/>
    <mergeCell ref="AG19:AK19"/>
    <mergeCell ref="AL19:AT19"/>
    <mergeCell ref="AU19:BG19"/>
    <mergeCell ref="BH18:BQ18"/>
    <mergeCell ref="BR18:BV18"/>
    <mergeCell ref="BW18:CE18"/>
    <mergeCell ref="CF18:CR18"/>
    <mergeCell ref="CS18:DB18"/>
    <mergeCell ref="DC18:DG18"/>
    <mergeCell ref="A18:I18"/>
    <mergeCell ref="J18:V18"/>
    <mergeCell ref="W18:AF18"/>
    <mergeCell ref="AG18:AK18"/>
    <mergeCell ref="AL18:AT18"/>
    <mergeCell ref="AU18:BG18"/>
    <mergeCell ref="BH17:BQ17"/>
    <mergeCell ref="BR17:BV17"/>
    <mergeCell ref="BW17:CE17"/>
    <mergeCell ref="CF17:CR17"/>
    <mergeCell ref="CS17:DB17"/>
    <mergeCell ref="DC17:DG17"/>
    <mergeCell ref="A17:I17"/>
    <mergeCell ref="J17:V17"/>
    <mergeCell ref="W17:AF17"/>
    <mergeCell ref="AG17:AK17"/>
    <mergeCell ref="AL17:AT17"/>
    <mergeCell ref="AU17:BG17"/>
    <mergeCell ref="BH16:BQ16"/>
    <mergeCell ref="BR16:BV16"/>
    <mergeCell ref="BW16:CE16"/>
    <mergeCell ref="CF16:CR16"/>
    <mergeCell ref="CS16:DB16"/>
    <mergeCell ref="DC16:DG16"/>
    <mergeCell ref="A16:I16"/>
    <mergeCell ref="J16:V16"/>
    <mergeCell ref="W16:AF16"/>
    <mergeCell ref="AG16:AK16"/>
    <mergeCell ref="AL16:AT16"/>
    <mergeCell ref="AU16:BG16"/>
    <mergeCell ref="BH15:BQ15"/>
    <mergeCell ref="BR15:BV15"/>
    <mergeCell ref="BW15:CE15"/>
    <mergeCell ref="CF15:CR15"/>
    <mergeCell ref="CS15:DB15"/>
    <mergeCell ref="DC15:DG15"/>
    <mergeCell ref="A15:I15"/>
    <mergeCell ref="J15:V15"/>
    <mergeCell ref="W15:AF15"/>
    <mergeCell ref="AG15:AK15"/>
    <mergeCell ref="AL15:AT15"/>
    <mergeCell ref="AU15:BG15"/>
    <mergeCell ref="BH14:BQ14"/>
    <mergeCell ref="BR14:BV14"/>
    <mergeCell ref="BW14:CE14"/>
    <mergeCell ref="CF14:CR14"/>
    <mergeCell ref="CS14:DB14"/>
    <mergeCell ref="DC14:DG14"/>
    <mergeCell ref="A14:I14"/>
    <mergeCell ref="J14:V14"/>
    <mergeCell ref="W14:AF14"/>
    <mergeCell ref="AG14:AK14"/>
    <mergeCell ref="AL14:AT14"/>
    <mergeCell ref="AU14:BG14"/>
    <mergeCell ref="BH13:BQ13"/>
    <mergeCell ref="BR13:BV13"/>
    <mergeCell ref="BW13:CE13"/>
    <mergeCell ref="CF13:CR13"/>
    <mergeCell ref="CS13:DB13"/>
    <mergeCell ref="DC13:DG13"/>
    <mergeCell ref="A13:I13"/>
    <mergeCell ref="J13:V13"/>
    <mergeCell ref="W13:AF13"/>
    <mergeCell ref="AG13:AK13"/>
    <mergeCell ref="AL13:AT13"/>
    <mergeCell ref="AU13:BG13"/>
    <mergeCell ref="BH12:BQ12"/>
    <mergeCell ref="BR12:BV12"/>
    <mergeCell ref="BW12:CE12"/>
    <mergeCell ref="CF12:CR12"/>
    <mergeCell ref="CS12:DB12"/>
    <mergeCell ref="DC12:DG12"/>
    <mergeCell ref="A12:I12"/>
    <mergeCell ref="J12:V12"/>
    <mergeCell ref="W12:AF12"/>
    <mergeCell ref="AG12:AK12"/>
    <mergeCell ref="AL12:AT12"/>
    <mergeCell ref="AU12:BG12"/>
    <mergeCell ref="BH11:BQ11"/>
    <mergeCell ref="BR11:BV11"/>
    <mergeCell ref="BW11:CE11"/>
    <mergeCell ref="CF11:CR11"/>
    <mergeCell ref="CS11:DB11"/>
    <mergeCell ref="DC11:DG11"/>
    <mergeCell ref="A11:I11"/>
    <mergeCell ref="J11:V11"/>
    <mergeCell ref="W11:AF11"/>
    <mergeCell ref="AG11:AK11"/>
    <mergeCell ref="AL11:AT11"/>
    <mergeCell ref="AU11:BG11"/>
    <mergeCell ref="BH10:BQ10"/>
    <mergeCell ref="BR10:BV10"/>
    <mergeCell ref="BW10:CE10"/>
    <mergeCell ref="CF10:CR10"/>
    <mergeCell ref="CS10:DB10"/>
    <mergeCell ref="DC10:DG10"/>
    <mergeCell ref="A10:I10"/>
    <mergeCell ref="J10:V10"/>
    <mergeCell ref="W10:AF10"/>
    <mergeCell ref="AG10:AK10"/>
    <mergeCell ref="AL10:AT10"/>
    <mergeCell ref="AU10:BG10"/>
    <mergeCell ref="BH9:BQ9"/>
    <mergeCell ref="BR9:BV9"/>
    <mergeCell ref="BW9:CE9"/>
    <mergeCell ref="CF9:CR9"/>
    <mergeCell ref="CS9:DB9"/>
    <mergeCell ref="DC9:DG9"/>
    <mergeCell ref="A9:I9"/>
    <mergeCell ref="J9:V9"/>
    <mergeCell ref="W9:AF9"/>
    <mergeCell ref="AG9:AK9"/>
    <mergeCell ref="AL9:AT9"/>
    <mergeCell ref="AU9:BG9"/>
    <mergeCell ref="BH8:BQ8"/>
    <mergeCell ref="BR8:BV8"/>
    <mergeCell ref="BW8:CE8"/>
    <mergeCell ref="CF8:CR8"/>
    <mergeCell ref="CS8:DB8"/>
    <mergeCell ref="DC8:DG8"/>
    <mergeCell ref="A8:I8"/>
    <mergeCell ref="J8:V8"/>
    <mergeCell ref="W8:AF8"/>
    <mergeCell ref="AG8:AK8"/>
    <mergeCell ref="AL8:AT8"/>
    <mergeCell ref="AU8:BG8"/>
    <mergeCell ref="BH7:BQ7"/>
    <mergeCell ref="BR7:BV7"/>
    <mergeCell ref="BW7:CE7"/>
    <mergeCell ref="CF7:CR7"/>
    <mergeCell ref="CS7:DB7"/>
    <mergeCell ref="DC7:DG7"/>
    <mergeCell ref="A7:I7"/>
    <mergeCell ref="J7:V7"/>
    <mergeCell ref="W7:AF7"/>
    <mergeCell ref="AG7:AK7"/>
    <mergeCell ref="AL7:AT7"/>
    <mergeCell ref="AU7:BG7"/>
    <mergeCell ref="BH6:BQ6"/>
    <mergeCell ref="BR6:BV6"/>
    <mergeCell ref="BW6:CE6"/>
    <mergeCell ref="CF6:CR6"/>
    <mergeCell ref="CS6:DB6"/>
    <mergeCell ref="DC6:DG6"/>
    <mergeCell ref="A6:I6"/>
    <mergeCell ref="J6:V6"/>
    <mergeCell ref="W6:AF6"/>
    <mergeCell ref="AG6:AK6"/>
    <mergeCell ref="AL6:AT6"/>
    <mergeCell ref="AU6:BG6"/>
    <mergeCell ref="BH5:BQ5"/>
    <mergeCell ref="BR5:BV5"/>
    <mergeCell ref="BW5:CE5"/>
    <mergeCell ref="CF5:CR5"/>
    <mergeCell ref="CS5:DB5"/>
    <mergeCell ref="DC5:DG5"/>
    <mergeCell ref="A5:I5"/>
    <mergeCell ref="J5:V5"/>
    <mergeCell ref="W5:AF5"/>
    <mergeCell ref="AG5:AK5"/>
    <mergeCell ref="AL5:AT5"/>
    <mergeCell ref="AU5:BG5"/>
    <mergeCell ref="BH4:BQ4"/>
    <mergeCell ref="BR4:BV4"/>
    <mergeCell ref="BW4:CE4"/>
    <mergeCell ref="CF4:CR4"/>
    <mergeCell ref="CS4:DB4"/>
    <mergeCell ref="DC4:DG4"/>
    <mergeCell ref="A4:I4"/>
    <mergeCell ref="J4:V4"/>
    <mergeCell ref="W4:AF4"/>
    <mergeCell ref="AG4:AK4"/>
    <mergeCell ref="AL4:AT4"/>
    <mergeCell ref="AU4:BG4"/>
    <mergeCell ref="BH3:BQ3"/>
    <mergeCell ref="BR3:BV3"/>
    <mergeCell ref="BW3:CE3"/>
    <mergeCell ref="CF3:CR3"/>
    <mergeCell ref="CS3:DB3"/>
    <mergeCell ref="DC3:DG3"/>
    <mergeCell ref="I1:AF1"/>
    <mergeCell ref="I2:AF2"/>
    <mergeCell ref="A3:I3"/>
    <mergeCell ref="J3:V3"/>
    <mergeCell ref="W3:AF3"/>
    <mergeCell ref="AG3:AK3"/>
    <mergeCell ref="AL3:AT3"/>
    <mergeCell ref="AU3:BG3"/>
    <mergeCell ref="BW2:DG2"/>
    <mergeCell ref="BU2:BV2"/>
    <mergeCell ref="AU2:BT2"/>
    <mergeCell ref="CS1:DG1"/>
  </mergeCells>
  <dataValidations count="2">
    <dataValidation type="list" allowBlank="1" showInputMessage="1" showErrorMessage="1" sqref="J4:V52 AU4:BG52 CF4:CR52" xr:uid="{00000000-0002-0000-1F00-000000000000}">
      <formula1>COMMISSARY_DoDAACs</formula1>
    </dataValidation>
    <dataValidation type="textLength" operator="equal" allowBlank="1" showInputMessage="1" showErrorMessage="1" error="Enter 13 digit Unit EAN" promptTitle="EAN-13 - Unit" prompt="Enter full 13 digit item EAN, including check digit._x000a_(Do not use spaces or dashes)" sqref="A4:I50 AL4:AT50 BW4:CE50" xr:uid="{CBA18341-5444-4912-B990-631FC0746139}">
      <formula1>13</formula1>
    </dataValidation>
  </dataValidations>
  <hyperlinks>
    <hyperlink ref="DI3" location="'DATA ENTRY SHEET'!A1" display="'DATA ENTRY SHEET'!A1" xr:uid="{4661E862-1AE4-46E8-81F2-F9413895D27A}"/>
  </hyperlinks>
  <printOptions horizontalCentered="1" verticalCentered="1"/>
  <pageMargins left="0" right="0" top="0" bottom="0" header="0" footer="0"/>
  <pageSetup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G42"/>
  <sheetViews>
    <sheetView view="pageLayout" zoomScaleNormal="100" workbookViewId="0">
      <selection activeCell="N31" sqref="N31:Q31"/>
    </sheetView>
  </sheetViews>
  <sheetFormatPr defaultColWidth="9.1796875" defaultRowHeight="15.5" x14ac:dyDescent="0.35"/>
  <cols>
    <col min="1" max="1" width="5.36328125" style="1" bestFit="1" customWidth="1"/>
    <col min="2" max="2" width="6.81640625" style="1" customWidth="1"/>
    <col min="3" max="3" width="5.81640625" style="1" customWidth="1"/>
    <col min="4" max="4" width="6.81640625" style="1" customWidth="1"/>
    <col min="5" max="5" width="3.81640625" style="1" customWidth="1"/>
    <col min="6" max="6" width="3" style="1" customWidth="1"/>
    <col min="7" max="10" width="3.81640625" style="1" customWidth="1"/>
    <col min="11" max="11" width="2.81640625" style="1" customWidth="1"/>
    <col min="12" max="12" width="3.81640625" style="1" customWidth="1"/>
    <col min="13" max="13" width="4.81640625" style="1" customWidth="1"/>
    <col min="14" max="14" width="3.81640625" style="1" customWidth="1"/>
    <col min="15" max="15" width="2.1796875" style="1" customWidth="1"/>
    <col min="16" max="16" width="3" style="1" customWidth="1"/>
    <col min="17" max="17" width="1.453125" style="1" customWidth="1"/>
    <col min="18" max="18" width="6.81640625" style="1" customWidth="1"/>
    <col min="19" max="21" width="5.81640625" style="1" customWidth="1"/>
    <col min="22" max="22" width="6.54296875" style="1" customWidth="1"/>
    <col min="23" max="24" width="5.81640625" style="1" customWidth="1"/>
    <col min="25" max="25" width="6.453125" style="1" customWidth="1"/>
    <col min="26" max="26" width="9.81640625" style="7" customWidth="1"/>
    <col min="27" max="27" width="20.81640625" style="1" bestFit="1" customWidth="1"/>
    <col min="28" max="16384" width="9.1796875" style="1"/>
  </cols>
  <sheetData>
    <row r="1" spans="1:33" ht="2.25" customHeight="1" x14ac:dyDescent="0.35">
      <c r="A1" s="4"/>
      <c r="B1" s="11"/>
      <c r="C1" s="11"/>
      <c r="D1" s="11"/>
      <c r="E1" s="11"/>
      <c r="F1" s="11"/>
      <c r="G1" s="11"/>
      <c r="H1" s="11"/>
      <c r="I1" s="11"/>
      <c r="J1" s="11"/>
      <c r="K1" s="11"/>
      <c r="L1" s="11"/>
      <c r="M1" s="11"/>
      <c r="N1" s="11"/>
      <c r="O1" s="10"/>
      <c r="P1" s="92"/>
      <c r="Q1" s="92"/>
      <c r="R1" s="92"/>
      <c r="S1" s="92"/>
      <c r="T1" s="10"/>
      <c r="U1" s="10"/>
      <c r="V1" s="10"/>
      <c r="W1" s="10"/>
      <c r="X1" s="10"/>
      <c r="Y1" s="10"/>
    </row>
    <row r="2" spans="1:33" s="3" customFormat="1" ht="12" customHeight="1" x14ac:dyDescent="0.35">
      <c r="A2" s="6"/>
      <c r="B2" s="95" t="s">
        <v>7</v>
      </c>
      <c r="C2" s="27"/>
      <c r="D2" s="1113" t="str">
        <f>IF('40-15 PRES - MANDATORY'!$E$8&gt;0,'40-15 PRES - MANDATORY'!$E$8,"")</f>
        <v/>
      </c>
      <c r="E2" s="1113"/>
      <c r="F2" s="1113"/>
      <c r="G2" s="1113"/>
      <c r="H2" s="1113"/>
      <c r="I2" s="1113"/>
      <c r="J2" s="1113"/>
      <c r="K2" s="1113"/>
      <c r="L2" s="1113"/>
      <c r="M2" s="1113"/>
      <c r="N2" s="1113"/>
      <c r="O2" s="1113"/>
      <c r="P2" s="118" t="s">
        <v>525</v>
      </c>
      <c r="R2" s="111"/>
      <c r="S2" s="111"/>
      <c r="T2" s="111"/>
      <c r="U2" s="111"/>
      <c r="V2" s="1114" t="str">
        <f>IF(NOT('40-15 PRES - MANDATORY'!$Y$6=""),'40-15 PRES - MANDATORY'!$Y$6,"")</f>
        <v/>
      </c>
      <c r="W2" s="1114"/>
      <c r="X2" s="272"/>
      <c r="Y2" s="272"/>
      <c r="Z2" s="9"/>
      <c r="AA2" s="728" t="s">
        <v>1025</v>
      </c>
      <c r="AB2" s="9"/>
      <c r="AC2" s="9"/>
      <c r="AD2" s="9"/>
      <c r="AE2" s="9"/>
      <c r="AF2" s="9"/>
    </row>
    <row r="3" spans="1:33" s="3" customFormat="1" ht="2.25" customHeight="1" x14ac:dyDescent="0.35">
      <c r="A3" s="6"/>
      <c r="B3" s="27"/>
      <c r="C3" s="27"/>
      <c r="D3" s="27"/>
      <c r="E3" s="27"/>
      <c r="F3" s="27"/>
      <c r="G3" s="272"/>
      <c r="H3" s="272"/>
      <c r="I3" s="272"/>
      <c r="J3" s="272"/>
      <c r="K3" s="272"/>
      <c r="L3" s="272"/>
      <c r="M3" s="272"/>
      <c r="N3" s="272"/>
      <c r="O3" s="272"/>
      <c r="P3" s="272"/>
      <c r="Q3" s="272"/>
      <c r="R3" s="272"/>
      <c r="S3" s="272"/>
      <c r="T3" s="24"/>
      <c r="U3" s="24"/>
      <c r="V3" s="24"/>
      <c r="W3" s="24"/>
      <c r="X3" s="24"/>
      <c r="Y3" s="24"/>
      <c r="Z3" s="9"/>
      <c r="AA3" s="9"/>
      <c r="AB3" s="9"/>
      <c r="AC3" s="9"/>
      <c r="AD3" s="9"/>
      <c r="AE3" s="9"/>
      <c r="AF3" s="9"/>
    </row>
    <row r="4" spans="1:33" s="3" customFormat="1" ht="12" customHeight="1" x14ac:dyDescent="0.35">
      <c r="A4" s="6"/>
      <c r="B4" s="111" t="s">
        <v>8</v>
      </c>
      <c r="C4" s="111"/>
      <c r="D4" s="1115" t="str">
        <f>IF('40-15 PRES - MANDATORY'!$E$10&gt;0,'40-15 PRES - MANDATORY'!$E$10,"")</f>
        <v/>
      </c>
      <c r="E4" s="1115"/>
      <c r="F4" s="1115"/>
      <c r="G4" s="1115"/>
      <c r="H4" s="1115"/>
      <c r="I4" s="1115"/>
      <c r="J4" s="1116" t="s">
        <v>51</v>
      </c>
      <c r="K4" s="1116"/>
      <c r="L4" s="1116"/>
      <c r="M4" s="1117" t="str">
        <f>IF('DATA ENTRY SHEET'!C8&lt;&gt;"",IF('DATA ENTRY SHEET'!E8&lt;&gt;"",'DATA ENTRY SHEET'!H8&amp;"-01/"&amp;'DATA ENTRY SHEET'!H8&amp;"-02",'DATA ENTRY SHEET'!H8&amp;"-01"),IF('DATA ENTRY SHEET'!E8&lt;&gt;"",'DATA ENTRY SHEET'!H8&amp;"-02",""))</f>
        <v/>
      </c>
      <c r="N4" s="1117"/>
      <c r="O4" s="1117"/>
      <c r="P4" s="1117"/>
      <c r="Q4" s="1117"/>
      <c r="R4" s="1116" t="s">
        <v>1113</v>
      </c>
      <c r="S4" s="1116"/>
      <c r="T4" s="1116"/>
      <c r="U4" s="1118" t="str">
        <f>IF('40-15 PRES - MANDATORY'!$G$12&gt;0,'40-15 PRES - MANDATORY'!$G$12,"")</f>
        <v/>
      </c>
      <c r="V4" s="1118"/>
      <c r="W4" s="28" t="s">
        <v>50</v>
      </c>
      <c r="X4" s="1118" t="str">
        <f>IF('40-15 PRES - MANDATORY'!$M$12&gt;0,'40-15 PRES - MANDATORY'!$M$12,"")</f>
        <v/>
      </c>
      <c r="Y4" s="1118"/>
      <c r="Z4" s="120"/>
      <c r="AA4" s="120"/>
      <c r="AB4" s="120"/>
      <c r="AC4" s="25"/>
      <c r="AD4" s="25"/>
      <c r="AE4" s="25"/>
      <c r="AF4" s="9"/>
      <c r="AG4" s="9"/>
    </row>
    <row r="5" spans="1:33" ht="4.5" customHeight="1" thickBot="1" x14ac:dyDescent="0.4">
      <c r="A5" s="183"/>
      <c r="B5" s="184"/>
      <c r="C5" s="185"/>
      <c r="D5" s="185"/>
      <c r="E5" s="185"/>
      <c r="F5" s="185"/>
      <c r="G5" s="185"/>
      <c r="H5" s="185"/>
      <c r="I5" s="185"/>
      <c r="J5" s="185"/>
      <c r="K5" s="185"/>
      <c r="L5" s="185"/>
      <c r="M5" s="185"/>
      <c r="N5" s="185"/>
      <c r="O5" s="185"/>
      <c r="P5" s="185"/>
      <c r="Q5" s="185"/>
      <c r="R5" s="185"/>
      <c r="S5" s="185"/>
      <c r="T5" s="185"/>
      <c r="U5" s="185"/>
      <c r="V5" s="185"/>
      <c r="W5" s="185"/>
      <c r="X5" s="185"/>
      <c r="Y5" s="185"/>
      <c r="AA5" s="7"/>
      <c r="AB5" s="7"/>
      <c r="AC5" s="7"/>
      <c r="AD5" s="7"/>
      <c r="AE5" s="7"/>
      <c r="AF5" s="7"/>
    </row>
    <row r="6" spans="1:33" ht="4.5" customHeight="1" x14ac:dyDescent="0.35">
      <c r="A6" s="4"/>
      <c r="B6" s="17"/>
      <c r="C6" s="4"/>
      <c r="D6" s="4"/>
      <c r="E6" s="4"/>
      <c r="F6" s="4"/>
      <c r="G6" s="4"/>
      <c r="H6" s="4"/>
      <c r="I6" s="4"/>
      <c r="J6" s="4"/>
      <c r="K6" s="4"/>
      <c r="L6" s="4"/>
      <c r="M6" s="4"/>
      <c r="N6" s="4"/>
      <c r="O6" s="4"/>
      <c r="P6" s="4"/>
      <c r="Q6" s="4"/>
      <c r="R6" s="4"/>
      <c r="S6" s="4"/>
      <c r="T6" s="4"/>
      <c r="U6" s="4"/>
      <c r="V6" s="4"/>
      <c r="W6" s="4"/>
      <c r="X6" s="4"/>
      <c r="Y6" s="4"/>
      <c r="AA6" s="7"/>
    </row>
    <row r="7" spans="1:33" ht="15" customHeight="1" x14ac:dyDescent="0.35">
      <c r="A7" s="4"/>
      <c r="B7" s="17"/>
      <c r="C7" s="4"/>
      <c r="D7" s="4"/>
      <c r="E7" s="4"/>
      <c r="F7" s="4"/>
      <c r="G7" s="4"/>
      <c r="H7" s="4"/>
      <c r="I7" s="4"/>
      <c r="J7" s="4"/>
      <c r="K7" s="4"/>
      <c r="L7" s="4"/>
      <c r="M7" s="4"/>
      <c r="N7" s="4"/>
      <c r="O7" s="4"/>
      <c r="P7" s="4"/>
      <c r="Q7" s="4"/>
      <c r="R7" s="4"/>
      <c r="S7" s="1122" t="s">
        <v>35</v>
      </c>
      <c r="T7" s="1122"/>
      <c r="U7" s="1122"/>
      <c r="V7" s="1122"/>
      <c r="W7" s="1122"/>
      <c r="X7" s="1122"/>
      <c r="Y7" s="1122"/>
      <c r="AA7" s="7"/>
    </row>
    <row r="8" spans="1:33" s="2" customFormat="1" ht="15" customHeight="1" x14ac:dyDescent="0.3">
      <c r="A8" s="174"/>
      <c r="B8" s="175" t="s">
        <v>14</v>
      </c>
      <c r="C8" s="176"/>
      <c r="D8" s="176"/>
      <c r="E8" s="176"/>
      <c r="F8" s="176"/>
      <c r="G8" s="176"/>
      <c r="H8" s="176"/>
      <c r="I8" s="177"/>
      <c r="J8" s="178" t="s">
        <v>866</v>
      </c>
      <c r="K8" s="176"/>
      <c r="L8" s="176"/>
      <c r="M8" s="177"/>
      <c r="N8" s="178" t="s">
        <v>53</v>
      </c>
      <c r="O8" s="176"/>
      <c r="P8" s="176"/>
      <c r="Q8" s="179"/>
      <c r="R8" s="178" t="s">
        <v>16</v>
      </c>
      <c r="S8" s="180" t="s">
        <v>55</v>
      </c>
      <c r="T8" s="181" t="s">
        <v>56</v>
      </c>
      <c r="U8" s="181" t="s">
        <v>57</v>
      </c>
      <c r="V8" s="181" t="s">
        <v>58</v>
      </c>
      <c r="W8" s="181" t="s">
        <v>59</v>
      </c>
      <c r="X8" s="181" t="s">
        <v>60</v>
      </c>
      <c r="Y8" s="182" t="s">
        <v>61</v>
      </c>
      <c r="Z8" s="13"/>
      <c r="AA8" s="13"/>
    </row>
    <row r="9" spans="1:33" x14ac:dyDescent="0.35">
      <c r="A9" s="697">
        <v>33</v>
      </c>
      <c r="B9" s="1119" t="str">
        <f>IF(AND(NOT('DATA ENTRY SHEET'!AT52=""),NOT('DATA ENTRY SHEET'!C52="")),'DATA ENTRY SHEET'!C52,"")</f>
        <v/>
      </c>
      <c r="C9" s="1119"/>
      <c r="D9" s="1119"/>
      <c r="E9" s="1119"/>
      <c r="F9" s="1119"/>
      <c r="G9" s="1119"/>
      <c r="H9" s="1119"/>
      <c r="I9" s="1119"/>
      <c r="J9" s="1120" t="str">
        <f>IF(AND(NOT('DATA ENTRY SHEET'!AT52=""),NOT('DATA ENTRY SHEET'!AF52="")),'DATA ENTRY SHEET'!AF52,"")</f>
        <v/>
      </c>
      <c r="K9" s="1120"/>
      <c r="L9" s="1120"/>
      <c r="M9" s="1120"/>
      <c r="N9" s="1121"/>
      <c r="O9" s="1121"/>
      <c r="P9" s="1121"/>
      <c r="Q9" s="1121"/>
      <c r="R9" s="727" t="str">
        <f>IF(AND(NOT('DATA ENTRY SHEET'!AT52=""),NOT('DATA ENTRY SHEET'!F52="")),'DATA ENTRY SHEET'!F52,"")</f>
        <v/>
      </c>
      <c r="S9" s="173"/>
      <c r="T9" s="173"/>
      <c r="U9" s="173"/>
      <c r="V9" s="173"/>
      <c r="W9" s="173"/>
      <c r="X9" s="173"/>
      <c r="Y9" s="173"/>
    </row>
    <row r="10" spans="1:33" x14ac:dyDescent="0.35">
      <c r="A10" s="697">
        <f t="shared" ref="A10:A39" si="0">A9+1</f>
        <v>34</v>
      </c>
      <c r="B10" s="1119" t="str">
        <f>IF(AND(NOT('DATA ENTRY SHEET'!AT53=""),NOT('DATA ENTRY SHEET'!C53="")),'DATA ENTRY SHEET'!C53,"")</f>
        <v/>
      </c>
      <c r="C10" s="1119"/>
      <c r="D10" s="1119"/>
      <c r="E10" s="1119"/>
      <c r="F10" s="1119"/>
      <c r="G10" s="1119"/>
      <c r="H10" s="1119"/>
      <c r="I10" s="1119"/>
      <c r="J10" s="1120" t="str">
        <f>IF(AND(NOT('DATA ENTRY SHEET'!AT53=""),NOT('DATA ENTRY SHEET'!AF53="")),'DATA ENTRY SHEET'!AF53,"")</f>
        <v/>
      </c>
      <c r="K10" s="1120"/>
      <c r="L10" s="1120"/>
      <c r="M10" s="1120"/>
      <c r="N10" s="1121"/>
      <c r="O10" s="1121"/>
      <c r="P10" s="1121"/>
      <c r="Q10" s="1121"/>
      <c r="R10" s="727" t="str">
        <f>IF(AND(NOT('DATA ENTRY SHEET'!AT53=""),NOT('DATA ENTRY SHEET'!F53="")),'DATA ENTRY SHEET'!F53,"")</f>
        <v/>
      </c>
      <c r="S10" s="173"/>
      <c r="T10" s="173"/>
      <c r="U10" s="173"/>
      <c r="V10" s="173"/>
      <c r="W10" s="173"/>
      <c r="X10" s="173"/>
      <c r="Y10" s="173"/>
    </row>
    <row r="11" spans="1:33" x14ac:dyDescent="0.35">
      <c r="A11" s="697">
        <f t="shared" si="0"/>
        <v>35</v>
      </c>
      <c r="B11" s="1119" t="str">
        <f>IF(AND(NOT('DATA ENTRY SHEET'!AT54=""),NOT('DATA ENTRY SHEET'!C54="")),'DATA ENTRY SHEET'!C54,"")</f>
        <v/>
      </c>
      <c r="C11" s="1119"/>
      <c r="D11" s="1119"/>
      <c r="E11" s="1119"/>
      <c r="F11" s="1119"/>
      <c r="G11" s="1119"/>
      <c r="H11" s="1119"/>
      <c r="I11" s="1119"/>
      <c r="J11" s="1120" t="str">
        <f>IF(AND(NOT('DATA ENTRY SHEET'!AT54=""),NOT('DATA ENTRY SHEET'!AF54="")),'DATA ENTRY SHEET'!AF54,"")</f>
        <v/>
      </c>
      <c r="K11" s="1120"/>
      <c r="L11" s="1120"/>
      <c r="M11" s="1120"/>
      <c r="N11" s="1121"/>
      <c r="O11" s="1121"/>
      <c r="P11" s="1121"/>
      <c r="Q11" s="1121"/>
      <c r="R11" s="727" t="str">
        <f>IF(AND(NOT('DATA ENTRY SHEET'!AT54=""),NOT('DATA ENTRY SHEET'!F54="")),'DATA ENTRY SHEET'!F54,"")</f>
        <v/>
      </c>
      <c r="S11" s="173"/>
      <c r="T11" s="173"/>
      <c r="U11" s="173"/>
      <c r="V11" s="173"/>
      <c r="W11" s="173"/>
      <c r="X11" s="173"/>
      <c r="Y11" s="173"/>
    </row>
    <row r="12" spans="1:33" x14ac:dyDescent="0.35">
      <c r="A12" s="697">
        <f t="shared" si="0"/>
        <v>36</v>
      </c>
      <c r="B12" s="1119" t="str">
        <f>IF(AND(NOT('DATA ENTRY SHEET'!AT55=""),NOT('DATA ENTRY SHEET'!C55="")),'DATA ENTRY SHEET'!C55,"")</f>
        <v/>
      </c>
      <c r="C12" s="1119"/>
      <c r="D12" s="1119"/>
      <c r="E12" s="1119"/>
      <c r="F12" s="1119"/>
      <c r="G12" s="1119"/>
      <c r="H12" s="1119"/>
      <c r="I12" s="1119"/>
      <c r="J12" s="1120" t="str">
        <f>IF(AND(NOT('DATA ENTRY SHEET'!AT55=""),NOT('DATA ENTRY SHEET'!AF55="")),'DATA ENTRY SHEET'!AF55,"")</f>
        <v/>
      </c>
      <c r="K12" s="1120"/>
      <c r="L12" s="1120"/>
      <c r="M12" s="1120"/>
      <c r="N12" s="1121"/>
      <c r="O12" s="1121"/>
      <c r="P12" s="1121"/>
      <c r="Q12" s="1121"/>
      <c r="R12" s="727" t="str">
        <f>IF(AND(NOT('DATA ENTRY SHEET'!AT55=""),NOT('DATA ENTRY SHEET'!F55="")),'DATA ENTRY SHEET'!F55,"")</f>
        <v/>
      </c>
      <c r="S12" s="173"/>
      <c r="T12" s="173"/>
      <c r="U12" s="173"/>
      <c r="V12" s="173"/>
      <c r="W12" s="173"/>
      <c r="X12" s="173"/>
      <c r="Y12" s="173"/>
    </row>
    <row r="13" spans="1:33" x14ac:dyDescent="0.35">
      <c r="A13" s="697">
        <f t="shared" si="0"/>
        <v>37</v>
      </c>
      <c r="B13" s="1119" t="str">
        <f>IF(AND(NOT('DATA ENTRY SHEET'!AT56=""),NOT('DATA ENTRY SHEET'!C56="")),'DATA ENTRY SHEET'!C56,"")</f>
        <v/>
      </c>
      <c r="C13" s="1119"/>
      <c r="D13" s="1119"/>
      <c r="E13" s="1119"/>
      <c r="F13" s="1119"/>
      <c r="G13" s="1119"/>
      <c r="H13" s="1119"/>
      <c r="I13" s="1119"/>
      <c r="J13" s="1120" t="str">
        <f>IF(AND(NOT('DATA ENTRY SHEET'!AT56=""),NOT('DATA ENTRY SHEET'!AF56="")),'DATA ENTRY SHEET'!AF56,"")</f>
        <v/>
      </c>
      <c r="K13" s="1120"/>
      <c r="L13" s="1120"/>
      <c r="M13" s="1120"/>
      <c r="N13" s="1121"/>
      <c r="O13" s="1121"/>
      <c r="P13" s="1121"/>
      <c r="Q13" s="1121"/>
      <c r="R13" s="727" t="str">
        <f>IF(AND(NOT('DATA ENTRY SHEET'!AT56=""),NOT('DATA ENTRY SHEET'!F56="")),'DATA ENTRY SHEET'!F56,"")</f>
        <v/>
      </c>
      <c r="S13" s="173"/>
      <c r="T13" s="173"/>
      <c r="U13" s="173"/>
      <c r="V13" s="173"/>
      <c r="W13" s="173"/>
      <c r="X13" s="173"/>
      <c r="Y13" s="173"/>
    </row>
    <row r="14" spans="1:33" x14ac:dyDescent="0.35">
      <c r="A14" s="697">
        <f t="shared" si="0"/>
        <v>38</v>
      </c>
      <c r="B14" s="1119" t="str">
        <f>IF(AND(NOT('DATA ENTRY SHEET'!AT57=""),NOT('DATA ENTRY SHEET'!C57="")),'DATA ENTRY SHEET'!C57,"")</f>
        <v/>
      </c>
      <c r="C14" s="1119"/>
      <c r="D14" s="1119"/>
      <c r="E14" s="1119"/>
      <c r="F14" s="1119"/>
      <c r="G14" s="1119"/>
      <c r="H14" s="1119"/>
      <c r="I14" s="1119"/>
      <c r="J14" s="1120" t="str">
        <f>IF(AND(NOT('DATA ENTRY SHEET'!AT57=""),NOT('DATA ENTRY SHEET'!AF57="")),'DATA ENTRY SHEET'!AF57,"")</f>
        <v/>
      </c>
      <c r="K14" s="1120"/>
      <c r="L14" s="1120"/>
      <c r="M14" s="1120"/>
      <c r="N14" s="1121"/>
      <c r="O14" s="1121"/>
      <c r="P14" s="1121"/>
      <c r="Q14" s="1121"/>
      <c r="R14" s="727" t="str">
        <f>IF(AND(NOT('DATA ENTRY SHEET'!AT57=""),NOT('DATA ENTRY SHEET'!F57="")),'DATA ENTRY SHEET'!F57,"")</f>
        <v/>
      </c>
      <c r="S14" s="173"/>
      <c r="T14" s="173"/>
      <c r="U14" s="173"/>
      <c r="V14" s="173"/>
      <c r="W14" s="173"/>
      <c r="X14" s="173"/>
      <c r="Y14" s="173"/>
    </row>
    <row r="15" spans="1:33" x14ac:dyDescent="0.35">
      <c r="A15" s="697">
        <f t="shared" si="0"/>
        <v>39</v>
      </c>
      <c r="B15" s="1119" t="str">
        <f>IF(AND(NOT('DATA ENTRY SHEET'!AT58=""),NOT('DATA ENTRY SHEET'!C58="")),'DATA ENTRY SHEET'!C58,"")</f>
        <v/>
      </c>
      <c r="C15" s="1119"/>
      <c r="D15" s="1119"/>
      <c r="E15" s="1119"/>
      <c r="F15" s="1119"/>
      <c r="G15" s="1119"/>
      <c r="H15" s="1119"/>
      <c r="I15" s="1119"/>
      <c r="J15" s="1120" t="str">
        <f>IF(AND(NOT('DATA ENTRY SHEET'!AT58=""),NOT('DATA ENTRY SHEET'!AF58="")),'DATA ENTRY SHEET'!AF58,"")</f>
        <v/>
      </c>
      <c r="K15" s="1120"/>
      <c r="L15" s="1120"/>
      <c r="M15" s="1120"/>
      <c r="N15" s="1121"/>
      <c r="O15" s="1121"/>
      <c r="P15" s="1121"/>
      <c r="Q15" s="1121"/>
      <c r="R15" s="727" t="str">
        <f>IF(AND(NOT('DATA ENTRY SHEET'!AT58=""),NOT('DATA ENTRY SHEET'!F58="")),'DATA ENTRY SHEET'!F58,"")</f>
        <v/>
      </c>
      <c r="S15" s="173"/>
      <c r="T15" s="173"/>
      <c r="U15" s="173"/>
      <c r="V15" s="173"/>
      <c r="W15" s="173"/>
      <c r="X15" s="173"/>
      <c r="Y15" s="173"/>
    </row>
    <row r="16" spans="1:33" x14ac:dyDescent="0.35">
      <c r="A16" s="697">
        <f t="shared" si="0"/>
        <v>40</v>
      </c>
      <c r="B16" s="1119" t="str">
        <f>IF(AND(NOT('DATA ENTRY SHEET'!AT59=""),NOT('DATA ENTRY SHEET'!C59="")),'DATA ENTRY SHEET'!C59,"")</f>
        <v/>
      </c>
      <c r="C16" s="1119"/>
      <c r="D16" s="1119"/>
      <c r="E16" s="1119"/>
      <c r="F16" s="1119"/>
      <c r="G16" s="1119"/>
      <c r="H16" s="1119"/>
      <c r="I16" s="1119"/>
      <c r="J16" s="1120" t="str">
        <f>IF(AND(NOT('DATA ENTRY SHEET'!AT59=""),NOT('DATA ENTRY SHEET'!AF59="")),'DATA ENTRY SHEET'!AF59,"")</f>
        <v/>
      </c>
      <c r="K16" s="1120"/>
      <c r="L16" s="1120"/>
      <c r="M16" s="1120"/>
      <c r="N16" s="1121"/>
      <c r="O16" s="1121"/>
      <c r="P16" s="1121"/>
      <c r="Q16" s="1121"/>
      <c r="R16" s="727" t="str">
        <f>IF(AND(NOT('DATA ENTRY SHEET'!AT59=""),NOT('DATA ENTRY SHEET'!F59="")),'DATA ENTRY SHEET'!F59,"")</f>
        <v/>
      </c>
      <c r="S16" s="173"/>
      <c r="T16" s="173"/>
      <c r="U16" s="173"/>
      <c r="V16" s="173"/>
      <c r="W16" s="173"/>
      <c r="X16" s="173"/>
      <c r="Y16" s="173"/>
    </row>
    <row r="17" spans="1:25" x14ac:dyDescent="0.35">
      <c r="A17" s="697">
        <f t="shared" si="0"/>
        <v>41</v>
      </c>
      <c r="B17" s="1119" t="str">
        <f>IF(AND(NOT('DATA ENTRY SHEET'!AT60=""),NOT('DATA ENTRY SHEET'!C60="")),'DATA ENTRY SHEET'!C60,"")</f>
        <v/>
      </c>
      <c r="C17" s="1119"/>
      <c r="D17" s="1119"/>
      <c r="E17" s="1119"/>
      <c r="F17" s="1119"/>
      <c r="G17" s="1119"/>
      <c r="H17" s="1119"/>
      <c r="I17" s="1119"/>
      <c r="J17" s="1120" t="str">
        <f>IF(AND(NOT('DATA ENTRY SHEET'!AT60=""),NOT('DATA ENTRY SHEET'!AF60="")),'DATA ENTRY SHEET'!AF60,"")</f>
        <v/>
      </c>
      <c r="K17" s="1120"/>
      <c r="L17" s="1120"/>
      <c r="M17" s="1120"/>
      <c r="N17" s="1121"/>
      <c r="O17" s="1121"/>
      <c r="P17" s="1121"/>
      <c r="Q17" s="1121"/>
      <c r="R17" s="727" t="str">
        <f>IF(AND(NOT('DATA ENTRY SHEET'!AT60=""),NOT('DATA ENTRY SHEET'!F60="")),'DATA ENTRY SHEET'!F60,"")</f>
        <v/>
      </c>
      <c r="S17" s="173"/>
      <c r="T17" s="173"/>
      <c r="U17" s="173"/>
      <c r="V17" s="173"/>
      <c r="W17" s="173"/>
      <c r="X17" s="173"/>
      <c r="Y17" s="173"/>
    </row>
    <row r="18" spans="1:25" x14ac:dyDescent="0.35">
      <c r="A18" s="697">
        <f t="shared" si="0"/>
        <v>42</v>
      </c>
      <c r="B18" s="1119" t="str">
        <f>IF(AND(NOT('DATA ENTRY SHEET'!AT61=""),NOT('DATA ENTRY SHEET'!C61="")),'DATA ENTRY SHEET'!C61,"")</f>
        <v/>
      </c>
      <c r="C18" s="1119"/>
      <c r="D18" s="1119"/>
      <c r="E18" s="1119"/>
      <c r="F18" s="1119"/>
      <c r="G18" s="1119"/>
      <c r="H18" s="1119"/>
      <c r="I18" s="1119"/>
      <c r="J18" s="1120" t="str">
        <f>IF(AND(NOT('DATA ENTRY SHEET'!AT61=""),NOT('DATA ENTRY SHEET'!AF61="")),'DATA ENTRY SHEET'!AF61,"")</f>
        <v/>
      </c>
      <c r="K18" s="1120"/>
      <c r="L18" s="1120"/>
      <c r="M18" s="1120"/>
      <c r="N18" s="1121"/>
      <c r="O18" s="1121"/>
      <c r="P18" s="1121"/>
      <c r="Q18" s="1121"/>
      <c r="R18" s="727" t="str">
        <f>IF(AND(NOT('DATA ENTRY SHEET'!AT61=""),NOT('DATA ENTRY SHEET'!F61="")),'DATA ENTRY SHEET'!F61,"")</f>
        <v/>
      </c>
      <c r="S18" s="173"/>
      <c r="T18" s="173"/>
      <c r="U18" s="173"/>
      <c r="V18" s="173"/>
      <c r="W18" s="173"/>
      <c r="X18" s="173"/>
      <c r="Y18" s="173"/>
    </row>
    <row r="19" spans="1:25" x14ac:dyDescent="0.35">
      <c r="A19" s="697">
        <f t="shared" si="0"/>
        <v>43</v>
      </c>
      <c r="B19" s="1119" t="str">
        <f>IF(AND(NOT('DATA ENTRY SHEET'!AT62=""),NOT('DATA ENTRY SHEET'!C62="")),'DATA ENTRY SHEET'!C62,"")</f>
        <v/>
      </c>
      <c r="C19" s="1119"/>
      <c r="D19" s="1119"/>
      <c r="E19" s="1119"/>
      <c r="F19" s="1119"/>
      <c r="G19" s="1119"/>
      <c r="H19" s="1119"/>
      <c r="I19" s="1119"/>
      <c r="J19" s="1120" t="str">
        <f>IF(AND(NOT('DATA ENTRY SHEET'!AT62=""),NOT('DATA ENTRY SHEET'!AF62="")),'DATA ENTRY SHEET'!AF62,"")</f>
        <v/>
      </c>
      <c r="K19" s="1120"/>
      <c r="L19" s="1120"/>
      <c r="M19" s="1120"/>
      <c r="N19" s="1121"/>
      <c r="O19" s="1121"/>
      <c r="P19" s="1121"/>
      <c r="Q19" s="1121"/>
      <c r="R19" s="727" t="str">
        <f>IF(AND(NOT('DATA ENTRY SHEET'!AT62=""),NOT('DATA ENTRY SHEET'!F62="")),'DATA ENTRY SHEET'!F62,"")</f>
        <v/>
      </c>
      <c r="S19" s="173"/>
      <c r="T19" s="173"/>
      <c r="U19" s="173"/>
      <c r="V19" s="173"/>
      <c r="W19" s="173"/>
      <c r="X19" s="173"/>
      <c r="Y19" s="173"/>
    </row>
    <row r="20" spans="1:25" x14ac:dyDescent="0.35">
      <c r="A20" s="697">
        <f t="shared" si="0"/>
        <v>44</v>
      </c>
      <c r="B20" s="1119" t="str">
        <f>IF(AND(NOT('DATA ENTRY SHEET'!AT63=""),NOT('DATA ENTRY SHEET'!C63="")),'DATA ENTRY SHEET'!C63,"")</f>
        <v/>
      </c>
      <c r="C20" s="1119"/>
      <c r="D20" s="1119"/>
      <c r="E20" s="1119"/>
      <c r="F20" s="1119"/>
      <c r="G20" s="1119"/>
      <c r="H20" s="1119"/>
      <c r="I20" s="1119"/>
      <c r="J20" s="1120" t="str">
        <f>IF(AND(NOT('DATA ENTRY SHEET'!AT63=""),NOT('DATA ENTRY SHEET'!AF63="")),'DATA ENTRY SHEET'!AF63,"")</f>
        <v/>
      </c>
      <c r="K20" s="1120"/>
      <c r="L20" s="1120"/>
      <c r="M20" s="1120"/>
      <c r="N20" s="1121"/>
      <c r="O20" s="1121"/>
      <c r="P20" s="1121"/>
      <c r="Q20" s="1121"/>
      <c r="R20" s="727" t="str">
        <f>IF(AND(NOT('DATA ENTRY SHEET'!AT63=""),NOT('DATA ENTRY SHEET'!F63="")),'DATA ENTRY SHEET'!F63,"")</f>
        <v/>
      </c>
      <c r="S20" s="173"/>
      <c r="T20" s="173"/>
      <c r="U20" s="173"/>
      <c r="V20" s="173"/>
      <c r="W20" s="173"/>
      <c r="X20" s="173"/>
      <c r="Y20" s="173"/>
    </row>
    <row r="21" spans="1:25" x14ac:dyDescent="0.35">
      <c r="A21" s="697">
        <f t="shared" si="0"/>
        <v>45</v>
      </c>
      <c r="B21" s="1119" t="str">
        <f>IF(AND(NOT('DATA ENTRY SHEET'!AT64=""),NOT('DATA ENTRY SHEET'!C64="")),'DATA ENTRY SHEET'!C64,"")</f>
        <v/>
      </c>
      <c r="C21" s="1119"/>
      <c r="D21" s="1119"/>
      <c r="E21" s="1119"/>
      <c r="F21" s="1119"/>
      <c r="G21" s="1119"/>
      <c r="H21" s="1119"/>
      <c r="I21" s="1119"/>
      <c r="J21" s="1120" t="str">
        <f>IF(AND(NOT('DATA ENTRY SHEET'!AT64=""),NOT('DATA ENTRY SHEET'!AF64="")),'DATA ENTRY SHEET'!AF64,"")</f>
        <v/>
      </c>
      <c r="K21" s="1120"/>
      <c r="L21" s="1120"/>
      <c r="M21" s="1120"/>
      <c r="N21" s="1121"/>
      <c r="O21" s="1121"/>
      <c r="P21" s="1121"/>
      <c r="Q21" s="1121"/>
      <c r="R21" s="727" t="str">
        <f>IF(AND(NOT('DATA ENTRY SHEET'!AT64=""),NOT('DATA ENTRY SHEET'!F64="")),'DATA ENTRY SHEET'!F64,"")</f>
        <v/>
      </c>
      <c r="S21" s="173"/>
      <c r="T21" s="173"/>
      <c r="U21" s="173"/>
      <c r="V21" s="173"/>
      <c r="W21" s="173"/>
      <c r="X21" s="173"/>
      <c r="Y21" s="173"/>
    </row>
    <row r="22" spans="1:25" x14ac:dyDescent="0.35">
      <c r="A22" s="697">
        <f t="shared" si="0"/>
        <v>46</v>
      </c>
      <c r="B22" s="1119" t="str">
        <f>IF(AND(NOT('DATA ENTRY SHEET'!AT65=""),NOT('DATA ENTRY SHEET'!C65="")),'DATA ENTRY SHEET'!C65,"")</f>
        <v/>
      </c>
      <c r="C22" s="1119"/>
      <c r="D22" s="1119"/>
      <c r="E22" s="1119"/>
      <c r="F22" s="1119"/>
      <c r="G22" s="1119"/>
      <c r="H22" s="1119"/>
      <c r="I22" s="1119"/>
      <c r="J22" s="1120" t="str">
        <f>IF(AND(NOT('DATA ENTRY SHEET'!AT65=""),NOT('DATA ENTRY SHEET'!AF65="")),'DATA ENTRY SHEET'!AF65,"")</f>
        <v/>
      </c>
      <c r="K22" s="1120"/>
      <c r="L22" s="1120"/>
      <c r="M22" s="1120"/>
      <c r="N22" s="1121"/>
      <c r="O22" s="1121"/>
      <c r="P22" s="1121"/>
      <c r="Q22" s="1121"/>
      <c r="R22" s="727" t="str">
        <f>IF(AND(NOT('DATA ENTRY SHEET'!AT65=""),NOT('DATA ENTRY SHEET'!F65="")),'DATA ENTRY SHEET'!F65,"")</f>
        <v/>
      </c>
      <c r="S22" s="173"/>
      <c r="T22" s="173"/>
      <c r="U22" s="173"/>
      <c r="V22" s="173"/>
      <c r="W22" s="173"/>
      <c r="X22" s="173"/>
      <c r="Y22" s="173"/>
    </row>
    <row r="23" spans="1:25" x14ac:dyDescent="0.35">
      <c r="A23" s="697">
        <f t="shared" si="0"/>
        <v>47</v>
      </c>
      <c r="B23" s="1119" t="str">
        <f>IF(AND(NOT('DATA ENTRY SHEET'!AT66=""),NOT('DATA ENTRY SHEET'!C66="")),'DATA ENTRY SHEET'!C66,"")</f>
        <v/>
      </c>
      <c r="C23" s="1119"/>
      <c r="D23" s="1119"/>
      <c r="E23" s="1119"/>
      <c r="F23" s="1119"/>
      <c r="G23" s="1119"/>
      <c r="H23" s="1119"/>
      <c r="I23" s="1119"/>
      <c r="J23" s="1120" t="str">
        <f>IF(AND(NOT('DATA ENTRY SHEET'!AT66=""),NOT('DATA ENTRY SHEET'!AF66="")),'DATA ENTRY SHEET'!AF66,"")</f>
        <v/>
      </c>
      <c r="K23" s="1120"/>
      <c r="L23" s="1120"/>
      <c r="M23" s="1120"/>
      <c r="N23" s="1121"/>
      <c r="O23" s="1121"/>
      <c r="P23" s="1121"/>
      <c r="Q23" s="1121"/>
      <c r="R23" s="727" t="str">
        <f>IF(AND(NOT('DATA ENTRY SHEET'!AT66=""),NOT('DATA ENTRY SHEET'!F66="")),'DATA ENTRY SHEET'!F66,"")</f>
        <v/>
      </c>
      <c r="S23" s="173"/>
      <c r="T23" s="173"/>
      <c r="U23" s="173"/>
      <c r="V23" s="173"/>
      <c r="W23" s="173"/>
      <c r="X23" s="173"/>
      <c r="Y23" s="173"/>
    </row>
    <row r="24" spans="1:25" x14ac:dyDescent="0.35">
      <c r="A24" s="697">
        <f t="shared" si="0"/>
        <v>48</v>
      </c>
      <c r="B24" s="1119" t="str">
        <f>IF(AND(NOT('DATA ENTRY SHEET'!AT67=""),NOT('DATA ENTRY SHEET'!C67="")),'DATA ENTRY SHEET'!C67,"")</f>
        <v/>
      </c>
      <c r="C24" s="1119"/>
      <c r="D24" s="1119"/>
      <c r="E24" s="1119"/>
      <c r="F24" s="1119"/>
      <c r="G24" s="1119"/>
      <c r="H24" s="1119"/>
      <c r="I24" s="1119"/>
      <c r="J24" s="1120" t="str">
        <f>IF(AND(NOT('DATA ENTRY SHEET'!AT67=""),NOT('DATA ENTRY SHEET'!AF67="")),'DATA ENTRY SHEET'!AF67,"")</f>
        <v/>
      </c>
      <c r="K24" s="1120"/>
      <c r="L24" s="1120"/>
      <c r="M24" s="1120"/>
      <c r="N24" s="1121"/>
      <c r="O24" s="1121"/>
      <c r="P24" s="1121"/>
      <c r="Q24" s="1121"/>
      <c r="R24" s="727" t="str">
        <f>IF(AND(NOT('DATA ENTRY SHEET'!AT67=""),NOT('DATA ENTRY SHEET'!F67="")),'DATA ENTRY SHEET'!F67,"")</f>
        <v/>
      </c>
      <c r="S24" s="173"/>
      <c r="T24" s="173"/>
      <c r="U24" s="173"/>
      <c r="V24" s="173"/>
      <c r="W24" s="173"/>
      <c r="X24" s="173"/>
      <c r="Y24" s="173"/>
    </row>
    <row r="25" spans="1:25" x14ac:dyDescent="0.35">
      <c r="A25" s="697">
        <f t="shared" si="0"/>
        <v>49</v>
      </c>
      <c r="B25" s="1119" t="str">
        <f>IF(AND(NOT('DATA ENTRY SHEET'!AT68=""),NOT('DATA ENTRY SHEET'!C68="")),'DATA ENTRY SHEET'!C68,"")</f>
        <v/>
      </c>
      <c r="C25" s="1119"/>
      <c r="D25" s="1119"/>
      <c r="E25" s="1119"/>
      <c r="F25" s="1119"/>
      <c r="G25" s="1119"/>
      <c r="H25" s="1119"/>
      <c r="I25" s="1119"/>
      <c r="J25" s="1120" t="str">
        <f>IF(AND(NOT('DATA ENTRY SHEET'!AT68=""),NOT('DATA ENTRY SHEET'!AF68="")),'DATA ENTRY SHEET'!AF68,"")</f>
        <v/>
      </c>
      <c r="K25" s="1120"/>
      <c r="L25" s="1120"/>
      <c r="M25" s="1120"/>
      <c r="N25" s="1121"/>
      <c r="O25" s="1121"/>
      <c r="P25" s="1121"/>
      <c r="Q25" s="1121"/>
      <c r="R25" s="727" t="str">
        <f>IF(AND(NOT('DATA ENTRY SHEET'!AT68=""),NOT('DATA ENTRY SHEET'!F68="")),'DATA ENTRY SHEET'!F68,"")</f>
        <v/>
      </c>
      <c r="S25" s="173"/>
      <c r="T25" s="173"/>
      <c r="U25" s="173"/>
      <c r="V25" s="173"/>
      <c r="W25" s="173"/>
      <c r="X25" s="173"/>
      <c r="Y25" s="173"/>
    </row>
    <row r="26" spans="1:25" x14ac:dyDescent="0.35">
      <c r="A26" s="697">
        <f t="shared" si="0"/>
        <v>50</v>
      </c>
      <c r="B26" s="1119" t="str">
        <f>IF(AND(NOT('DATA ENTRY SHEET'!AT69=""),NOT('DATA ENTRY SHEET'!C69="")),'DATA ENTRY SHEET'!C69,"")</f>
        <v/>
      </c>
      <c r="C26" s="1119"/>
      <c r="D26" s="1119"/>
      <c r="E26" s="1119"/>
      <c r="F26" s="1119"/>
      <c r="G26" s="1119"/>
      <c r="H26" s="1119"/>
      <c r="I26" s="1119"/>
      <c r="J26" s="1120" t="str">
        <f>IF(AND(NOT('DATA ENTRY SHEET'!AT69=""),NOT('DATA ENTRY SHEET'!AF69="")),'DATA ENTRY SHEET'!AF69,"")</f>
        <v/>
      </c>
      <c r="K26" s="1120"/>
      <c r="L26" s="1120"/>
      <c r="M26" s="1120"/>
      <c r="N26" s="1125"/>
      <c r="O26" s="1125"/>
      <c r="P26" s="1125"/>
      <c r="Q26" s="1125"/>
      <c r="R26" s="727" t="str">
        <f>IF(AND(NOT('DATA ENTRY SHEET'!AT69=""),NOT('DATA ENTRY SHEET'!F69="")),'DATA ENTRY SHEET'!F69,"")</f>
        <v/>
      </c>
      <c r="S26" s="173"/>
      <c r="T26" s="173"/>
      <c r="U26" s="173"/>
      <c r="V26" s="173"/>
      <c r="W26" s="173"/>
      <c r="X26" s="173"/>
      <c r="Y26" s="173"/>
    </row>
    <row r="27" spans="1:25" x14ac:dyDescent="0.35">
      <c r="A27" s="697">
        <f t="shared" si="0"/>
        <v>51</v>
      </c>
      <c r="B27" s="1119" t="str">
        <f>IF(AND(NOT('DATA ENTRY SHEET'!AT70=""),NOT('DATA ENTRY SHEET'!C70="")),'DATA ENTRY SHEET'!C70,"")</f>
        <v/>
      </c>
      <c r="C27" s="1119"/>
      <c r="D27" s="1119"/>
      <c r="E27" s="1119"/>
      <c r="F27" s="1119"/>
      <c r="G27" s="1119"/>
      <c r="H27" s="1119"/>
      <c r="I27" s="1119"/>
      <c r="J27" s="1120" t="str">
        <f>IF(AND(NOT('DATA ENTRY SHEET'!AT70=""),NOT('DATA ENTRY SHEET'!AF70="")),'DATA ENTRY SHEET'!AF70,"")</f>
        <v/>
      </c>
      <c r="K27" s="1120"/>
      <c r="L27" s="1120"/>
      <c r="M27" s="1120"/>
      <c r="N27" s="1124"/>
      <c r="O27" s="1124"/>
      <c r="P27" s="1124"/>
      <c r="Q27" s="1124"/>
      <c r="R27" s="727" t="str">
        <f>IF(AND(NOT('DATA ENTRY SHEET'!AT70=""),NOT('DATA ENTRY SHEET'!F70="")),'DATA ENTRY SHEET'!F70,"")</f>
        <v/>
      </c>
      <c r="S27" s="173"/>
      <c r="T27" s="173"/>
      <c r="U27" s="173"/>
      <c r="V27" s="173"/>
      <c r="W27" s="173"/>
      <c r="X27" s="173"/>
      <c r="Y27" s="173"/>
    </row>
    <row r="28" spans="1:25" x14ac:dyDescent="0.35">
      <c r="A28" s="697">
        <f t="shared" si="0"/>
        <v>52</v>
      </c>
      <c r="B28" s="1119" t="str">
        <f>IF(AND(NOT('DATA ENTRY SHEET'!AT71=""),NOT('DATA ENTRY SHEET'!C71="")),'DATA ENTRY SHEET'!C71,"")</f>
        <v/>
      </c>
      <c r="C28" s="1119"/>
      <c r="D28" s="1119"/>
      <c r="E28" s="1119"/>
      <c r="F28" s="1119"/>
      <c r="G28" s="1119"/>
      <c r="H28" s="1119"/>
      <c r="I28" s="1119"/>
      <c r="J28" s="1120" t="str">
        <f>IF(AND(NOT('DATA ENTRY SHEET'!AT71=""),NOT('DATA ENTRY SHEET'!AF71="")),'DATA ENTRY SHEET'!AF71,"")</f>
        <v/>
      </c>
      <c r="K28" s="1120"/>
      <c r="L28" s="1120"/>
      <c r="M28" s="1120"/>
      <c r="N28" s="1121"/>
      <c r="O28" s="1121"/>
      <c r="P28" s="1121"/>
      <c r="Q28" s="1121"/>
      <c r="R28" s="727" t="str">
        <f>IF(AND(NOT('DATA ENTRY SHEET'!AT71=""),NOT('DATA ENTRY SHEET'!F71="")),'DATA ENTRY SHEET'!F71,"")</f>
        <v/>
      </c>
      <c r="S28" s="173"/>
      <c r="T28" s="173"/>
      <c r="U28" s="173"/>
      <c r="V28" s="173"/>
      <c r="W28" s="173"/>
      <c r="X28" s="173"/>
      <c r="Y28" s="173"/>
    </row>
    <row r="29" spans="1:25" x14ac:dyDescent="0.35">
      <c r="A29" s="697">
        <f t="shared" si="0"/>
        <v>53</v>
      </c>
      <c r="B29" s="1119" t="str">
        <f>IF(AND(NOT('DATA ENTRY SHEET'!AT72=""),NOT('DATA ENTRY SHEET'!C72="")),'DATA ENTRY SHEET'!C72,"")</f>
        <v/>
      </c>
      <c r="C29" s="1119"/>
      <c r="D29" s="1119"/>
      <c r="E29" s="1119"/>
      <c r="F29" s="1119"/>
      <c r="G29" s="1119"/>
      <c r="H29" s="1119"/>
      <c r="I29" s="1119"/>
      <c r="J29" s="1120" t="str">
        <f>IF(AND(NOT('DATA ENTRY SHEET'!AT72=""),NOT('DATA ENTRY SHEET'!AF72="")),'DATA ENTRY SHEET'!AF72,"")</f>
        <v/>
      </c>
      <c r="K29" s="1120"/>
      <c r="L29" s="1120"/>
      <c r="M29" s="1120"/>
      <c r="N29" s="1121"/>
      <c r="O29" s="1121"/>
      <c r="P29" s="1121"/>
      <c r="Q29" s="1121"/>
      <c r="R29" s="727" t="str">
        <f>IF(AND(NOT('DATA ENTRY SHEET'!AT72=""),NOT('DATA ENTRY SHEET'!F72="")),'DATA ENTRY SHEET'!F72,"")</f>
        <v/>
      </c>
      <c r="S29" s="173"/>
      <c r="T29" s="173"/>
      <c r="U29" s="173"/>
      <c r="V29" s="173"/>
      <c r="W29" s="173"/>
      <c r="X29" s="173"/>
      <c r="Y29" s="173"/>
    </row>
    <row r="30" spans="1:25" x14ac:dyDescent="0.35">
      <c r="A30" s="697">
        <f t="shared" si="0"/>
        <v>54</v>
      </c>
      <c r="B30" s="1119" t="str">
        <f>IF(AND(NOT('DATA ENTRY SHEET'!AT73=""),NOT('DATA ENTRY SHEET'!C73="")),'DATA ENTRY SHEET'!C73,"")</f>
        <v/>
      </c>
      <c r="C30" s="1119"/>
      <c r="D30" s="1119"/>
      <c r="E30" s="1119"/>
      <c r="F30" s="1119"/>
      <c r="G30" s="1119"/>
      <c r="H30" s="1119"/>
      <c r="I30" s="1119"/>
      <c r="J30" s="1120" t="str">
        <f>IF(AND(NOT('DATA ENTRY SHEET'!AT73=""),NOT('DATA ENTRY SHEET'!AF73="")),'DATA ENTRY SHEET'!AF73,"")</f>
        <v/>
      </c>
      <c r="K30" s="1120"/>
      <c r="L30" s="1120"/>
      <c r="M30" s="1120"/>
      <c r="N30" s="1121"/>
      <c r="O30" s="1121"/>
      <c r="P30" s="1121"/>
      <c r="Q30" s="1121"/>
      <c r="R30" s="727" t="str">
        <f>IF(AND(NOT('DATA ENTRY SHEET'!AT73=""),NOT('DATA ENTRY SHEET'!F73="")),'DATA ENTRY SHEET'!F73,"")</f>
        <v/>
      </c>
      <c r="S30" s="173"/>
      <c r="T30" s="173"/>
      <c r="U30" s="173"/>
      <c r="V30" s="173"/>
      <c r="W30" s="173"/>
      <c r="X30" s="173"/>
      <c r="Y30" s="173"/>
    </row>
    <row r="31" spans="1:25" x14ac:dyDescent="0.35">
      <c r="A31" s="697">
        <f t="shared" si="0"/>
        <v>55</v>
      </c>
      <c r="B31" s="1119" t="str">
        <f>IF(AND(NOT('DATA ENTRY SHEET'!AT74=""),NOT('DATA ENTRY SHEET'!C74="")),'DATA ENTRY SHEET'!C74,"")</f>
        <v/>
      </c>
      <c r="C31" s="1119"/>
      <c r="D31" s="1119"/>
      <c r="E31" s="1119"/>
      <c r="F31" s="1119"/>
      <c r="G31" s="1119"/>
      <c r="H31" s="1119"/>
      <c r="I31" s="1119"/>
      <c r="J31" s="1120" t="str">
        <f>IF(AND(NOT('DATA ENTRY SHEET'!AT74=""),NOT('DATA ENTRY SHEET'!AF74="")),'DATA ENTRY SHEET'!AF74,"")</f>
        <v/>
      </c>
      <c r="K31" s="1120"/>
      <c r="L31" s="1120"/>
      <c r="M31" s="1120"/>
      <c r="N31" s="1121"/>
      <c r="O31" s="1121"/>
      <c r="P31" s="1121"/>
      <c r="Q31" s="1121"/>
      <c r="R31" s="727" t="str">
        <f>IF(AND(NOT('DATA ENTRY SHEET'!AT74=""),NOT('DATA ENTRY SHEET'!F74="")),'DATA ENTRY SHEET'!F74,"")</f>
        <v/>
      </c>
      <c r="S31" s="173"/>
      <c r="T31" s="173"/>
      <c r="U31" s="173"/>
      <c r="V31" s="173"/>
      <c r="W31" s="173"/>
      <c r="X31" s="173"/>
      <c r="Y31" s="173"/>
    </row>
    <row r="32" spans="1:25" x14ac:dyDescent="0.35">
      <c r="A32" s="697">
        <f t="shared" si="0"/>
        <v>56</v>
      </c>
      <c r="B32" s="1119" t="str">
        <f>IF(AND(NOT('DATA ENTRY SHEET'!AT75=""),NOT('DATA ENTRY SHEET'!C75="")),'DATA ENTRY SHEET'!C75,"")</f>
        <v/>
      </c>
      <c r="C32" s="1119"/>
      <c r="D32" s="1119"/>
      <c r="E32" s="1119"/>
      <c r="F32" s="1119"/>
      <c r="G32" s="1119"/>
      <c r="H32" s="1119"/>
      <c r="I32" s="1119"/>
      <c r="J32" s="1120" t="str">
        <f>IF(AND(NOT('DATA ENTRY SHEET'!AT75=""),NOT('DATA ENTRY SHEET'!AF75="")),'DATA ENTRY SHEET'!AF75,"")</f>
        <v/>
      </c>
      <c r="K32" s="1120"/>
      <c r="L32" s="1120"/>
      <c r="M32" s="1120"/>
      <c r="N32" s="1121"/>
      <c r="O32" s="1121"/>
      <c r="P32" s="1121"/>
      <c r="Q32" s="1121"/>
      <c r="R32" s="727" t="str">
        <f>IF(AND(NOT('DATA ENTRY SHEET'!AT75=""),NOT('DATA ENTRY SHEET'!F75="")),'DATA ENTRY SHEET'!F75,"")</f>
        <v/>
      </c>
      <c r="S32" s="173"/>
      <c r="T32" s="173"/>
      <c r="U32" s="173"/>
      <c r="V32" s="173"/>
      <c r="W32" s="173"/>
      <c r="X32" s="173"/>
      <c r="Y32" s="173"/>
    </row>
    <row r="33" spans="1:25" x14ac:dyDescent="0.35">
      <c r="A33" s="697">
        <f t="shared" si="0"/>
        <v>57</v>
      </c>
      <c r="B33" s="694" t="str">
        <f>IF(AND(NOT('DATA ENTRY SHEET'!AT76=""),NOT('DATA ENTRY SHEET'!C76="")),'DATA ENTRY SHEET'!C76,"")</f>
        <v/>
      </c>
      <c r="C33" s="694"/>
      <c r="D33" s="694"/>
      <c r="E33" s="694"/>
      <c r="F33" s="694"/>
      <c r="G33" s="694"/>
      <c r="H33" s="694"/>
      <c r="I33" s="694"/>
      <c r="J33" s="1120" t="str">
        <f>IF(AND(NOT('DATA ENTRY SHEET'!AT76=""),NOT('DATA ENTRY SHEET'!AF76="")),'DATA ENTRY SHEET'!AF76,"")</f>
        <v/>
      </c>
      <c r="K33" s="1120"/>
      <c r="L33" s="1120"/>
      <c r="M33" s="1120"/>
      <c r="N33" s="695"/>
      <c r="O33" s="695"/>
      <c r="P33" s="695"/>
      <c r="Q33" s="695"/>
      <c r="R33" s="727" t="str">
        <f>IF(AND(NOT('DATA ENTRY SHEET'!AT76=""),NOT('DATA ENTRY SHEET'!F76="")),'DATA ENTRY SHEET'!F76,"")</f>
        <v/>
      </c>
      <c r="S33" s="173"/>
      <c r="T33" s="173"/>
      <c r="U33" s="173"/>
      <c r="V33" s="173"/>
      <c r="W33" s="173"/>
      <c r="X33" s="173"/>
      <c r="Y33" s="173"/>
    </row>
    <row r="34" spans="1:25" x14ac:dyDescent="0.35">
      <c r="A34" s="697">
        <f t="shared" si="0"/>
        <v>58</v>
      </c>
      <c r="B34" s="694" t="str">
        <f>IF(AND(NOT('DATA ENTRY SHEET'!AT77=""),NOT('DATA ENTRY SHEET'!C77="")),'DATA ENTRY SHEET'!C77,"")</f>
        <v/>
      </c>
      <c r="C34" s="694"/>
      <c r="D34" s="694"/>
      <c r="E34" s="694"/>
      <c r="F34" s="694"/>
      <c r="G34" s="694"/>
      <c r="H34" s="694"/>
      <c r="I34" s="694"/>
      <c r="J34" s="1120" t="str">
        <f>IF(AND(NOT('DATA ENTRY SHEET'!AT77=""),NOT('DATA ENTRY SHEET'!AF77="")),'DATA ENTRY SHEET'!AF77,"")</f>
        <v/>
      </c>
      <c r="K34" s="1120"/>
      <c r="L34" s="1120"/>
      <c r="M34" s="1120"/>
      <c r="N34" s="695"/>
      <c r="O34" s="695"/>
      <c r="P34" s="695"/>
      <c r="Q34" s="695"/>
      <c r="R34" s="727" t="str">
        <f>IF(AND(NOT('DATA ENTRY SHEET'!AT77=""),NOT('DATA ENTRY SHEET'!F77="")),'DATA ENTRY SHEET'!F77,"")</f>
        <v/>
      </c>
      <c r="S34" s="173"/>
      <c r="T34" s="173"/>
      <c r="U34" s="173"/>
      <c r="V34" s="173"/>
      <c r="W34" s="173"/>
      <c r="X34" s="173"/>
      <c r="Y34" s="173"/>
    </row>
    <row r="35" spans="1:25" x14ac:dyDescent="0.35">
      <c r="A35" s="697">
        <f t="shared" si="0"/>
        <v>59</v>
      </c>
      <c r="B35" s="694" t="str">
        <f>IF(AND(NOT('DATA ENTRY SHEET'!AT78=""),NOT('DATA ENTRY SHEET'!C78="")),'DATA ENTRY SHEET'!C78,"")</f>
        <v/>
      </c>
      <c r="C35" s="694"/>
      <c r="D35" s="694"/>
      <c r="E35" s="694"/>
      <c r="F35" s="694"/>
      <c r="G35" s="694"/>
      <c r="H35" s="694"/>
      <c r="I35" s="694"/>
      <c r="J35" s="1120" t="str">
        <f>IF(AND(NOT('DATA ENTRY SHEET'!AT78=""),NOT('DATA ENTRY SHEET'!AF78="")),'DATA ENTRY SHEET'!AF78,"")</f>
        <v/>
      </c>
      <c r="K35" s="1120"/>
      <c r="L35" s="1120"/>
      <c r="M35" s="1120"/>
      <c r="N35" s="695"/>
      <c r="O35" s="695"/>
      <c r="P35" s="695"/>
      <c r="Q35" s="695"/>
      <c r="R35" s="727" t="str">
        <f>IF(AND(NOT('DATA ENTRY SHEET'!AT78=""),NOT('DATA ENTRY SHEET'!F78="")),'DATA ENTRY SHEET'!F78,"")</f>
        <v/>
      </c>
      <c r="S35" s="173"/>
      <c r="T35" s="173"/>
      <c r="U35" s="173"/>
      <c r="V35" s="173"/>
      <c r="W35" s="173"/>
      <c r="X35" s="173"/>
      <c r="Y35" s="173"/>
    </row>
    <row r="36" spans="1:25" x14ac:dyDescent="0.35">
      <c r="A36" s="697">
        <f t="shared" si="0"/>
        <v>60</v>
      </c>
      <c r="B36" s="290" t="str">
        <f>IF(AND(NOT('DATA ENTRY SHEET'!AT79=""),NOT('DATA ENTRY SHEET'!C79="")),'DATA ENTRY SHEET'!C79,"")</f>
        <v/>
      </c>
      <c r="C36" s="290"/>
      <c r="D36" s="290"/>
      <c r="E36" s="290"/>
      <c r="F36" s="290"/>
      <c r="G36" s="290"/>
      <c r="H36" s="290"/>
      <c r="I36" s="290"/>
      <c r="J36" s="1120" t="str">
        <f>IF(AND(NOT('DATA ENTRY SHEET'!AT79=""),NOT('DATA ENTRY SHEET'!AF79="")),'DATA ENTRY SHEET'!AF79,"")</f>
        <v/>
      </c>
      <c r="K36" s="1120"/>
      <c r="L36" s="1120"/>
      <c r="M36" s="1120"/>
      <c r="N36" s="1132"/>
      <c r="O36" s="1132"/>
      <c r="P36" s="1132"/>
      <c r="Q36" s="67"/>
      <c r="R36" s="700" t="str">
        <f>IF(AND(NOT('DATA ENTRY SHEET'!AT79=""),NOT('DATA ENTRY SHEET'!F79="")),'DATA ENTRY SHEET'!F79,"")</f>
        <v/>
      </c>
      <c r="S36" s="785"/>
      <c r="T36" s="787"/>
      <c r="U36" s="787"/>
      <c r="V36" s="787"/>
      <c r="W36" s="787"/>
      <c r="X36" s="787"/>
      <c r="Y36" s="787"/>
    </row>
    <row r="37" spans="1:25" x14ac:dyDescent="0.35">
      <c r="A37" s="697">
        <f t="shared" si="0"/>
        <v>61</v>
      </c>
      <c r="B37" s="290" t="str">
        <f>IF(AND(NOT('DATA ENTRY SHEET'!AT80=""),NOT('DATA ENTRY SHEET'!C80="")),'DATA ENTRY SHEET'!C80,"")</f>
        <v/>
      </c>
      <c r="C37" s="290"/>
      <c r="D37" s="290"/>
      <c r="E37" s="290"/>
      <c r="F37" s="290"/>
      <c r="G37" s="290"/>
      <c r="H37" s="290"/>
      <c r="I37" s="290"/>
      <c r="J37" s="1120" t="str">
        <f>IF(AND(NOT('DATA ENTRY SHEET'!AT80=""),NOT('DATA ENTRY SHEET'!AF80="")),'DATA ENTRY SHEET'!AF80,"")</f>
        <v/>
      </c>
      <c r="K37" s="1120"/>
      <c r="L37" s="1120"/>
      <c r="M37" s="1120"/>
      <c r="N37" s="696"/>
      <c r="O37" s="696"/>
      <c r="P37" s="696"/>
      <c r="Q37" s="67"/>
      <c r="R37" s="700" t="str">
        <f>IF(AND(NOT('DATA ENTRY SHEET'!AT80=""),NOT('DATA ENTRY SHEET'!F80="")),'DATA ENTRY SHEET'!F80,"")</f>
        <v/>
      </c>
      <c r="S37" s="785"/>
      <c r="T37" s="787"/>
      <c r="U37" s="787"/>
      <c r="V37" s="787"/>
      <c r="W37" s="787"/>
      <c r="X37" s="787"/>
      <c r="Y37" s="787"/>
    </row>
    <row r="38" spans="1:25" x14ac:dyDescent="0.35">
      <c r="A38" s="697">
        <f t="shared" si="0"/>
        <v>62</v>
      </c>
      <c r="B38" s="290" t="str">
        <f>IF(AND(NOT('DATA ENTRY SHEET'!AT81=""),NOT('DATA ENTRY SHEET'!C81="")),'DATA ENTRY SHEET'!C81,"")</f>
        <v/>
      </c>
      <c r="C38" s="290"/>
      <c r="D38" s="290"/>
      <c r="E38" s="290"/>
      <c r="F38" s="290"/>
      <c r="G38" s="290"/>
      <c r="H38" s="290"/>
      <c r="I38" s="290"/>
      <c r="J38" s="1120" t="str">
        <f>IF(AND(NOT('DATA ENTRY SHEET'!AT81=""),NOT('DATA ENTRY SHEET'!AF81="")),'DATA ENTRY SHEET'!AF81,"")</f>
        <v/>
      </c>
      <c r="K38" s="1120"/>
      <c r="L38" s="1120"/>
      <c r="M38" s="1120"/>
      <c r="N38" s="696"/>
      <c r="O38" s="696"/>
      <c r="P38" s="696"/>
      <c r="Q38" s="67"/>
      <c r="R38" s="700" t="str">
        <f>IF(AND(NOT('DATA ENTRY SHEET'!AT81=""),NOT('DATA ENTRY SHEET'!F81="")),'DATA ENTRY SHEET'!F81,"")</f>
        <v/>
      </c>
      <c r="S38" s="785"/>
      <c r="T38" s="787"/>
      <c r="U38" s="787"/>
      <c r="V38" s="787"/>
      <c r="W38" s="787"/>
      <c r="X38" s="787"/>
      <c r="Y38" s="787"/>
    </row>
    <row r="39" spans="1:25" x14ac:dyDescent="0.35">
      <c r="A39" s="697">
        <f t="shared" si="0"/>
        <v>63</v>
      </c>
      <c r="B39" s="290" t="str">
        <f>IF(AND(NOT('DATA ENTRY SHEET'!AT82=""),NOT('DATA ENTRY SHEET'!C82="")),'DATA ENTRY SHEET'!C82,"")</f>
        <v/>
      </c>
      <c r="C39" s="290"/>
      <c r="D39" s="290"/>
      <c r="E39" s="290"/>
      <c r="F39" s="290"/>
      <c r="G39" s="290"/>
      <c r="H39" s="290"/>
      <c r="I39" s="290"/>
      <c r="J39" s="1120" t="str">
        <f>IF(AND(NOT('DATA ENTRY SHEET'!AT82=""),NOT('DATA ENTRY SHEET'!AF82="")),'DATA ENTRY SHEET'!AF82,"")</f>
        <v/>
      </c>
      <c r="K39" s="1120"/>
      <c r="L39" s="1120"/>
      <c r="M39" s="1120"/>
      <c r="N39" s="696"/>
      <c r="O39" s="696"/>
      <c r="P39" s="696"/>
      <c r="Q39" s="67"/>
      <c r="R39" s="700" t="str">
        <f>IF(AND(NOT('DATA ENTRY SHEET'!AT82=""),NOT('DATA ENTRY SHEET'!F82="")),'DATA ENTRY SHEET'!F82,"")</f>
        <v/>
      </c>
      <c r="S39" s="785"/>
      <c r="T39" s="787"/>
      <c r="U39" s="787"/>
      <c r="V39" s="787"/>
      <c r="W39" s="787"/>
      <c r="X39" s="787"/>
      <c r="Y39" s="787"/>
    </row>
    <row r="40" spans="1:25" ht="16" thickBot="1" x14ac:dyDescent="0.4">
      <c r="A40" s="697">
        <f>A39+1</f>
        <v>64</v>
      </c>
      <c r="B40" s="724" t="str">
        <f>IF(AND(NOT('DATA ENTRY SHEET'!AT83=""),NOT('DATA ENTRY SHEET'!C83="")),'DATA ENTRY SHEET'!C83,"")</f>
        <v/>
      </c>
      <c r="C40" s="724"/>
      <c r="D40" s="724"/>
      <c r="E40" s="724"/>
      <c r="F40" s="724"/>
      <c r="G40" s="724"/>
      <c r="H40" s="724"/>
      <c r="I40" s="724"/>
      <c r="J40" s="1130" t="str">
        <f>IF(AND(NOT('DATA ENTRY SHEET'!AT83=""),NOT('DATA ENTRY SHEET'!AF83="")),'DATA ENTRY SHEET'!AF83,"")</f>
        <v/>
      </c>
      <c r="K40" s="1130"/>
      <c r="L40" s="1130"/>
      <c r="M40" s="1130"/>
      <c r="N40" s="726"/>
      <c r="O40" s="726"/>
      <c r="P40" s="726"/>
      <c r="Q40" s="725"/>
      <c r="R40" s="726" t="str">
        <f>IF(AND(NOT('DATA ENTRY SHEET'!AT83=""),NOT('DATA ENTRY SHEET'!F83="")),'DATA ENTRY SHEET'!F83,"")</f>
        <v/>
      </c>
      <c r="S40" s="786"/>
      <c r="T40" s="788"/>
      <c r="U40" s="788"/>
      <c r="V40" s="788"/>
      <c r="W40" s="788"/>
      <c r="X40" s="788"/>
      <c r="Y40" s="788"/>
    </row>
    <row r="41" spans="1:25" ht="3.65" customHeight="1" x14ac:dyDescent="0.35">
      <c r="A41" s="878"/>
      <c r="B41" s="290"/>
      <c r="C41" s="290"/>
      <c r="D41" s="290"/>
      <c r="E41" s="290"/>
      <c r="F41" s="290"/>
      <c r="G41" s="290"/>
      <c r="H41" s="290"/>
      <c r="I41" s="290"/>
      <c r="J41" s="873"/>
      <c r="K41" s="873"/>
      <c r="L41" s="873"/>
      <c r="M41" s="873"/>
      <c r="N41" s="877"/>
      <c r="O41" s="877"/>
      <c r="P41" s="877"/>
      <c r="Q41" s="67"/>
      <c r="R41" s="877"/>
      <c r="S41" s="785"/>
      <c r="T41" s="787"/>
      <c r="U41" s="787"/>
      <c r="V41" s="787"/>
      <c r="W41" s="787"/>
      <c r="X41" s="787"/>
      <c r="Y41" s="787"/>
    </row>
    <row r="42" spans="1:25" x14ac:dyDescent="0.35">
      <c r="A42" s="12"/>
      <c r="B42" s="18" t="str">
        <f>'40-15 PRES - MANDATORY'!$B$63</f>
        <v>DeCAF 40-15 + DeCAF 40-16, Apr 21, 2025</v>
      </c>
      <c r="C42" s="18"/>
      <c r="D42" s="18"/>
      <c r="E42" s="18"/>
      <c r="F42" s="18"/>
      <c r="G42" s="18"/>
      <c r="H42" s="18"/>
      <c r="I42" s="18"/>
      <c r="J42" s="18"/>
      <c r="K42" s="18"/>
      <c r="L42" s="18"/>
      <c r="M42" s="18"/>
      <c r="N42" s="18"/>
      <c r="O42" s="18"/>
      <c r="P42" s="18"/>
      <c r="Q42" s="697" t="s">
        <v>52</v>
      </c>
      <c r="R42" s="1126" t="str">
        <f>IF('40-15 PRES - MANDATORY'!$I$59&gt;0,'40-15 PRES - MANDATORY'!$I$59,"")</f>
        <v/>
      </c>
      <c r="S42" s="1126"/>
      <c r="T42" s="1127" t="s">
        <v>1138</v>
      </c>
      <c r="U42" s="1128"/>
      <c r="V42" s="883"/>
      <c r="W42" s="880" t="s">
        <v>41</v>
      </c>
      <c r="X42" s="879"/>
      <c r="Y42" s="173"/>
    </row>
  </sheetData>
  <sheetProtection algorithmName="SHA-512" hashValue="HD6QFjfolrKjWJrjLU3EbAnwkFtksqthim44ZFClOInFiX+JvfkgTVkfsXf/2Q6z8WMOn3YiR71bTGT/b7voDA==" saltValue="U+PIFRvgDmxPo0sz51DlEQ==" spinCount="100000" sheet="1" selectLockedCells="1"/>
  <mergeCells count="92">
    <mergeCell ref="T42:U42"/>
    <mergeCell ref="J33:M33"/>
    <mergeCell ref="J34:M34"/>
    <mergeCell ref="J35:M35"/>
    <mergeCell ref="B9:I9"/>
    <mergeCell ref="J9:M9"/>
    <mergeCell ref="N9:Q9"/>
    <mergeCell ref="B10:I10"/>
    <mergeCell ref="J10:M10"/>
    <mergeCell ref="N10:Q10"/>
    <mergeCell ref="B13:I13"/>
    <mergeCell ref="J13:M13"/>
    <mergeCell ref="N13:Q13"/>
    <mergeCell ref="B14:I14"/>
    <mergeCell ref="J14:M14"/>
    <mergeCell ref="N14:Q14"/>
    <mergeCell ref="X4:Y4"/>
    <mergeCell ref="S7:Y7"/>
    <mergeCell ref="D2:O2"/>
    <mergeCell ref="V2:W2"/>
    <mergeCell ref="U4:V4"/>
    <mergeCell ref="R4:T4"/>
    <mergeCell ref="J4:L4"/>
    <mergeCell ref="M4:Q4"/>
    <mergeCell ref="D4:I4"/>
    <mergeCell ref="B11:I11"/>
    <mergeCell ref="J11:M11"/>
    <mergeCell ref="N11:Q11"/>
    <mergeCell ref="B12:I12"/>
    <mergeCell ref="J12:M12"/>
    <mergeCell ref="N12:Q12"/>
    <mergeCell ref="B17:I17"/>
    <mergeCell ref="J17:M17"/>
    <mergeCell ref="N17:Q17"/>
    <mergeCell ref="B18:I18"/>
    <mergeCell ref="J18:M18"/>
    <mergeCell ref="N18:Q18"/>
    <mergeCell ref="B15:I15"/>
    <mergeCell ref="J15:M15"/>
    <mergeCell ref="N15:Q15"/>
    <mergeCell ref="B16:I16"/>
    <mergeCell ref="J16:M16"/>
    <mergeCell ref="N16:Q16"/>
    <mergeCell ref="B21:I21"/>
    <mergeCell ref="J21:M21"/>
    <mergeCell ref="N21:Q21"/>
    <mergeCell ref="B22:I22"/>
    <mergeCell ref="J22:M22"/>
    <mergeCell ref="N22:Q22"/>
    <mergeCell ref="B19:I19"/>
    <mergeCell ref="J19:M19"/>
    <mergeCell ref="N19:Q19"/>
    <mergeCell ref="B20:I20"/>
    <mergeCell ref="J20:M20"/>
    <mergeCell ref="N20:Q20"/>
    <mergeCell ref="B25:I25"/>
    <mergeCell ref="J25:M25"/>
    <mergeCell ref="N25:Q25"/>
    <mergeCell ref="B26:I26"/>
    <mergeCell ref="J26:M26"/>
    <mergeCell ref="N26:Q26"/>
    <mergeCell ref="B23:I23"/>
    <mergeCell ref="J23:M23"/>
    <mergeCell ref="N23:Q23"/>
    <mergeCell ref="B24:I24"/>
    <mergeCell ref="J24:M24"/>
    <mergeCell ref="N24:Q24"/>
    <mergeCell ref="B29:I29"/>
    <mergeCell ref="J29:M29"/>
    <mergeCell ref="N29:Q29"/>
    <mergeCell ref="B30:I30"/>
    <mergeCell ref="J30:M30"/>
    <mergeCell ref="N30:Q30"/>
    <mergeCell ref="B27:I27"/>
    <mergeCell ref="J27:M27"/>
    <mergeCell ref="N27:Q27"/>
    <mergeCell ref="B28:I28"/>
    <mergeCell ref="J28:M28"/>
    <mergeCell ref="N28:Q28"/>
    <mergeCell ref="N36:P36"/>
    <mergeCell ref="R42:S42"/>
    <mergeCell ref="B31:I31"/>
    <mergeCell ref="J31:M31"/>
    <mergeCell ref="N31:Q31"/>
    <mergeCell ref="B32:I32"/>
    <mergeCell ref="J32:M32"/>
    <mergeCell ref="N32:Q32"/>
    <mergeCell ref="J36:M36"/>
    <mergeCell ref="J37:M37"/>
    <mergeCell ref="J38:M38"/>
    <mergeCell ref="J39:M39"/>
    <mergeCell ref="J40:M40"/>
  </mergeCells>
  <conditionalFormatting sqref="S9:Y35">
    <cfRule type="expression" dxfId="975" priority="3">
      <formula>AND(NOT($J9=""),$S9="",$T9="",$U9="",$V9="",$W9="",#REF!="",$Y9="")</formula>
    </cfRule>
  </conditionalFormatting>
  <conditionalFormatting sqref="Y42">
    <cfRule type="expression" dxfId="974" priority="1">
      <formula>AND(NOT($J42=""),$S42="",$T42="",$U42="",$V42="",$W42="",#REF!="",$Y42="")</formula>
    </cfRule>
  </conditionalFormatting>
  <dataValidations count="8">
    <dataValidation allowBlank="1" showInputMessage="1" showErrorMessage="1" prompt="If multiple units of a CRVable item are sold as one unit of sale (e.g., as a 4 pack, 6 pack, 12 pack, etc.), enter the number of CRVable units that unit of sale is comprised of._x000a_" sqref="N9:N35" xr:uid="{00000000-0002-0000-0400-000000000000}"/>
    <dataValidation type="decimal" operator="greaterThan" allowBlank="1" showInputMessage="1" showErrorMessage="1" error="Enter decimal greater than zero." prompt="Enter MI CRV." sqref="X9:X35" xr:uid="{00000000-0002-0000-0400-000001000000}">
      <formula1>0</formula1>
    </dataValidation>
    <dataValidation type="decimal" operator="greaterThan" allowBlank="1" showInputMessage="1" showErrorMessage="1" error="Enter decimal greater than zero." prompt="Enter ME CRV." sqref="W9:W35" xr:uid="{00000000-0002-0000-0400-000002000000}">
      <formula1>0</formula1>
    </dataValidation>
    <dataValidation type="decimal" operator="greaterThan" allowBlank="1" showInputMessage="1" showErrorMessage="1" error="Enter decimal greater than zero." prompt="Enter MA CRV." sqref="V9:V35" xr:uid="{00000000-0002-0000-0400-000003000000}">
      <formula1>0</formula1>
    </dataValidation>
    <dataValidation type="decimal" operator="greaterThan" allowBlank="1" showInputMessage="1" showErrorMessage="1" error="Enter decimal greater than zero." prompt="Enter HI CRV." sqref="U9:U35" xr:uid="{00000000-0002-0000-0400-000004000000}">
      <formula1>0</formula1>
    </dataValidation>
    <dataValidation type="decimal" operator="greaterThan" allowBlank="1" showInputMessage="1" showErrorMessage="1" error="Enter decimal greater than zero." prompt="Enter CT CRV." sqref="T9:T35" xr:uid="{00000000-0002-0000-0400-000005000000}">
      <formula1>0</formula1>
    </dataValidation>
    <dataValidation type="decimal" operator="greaterThan" allowBlank="1" showInputMessage="1" showErrorMessage="1" error="Enter decimal greater than zero." prompt="Enter CA CRV." sqref="S9:S35" xr:uid="{00000000-0002-0000-0400-000006000000}">
      <formula1>0</formula1>
    </dataValidation>
    <dataValidation type="decimal" operator="greaterThan" allowBlank="1" showInputMessage="1" showErrorMessage="1" error="Enter decimal greater than zero." prompt="Enter NY CRV." sqref="Y9:Y35 Y42" xr:uid="{00000000-0002-0000-0400-000007000000}">
      <formula1>0</formula1>
    </dataValidation>
  </dataValidations>
  <hyperlinks>
    <hyperlink ref="AA2" location="'DATA ENTRY SHEET'!A1" display="'DATA ENTRY SHEET'!A1" xr:uid="{3124044B-A3D7-4967-A8E0-A466694C94DB}"/>
  </hyperlinks>
  <printOptions horizontalCentered="1" verticalCentered="1"/>
  <pageMargins left="0" right="0" top="0" bottom="0" header="0" footer="0"/>
  <pageSetup paperSize="5" scale="9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DI55"/>
  <sheetViews>
    <sheetView workbookViewId="0">
      <pane ySplit="3" topLeftCell="A4" activePane="bottomLeft" state="frozen"/>
      <selection pane="bottomLeft" activeCell="A4" sqref="A4:I4"/>
    </sheetView>
  </sheetViews>
  <sheetFormatPr defaultColWidth="9.1796875" defaultRowHeight="14.5" x14ac:dyDescent="0.35"/>
  <cols>
    <col min="1" max="9" width="1.81640625" style="292" customWidth="1"/>
    <col min="10" max="21" width="2.1796875" style="292" customWidth="1"/>
    <col min="22" max="22" width="3.54296875" style="292" customWidth="1"/>
    <col min="23" max="46" width="1.81640625" style="292" customWidth="1"/>
    <col min="47" max="58" width="2.1796875" style="292" customWidth="1"/>
    <col min="59" max="59" width="3.54296875" style="292" customWidth="1"/>
    <col min="60" max="83" width="1.81640625" style="292" customWidth="1"/>
    <col min="84" max="95" width="2.1796875" style="292" customWidth="1"/>
    <col min="96" max="96" width="3.54296875" style="292" customWidth="1"/>
    <col min="97" max="112" width="1.81640625" style="292" customWidth="1"/>
    <col min="113" max="113" width="20.81640625" style="292" bestFit="1" customWidth="1"/>
    <col min="114" max="16384" width="9.1796875" style="292"/>
  </cols>
  <sheetData>
    <row r="1" spans="1:113" x14ac:dyDescent="0.35">
      <c r="A1" s="114" t="s">
        <v>7</v>
      </c>
      <c r="B1" s="428"/>
      <c r="C1" s="428"/>
      <c r="D1" s="428"/>
      <c r="E1" s="428"/>
      <c r="F1" s="428"/>
      <c r="G1" s="428"/>
      <c r="H1" s="428"/>
      <c r="I1" s="1113" t="str">
        <f>IF(NOT('DATA ENTRY SHEET'!$C$4=""),'DATA ENTRY SHEET'!$C$4,"")</f>
        <v/>
      </c>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28"/>
      <c r="BT1" s="428"/>
      <c r="BU1" s="428"/>
      <c r="BV1" s="428"/>
      <c r="BW1" s="428"/>
      <c r="BX1" s="428"/>
      <c r="BY1" s="428"/>
      <c r="BZ1" s="428"/>
      <c r="CA1" s="428"/>
      <c r="CB1" s="428"/>
      <c r="CC1" s="428"/>
      <c r="CD1" s="428"/>
      <c r="CE1" s="428"/>
      <c r="CF1" s="428"/>
      <c r="CG1" s="428"/>
      <c r="CH1" s="428"/>
      <c r="CI1" s="428"/>
      <c r="CJ1" s="428"/>
      <c r="CK1" s="428"/>
      <c r="CL1" s="428"/>
      <c r="CM1" s="113" t="s">
        <v>549</v>
      </c>
      <c r="CN1" s="428"/>
      <c r="CO1" s="428"/>
      <c r="CP1" s="428"/>
      <c r="CQ1" s="428"/>
      <c r="CR1" s="428"/>
      <c r="CS1" s="1275" t="str">
        <f>IF('DATA ENTRY SHEET'!C8&lt;&gt;"",IF('DATA ENTRY SHEET'!E8&lt;&gt;"",'DATA ENTRY SHEET'!H8&amp;"-01/"&amp;'DATA ENTRY SHEET'!H8&amp;"-02",'DATA ENTRY SHEET'!H8&amp;"-01"),IF('DATA ENTRY SHEET'!E8&lt;&gt;"",'DATA ENTRY SHEET'!H8&amp;"-02",""))</f>
        <v/>
      </c>
      <c r="CT1" s="1275"/>
      <c r="CU1" s="1275"/>
      <c r="CV1" s="1275"/>
      <c r="CW1" s="1275"/>
      <c r="CX1" s="1275"/>
      <c r="CY1" s="1275"/>
      <c r="CZ1" s="1275"/>
      <c r="DA1" s="1275"/>
      <c r="DB1" s="1275"/>
      <c r="DC1" s="1275"/>
      <c r="DD1" s="1275"/>
      <c r="DE1" s="1275"/>
      <c r="DF1" s="1275"/>
      <c r="DG1" s="1275"/>
    </row>
    <row r="2" spans="1:113" ht="15" thickBot="1" x14ac:dyDescent="0.4">
      <c r="A2" s="711" t="s">
        <v>8</v>
      </c>
      <c r="B2" s="736"/>
      <c r="C2" s="736"/>
      <c r="D2" s="736"/>
      <c r="E2" s="736"/>
      <c r="F2" s="736"/>
      <c r="G2" s="736"/>
      <c r="H2" s="736"/>
      <c r="I2" s="1274" t="str">
        <f>IF(NOT('DATA ENTRY SHEET'!$C$6=""),'DATA ENTRY SHEET'!$C$6,"")</f>
        <v/>
      </c>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736"/>
      <c r="AH2" s="736"/>
      <c r="AI2" s="186" t="s">
        <v>793</v>
      </c>
      <c r="AJ2" s="736"/>
      <c r="AK2" s="736"/>
      <c r="AL2" s="736"/>
      <c r="AM2" s="736"/>
      <c r="AN2" s="736"/>
      <c r="AO2" s="736"/>
      <c r="AP2" s="736"/>
      <c r="AQ2" s="736"/>
      <c r="AR2" s="736"/>
      <c r="AS2" s="736"/>
      <c r="AT2" s="187" t="s">
        <v>550</v>
      </c>
      <c r="AU2" s="1274" t="str">
        <f>IF(NOT('DATA ENTRY SHEET'!$AL$3=""),'DATA ENTRY SHEET'!$AL$3,"")</f>
        <v/>
      </c>
      <c r="AV2" s="1274"/>
      <c r="AW2" s="1274"/>
      <c r="AX2" s="1274"/>
      <c r="AY2" s="1274"/>
      <c r="AZ2" s="1274"/>
      <c r="BA2" s="1274"/>
      <c r="BB2" s="1274"/>
      <c r="BC2" s="1274"/>
      <c r="BD2" s="1274"/>
      <c r="BE2" s="1274"/>
      <c r="BF2" s="1274"/>
      <c r="BG2" s="1274"/>
      <c r="BH2" s="1274"/>
      <c r="BI2" s="1274"/>
      <c r="BJ2" s="1274"/>
      <c r="BK2" s="1274"/>
      <c r="BL2" s="1274"/>
      <c r="BM2" s="1274"/>
      <c r="BN2" s="1274"/>
      <c r="BO2" s="1274"/>
      <c r="BP2" s="1274"/>
      <c r="BQ2" s="1274"/>
      <c r="BR2" s="1274"/>
      <c r="BS2" s="1274"/>
      <c r="BT2" s="423"/>
      <c r="BU2" s="1743" t="s">
        <v>10</v>
      </c>
      <c r="BV2" s="1743"/>
      <c r="BW2" s="1274" t="str">
        <f>IF(NOT('DATA ENTRY SHEET'!$AS$3=""),'DATA ENTRY SHEET'!$AS$3,"")</f>
        <v/>
      </c>
      <c r="BX2" s="1274"/>
      <c r="BY2" s="1274"/>
      <c r="BZ2" s="1274"/>
      <c r="CA2" s="1274"/>
      <c r="CB2" s="1274"/>
      <c r="CC2" s="1274"/>
      <c r="CD2" s="1274"/>
      <c r="CE2" s="1274"/>
      <c r="CF2" s="1274"/>
      <c r="CG2" s="1274"/>
      <c r="CH2" s="1274"/>
      <c r="CI2" s="1274"/>
      <c r="CJ2" s="1274"/>
      <c r="CK2" s="1274"/>
      <c r="CL2" s="1274"/>
      <c r="CM2" s="1274"/>
      <c r="CN2" s="1274"/>
      <c r="CO2" s="1274"/>
      <c r="CP2" s="1274"/>
      <c r="CQ2" s="1274"/>
      <c r="CR2" s="1274"/>
      <c r="CS2" s="1274"/>
      <c r="CT2" s="1274"/>
      <c r="CU2" s="1274"/>
      <c r="CV2" s="1274"/>
      <c r="CW2" s="1274"/>
      <c r="CX2" s="1274"/>
      <c r="CY2" s="1274"/>
      <c r="CZ2" s="1274"/>
      <c r="DA2" s="1274"/>
      <c r="DB2" s="1274"/>
      <c r="DC2" s="1274"/>
      <c r="DD2" s="1274"/>
      <c r="DE2" s="1274"/>
      <c r="DF2" s="1274"/>
      <c r="DG2" s="1274"/>
    </row>
    <row r="3" spans="1:113" ht="30" customHeight="1" thickBot="1" x14ac:dyDescent="0.4">
      <c r="A3" s="1271" t="s">
        <v>866</v>
      </c>
      <c r="B3" s="1271"/>
      <c r="C3" s="1271"/>
      <c r="D3" s="1271"/>
      <c r="E3" s="1271"/>
      <c r="F3" s="1271"/>
      <c r="G3" s="1271"/>
      <c r="H3" s="1271"/>
      <c r="I3" s="1271"/>
      <c r="J3" s="1271" t="s">
        <v>551</v>
      </c>
      <c r="K3" s="1271"/>
      <c r="L3" s="1271"/>
      <c r="M3" s="1271"/>
      <c r="N3" s="1271"/>
      <c r="O3" s="1271"/>
      <c r="P3" s="1271"/>
      <c r="Q3" s="1271"/>
      <c r="R3" s="1271"/>
      <c r="S3" s="1271"/>
      <c r="T3" s="1271"/>
      <c r="U3" s="1271"/>
      <c r="V3" s="1271"/>
      <c r="W3" s="1271" t="s">
        <v>63</v>
      </c>
      <c r="X3" s="1271"/>
      <c r="Y3" s="1271"/>
      <c r="Z3" s="1271"/>
      <c r="AA3" s="1271"/>
      <c r="AB3" s="1271"/>
      <c r="AC3" s="1271"/>
      <c r="AD3" s="1271"/>
      <c r="AE3" s="1271"/>
      <c r="AF3" s="1271"/>
      <c r="AG3" s="1272" t="s">
        <v>552</v>
      </c>
      <c r="AH3" s="1272"/>
      <c r="AI3" s="1272"/>
      <c r="AJ3" s="1272"/>
      <c r="AK3" s="1273"/>
      <c r="AL3" s="1271" t="s">
        <v>866</v>
      </c>
      <c r="AM3" s="1271"/>
      <c r="AN3" s="1271"/>
      <c r="AO3" s="1271"/>
      <c r="AP3" s="1271"/>
      <c r="AQ3" s="1271"/>
      <c r="AR3" s="1271"/>
      <c r="AS3" s="1271"/>
      <c r="AT3" s="1271"/>
      <c r="AU3" s="1271" t="s">
        <v>551</v>
      </c>
      <c r="AV3" s="1271"/>
      <c r="AW3" s="1271"/>
      <c r="AX3" s="1271"/>
      <c r="AY3" s="1271"/>
      <c r="AZ3" s="1271"/>
      <c r="BA3" s="1271"/>
      <c r="BB3" s="1271"/>
      <c r="BC3" s="1271"/>
      <c r="BD3" s="1271"/>
      <c r="BE3" s="1271"/>
      <c r="BF3" s="1271"/>
      <c r="BG3" s="1271"/>
      <c r="BH3" s="1271" t="s">
        <v>63</v>
      </c>
      <c r="BI3" s="1271"/>
      <c r="BJ3" s="1271"/>
      <c r="BK3" s="1271"/>
      <c r="BL3" s="1271"/>
      <c r="BM3" s="1271"/>
      <c r="BN3" s="1271"/>
      <c r="BO3" s="1271"/>
      <c r="BP3" s="1271"/>
      <c r="BQ3" s="1271"/>
      <c r="BR3" s="1272" t="s">
        <v>552</v>
      </c>
      <c r="BS3" s="1272"/>
      <c r="BT3" s="1272"/>
      <c r="BU3" s="1272"/>
      <c r="BV3" s="1273"/>
      <c r="BW3" s="1271" t="s">
        <v>866</v>
      </c>
      <c r="BX3" s="1271"/>
      <c r="BY3" s="1271"/>
      <c r="BZ3" s="1271"/>
      <c r="CA3" s="1271"/>
      <c r="CB3" s="1271"/>
      <c r="CC3" s="1271"/>
      <c r="CD3" s="1271"/>
      <c r="CE3" s="1271"/>
      <c r="CF3" s="1271" t="s">
        <v>551</v>
      </c>
      <c r="CG3" s="1271"/>
      <c r="CH3" s="1271"/>
      <c r="CI3" s="1271"/>
      <c r="CJ3" s="1271"/>
      <c r="CK3" s="1271"/>
      <c r="CL3" s="1271"/>
      <c r="CM3" s="1271"/>
      <c r="CN3" s="1271"/>
      <c r="CO3" s="1271"/>
      <c r="CP3" s="1271"/>
      <c r="CQ3" s="1271"/>
      <c r="CR3" s="1271"/>
      <c r="CS3" s="1271" t="s">
        <v>63</v>
      </c>
      <c r="CT3" s="1271"/>
      <c r="CU3" s="1271"/>
      <c r="CV3" s="1271"/>
      <c r="CW3" s="1271"/>
      <c r="CX3" s="1271"/>
      <c r="CY3" s="1271"/>
      <c r="CZ3" s="1271"/>
      <c r="DA3" s="1271"/>
      <c r="DB3" s="1271"/>
      <c r="DC3" s="1272" t="s">
        <v>552</v>
      </c>
      <c r="DD3" s="1272"/>
      <c r="DE3" s="1272"/>
      <c r="DF3" s="1272"/>
      <c r="DG3" s="1273"/>
      <c r="DI3" s="735" t="s">
        <v>1025</v>
      </c>
    </row>
    <row r="4" spans="1:113" x14ac:dyDescent="0.35">
      <c r="A4" s="1746"/>
      <c r="B4" s="1746"/>
      <c r="C4" s="1746"/>
      <c r="D4" s="1746"/>
      <c r="E4" s="1746"/>
      <c r="F4" s="1746"/>
      <c r="G4" s="1746"/>
      <c r="H4" s="1746"/>
      <c r="I4" s="1747"/>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744"/>
      <c r="AH4" s="1744"/>
      <c r="AI4" s="1744"/>
      <c r="AJ4" s="1744"/>
      <c r="AK4" s="1745"/>
      <c r="AL4" s="1746"/>
      <c r="AM4" s="1746"/>
      <c r="AN4" s="1746"/>
      <c r="AO4" s="1746"/>
      <c r="AP4" s="1746"/>
      <c r="AQ4" s="1746"/>
      <c r="AR4" s="1746"/>
      <c r="AS4" s="1746"/>
      <c r="AT4" s="1747"/>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744"/>
      <c r="BS4" s="1744"/>
      <c r="BT4" s="1744"/>
      <c r="BU4" s="1744"/>
      <c r="BV4" s="1745"/>
      <c r="BW4" s="1746"/>
      <c r="BX4" s="1746"/>
      <c r="BY4" s="1746"/>
      <c r="BZ4" s="1746"/>
      <c r="CA4" s="1746"/>
      <c r="CB4" s="1746"/>
      <c r="CC4" s="1746"/>
      <c r="CD4" s="1746"/>
      <c r="CE4" s="1747"/>
      <c r="CF4" s="1277"/>
      <c r="CG4" s="1277"/>
      <c r="CH4" s="1277"/>
      <c r="CI4" s="1277"/>
      <c r="CJ4" s="1277"/>
      <c r="CK4" s="1277"/>
      <c r="CL4" s="1277"/>
      <c r="CM4" s="1277"/>
      <c r="CN4" s="1277"/>
      <c r="CO4" s="1277"/>
      <c r="CP4" s="1277"/>
      <c r="CQ4" s="1277"/>
      <c r="CR4" s="1277"/>
      <c r="CS4" s="1277"/>
      <c r="CT4" s="1277"/>
      <c r="CU4" s="1277"/>
      <c r="CV4" s="1277"/>
      <c r="CW4" s="1277"/>
      <c r="CX4" s="1277"/>
      <c r="CY4" s="1277"/>
      <c r="CZ4" s="1277"/>
      <c r="DA4" s="1277"/>
      <c r="DB4" s="1277"/>
      <c r="DC4" s="1744"/>
      <c r="DD4" s="1744"/>
      <c r="DE4" s="1744"/>
      <c r="DF4" s="1744"/>
      <c r="DG4" s="1745"/>
    </row>
    <row r="5" spans="1:113" x14ac:dyDescent="0.35">
      <c r="A5" s="1750"/>
      <c r="B5" s="1750"/>
      <c r="C5" s="1750"/>
      <c r="D5" s="1750"/>
      <c r="E5" s="1750"/>
      <c r="F5" s="1750"/>
      <c r="G5" s="1750"/>
      <c r="H5" s="1750"/>
      <c r="I5" s="1751"/>
      <c r="J5" s="1287"/>
      <c r="K5" s="1287"/>
      <c r="L5" s="1287"/>
      <c r="M5" s="1287"/>
      <c r="N5" s="1287"/>
      <c r="O5" s="1287"/>
      <c r="P5" s="1287"/>
      <c r="Q5" s="1287"/>
      <c r="R5" s="1287"/>
      <c r="S5" s="1287"/>
      <c r="T5" s="1287"/>
      <c r="U5" s="1287"/>
      <c r="V5" s="1287"/>
      <c r="W5" s="1287"/>
      <c r="X5" s="1287"/>
      <c r="Y5" s="1287"/>
      <c r="Z5" s="1287"/>
      <c r="AA5" s="1287"/>
      <c r="AB5" s="1287"/>
      <c r="AC5" s="1287"/>
      <c r="AD5" s="1287"/>
      <c r="AE5" s="1287"/>
      <c r="AF5" s="1287"/>
      <c r="AG5" s="1748"/>
      <c r="AH5" s="1748"/>
      <c r="AI5" s="1748"/>
      <c r="AJ5" s="1748"/>
      <c r="AK5" s="1749"/>
      <c r="AL5" s="1750"/>
      <c r="AM5" s="1750"/>
      <c r="AN5" s="1750"/>
      <c r="AO5" s="1750"/>
      <c r="AP5" s="1750"/>
      <c r="AQ5" s="1750"/>
      <c r="AR5" s="1750"/>
      <c r="AS5" s="1750"/>
      <c r="AT5" s="1751"/>
      <c r="AU5" s="1287"/>
      <c r="AV5" s="1287"/>
      <c r="AW5" s="1287"/>
      <c r="AX5" s="1287"/>
      <c r="AY5" s="1287"/>
      <c r="AZ5" s="1287"/>
      <c r="BA5" s="1287"/>
      <c r="BB5" s="1287"/>
      <c r="BC5" s="1287"/>
      <c r="BD5" s="1287"/>
      <c r="BE5" s="1287"/>
      <c r="BF5" s="1287"/>
      <c r="BG5" s="1287"/>
      <c r="BH5" s="1287"/>
      <c r="BI5" s="1287"/>
      <c r="BJ5" s="1287"/>
      <c r="BK5" s="1287"/>
      <c r="BL5" s="1287"/>
      <c r="BM5" s="1287"/>
      <c r="BN5" s="1287"/>
      <c r="BO5" s="1287"/>
      <c r="BP5" s="1287"/>
      <c r="BQ5" s="1287"/>
      <c r="BR5" s="1748"/>
      <c r="BS5" s="1748"/>
      <c r="BT5" s="1748"/>
      <c r="BU5" s="1748"/>
      <c r="BV5" s="1749"/>
      <c r="BW5" s="1750"/>
      <c r="BX5" s="1750"/>
      <c r="BY5" s="1750"/>
      <c r="BZ5" s="1750"/>
      <c r="CA5" s="1750"/>
      <c r="CB5" s="1750"/>
      <c r="CC5" s="1750"/>
      <c r="CD5" s="1750"/>
      <c r="CE5" s="1751"/>
      <c r="CF5" s="1287"/>
      <c r="CG5" s="1287"/>
      <c r="CH5" s="1287"/>
      <c r="CI5" s="1287"/>
      <c r="CJ5" s="1287"/>
      <c r="CK5" s="1287"/>
      <c r="CL5" s="1287"/>
      <c r="CM5" s="1287"/>
      <c r="CN5" s="1287"/>
      <c r="CO5" s="1287"/>
      <c r="CP5" s="1287"/>
      <c r="CQ5" s="1287"/>
      <c r="CR5" s="1287"/>
      <c r="CS5" s="1287"/>
      <c r="CT5" s="1287"/>
      <c r="CU5" s="1287"/>
      <c r="CV5" s="1287"/>
      <c r="CW5" s="1287"/>
      <c r="CX5" s="1287"/>
      <c r="CY5" s="1287"/>
      <c r="CZ5" s="1287"/>
      <c r="DA5" s="1287"/>
      <c r="DB5" s="1287"/>
      <c r="DC5" s="1748"/>
      <c r="DD5" s="1748"/>
      <c r="DE5" s="1748"/>
      <c r="DF5" s="1748"/>
      <c r="DG5" s="1749"/>
    </row>
    <row r="6" spans="1:113" x14ac:dyDescent="0.35">
      <c r="A6" s="1750"/>
      <c r="B6" s="1750"/>
      <c r="C6" s="1750"/>
      <c r="D6" s="1750"/>
      <c r="E6" s="1750"/>
      <c r="F6" s="1750"/>
      <c r="G6" s="1750"/>
      <c r="H6" s="1750"/>
      <c r="I6" s="1751"/>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748"/>
      <c r="AH6" s="1748"/>
      <c r="AI6" s="1748"/>
      <c r="AJ6" s="1748"/>
      <c r="AK6" s="1749"/>
      <c r="AL6" s="1750"/>
      <c r="AM6" s="1750"/>
      <c r="AN6" s="1750"/>
      <c r="AO6" s="1750"/>
      <c r="AP6" s="1750"/>
      <c r="AQ6" s="1750"/>
      <c r="AR6" s="1750"/>
      <c r="AS6" s="1750"/>
      <c r="AT6" s="1751"/>
      <c r="AU6" s="1287"/>
      <c r="AV6" s="1287"/>
      <c r="AW6" s="1287"/>
      <c r="AX6" s="1287"/>
      <c r="AY6" s="1287"/>
      <c r="AZ6" s="1287"/>
      <c r="BA6" s="1287"/>
      <c r="BB6" s="1287"/>
      <c r="BC6" s="1287"/>
      <c r="BD6" s="1287"/>
      <c r="BE6" s="1287"/>
      <c r="BF6" s="1287"/>
      <c r="BG6" s="1287"/>
      <c r="BH6" s="1287"/>
      <c r="BI6" s="1287"/>
      <c r="BJ6" s="1287"/>
      <c r="BK6" s="1287"/>
      <c r="BL6" s="1287"/>
      <c r="BM6" s="1287"/>
      <c r="BN6" s="1287"/>
      <c r="BO6" s="1287"/>
      <c r="BP6" s="1287"/>
      <c r="BQ6" s="1287"/>
      <c r="BR6" s="1748"/>
      <c r="BS6" s="1748"/>
      <c r="BT6" s="1748"/>
      <c r="BU6" s="1748"/>
      <c r="BV6" s="1749"/>
      <c r="BW6" s="1750"/>
      <c r="BX6" s="1750"/>
      <c r="BY6" s="1750"/>
      <c r="BZ6" s="1750"/>
      <c r="CA6" s="1750"/>
      <c r="CB6" s="1750"/>
      <c r="CC6" s="1750"/>
      <c r="CD6" s="1750"/>
      <c r="CE6" s="1751"/>
      <c r="CF6" s="1287"/>
      <c r="CG6" s="1287"/>
      <c r="CH6" s="1287"/>
      <c r="CI6" s="1287"/>
      <c r="CJ6" s="1287"/>
      <c r="CK6" s="1287"/>
      <c r="CL6" s="1287"/>
      <c r="CM6" s="1287"/>
      <c r="CN6" s="1287"/>
      <c r="CO6" s="1287"/>
      <c r="CP6" s="1287"/>
      <c r="CQ6" s="1287"/>
      <c r="CR6" s="1287"/>
      <c r="CS6" s="1287"/>
      <c r="CT6" s="1287"/>
      <c r="CU6" s="1287"/>
      <c r="CV6" s="1287"/>
      <c r="CW6" s="1287"/>
      <c r="CX6" s="1287"/>
      <c r="CY6" s="1287"/>
      <c r="CZ6" s="1287"/>
      <c r="DA6" s="1287"/>
      <c r="DB6" s="1287"/>
      <c r="DC6" s="1748"/>
      <c r="DD6" s="1748"/>
      <c r="DE6" s="1748"/>
      <c r="DF6" s="1748"/>
      <c r="DG6" s="1749"/>
    </row>
    <row r="7" spans="1:113" x14ac:dyDescent="0.35">
      <c r="A7" s="1750"/>
      <c r="B7" s="1750"/>
      <c r="C7" s="1750"/>
      <c r="D7" s="1750"/>
      <c r="E7" s="1750"/>
      <c r="F7" s="1750"/>
      <c r="G7" s="1750"/>
      <c r="H7" s="1750"/>
      <c r="I7" s="1751"/>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748"/>
      <c r="AH7" s="1748"/>
      <c r="AI7" s="1748"/>
      <c r="AJ7" s="1748"/>
      <c r="AK7" s="1749"/>
      <c r="AL7" s="1750"/>
      <c r="AM7" s="1750"/>
      <c r="AN7" s="1750"/>
      <c r="AO7" s="1750"/>
      <c r="AP7" s="1750"/>
      <c r="AQ7" s="1750"/>
      <c r="AR7" s="1750"/>
      <c r="AS7" s="1750"/>
      <c r="AT7" s="1751"/>
      <c r="AU7" s="1287"/>
      <c r="AV7" s="1287"/>
      <c r="AW7" s="1287"/>
      <c r="AX7" s="1287"/>
      <c r="AY7" s="1287"/>
      <c r="AZ7" s="1287"/>
      <c r="BA7" s="1287"/>
      <c r="BB7" s="1287"/>
      <c r="BC7" s="1287"/>
      <c r="BD7" s="1287"/>
      <c r="BE7" s="1287"/>
      <c r="BF7" s="1287"/>
      <c r="BG7" s="1287"/>
      <c r="BH7" s="1287"/>
      <c r="BI7" s="1287"/>
      <c r="BJ7" s="1287"/>
      <c r="BK7" s="1287"/>
      <c r="BL7" s="1287"/>
      <c r="BM7" s="1287"/>
      <c r="BN7" s="1287"/>
      <c r="BO7" s="1287"/>
      <c r="BP7" s="1287"/>
      <c r="BQ7" s="1287"/>
      <c r="BR7" s="1748"/>
      <c r="BS7" s="1748"/>
      <c r="BT7" s="1748"/>
      <c r="BU7" s="1748"/>
      <c r="BV7" s="1749"/>
      <c r="BW7" s="1750"/>
      <c r="BX7" s="1750"/>
      <c r="BY7" s="1750"/>
      <c r="BZ7" s="1750"/>
      <c r="CA7" s="1750"/>
      <c r="CB7" s="1750"/>
      <c r="CC7" s="1750"/>
      <c r="CD7" s="1750"/>
      <c r="CE7" s="1751"/>
      <c r="CF7" s="1287"/>
      <c r="CG7" s="1287"/>
      <c r="CH7" s="1287"/>
      <c r="CI7" s="1287"/>
      <c r="CJ7" s="1287"/>
      <c r="CK7" s="1287"/>
      <c r="CL7" s="1287"/>
      <c r="CM7" s="1287"/>
      <c r="CN7" s="1287"/>
      <c r="CO7" s="1287"/>
      <c r="CP7" s="1287"/>
      <c r="CQ7" s="1287"/>
      <c r="CR7" s="1287"/>
      <c r="CS7" s="1287"/>
      <c r="CT7" s="1287"/>
      <c r="CU7" s="1287"/>
      <c r="CV7" s="1287"/>
      <c r="CW7" s="1287"/>
      <c r="CX7" s="1287"/>
      <c r="CY7" s="1287"/>
      <c r="CZ7" s="1287"/>
      <c r="DA7" s="1287"/>
      <c r="DB7" s="1287"/>
      <c r="DC7" s="1748"/>
      <c r="DD7" s="1748"/>
      <c r="DE7" s="1748"/>
      <c r="DF7" s="1748"/>
      <c r="DG7" s="1749"/>
    </row>
    <row r="8" spans="1:113" x14ac:dyDescent="0.35">
      <c r="A8" s="1750"/>
      <c r="B8" s="1750"/>
      <c r="C8" s="1750"/>
      <c r="D8" s="1750"/>
      <c r="E8" s="1750"/>
      <c r="F8" s="1750"/>
      <c r="G8" s="1750"/>
      <c r="H8" s="1750"/>
      <c r="I8" s="1751"/>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748"/>
      <c r="AH8" s="1748"/>
      <c r="AI8" s="1748"/>
      <c r="AJ8" s="1748"/>
      <c r="AK8" s="1749"/>
      <c r="AL8" s="1750"/>
      <c r="AM8" s="1750"/>
      <c r="AN8" s="1750"/>
      <c r="AO8" s="1750"/>
      <c r="AP8" s="1750"/>
      <c r="AQ8" s="1750"/>
      <c r="AR8" s="1750"/>
      <c r="AS8" s="1750"/>
      <c r="AT8" s="1751"/>
      <c r="AU8" s="1287"/>
      <c r="AV8" s="1287"/>
      <c r="AW8" s="1287"/>
      <c r="AX8" s="1287"/>
      <c r="AY8" s="1287"/>
      <c r="AZ8" s="1287"/>
      <c r="BA8" s="1287"/>
      <c r="BB8" s="1287"/>
      <c r="BC8" s="1287"/>
      <c r="BD8" s="1287"/>
      <c r="BE8" s="1287"/>
      <c r="BF8" s="1287"/>
      <c r="BG8" s="1287"/>
      <c r="BH8" s="1287"/>
      <c r="BI8" s="1287"/>
      <c r="BJ8" s="1287"/>
      <c r="BK8" s="1287"/>
      <c r="BL8" s="1287"/>
      <c r="BM8" s="1287"/>
      <c r="BN8" s="1287"/>
      <c r="BO8" s="1287"/>
      <c r="BP8" s="1287"/>
      <c r="BQ8" s="1287"/>
      <c r="BR8" s="1748"/>
      <c r="BS8" s="1748"/>
      <c r="BT8" s="1748"/>
      <c r="BU8" s="1748"/>
      <c r="BV8" s="1749"/>
      <c r="BW8" s="1750"/>
      <c r="BX8" s="1750"/>
      <c r="BY8" s="1750"/>
      <c r="BZ8" s="1750"/>
      <c r="CA8" s="1750"/>
      <c r="CB8" s="1750"/>
      <c r="CC8" s="1750"/>
      <c r="CD8" s="1750"/>
      <c r="CE8" s="1751"/>
      <c r="CF8" s="1287"/>
      <c r="CG8" s="1287"/>
      <c r="CH8" s="1287"/>
      <c r="CI8" s="1287"/>
      <c r="CJ8" s="1287"/>
      <c r="CK8" s="1287"/>
      <c r="CL8" s="1287"/>
      <c r="CM8" s="1287"/>
      <c r="CN8" s="1287"/>
      <c r="CO8" s="1287"/>
      <c r="CP8" s="1287"/>
      <c r="CQ8" s="1287"/>
      <c r="CR8" s="1287"/>
      <c r="CS8" s="1287"/>
      <c r="CT8" s="1287"/>
      <c r="CU8" s="1287"/>
      <c r="CV8" s="1287"/>
      <c r="CW8" s="1287"/>
      <c r="CX8" s="1287"/>
      <c r="CY8" s="1287"/>
      <c r="CZ8" s="1287"/>
      <c r="DA8" s="1287"/>
      <c r="DB8" s="1287"/>
      <c r="DC8" s="1748"/>
      <c r="DD8" s="1748"/>
      <c r="DE8" s="1748"/>
      <c r="DF8" s="1748"/>
      <c r="DG8" s="1749"/>
    </row>
    <row r="9" spans="1:113" x14ac:dyDescent="0.35">
      <c r="A9" s="1750"/>
      <c r="B9" s="1750"/>
      <c r="C9" s="1750"/>
      <c r="D9" s="1750"/>
      <c r="E9" s="1750"/>
      <c r="F9" s="1750"/>
      <c r="G9" s="1750"/>
      <c r="H9" s="1750"/>
      <c r="I9" s="1751"/>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748"/>
      <c r="AH9" s="1748"/>
      <c r="AI9" s="1748"/>
      <c r="AJ9" s="1748"/>
      <c r="AK9" s="1749"/>
      <c r="AL9" s="1750"/>
      <c r="AM9" s="1750"/>
      <c r="AN9" s="1750"/>
      <c r="AO9" s="1750"/>
      <c r="AP9" s="1750"/>
      <c r="AQ9" s="1750"/>
      <c r="AR9" s="1750"/>
      <c r="AS9" s="1750"/>
      <c r="AT9" s="1751"/>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748"/>
      <c r="BS9" s="1748"/>
      <c r="BT9" s="1748"/>
      <c r="BU9" s="1748"/>
      <c r="BV9" s="1749"/>
      <c r="BW9" s="1750"/>
      <c r="BX9" s="1750"/>
      <c r="BY9" s="1750"/>
      <c r="BZ9" s="1750"/>
      <c r="CA9" s="1750"/>
      <c r="CB9" s="1750"/>
      <c r="CC9" s="1750"/>
      <c r="CD9" s="1750"/>
      <c r="CE9" s="1751"/>
      <c r="CF9" s="1287"/>
      <c r="CG9" s="1287"/>
      <c r="CH9" s="1287"/>
      <c r="CI9" s="1287"/>
      <c r="CJ9" s="1287"/>
      <c r="CK9" s="1287"/>
      <c r="CL9" s="1287"/>
      <c r="CM9" s="1287"/>
      <c r="CN9" s="1287"/>
      <c r="CO9" s="1287"/>
      <c r="CP9" s="1287"/>
      <c r="CQ9" s="1287"/>
      <c r="CR9" s="1287"/>
      <c r="CS9" s="1287"/>
      <c r="CT9" s="1287"/>
      <c r="CU9" s="1287"/>
      <c r="CV9" s="1287"/>
      <c r="CW9" s="1287"/>
      <c r="CX9" s="1287"/>
      <c r="CY9" s="1287"/>
      <c r="CZ9" s="1287"/>
      <c r="DA9" s="1287"/>
      <c r="DB9" s="1287"/>
      <c r="DC9" s="1748"/>
      <c r="DD9" s="1748"/>
      <c r="DE9" s="1748"/>
      <c r="DF9" s="1748"/>
      <c r="DG9" s="1749"/>
    </row>
    <row r="10" spans="1:113" x14ac:dyDescent="0.35">
      <c r="A10" s="1750"/>
      <c r="B10" s="1750"/>
      <c r="C10" s="1750"/>
      <c r="D10" s="1750"/>
      <c r="E10" s="1750"/>
      <c r="F10" s="1750"/>
      <c r="G10" s="1750"/>
      <c r="H10" s="1750"/>
      <c r="I10" s="1751"/>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748"/>
      <c r="AH10" s="1748"/>
      <c r="AI10" s="1748"/>
      <c r="AJ10" s="1748"/>
      <c r="AK10" s="1749"/>
      <c r="AL10" s="1750"/>
      <c r="AM10" s="1750"/>
      <c r="AN10" s="1750"/>
      <c r="AO10" s="1750"/>
      <c r="AP10" s="1750"/>
      <c r="AQ10" s="1750"/>
      <c r="AR10" s="1750"/>
      <c r="AS10" s="1750"/>
      <c r="AT10" s="1751"/>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748"/>
      <c r="BS10" s="1748"/>
      <c r="BT10" s="1748"/>
      <c r="BU10" s="1748"/>
      <c r="BV10" s="1749"/>
      <c r="BW10" s="1750"/>
      <c r="BX10" s="1750"/>
      <c r="BY10" s="1750"/>
      <c r="BZ10" s="1750"/>
      <c r="CA10" s="1750"/>
      <c r="CB10" s="1750"/>
      <c r="CC10" s="1750"/>
      <c r="CD10" s="1750"/>
      <c r="CE10" s="1751"/>
      <c r="CF10" s="1287"/>
      <c r="CG10" s="1287"/>
      <c r="CH10" s="1287"/>
      <c r="CI10" s="1287"/>
      <c r="CJ10" s="1287"/>
      <c r="CK10" s="1287"/>
      <c r="CL10" s="1287"/>
      <c r="CM10" s="1287"/>
      <c r="CN10" s="1287"/>
      <c r="CO10" s="1287"/>
      <c r="CP10" s="1287"/>
      <c r="CQ10" s="1287"/>
      <c r="CR10" s="1287"/>
      <c r="CS10" s="1287"/>
      <c r="CT10" s="1287"/>
      <c r="CU10" s="1287"/>
      <c r="CV10" s="1287"/>
      <c r="CW10" s="1287"/>
      <c r="CX10" s="1287"/>
      <c r="CY10" s="1287"/>
      <c r="CZ10" s="1287"/>
      <c r="DA10" s="1287"/>
      <c r="DB10" s="1287"/>
      <c r="DC10" s="1748"/>
      <c r="DD10" s="1748"/>
      <c r="DE10" s="1748"/>
      <c r="DF10" s="1748"/>
      <c r="DG10" s="1749"/>
    </row>
    <row r="11" spans="1:113" x14ac:dyDescent="0.35">
      <c r="A11" s="1750"/>
      <c r="B11" s="1750"/>
      <c r="C11" s="1750"/>
      <c r="D11" s="1750"/>
      <c r="E11" s="1750"/>
      <c r="F11" s="1750"/>
      <c r="G11" s="1750"/>
      <c r="H11" s="1750"/>
      <c r="I11" s="1751"/>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748"/>
      <c r="AH11" s="1748"/>
      <c r="AI11" s="1748"/>
      <c r="AJ11" s="1748"/>
      <c r="AK11" s="1749"/>
      <c r="AL11" s="1750"/>
      <c r="AM11" s="1750"/>
      <c r="AN11" s="1750"/>
      <c r="AO11" s="1750"/>
      <c r="AP11" s="1750"/>
      <c r="AQ11" s="1750"/>
      <c r="AR11" s="1750"/>
      <c r="AS11" s="1750"/>
      <c r="AT11" s="1751"/>
      <c r="AU11" s="1287"/>
      <c r="AV11" s="1287"/>
      <c r="AW11" s="1287"/>
      <c r="AX11" s="1287"/>
      <c r="AY11" s="1287"/>
      <c r="AZ11" s="1287"/>
      <c r="BA11" s="1287"/>
      <c r="BB11" s="1287"/>
      <c r="BC11" s="1287"/>
      <c r="BD11" s="1287"/>
      <c r="BE11" s="1287"/>
      <c r="BF11" s="1287"/>
      <c r="BG11" s="1287"/>
      <c r="BH11" s="1287"/>
      <c r="BI11" s="1287"/>
      <c r="BJ11" s="1287"/>
      <c r="BK11" s="1287"/>
      <c r="BL11" s="1287"/>
      <c r="BM11" s="1287"/>
      <c r="BN11" s="1287"/>
      <c r="BO11" s="1287"/>
      <c r="BP11" s="1287"/>
      <c r="BQ11" s="1287"/>
      <c r="BR11" s="1748"/>
      <c r="BS11" s="1748"/>
      <c r="BT11" s="1748"/>
      <c r="BU11" s="1748"/>
      <c r="BV11" s="1749"/>
      <c r="BW11" s="1750"/>
      <c r="BX11" s="1750"/>
      <c r="BY11" s="1750"/>
      <c r="BZ11" s="1750"/>
      <c r="CA11" s="1750"/>
      <c r="CB11" s="1750"/>
      <c r="CC11" s="1750"/>
      <c r="CD11" s="1750"/>
      <c r="CE11" s="1751"/>
      <c r="CF11" s="1287"/>
      <c r="CG11" s="1287"/>
      <c r="CH11" s="1287"/>
      <c r="CI11" s="1287"/>
      <c r="CJ11" s="1287"/>
      <c r="CK11" s="1287"/>
      <c r="CL11" s="1287"/>
      <c r="CM11" s="1287"/>
      <c r="CN11" s="1287"/>
      <c r="CO11" s="1287"/>
      <c r="CP11" s="1287"/>
      <c r="CQ11" s="1287"/>
      <c r="CR11" s="1287"/>
      <c r="CS11" s="1287"/>
      <c r="CT11" s="1287"/>
      <c r="CU11" s="1287"/>
      <c r="CV11" s="1287"/>
      <c r="CW11" s="1287"/>
      <c r="CX11" s="1287"/>
      <c r="CY11" s="1287"/>
      <c r="CZ11" s="1287"/>
      <c r="DA11" s="1287"/>
      <c r="DB11" s="1287"/>
      <c r="DC11" s="1748"/>
      <c r="DD11" s="1748"/>
      <c r="DE11" s="1748"/>
      <c r="DF11" s="1748"/>
      <c r="DG11" s="1749"/>
    </row>
    <row r="12" spans="1:113" x14ac:dyDescent="0.35">
      <c r="A12" s="1750"/>
      <c r="B12" s="1750"/>
      <c r="C12" s="1750"/>
      <c r="D12" s="1750"/>
      <c r="E12" s="1750"/>
      <c r="F12" s="1750"/>
      <c r="G12" s="1750"/>
      <c r="H12" s="1750"/>
      <c r="I12" s="1751"/>
      <c r="J12" s="1287"/>
      <c r="K12" s="1287"/>
      <c r="L12" s="1287"/>
      <c r="M12" s="1287"/>
      <c r="N12" s="1287"/>
      <c r="O12" s="1287"/>
      <c r="P12" s="1287"/>
      <c r="Q12" s="1287"/>
      <c r="R12" s="1287"/>
      <c r="S12" s="1287"/>
      <c r="T12" s="1287"/>
      <c r="U12" s="1287"/>
      <c r="V12" s="1287"/>
      <c r="W12" s="1287"/>
      <c r="X12" s="1287"/>
      <c r="Y12" s="1287"/>
      <c r="Z12" s="1287"/>
      <c r="AA12" s="1287"/>
      <c r="AB12" s="1287"/>
      <c r="AC12" s="1287"/>
      <c r="AD12" s="1287"/>
      <c r="AE12" s="1287"/>
      <c r="AF12" s="1287"/>
      <c r="AG12" s="1748"/>
      <c r="AH12" s="1748"/>
      <c r="AI12" s="1748"/>
      <c r="AJ12" s="1748"/>
      <c r="AK12" s="1749"/>
      <c r="AL12" s="1750"/>
      <c r="AM12" s="1750"/>
      <c r="AN12" s="1750"/>
      <c r="AO12" s="1750"/>
      <c r="AP12" s="1750"/>
      <c r="AQ12" s="1750"/>
      <c r="AR12" s="1750"/>
      <c r="AS12" s="1750"/>
      <c r="AT12" s="1751"/>
      <c r="AU12" s="1287"/>
      <c r="AV12" s="1287"/>
      <c r="AW12" s="1287"/>
      <c r="AX12" s="1287"/>
      <c r="AY12" s="1287"/>
      <c r="AZ12" s="1287"/>
      <c r="BA12" s="1287"/>
      <c r="BB12" s="1287"/>
      <c r="BC12" s="1287"/>
      <c r="BD12" s="1287"/>
      <c r="BE12" s="1287"/>
      <c r="BF12" s="1287"/>
      <c r="BG12" s="1287"/>
      <c r="BH12" s="1287"/>
      <c r="BI12" s="1287"/>
      <c r="BJ12" s="1287"/>
      <c r="BK12" s="1287"/>
      <c r="BL12" s="1287"/>
      <c r="BM12" s="1287"/>
      <c r="BN12" s="1287"/>
      <c r="BO12" s="1287"/>
      <c r="BP12" s="1287"/>
      <c r="BQ12" s="1287"/>
      <c r="BR12" s="1748"/>
      <c r="BS12" s="1748"/>
      <c r="BT12" s="1748"/>
      <c r="BU12" s="1748"/>
      <c r="BV12" s="1749"/>
      <c r="BW12" s="1750"/>
      <c r="BX12" s="1750"/>
      <c r="BY12" s="1750"/>
      <c r="BZ12" s="1750"/>
      <c r="CA12" s="1750"/>
      <c r="CB12" s="1750"/>
      <c r="CC12" s="1750"/>
      <c r="CD12" s="1750"/>
      <c r="CE12" s="1751"/>
      <c r="CF12" s="1287"/>
      <c r="CG12" s="1287"/>
      <c r="CH12" s="1287"/>
      <c r="CI12" s="1287"/>
      <c r="CJ12" s="1287"/>
      <c r="CK12" s="1287"/>
      <c r="CL12" s="1287"/>
      <c r="CM12" s="1287"/>
      <c r="CN12" s="1287"/>
      <c r="CO12" s="1287"/>
      <c r="CP12" s="1287"/>
      <c r="CQ12" s="1287"/>
      <c r="CR12" s="1287"/>
      <c r="CS12" s="1287"/>
      <c r="CT12" s="1287"/>
      <c r="CU12" s="1287"/>
      <c r="CV12" s="1287"/>
      <c r="CW12" s="1287"/>
      <c r="CX12" s="1287"/>
      <c r="CY12" s="1287"/>
      <c r="CZ12" s="1287"/>
      <c r="DA12" s="1287"/>
      <c r="DB12" s="1287"/>
      <c r="DC12" s="1748"/>
      <c r="DD12" s="1748"/>
      <c r="DE12" s="1748"/>
      <c r="DF12" s="1748"/>
      <c r="DG12" s="1749"/>
    </row>
    <row r="13" spans="1:113" x14ac:dyDescent="0.35">
      <c r="A13" s="1750"/>
      <c r="B13" s="1750"/>
      <c r="C13" s="1750"/>
      <c r="D13" s="1750"/>
      <c r="E13" s="1750"/>
      <c r="F13" s="1750"/>
      <c r="G13" s="1750"/>
      <c r="H13" s="1750"/>
      <c r="I13" s="1751"/>
      <c r="J13" s="1287"/>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748"/>
      <c r="AH13" s="1748"/>
      <c r="AI13" s="1748"/>
      <c r="AJ13" s="1748"/>
      <c r="AK13" s="1749"/>
      <c r="AL13" s="1750"/>
      <c r="AM13" s="1750"/>
      <c r="AN13" s="1750"/>
      <c r="AO13" s="1750"/>
      <c r="AP13" s="1750"/>
      <c r="AQ13" s="1750"/>
      <c r="AR13" s="1750"/>
      <c r="AS13" s="1750"/>
      <c r="AT13" s="1751"/>
      <c r="AU13" s="1287"/>
      <c r="AV13" s="1287"/>
      <c r="AW13" s="1287"/>
      <c r="AX13" s="1287"/>
      <c r="AY13" s="1287"/>
      <c r="AZ13" s="1287"/>
      <c r="BA13" s="1287"/>
      <c r="BB13" s="1287"/>
      <c r="BC13" s="1287"/>
      <c r="BD13" s="1287"/>
      <c r="BE13" s="1287"/>
      <c r="BF13" s="1287"/>
      <c r="BG13" s="1287"/>
      <c r="BH13" s="1287"/>
      <c r="BI13" s="1287"/>
      <c r="BJ13" s="1287"/>
      <c r="BK13" s="1287"/>
      <c r="BL13" s="1287"/>
      <c r="BM13" s="1287"/>
      <c r="BN13" s="1287"/>
      <c r="BO13" s="1287"/>
      <c r="BP13" s="1287"/>
      <c r="BQ13" s="1287"/>
      <c r="BR13" s="1748"/>
      <c r="BS13" s="1748"/>
      <c r="BT13" s="1748"/>
      <c r="BU13" s="1748"/>
      <c r="BV13" s="1749"/>
      <c r="BW13" s="1750"/>
      <c r="BX13" s="1750"/>
      <c r="BY13" s="1750"/>
      <c r="BZ13" s="1750"/>
      <c r="CA13" s="1750"/>
      <c r="CB13" s="1750"/>
      <c r="CC13" s="1750"/>
      <c r="CD13" s="1750"/>
      <c r="CE13" s="1751"/>
      <c r="CF13" s="1287"/>
      <c r="CG13" s="1287"/>
      <c r="CH13" s="1287"/>
      <c r="CI13" s="1287"/>
      <c r="CJ13" s="1287"/>
      <c r="CK13" s="1287"/>
      <c r="CL13" s="1287"/>
      <c r="CM13" s="1287"/>
      <c r="CN13" s="1287"/>
      <c r="CO13" s="1287"/>
      <c r="CP13" s="1287"/>
      <c r="CQ13" s="1287"/>
      <c r="CR13" s="1287"/>
      <c r="CS13" s="1287"/>
      <c r="CT13" s="1287"/>
      <c r="CU13" s="1287"/>
      <c r="CV13" s="1287"/>
      <c r="CW13" s="1287"/>
      <c r="CX13" s="1287"/>
      <c r="CY13" s="1287"/>
      <c r="CZ13" s="1287"/>
      <c r="DA13" s="1287"/>
      <c r="DB13" s="1287"/>
      <c r="DC13" s="1748"/>
      <c r="DD13" s="1748"/>
      <c r="DE13" s="1748"/>
      <c r="DF13" s="1748"/>
      <c r="DG13" s="1749"/>
    </row>
    <row r="14" spans="1:113" x14ac:dyDescent="0.35">
      <c r="A14" s="1750"/>
      <c r="B14" s="1750"/>
      <c r="C14" s="1750"/>
      <c r="D14" s="1750"/>
      <c r="E14" s="1750"/>
      <c r="F14" s="1750"/>
      <c r="G14" s="1750"/>
      <c r="H14" s="1750"/>
      <c r="I14" s="1751"/>
      <c r="J14" s="1287"/>
      <c r="K14" s="1287"/>
      <c r="L14" s="1287"/>
      <c r="M14" s="1287"/>
      <c r="N14" s="1287"/>
      <c r="O14" s="1287"/>
      <c r="P14" s="1287"/>
      <c r="Q14" s="1287"/>
      <c r="R14" s="1287"/>
      <c r="S14" s="1287"/>
      <c r="T14" s="1287"/>
      <c r="U14" s="1287"/>
      <c r="V14" s="1287"/>
      <c r="W14" s="1287"/>
      <c r="X14" s="1287"/>
      <c r="Y14" s="1287"/>
      <c r="Z14" s="1287"/>
      <c r="AA14" s="1287"/>
      <c r="AB14" s="1287"/>
      <c r="AC14" s="1287"/>
      <c r="AD14" s="1287"/>
      <c r="AE14" s="1287"/>
      <c r="AF14" s="1287"/>
      <c r="AG14" s="1748"/>
      <c r="AH14" s="1748"/>
      <c r="AI14" s="1748"/>
      <c r="AJ14" s="1748"/>
      <c r="AK14" s="1749"/>
      <c r="AL14" s="1750"/>
      <c r="AM14" s="1750"/>
      <c r="AN14" s="1750"/>
      <c r="AO14" s="1750"/>
      <c r="AP14" s="1750"/>
      <c r="AQ14" s="1750"/>
      <c r="AR14" s="1750"/>
      <c r="AS14" s="1750"/>
      <c r="AT14" s="1751"/>
      <c r="AU14" s="1287"/>
      <c r="AV14" s="1287"/>
      <c r="AW14" s="1287"/>
      <c r="AX14" s="1287"/>
      <c r="AY14" s="1287"/>
      <c r="AZ14" s="1287"/>
      <c r="BA14" s="1287"/>
      <c r="BB14" s="1287"/>
      <c r="BC14" s="1287"/>
      <c r="BD14" s="1287"/>
      <c r="BE14" s="1287"/>
      <c r="BF14" s="1287"/>
      <c r="BG14" s="1287"/>
      <c r="BH14" s="1287"/>
      <c r="BI14" s="1287"/>
      <c r="BJ14" s="1287"/>
      <c r="BK14" s="1287"/>
      <c r="BL14" s="1287"/>
      <c r="BM14" s="1287"/>
      <c r="BN14" s="1287"/>
      <c r="BO14" s="1287"/>
      <c r="BP14" s="1287"/>
      <c r="BQ14" s="1287"/>
      <c r="BR14" s="1748"/>
      <c r="BS14" s="1748"/>
      <c r="BT14" s="1748"/>
      <c r="BU14" s="1748"/>
      <c r="BV14" s="1749"/>
      <c r="BW14" s="1750"/>
      <c r="BX14" s="1750"/>
      <c r="BY14" s="1750"/>
      <c r="BZ14" s="1750"/>
      <c r="CA14" s="1750"/>
      <c r="CB14" s="1750"/>
      <c r="CC14" s="1750"/>
      <c r="CD14" s="1750"/>
      <c r="CE14" s="1751"/>
      <c r="CF14" s="1287"/>
      <c r="CG14" s="1287"/>
      <c r="CH14" s="1287"/>
      <c r="CI14" s="1287"/>
      <c r="CJ14" s="1287"/>
      <c r="CK14" s="1287"/>
      <c r="CL14" s="1287"/>
      <c r="CM14" s="1287"/>
      <c r="CN14" s="1287"/>
      <c r="CO14" s="1287"/>
      <c r="CP14" s="1287"/>
      <c r="CQ14" s="1287"/>
      <c r="CR14" s="1287"/>
      <c r="CS14" s="1287"/>
      <c r="CT14" s="1287"/>
      <c r="CU14" s="1287"/>
      <c r="CV14" s="1287"/>
      <c r="CW14" s="1287"/>
      <c r="CX14" s="1287"/>
      <c r="CY14" s="1287"/>
      <c r="CZ14" s="1287"/>
      <c r="DA14" s="1287"/>
      <c r="DB14" s="1287"/>
      <c r="DC14" s="1748"/>
      <c r="DD14" s="1748"/>
      <c r="DE14" s="1748"/>
      <c r="DF14" s="1748"/>
      <c r="DG14" s="1749"/>
    </row>
    <row r="15" spans="1:113" x14ac:dyDescent="0.35">
      <c r="A15" s="1750"/>
      <c r="B15" s="1750"/>
      <c r="C15" s="1750"/>
      <c r="D15" s="1750"/>
      <c r="E15" s="1750"/>
      <c r="F15" s="1750"/>
      <c r="G15" s="1750"/>
      <c r="H15" s="1750"/>
      <c r="I15" s="1751"/>
      <c r="J15" s="1287"/>
      <c r="K15" s="1287"/>
      <c r="L15" s="1287"/>
      <c r="M15" s="1287"/>
      <c r="N15" s="1287"/>
      <c r="O15" s="1287"/>
      <c r="P15" s="1287"/>
      <c r="Q15" s="1287"/>
      <c r="R15" s="1287"/>
      <c r="S15" s="1287"/>
      <c r="T15" s="1287"/>
      <c r="U15" s="1287"/>
      <c r="V15" s="1287"/>
      <c r="W15" s="1287"/>
      <c r="X15" s="1287"/>
      <c r="Y15" s="1287"/>
      <c r="Z15" s="1287"/>
      <c r="AA15" s="1287"/>
      <c r="AB15" s="1287"/>
      <c r="AC15" s="1287"/>
      <c r="AD15" s="1287"/>
      <c r="AE15" s="1287"/>
      <c r="AF15" s="1287"/>
      <c r="AG15" s="1748"/>
      <c r="AH15" s="1748"/>
      <c r="AI15" s="1748"/>
      <c r="AJ15" s="1748"/>
      <c r="AK15" s="1749"/>
      <c r="AL15" s="1750"/>
      <c r="AM15" s="1750"/>
      <c r="AN15" s="1750"/>
      <c r="AO15" s="1750"/>
      <c r="AP15" s="1750"/>
      <c r="AQ15" s="1750"/>
      <c r="AR15" s="1750"/>
      <c r="AS15" s="1750"/>
      <c r="AT15" s="1751"/>
      <c r="AU15" s="1287"/>
      <c r="AV15" s="1287"/>
      <c r="AW15" s="1287"/>
      <c r="AX15" s="1287"/>
      <c r="AY15" s="1287"/>
      <c r="AZ15" s="1287"/>
      <c r="BA15" s="1287"/>
      <c r="BB15" s="1287"/>
      <c r="BC15" s="1287"/>
      <c r="BD15" s="1287"/>
      <c r="BE15" s="1287"/>
      <c r="BF15" s="1287"/>
      <c r="BG15" s="1287"/>
      <c r="BH15" s="1287"/>
      <c r="BI15" s="1287"/>
      <c r="BJ15" s="1287"/>
      <c r="BK15" s="1287"/>
      <c r="BL15" s="1287"/>
      <c r="BM15" s="1287"/>
      <c r="BN15" s="1287"/>
      <c r="BO15" s="1287"/>
      <c r="BP15" s="1287"/>
      <c r="BQ15" s="1287"/>
      <c r="BR15" s="1748"/>
      <c r="BS15" s="1748"/>
      <c r="BT15" s="1748"/>
      <c r="BU15" s="1748"/>
      <c r="BV15" s="1749"/>
      <c r="BW15" s="1750"/>
      <c r="BX15" s="1750"/>
      <c r="BY15" s="1750"/>
      <c r="BZ15" s="1750"/>
      <c r="CA15" s="1750"/>
      <c r="CB15" s="1750"/>
      <c r="CC15" s="1750"/>
      <c r="CD15" s="1750"/>
      <c r="CE15" s="1751"/>
      <c r="CF15" s="1287"/>
      <c r="CG15" s="1287"/>
      <c r="CH15" s="1287"/>
      <c r="CI15" s="1287"/>
      <c r="CJ15" s="1287"/>
      <c r="CK15" s="1287"/>
      <c r="CL15" s="1287"/>
      <c r="CM15" s="1287"/>
      <c r="CN15" s="1287"/>
      <c r="CO15" s="1287"/>
      <c r="CP15" s="1287"/>
      <c r="CQ15" s="1287"/>
      <c r="CR15" s="1287"/>
      <c r="CS15" s="1287"/>
      <c r="CT15" s="1287"/>
      <c r="CU15" s="1287"/>
      <c r="CV15" s="1287"/>
      <c r="CW15" s="1287"/>
      <c r="CX15" s="1287"/>
      <c r="CY15" s="1287"/>
      <c r="CZ15" s="1287"/>
      <c r="DA15" s="1287"/>
      <c r="DB15" s="1287"/>
      <c r="DC15" s="1748"/>
      <c r="DD15" s="1748"/>
      <c r="DE15" s="1748"/>
      <c r="DF15" s="1748"/>
      <c r="DG15" s="1749"/>
    </row>
    <row r="16" spans="1:113" x14ac:dyDescent="0.35">
      <c r="A16" s="1750"/>
      <c r="B16" s="1750"/>
      <c r="C16" s="1750"/>
      <c r="D16" s="1750"/>
      <c r="E16" s="1750"/>
      <c r="F16" s="1750"/>
      <c r="G16" s="1750"/>
      <c r="H16" s="1750"/>
      <c r="I16" s="1751"/>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748"/>
      <c r="AH16" s="1748"/>
      <c r="AI16" s="1748"/>
      <c r="AJ16" s="1748"/>
      <c r="AK16" s="1749"/>
      <c r="AL16" s="1750"/>
      <c r="AM16" s="1750"/>
      <c r="AN16" s="1750"/>
      <c r="AO16" s="1750"/>
      <c r="AP16" s="1750"/>
      <c r="AQ16" s="1750"/>
      <c r="AR16" s="1750"/>
      <c r="AS16" s="1750"/>
      <c r="AT16" s="1751"/>
      <c r="AU16" s="1287"/>
      <c r="AV16" s="1287"/>
      <c r="AW16" s="1287"/>
      <c r="AX16" s="1287"/>
      <c r="AY16" s="1287"/>
      <c r="AZ16" s="1287"/>
      <c r="BA16" s="1287"/>
      <c r="BB16" s="1287"/>
      <c r="BC16" s="1287"/>
      <c r="BD16" s="1287"/>
      <c r="BE16" s="1287"/>
      <c r="BF16" s="1287"/>
      <c r="BG16" s="1287"/>
      <c r="BH16" s="1287"/>
      <c r="BI16" s="1287"/>
      <c r="BJ16" s="1287"/>
      <c r="BK16" s="1287"/>
      <c r="BL16" s="1287"/>
      <c r="BM16" s="1287"/>
      <c r="BN16" s="1287"/>
      <c r="BO16" s="1287"/>
      <c r="BP16" s="1287"/>
      <c r="BQ16" s="1287"/>
      <c r="BR16" s="1748"/>
      <c r="BS16" s="1748"/>
      <c r="BT16" s="1748"/>
      <c r="BU16" s="1748"/>
      <c r="BV16" s="1749"/>
      <c r="BW16" s="1750"/>
      <c r="BX16" s="1750"/>
      <c r="BY16" s="1750"/>
      <c r="BZ16" s="1750"/>
      <c r="CA16" s="1750"/>
      <c r="CB16" s="1750"/>
      <c r="CC16" s="1750"/>
      <c r="CD16" s="1750"/>
      <c r="CE16" s="1751"/>
      <c r="CF16" s="1287"/>
      <c r="CG16" s="1287"/>
      <c r="CH16" s="1287"/>
      <c r="CI16" s="1287"/>
      <c r="CJ16" s="1287"/>
      <c r="CK16" s="1287"/>
      <c r="CL16" s="1287"/>
      <c r="CM16" s="1287"/>
      <c r="CN16" s="1287"/>
      <c r="CO16" s="1287"/>
      <c r="CP16" s="1287"/>
      <c r="CQ16" s="1287"/>
      <c r="CR16" s="1287"/>
      <c r="CS16" s="1287"/>
      <c r="CT16" s="1287"/>
      <c r="CU16" s="1287"/>
      <c r="CV16" s="1287"/>
      <c r="CW16" s="1287"/>
      <c r="CX16" s="1287"/>
      <c r="CY16" s="1287"/>
      <c r="CZ16" s="1287"/>
      <c r="DA16" s="1287"/>
      <c r="DB16" s="1287"/>
      <c r="DC16" s="1748"/>
      <c r="DD16" s="1748"/>
      <c r="DE16" s="1748"/>
      <c r="DF16" s="1748"/>
      <c r="DG16" s="1749"/>
    </row>
    <row r="17" spans="1:111" x14ac:dyDescent="0.35">
      <c r="A17" s="1750"/>
      <c r="B17" s="1750"/>
      <c r="C17" s="1750"/>
      <c r="D17" s="1750"/>
      <c r="E17" s="1750"/>
      <c r="F17" s="1750"/>
      <c r="G17" s="1750"/>
      <c r="H17" s="1750"/>
      <c r="I17" s="1751"/>
      <c r="J17" s="1287"/>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748"/>
      <c r="AH17" s="1748"/>
      <c r="AI17" s="1748"/>
      <c r="AJ17" s="1748"/>
      <c r="AK17" s="1749"/>
      <c r="AL17" s="1750"/>
      <c r="AM17" s="1750"/>
      <c r="AN17" s="1750"/>
      <c r="AO17" s="1750"/>
      <c r="AP17" s="1750"/>
      <c r="AQ17" s="1750"/>
      <c r="AR17" s="1750"/>
      <c r="AS17" s="1750"/>
      <c r="AT17" s="1751"/>
      <c r="AU17" s="1287"/>
      <c r="AV17" s="1287"/>
      <c r="AW17" s="1287"/>
      <c r="AX17" s="1287"/>
      <c r="AY17" s="1287"/>
      <c r="AZ17" s="1287"/>
      <c r="BA17" s="1287"/>
      <c r="BB17" s="1287"/>
      <c r="BC17" s="1287"/>
      <c r="BD17" s="1287"/>
      <c r="BE17" s="1287"/>
      <c r="BF17" s="1287"/>
      <c r="BG17" s="1287"/>
      <c r="BH17" s="1287"/>
      <c r="BI17" s="1287"/>
      <c r="BJ17" s="1287"/>
      <c r="BK17" s="1287"/>
      <c r="BL17" s="1287"/>
      <c r="BM17" s="1287"/>
      <c r="BN17" s="1287"/>
      <c r="BO17" s="1287"/>
      <c r="BP17" s="1287"/>
      <c r="BQ17" s="1287"/>
      <c r="BR17" s="1748"/>
      <c r="BS17" s="1748"/>
      <c r="BT17" s="1748"/>
      <c r="BU17" s="1748"/>
      <c r="BV17" s="1749"/>
      <c r="BW17" s="1750"/>
      <c r="BX17" s="1750"/>
      <c r="BY17" s="1750"/>
      <c r="BZ17" s="1750"/>
      <c r="CA17" s="1750"/>
      <c r="CB17" s="1750"/>
      <c r="CC17" s="1750"/>
      <c r="CD17" s="1750"/>
      <c r="CE17" s="1751"/>
      <c r="CF17" s="1287"/>
      <c r="CG17" s="1287"/>
      <c r="CH17" s="1287"/>
      <c r="CI17" s="1287"/>
      <c r="CJ17" s="1287"/>
      <c r="CK17" s="1287"/>
      <c r="CL17" s="1287"/>
      <c r="CM17" s="1287"/>
      <c r="CN17" s="1287"/>
      <c r="CO17" s="1287"/>
      <c r="CP17" s="1287"/>
      <c r="CQ17" s="1287"/>
      <c r="CR17" s="1287"/>
      <c r="CS17" s="1287"/>
      <c r="CT17" s="1287"/>
      <c r="CU17" s="1287"/>
      <c r="CV17" s="1287"/>
      <c r="CW17" s="1287"/>
      <c r="CX17" s="1287"/>
      <c r="CY17" s="1287"/>
      <c r="CZ17" s="1287"/>
      <c r="DA17" s="1287"/>
      <c r="DB17" s="1287"/>
      <c r="DC17" s="1748"/>
      <c r="DD17" s="1748"/>
      <c r="DE17" s="1748"/>
      <c r="DF17" s="1748"/>
      <c r="DG17" s="1749"/>
    </row>
    <row r="18" spans="1:111" x14ac:dyDescent="0.35">
      <c r="A18" s="1750"/>
      <c r="B18" s="1750"/>
      <c r="C18" s="1750"/>
      <c r="D18" s="1750"/>
      <c r="E18" s="1750"/>
      <c r="F18" s="1750"/>
      <c r="G18" s="1750"/>
      <c r="H18" s="1750"/>
      <c r="I18" s="1751"/>
      <c r="J18" s="1287"/>
      <c r="K18" s="1287"/>
      <c r="L18" s="1287"/>
      <c r="M18" s="1287"/>
      <c r="N18" s="1287"/>
      <c r="O18" s="1287"/>
      <c r="P18" s="1287"/>
      <c r="Q18" s="1287"/>
      <c r="R18" s="1287"/>
      <c r="S18" s="1287"/>
      <c r="T18" s="1287"/>
      <c r="U18" s="1287"/>
      <c r="V18" s="1287"/>
      <c r="W18" s="1287"/>
      <c r="X18" s="1287"/>
      <c r="Y18" s="1287"/>
      <c r="Z18" s="1287"/>
      <c r="AA18" s="1287"/>
      <c r="AB18" s="1287"/>
      <c r="AC18" s="1287"/>
      <c r="AD18" s="1287"/>
      <c r="AE18" s="1287"/>
      <c r="AF18" s="1287"/>
      <c r="AG18" s="1748"/>
      <c r="AH18" s="1748"/>
      <c r="AI18" s="1748"/>
      <c r="AJ18" s="1748"/>
      <c r="AK18" s="1749"/>
      <c r="AL18" s="1750"/>
      <c r="AM18" s="1750"/>
      <c r="AN18" s="1750"/>
      <c r="AO18" s="1750"/>
      <c r="AP18" s="1750"/>
      <c r="AQ18" s="1750"/>
      <c r="AR18" s="1750"/>
      <c r="AS18" s="1750"/>
      <c r="AT18" s="1751"/>
      <c r="AU18" s="1287"/>
      <c r="AV18" s="1287"/>
      <c r="AW18" s="1287"/>
      <c r="AX18" s="1287"/>
      <c r="AY18" s="1287"/>
      <c r="AZ18" s="1287"/>
      <c r="BA18" s="1287"/>
      <c r="BB18" s="1287"/>
      <c r="BC18" s="1287"/>
      <c r="BD18" s="1287"/>
      <c r="BE18" s="1287"/>
      <c r="BF18" s="1287"/>
      <c r="BG18" s="1287"/>
      <c r="BH18" s="1287"/>
      <c r="BI18" s="1287"/>
      <c r="BJ18" s="1287"/>
      <c r="BK18" s="1287"/>
      <c r="BL18" s="1287"/>
      <c r="BM18" s="1287"/>
      <c r="BN18" s="1287"/>
      <c r="BO18" s="1287"/>
      <c r="BP18" s="1287"/>
      <c r="BQ18" s="1287"/>
      <c r="BR18" s="1748"/>
      <c r="BS18" s="1748"/>
      <c r="BT18" s="1748"/>
      <c r="BU18" s="1748"/>
      <c r="BV18" s="1749"/>
      <c r="BW18" s="1750"/>
      <c r="BX18" s="1750"/>
      <c r="BY18" s="1750"/>
      <c r="BZ18" s="1750"/>
      <c r="CA18" s="1750"/>
      <c r="CB18" s="1750"/>
      <c r="CC18" s="1750"/>
      <c r="CD18" s="1750"/>
      <c r="CE18" s="1751"/>
      <c r="CF18" s="1287"/>
      <c r="CG18" s="1287"/>
      <c r="CH18" s="1287"/>
      <c r="CI18" s="1287"/>
      <c r="CJ18" s="1287"/>
      <c r="CK18" s="1287"/>
      <c r="CL18" s="1287"/>
      <c r="CM18" s="1287"/>
      <c r="CN18" s="1287"/>
      <c r="CO18" s="1287"/>
      <c r="CP18" s="1287"/>
      <c r="CQ18" s="1287"/>
      <c r="CR18" s="1287"/>
      <c r="CS18" s="1287"/>
      <c r="CT18" s="1287"/>
      <c r="CU18" s="1287"/>
      <c r="CV18" s="1287"/>
      <c r="CW18" s="1287"/>
      <c r="CX18" s="1287"/>
      <c r="CY18" s="1287"/>
      <c r="CZ18" s="1287"/>
      <c r="DA18" s="1287"/>
      <c r="DB18" s="1287"/>
      <c r="DC18" s="1748"/>
      <c r="DD18" s="1748"/>
      <c r="DE18" s="1748"/>
      <c r="DF18" s="1748"/>
      <c r="DG18" s="1749"/>
    </row>
    <row r="19" spans="1:111" x14ac:dyDescent="0.35">
      <c r="A19" s="1750"/>
      <c r="B19" s="1750"/>
      <c r="C19" s="1750"/>
      <c r="D19" s="1750"/>
      <c r="E19" s="1750"/>
      <c r="F19" s="1750"/>
      <c r="G19" s="1750"/>
      <c r="H19" s="1750"/>
      <c r="I19" s="1751"/>
      <c r="J19" s="1287"/>
      <c r="K19" s="1287"/>
      <c r="L19" s="1287"/>
      <c r="M19" s="1287"/>
      <c r="N19" s="1287"/>
      <c r="O19" s="1287"/>
      <c r="P19" s="1287"/>
      <c r="Q19" s="1287"/>
      <c r="R19" s="1287"/>
      <c r="S19" s="1287"/>
      <c r="T19" s="1287"/>
      <c r="U19" s="1287"/>
      <c r="V19" s="1287"/>
      <c r="W19" s="1287"/>
      <c r="X19" s="1287"/>
      <c r="Y19" s="1287"/>
      <c r="Z19" s="1287"/>
      <c r="AA19" s="1287"/>
      <c r="AB19" s="1287"/>
      <c r="AC19" s="1287"/>
      <c r="AD19" s="1287"/>
      <c r="AE19" s="1287"/>
      <c r="AF19" s="1287"/>
      <c r="AG19" s="1748"/>
      <c r="AH19" s="1748"/>
      <c r="AI19" s="1748"/>
      <c r="AJ19" s="1748"/>
      <c r="AK19" s="1749"/>
      <c r="AL19" s="1750"/>
      <c r="AM19" s="1750"/>
      <c r="AN19" s="1750"/>
      <c r="AO19" s="1750"/>
      <c r="AP19" s="1750"/>
      <c r="AQ19" s="1750"/>
      <c r="AR19" s="1750"/>
      <c r="AS19" s="1750"/>
      <c r="AT19" s="1751"/>
      <c r="AU19" s="1287"/>
      <c r="AV19" s="1287"/>
      <c r="AW19" s="1287"/>
      <c r="AX19" s="1287"/>
      <c r="AY19" s="1287"/>
      <c r="AZ19" s="1287"/>
      <c r="BA19" s="1287"/>
      <c r="BB19" s="1287"/>
      <c r="BC19" s="1287"/>
      <c r="BD19" s="1287"/>
      <c r="BE19" s="1287"/>
      <c r="BF19" s="1287"/>
      <c r="BG19" s="1287"/>
      <c r="BH19" s="1287"/>
      <c r="BI19" s="1287"/>
      <c r="BJ19" s="1287"/>
      <c r="BK19" s="1287"/>
      <c r="BL19" s="1287"/>
      <c r="BM19" s="1287"/>
      <c r="BN19" s="1287"/>
      <c r="BO19" s="1287"/>
      <c r="BP19" s="1287"/>
      <c r="BQ19" s="1287"/>
      <c r="BR19" s="1748"/>
      <c r="BS19" s="1748"/>
      <c r="BT19" s="1748"/>
      <c r="BU19" s="1748"/>
      <c r="BV19" s="1749"/>
      <c r="BW19" s="1750"/>
      <c r="BX19" s="1750"/>
      <c r="BY19" s="1750"/>
      <c r="BZ19" s="1750"/>
      <c r="CA19" s="1750"/>
      <c r="CB19" s="1750"/>
      <c r="CC19" s="1750"/>
      <c r="CD19" s="1750"/>
      <c r="CE19" s="1751"/>
      <c r="CF19" s="1287"/>
      <c r="CG19" s="1287"/>
      <c r="CH19" s="1287"/>
      <c r="CI19" s="1287"/>
      <c r="CJ19" s="1287"/>
      <c r="CK19" s="1287"/>
      <c r="CL19" s="1287"/>
      <c r="CM19" s="1287"/>
      <c r="CN19" s="1287"/>
      <c r="CO19" s="1287"/>
      <c r="CP19" s="1287"/>
      <c r="CQ19" s="1287"/>
      <c r="CR19" s="1287"/>
      <c r="CS19" s="1287"/>
      <c r="CT19" s="1287"/>
      <c r="CU19" s="1287"/>
      <c r="CV19" s="1287"/>
      <c r="CW19" s="1287"/>
      <c r="CX19" s="1287"/>
      <c r="CY19" s="1287"/>
      <c r="CZ19" s="1287"/>
      <c r="DA19" s="1287"/>
      <c r="DB19" s="1287"/>
      <c r="DC19" s="1748"/>
      <c r="DD19" s="1748"/>
      <c r="DE19" s="1748"/>
      <c r="DF19" s="1748"/>
      <c r="DG19" s="1749"/>
    </row>
    <row r="20" spans="1:111" x14ac:dyDescent="0.35">
      <c r="A20" s="1750"/>
      <c r="B20" s="1750"/>
      <c r="C20" s="1750"/>
      <c r="D20" s="1750"/>
      <c r="E20" s="1750"/>
      <c r="F20" s="1750"/>
      <c r="G20" s="1750"/>
      <c r="H20" s="1750"/>
      <c r="I20" s="1751"/>
      <c r="J20" s="1287"/>
      <c r="K20" s="1287"/>
      <c r="L20" s="1287"/>
      <c r="M20" s="1287"/>
      <c r="N20" s="1287"/>
      <c r="O20" s="1287"/>
      <c r="P20" s="1287"/>
      <c r="Q20" s="1287"/>
      <c r="R20" s="1287"/>
      <c r="S20" s="1287"/>
      <c r="T20" s="1287"/>
      <c r="U20" s="1287"/>
      <c r="V20" s="1287"/>
      <c r="W20" s="1287"/>
      <c r="X20" s="1287"/>
      <c r="Y20" s="1287"/>
      <c r="Z20" s="1287"/>
      <c r="AA20" s="1287"/>
      <c r="AB20" s="1287"/>
      <c r="AC20" s="1287"/>
      <c r="AD20" s="1287"/>
      <c r="AE20" s="1287"/>
      <c r="AF20" s="1287"/>
      <c r="AG20" s="1748"/>
      <c r="AH20" s="1748"/>
      <c r="AI20" s="1748"/>
      <c r="AJ20" s="1748"/>
      <c r="AK20" s="1749"/>
      <c r="AL20" s="1750"/>
      <c r="AM20" s="1750"/>
      <c r="AN20" s="1750"/>
      <c r="AO20" s="1750"/>
      <c r="AP20" s="1750"/>
      <c r="AQ20" s="1750"/>
      <c r="AR20" s="1750"/>
      <c r="AS20" s="1750"/>
      <c r="AT20" s="1751"/>
      <c r="AU20" s="1287"/>
      <c r="AV20" s="1287"/>
      <c r="AW20" s="1287"/>
      <c r="AX20" s="1287"/>
      <c r="AY20" s="1287"/>
      <c r="AZ20" s="1287"/>
      <c r="BA20" s="1287"/>
      <c r="BB20" s="1287"/>
      <c r="BC20" s="1287"/>
      <c r="BD20" s="1287"/>
      <c r="BE20" s="1287"/>
      <c r="BF20" s="1287"/>
      <c r="BG20" s="1287"/>
      <c r="BH20" s="1287"/>
      <c r="BI20" s="1287"/>
      <c r="BJ20" s="1287"/>
      <c r="BK20" s="1287"/>
      <c r="BL20" s="1287"/>
      <c r="BM20" s="1287"/>
      <c r="BN20" s="1287"/>
      <c r="BO20" s="1287"/>
      <c r="BP20" s="1287"/>
      <c r="BQ20" s="1287"/>
      <c r="BR20" s="1748"/>
      <c r="BS20" s="1748"/>
      <c r="BT20" s="1748"/>
      <c r="BU20" s="1748"/>
      <c r="BV20" s="1749"/>
      <c r="BW20" s="1750"/>
      <c r="BX20" s="1750"/>
      <c r="BY20" s="1750"/>
      <c r="BZ20" s="1750"/>
      <c r="CA20" s="1750"/>
      <c r="CB20" s="1750"/>
      <c r="CC20" s="1750"/>
      <c r="CD20" s="1750"/>
      <c r="CE20" s="1751"/>
      <c r="CF20" s="1287"/>
      <c r="CG20" s="1287"/>
      <c r="CH20" s="1287"/>
      <c r="CI20" s="1287"/>
      <c r="CJ20" s="1287"/>
      <c r="CK20" s="1287"/>
      <c r="CL20" s="1287"/>
      <c r="CM20" s="1287"/>
      <c r="CN20" s="1287"/>
      <c r="CO20" s="1287"/>
      <c r="CP20" s="1287"/>
      <c r="CQ20" s="1287"/>
      <c r="CR20" s="1287"/>
      <c r="CS20" s="1287"/>
      <c r="CT20" s="1287"/>
      <c r="CU20" s="1287"/>
      <c r="CV20" s="1287"/>
      <c r="CW20" s="1287"/>
      <c r="CX20" s="1287"/>
      <c r="CY20" s="1287"/>
      <c r="CZ20" s="1287"/>
      <c r="DA20" s="1287"/>
      <c r="DB20" s="1287"/>
      <c r="DC20" s="1748"/>
      <c r="DD20" s="1748"/>
      <c r="DE20" s="1748"/>
      <c r="DF20" s="1748"/>
      <c r="DG20" s="1749"/>
    </row>
    <row r="21" spans="1:111" x14ac:dyDescent="0.35">
      <c r="A21" s="1750"/>
      <c r="B21" s="1750"/>
      <c r="C21" s="1750"/>
      <c r="D21" s="1750"/>
      <c r="E21" s="1750"/>
      <c r="F21" s="1750"/>
      <c r="G21" s="1750"/>
      <c r="H21" s="1750"/>
      <c r="I21" s="1751"/>
      <c r="J21" s="1287"/>
      <c r="K21" s="1287"/>
      <c r="L21" s="1287"/>
      <c r="M21" s="1287"/>
      <c r="N21" s="1287"/>
      <c r="O21" s="1287"/>
      <c r="P21" s="1287"/>
      <c r="Q21" s="1287"/>
      <c r="R21" s="1287"/>
      <c r="S21" s="1287"/>
      <c r="T21" s="1287"/>
      <c r="U21" s="1287"/>
      <c r="V21" s="1287"/>
      <c r="W21" s="1287"/>
      <c r="X21" s="1287"/>
      <c r="Y21" s="1287"/>
      <c r="Z21" s="1287"/>
      <c r="AA21" s="1287"/>
      <c r="AB21" s="1287"/>
      <c r="AC21" s="1287"/>
      <c r="AD21" s="1287"/>
      <c r="AE21" s="1287"/>
      <c r="AF21" s="1287"/>
      <c r="AG21" s="1748"/>
      <c r="AH21" s="1748"/>
      <c r="AI21" s="1748"/>
      <c r="AJ21" s="1748"/>
      <c r="AK21" s="1749"/>
      <c r="AL21" s="1750"/>
      <c r="AM21" s="1750"/>
      <c r="AN21" s="1750"/>
      <c r="AO21" s="1750"/>
      <c r="AP21" s="1750"/>
      <c r="AQ21" s="1750"/>
      <c r="AR21" s="1750"/>
      <c r="AS21" s="1750"/>
      <c r="AT21" s="1751"/>
      <c r="AU21" s="1287"/>
      <c r="AV21" s="1287"/>
      <c r="AW21" s="1287"/>
      <c r="AX21" s="1287"/>
      <c r="AY21" s="1287"/>
      <c r="AZ21" s="1287"/>
      <c r="BA21" s="1287"/>
      <c r="BB21" s="1287"/>
      <c r="BC21" s="1287"/>
      <c r="BD21" s="1287"/>
      <c r="BE21" s="1287"/>
      <c r="BF21" s="1287"/>
      <c r="BG21" s="1287"/>
      <c r="BH21" s="1287"/>
      <c r="BI21" s="1287"/>
      <c r="BJ21" s="1287"/>
      <c r="BK21" s="1287"/>
      <c r="BL21" s="1287"/>
      <c r="BM21" s="1287"/>
      <c r="BN21" s="1287"/>
      <c r="BO21" s="1287"/>
      <c r="BP21" s="1287"/>
      <c r="BQ21" s="1287"/>
      <c r="BR21" s="1748"/>
      <c r="BS21" s="1748"/>
      <c r="BT21" s="1748"/>
      <c r="BU21" s="1748"/>
      <c r="BV21" s="1749"/>
      <c r="BW21" s="1750"/>
      <c r="BX21" s="1750"/>
      <c r="BY21" s="1750"/>
      <c r="BZ21" s="1750"/>
      <c r="CA21" s="1750"/>
      <c r="CB21" s="1750"/>
      <c r="CC21" s="1750"/>
      <c r="CD21" s="1750"/>
      <c r="CE21" s="1751"/>
      <c r="CF21" s="1287"/>
      <c r="CG21" s="1287"/>
      <c r="CH21" s="1287"/>
      <c r="CI21" s="1287"/>
      <c r="CJ21" s="1287"/>
      <c r="CK21" s="1287"/>
      <c r="CL21" s="1287"/>
      <c r="CM21" s="1287"/>
      <c r="CN21" s="1287"/>
      <c r="CO21" s="1287"/>
      <c r="CP21" s="1287"/>
      <c r="CQ21" s="1287"/>
      <c r="CR21" s="1287"/>
      <c r="CS21" s="1287"/>
      <c r="CT21" s="1287"/>
      <c r="CU21" s="1287"/>
      <c r="CV21" s="1287"/>
      <c r="CW21" s="1287"/>
      <c r="CX21" s="1287"/>
      <c r="CY21" s="1287"/>
      <c r="CZ21" s="1287"/>
      <c r="DA21" s="1287"/>
      <c r="DB21" s="1287"/>
      <c r="DC21" s="1748"/>
      <c r="DD21" s="1748"/>
      <c r="DE21" s="1748"/>
      <c r="DF21" s="1748"/>
      <c r="DG21" s="1749"/>
    </row>
    <row r="22" spans="1:111" x14ac:dyDescent="0.35">
      <c r="A22" s="1750"/>
      <c r="B22" s="1750"/>
      <c r="C22" s="1750"/>
      <c r="D22" s="1750"/>
      <c r="E22" s="1750"/>
      <c r="F22" s="1750"/>
      <c r="G22" s="1750"/>
      <c r="H22" s="1750"/>
      <c r="I22" s="1751"/>
      <c r="J22" s="1287"/>
      <c r="K22" s="1287"/>
      <c r="L22" s="1287"/>
      <c r="M22" s="1287"/>
      <c r="N22" s="1287"/>
      <c r="O22" s="1287"/>
      <c r="P22" s="1287"/>
      <c r="Q22" s="1287"/>
      <c r="R22" s="1287"/>
      <c r="S22" s="1287"/>
      <c r="T22" s="1287"/>
      <c r="U22" s="1287"/>
      <c r="V22" s="1287"/>
      <c r="W22" s="1287"/>
      <c r="X22" s="1287"/>
      <c r="Y22" s="1287"/>
      <c r="Z22" s="1287"/>
      <c r="AA22" s="1287"/>
      <c r="AB22" s="1287"/>
      <c r="AC22" s="1287"/>
      <c r="AD22" s="1287"/>
      <c r="AE22" s="1287"/>
      <c r="AF22" s="1287"/>
      <c r="AG22" s="1748"/>
      <c r="AH22" s="1748"/>
      <c r="AI22" s="1748"/>
      <c r="AJ22" s="1748"/>
      <c r="AK22" s="1749"/>
      <c r="AL22" s="1750"/>
      <c r="AM22" s="1750"/>
      <c r="AN22" s="1750"/>
      <c r="AO22" s="1750"/>
      <c r="AP22" s="1750"/>
      <c r="AQ22" s="1750"/>
      <c r="AR22" s="1750"/>
      <c r="AS22" s="1750"/>
      <c r="AT22" s="1751"/>
      <c r="AU22" s="1287"/>
      <c r="AV22" s="1287"/>
      <c r="AW22" s="1287"/>
      <c r="AX22" s="1287"/>
      <c r="AY22" s="1287"/>
      <c r="AZ22" s="1287"/>
      <c r="BA22" s="1287"/>
      <c r="BB22" s="1287"/>
      <c r="BC22" s="1287"/>
      <c r="BD22" s="1287"/>
      <c r="BE22" s="1287"/>
      <c r="BF22" s="1287"/>
      <c r="BG22" s="1287"/>
      <c r="BH22" s="1287"/>
      <c r="BI22" s="1287"/>
      <c r="BJ22" s="1287"/>
      <c r="BK22" s="1287"/>
      <c r="BL22" s="1287"/>
      <c r="BM22" s="1287"/>
      <c r="BN22" s="1287"/>
      <c r="BO22" s="1287"/>
      <c r="BP22" s="1287"/>
      <c r="BQ22" s="1287"/>
      <c r="BR22" s="1748"/>
      <c r="BS22" s="1748"/>
      <c r="BT22" s="1748"/>
      <c r="BU22" s="1748"/>
      <c r="BV22" s="1749"/>
      <c r="BW22" s="1750"/>
      <c r="BX22" s="1750"/>
      <c r="BY22" s="1750"/>
      <c r="BZ22" s="1750"/>
      <c r="CA22" s="1750"/>
      <c r="CB22" s="1750"/>
      <c r="CC22" s="1750"/>
      <c r="CD22" s="1750"/>
      <c r="CE22" s="1751"/>
      <c r="CF22" s="1287"/>
      <c r="CG22" s="1287"/>
      <c r="CH22" s="1287"/>
      <c r="CI22" s="1287"/>
      <c r="CJ22" s="1287"/>
      <c r="CK22" s="1287"/>
      <c r="CL22" s="1287"/>
      <c r="CM22" s="1287"/>
      <c r="CN22" s="1287"/>
      <c r="CO22" s="1287"/>
      <c r="CP22" s="1287"/>
      <c r="CQ22" s="1287"/>
      <c r="CR22" s="1287"/>
      <c r="CS22" s="1287"/>
      <c r="CT22" s="1287"/>
      <c r="CU22" s="1287"/>
      <c r="CV22" s="1287"/>
      <c r="CW22" s="1287"/>
      <c r="CX22" s="1287"/>
      <c r="CY22" s="1287"/>
      <c r="CZ22" s="1287"/>
      <c r="DA22" s="1287"/>
      <c r="DB22" s="1287"/>
      <c r="DC22" s="1748"/>
      <c r="DD22" s="1748"/>
      <c r="DE22" s="1748"/>
      <c r="DF22" s="1748"/>
      <c r="DG22" s="1749"/>
    </row>
    <row r="23" spans="1:111" x14ac:dyDescent="0.35">
      <c r="A23" s="1750"/>
      <c r="B23" s="1750"/>
      <c r="C23" s="1750"/>
      <c r="D23" s="1750"/>
      <c r="E23" s="1750"/>
      <c r="F23" s="1750"/>
      <c r="G23" s="1750"/>
      <c r="H23" s="1750"/>
      <c r="I23" s="1751"/>
      <c r="J23" s="1287"/>
      <c r="K23" s="1287"/>
      <c r="L23" s="1287"/>
      <c r="M23" s="1287"/>
      <c r="N23" s="1287"/>
      <c r="O23" s="1287"/>
      <c r="P23" s="1287"/>
      <c r="Q23" s="1287"/>
      <c r="R23" s="1287"/>
      <c r="S23" s="1287"/>
      <c r="T23" s="1287"/>
      <c r="U23" s="1287"/>
      <c r="V23" s="1287"/>
      <c r="W23" s="1287"/>
      <c r="X23" s="1287"/>
      <c r="Y23" s="1287"/>
      <c r="Z23" s="1287"/>
      <c r="AA23" s="1287"/>
      <c r="AB23" s="1287"/>
      <c r="AC23" s="1287"/>
      <c r="AD23" s="1287"/>
      <c r="AE23" s="1287"/>
      <c r="AF23" s="1287"/>
      <c r="AG23" s="1748"/>
      <c r="AH23" s="1748"/>
      <c r="AI23" s="1748"/>
      <c r="AJ23" s="1748"/>
      <c r="AK23" s="1749"/>
      <c r="AL23" s="1750"/>
      <c r="AM23" s="1750"/>
      <c r="AN23" s="1750"/>
      <c r="AO23" s="1750"/>
      <c r="AP23" s="1750"/>
      <c r="AQ23" s="1750"/>
      <c r="AR23" s="1750"/>
      <c r="AS23" s="1750"/>
      <c r="AT23" s="1751"/>
      <c r="AU23" s="1287"/>
      <c r="AV23" s="1287"/>
      <c r="AW23" s="1287"/>
      <c r="AX23" s="1287"/>
      <c r="AY23" s="1287"/>
      <c r="AZ23" s="1287"/>
      <c r="BA23" s="1287"/>
      <c r="BB23" s="1287"/>
      <c r="BC23" s="1287"/>
      <c r="BD23" s="1287"/>
      <c r="BE23" s="1287"/>
      <c r="BF23" s="1287"/>
      <c r="BG23" s="1287"/>
      <c r="BH23" s="1287"/>
      <c r="BI23" s="1287"/>
      <c r="BJ23" s="1287"/>
      <c r="BK23" s="1287"/>
      <c r="BL23" s="1287"/>
      <c r="BM23" s="1287"/>
      <c r="BN23" s="1287"/>
      <c r="BO23" s="1287"/>
      <c r="BP23" s="1287"/>
      <c r="BQ23" s="1287"/>
      <c r="BR23" s="1748"/>
      <c r="BS23" s="1748"/>
      <c r="BT23" s="1748"/>
      <c r="BU23" s="1748"/>
      <c r="BV23" s="1749"/>
      <c r="BW23" s="1750"/>
      <c r="BX23" s="1750"/>
      <c r="BY23" s="1750"/>
      <c r="BZ23" s="1750"/>
      <c r="CA23" s="1750"/>
      <c r="CB23" s="1750"/>
      <c r="CC23" s="1750"/>
      <c r="CD23" s="1750"/>
      <c r="CE23" s="1751"/>
      <c r="CF23" s="1287"/>
      <c r="CG23" s="1287"/>
      <c r="CH23" s="1287"/>
      <c r="CI23" s="1287"/>
      <c r="CJ23" s="1287"/>
      <c r="CK23" s="1287"/>
      <c r="CL23" s="1287"/>
      <c r="CM23" s="1287"/>
      <c r="CN23" s="1287"/>
      <c r="CO23" s="1287"/>
      <c r="CP23" s="1287"/>
      <c r="CQ23" s="1287"/>
      <c r="CR23" s="1287"/>
      <c r="CS23" s="1287"/>
      <c r="CT23" s="1287"/>
      <c r="CU23" s="1287"/>
      <c r="CV23" s="1287"/>
      <c r="CW23" s="1287"/>
      <c r="CX23" s="1287"/>
      <c r="CY23" s="1287"/>
      <c r="CZ23" s="1287"/>
      <c r="DA23" s="1287"/>
      <c r="DB23" s="1287"/>
      <c r="DC23" s="1748"/>
      <c r="DD23" s="1748"/>
      <c r="DE23" s="1748"/>
      <c r="DF23" s="1748"/>
      <c r="DG23" s="1749"/>
    </row>
    <row r="24" spans="1:111" x14ac:dyDescent="0.35">
      <c r="A24" s="1750"/>
      <c r="B24" s="1750"/>
      <c r="C24" s="1750"/>
      <c r="D24" s="1750"/>
      <c r="E24" s="1750"/>
      <c r="F24" s="1750"/>
      <c r="G24" s="1750"/>
      <c r="H24" s="1750"/>
      <c r="I24" s="1751"/>
      <c r="J24" s="1287"/>
      <c r="K24" s="1287"/>
      <c r="L24" s="1287"/>
      <c r="M24" s="1287"/>
      <c r="N24" s="1287"/>
      <c r="O24" s="1287"/>
      <c r="P24" s="1287"/>
      <c r="Q24" s="1287"/>
      <c r="R24" s="1287"/>
      <c r="S24" s="1287"/>
      <c r="T24" s="1287"/>
      <c r="U24" s="1287"/>
      <c r="V24" s="1287"/>
      <c r="W24" s="1287"/>
      <c r="X24" s="1287"/>
      <c r="Y24" s="1287"/>
      <c r="Z24" s="1287"/>
      <c r="AA24" s="1287"/>
      <c r="AB24" s="1287"/>
      <c r="AC24" s="1287"/>
      <c r="AD24" s="1287"/>
      <c r="AE24" s="1287"/>
      <c r="AF24" s="1287"/>
      <c r="AG24" s="1748"/>
      <c r="AH24" s="1748"/>
      <c r="AI24" s="1748"/>
      <c r="AJ24" s="1748"/>
      <c r="AK24" s="1749"/>
      <c r="AL24" s="1750"/>
      <c r="AM24" s="1750"/>
      <c r="AN24" s="1750"/>
      <c r="AO24" s="1750"/>
      <c r="AP24" s="1750"/>
      <c r="AQ24" s="1750"/>
      <c r="AR24" s="1750"/>
      <c r="AS24" s="1750"/>
      <c r="AT24" s="1751"/>
      <c r="AU24" s="1287"/>
      <c r="AV24" s="1287"/>
      <c r="AW24" s="1287"/>
      <c r="AX24" s="1287"/>
      <c r="AY24" s="1287"/>
      <c r="AZ24" s="1287"/>
      <c r="BA24" s="1287"/>
      <c r="BB24" s="1287"/>
      <c r="BC24" s="1287"/>
      <c r="BD24" s="1287"/>
      <c r="BE24" s="1287"/>
      <c r="BF24" s="1287"/>
      <c r="BG24" s="1287"/>
      <c r="BH24" s="1287"/>
      <c r="BI24" s="1287"/>
      <c r="BJ24" s="1287"/>
      <c r="BK24" s="1287"/>
      <c r="BL24" s="1287"/>
      <c r="BM24" s="1287"/>
      <c r="BN24" s="1287"/>
      <c r="BO24" s="1287"/>
      <c r="BP24" s="1287"/>
      <c r="BQ24" s="1287"/>
      <c r="BR24" s="1748"/>
      <c r="BS24" s="1748"/>
      <c r="BT24" s="1748"/>
      <c r="BU24" s="1748"/>
      <c r="BV24" s="1749"/>
      <c r="BW24" s="1750"/>
      <c r="BX24" s="1750"/>
      <c r="BY24" s="1750"/>
      <c r="BZ24" s="1750"/>
      <c r="CA24" s="1750"/>
      <c r="CB24" s="1750"/>
      <c r="CC24" s="1750"/>
      <c r="CD24" s="1750"/>
      <c r="CE24" s="1751"/>
      <c r="CF24" s="1287"/>
      <c r="CG24" s="1287"/>
      <c r="CH24" s="1287"/>
      <c r="CI24" s="1287"/>
      <c r="CJ24" s="1287"/>
      <c r="CK24" s="1287"/>
      <c r="CL24" s="1287"/>
      <c r="CM24" s="1287"/>
      <c r="CN24" s="1287"/>
      <c r="CO24" s="1287"/>
      <c r="CP24" s="1287"/>
      <c r="CQ24" s="1287"/>
      <c r="CR24" s="1287"/>
      <c r="CS24" s="1287"/>
      <c r="CT24" s="1287"/>
      <c r="CU24" s="1287"/>
      <c r="CV24" s="1287"/>
      <c r="CW24" s="1287"/>
      <c r="CX24" s="1287"/>
      <c r="CY24" s="1287"/>
      <c r="CZ24" s="1287"/>
      <c r="DA24" s="1287"/>
      <c r="DB24" s="1287"/>
      <c r="DC24" s="1748"/>
      <c r="DD24" s="1748"/>
      <c r="DE24" s="1748"/>
      <c r="DF24" s="1748"/>
      <c r="DG24" s="1749"/>
    </row>
    <row r="25" spans="1:111" x14ac:dyDescent="0.35">
      <c r="A25" s="1750"/>
      <c r="B25" s="1750"/>
      <c r="C25" s="1750"/>
      <c r="D25" s="1750"/>
      <c r="E25" s="1750"/>
      <c r="F25" s="1750"/>
      <c r="G25" s="1750"/>
      <c r="H25" s="1750"/>
      <c r="I25" s="1751"/>
      <c r="J25" s="1287"/>
      <c r="K25" s="1287"/>
      <c r="L25" s="1287"/>
      <c r="M25" s="1287"/>
      <c r="N25" s="1287"/>
      <c r="O25" s="1287"/>
      <c r="P25" s="1287"/>
      <c r="Q25" s="1287"/>
      <c r="R25" s="1287"/>
      <c r="S25" s="1287"/>
      <c r="T25" s="1287"/>
      <c r="U25" s="1287"/>
      <c r="V25" s="1287"/>
      <c r="W25" s="1287"/>
      <c r="X25" s="1287"/>
      <c r="Y25" s="1287"/>
      <c r="Z25" s="1287"/>
      <c r="AA25" s="1287"/>
      <c r="AB25" s="1287"/>
      <c r="AC25" s="1287"/>
      <c r="AD25" s="1287"/>
      <c r="AE25" s="1287"/>
      <c r="AF25" s="1287"/>
      <c r="AG25" s="1748"/>
      <c r="AH25" s="1748"/>
      <c r="AI25" s="1748"/>
      <c r="AJ25" s="1748"/>
      <c r="AK25" s="1749"/>
      <c r="AL25" s="1750"/>
      <c r="AM25" s="1750"/>
      <c r="AN25" s="1750"/>
      <c r="AO25" s="1750"/>
      <c r="AP25" s="1750"/>
      <c r="AQ25" s="1750"/>
      <c r="AR25" s="1750"/>
      <c r="AS25" s="1750"/>
      <c r="AT25" s="1751"/>
      <c r="AU25" s="1287"/>
      <c r="AV25" s="1287"/>
      <c r="AW25" s="1287"/>
      <c r="AX25" s="1287"/>
      <c r="AY25" s="1287"/>
      <c r="AZ25" s="1287"/>
      <c r="BA25" s="1287"/>
      <c r="BB25" s="1287"/>
      <c r="BC25" s="1287"/>
      <c r="BD25" s="1287"/>
      <c r="BE25" s="1287"/>
      <c r="BF25" s="1287"/>
      <c r="BG25" s="1287"/>
      <c r="BH25" s="1287"/>
      <c r="BI25" s="1287"/>
      <c r="BJ25" s="1287"/>
      <c r="BK25" s="1287"/>
      <c r="BL25" s="1287"/>
      <c r="BM25" s="1287"/>
      <c r="BN25" s="1287"/>
      <c r="BO25" s="1287"/>
      <c r="BP25" s="1287"/>
      <c r="BQ25" s="1287"/>
      <c r="BR25" s="1748"/>
      <c r="BS25" s="1748"/>
      <c r="BT25" s="1748"/>
      <c r="BU25" s="1748"/>
      <c r="BV25" s="1749"/>
      <c r="BW25" s="1750"/>
      <c r="BX25" s="1750"/>
      <c r="BY25" s="1750"/>
      <c r="BZ25" s="1750"/>
      <c r="CA25" s="1750"/>
      <c r="CB25" s="1750"/>
      <c r="CC25" s="1750"/>
      <c r="CD25" s="1750"/>
      <c r="CE25" s="1751"/>
      <c r="CF25" s="1287"/>
      <c r="CG25" s="1287"/>
      <c r="CH25" s="1287"/>
      <c r="CI25" s="1287"/>
      <c r="CJ25" s="1287"/>
      <c r="CK25" s="1287"/>
      <c r="CL25" s="1287"/>
      <c r="CM25" s="1287"/>
      <c r="CN25" s="1287"/>
      <c r="CO25" s="1287"/>
      <c r="CP25" s="1287"/>
      <c r="CQ25" s="1287"/>
      <c r="CR25" s="1287"/>
      <c r="CS25" s="1287"/>
      <c r="CT25" s="1287"/>
      <c r="CU25" s="1287"/>
      <c r="CV25" s="1287"/>
      <c r="CW25" s="1287"/>
      <c r="CX25" s="1287"/>
      <c r="CY25" s="1287"/>
      <c r="CZ25" s="1287"/>
      <c r="DA25" s="1287"/>
      <c r="DB25" s="1287"/>
      <c r="DC25" s="1748"/>
      <c r="DD25" s="1748"/>
      <c r="DE25" s="1748"/>
      <c r="DF25" s="1748"/>
      <c r="DG25" s="1749"/>
    </row>
    <row r="26" spans="1:111" x14ac:dyDescent="0.35">
      <c r="A26" s="1750"/>
      <c r="B26" s="1750"/>
      <c r="C26" s="1750"/>
      <c r="D26" s="1750"/>
      <c r="E26" s="1750"/>
      <c r="F26" s="1750"/>
      <c r="G26" s="1750"/>
      <c r="H26" s="1750"/>
      <c r="I26" s="1751"/>
      <c r="J26" s="1287"/>
      <c r="K26" s="1287"/>
      <c r="L26" s="1287"/>
      <c r="M26" s="1287"/>
      <c r="N26" s="1287"/>
      <c r="O26" s="1287"/>
      <c r="P26" s="1287"/>
      <c r="Q26" s="1287"/>
      <c r="R26" s="1287"/>
      <c r="S26" s="1287"/>
      <c r="T26" s="1287"/>
      <c r="U26" s="1287"/>
      <c r="V26" s="1287"/>
      <c r="W26" s="1287"/>
      <c r="X26" s="1287"/>
      <c r="Y26" s="1287"/>
      <c r="Z26" s="1287"/>
      <c r="AA26" s="1287"/>
      <c r="AB26" s="1287"/>
      <c r="AC26" s="1287"/>
      <c r="AD26" s="1287"/>
      <c r="AE26" s="1287"/>
      <c r="AF26" s="1287"/>
      <c r="AG26" s="1748"/>
      <c r="AH26" s="1748"/>
      <c r="AI26" s="1748"/>
      <c r="AJ26" s="1748"/>
      <c r="AK26" s="1749"/>
      <c r="AL26" s="1750"/>
      <c r="AM26" s="1750"/>
      <c r="AN26" s="1750"/>
      <c r="AO26" s="1750"/>
      <c r="AP26" s="1750"/>
      <c r="AQ26" s="1750"/>
      <c r="AR26" s="1750"/>
      <c r="AS26" s="1750"/>
      <c r="AT26" s="1751"/>
      <c r="AU26" s="1287"/>
      <c r="AV26" s="1287"/>
      <c r="AW26" s="1287"/>
      <c r="AX26" s="1287"/>
      <c r="AY26" s="1287"/>
      <c r="AZ26" s="1287"/>
      <c r="BA26" s="1287"/>
      <c r="BB26" s="1287"/>
      <c r="BC26" s="1287"/>
      <c r="BD26" s="1287"/>
      <c r="BE26" s="1287"/>
      <c r="BF26" s="1287"/>
      <c r="BG26" s="1287"/>
      <c r="BH26" s="1287"/>
      <c r="BI26" s="1287"/>
      <c r="BJ26" s="1287"/>
      <c r="BK26" s="1287"/>
      <c r="BL26" s="1287"/>
      <c r="BM26" s="1287"/>
      <c r="BN26" s="1287"/>
      <c r="BO26" s="1287"/>
      <c r="BP26" s="1287"/>
      <c r="BQ26" s="1287"/>
      <c r="BR26" s="1748"/>
      <c r="BS26" s="1748"/>
      <c r="BT26" s="1748"/>
      <c r="BU26" s="1748"/>
      <c r="BV26" s="1749"/>
      <c r="BW26" s="1750"/>
      <c r="BX26" s="1750"/>
      <c r="BY26" s="1750"/>
      <c r="BZ26" s="1750"/>
      <c r="CA26" s="1750"/>
      <c r="CB26" s="1750"/>
      <c r="CC26" s="1750"/>
      <c r="CD26" s="1750"/>
      <c r="CE26" s="1751"/>
      <c r="CF26" s="1287"/>
      <c r="CG26" s="1287"/>
      <c r="CH26" s="1287"/>
      <c r="CI26" s="1287"/>
      <c r="CJ26" s="1287"/>
      <c r="CK26" s="1287"/>
      <c r="CL26" s="1287"/>
      <c r="CM26" s="1287"/>
      <c r="CN26" s="1287"/>
      <c r="CO26" s="1287"/>
      <c r="CP26" s="1287"/>
      <c r="CQ26" s="1287"/>
      <c r="CR26" s="1287"/>
      <c r="CS26" s="1287"/>
      <c r="CT26" s="1287"/>
      <c r="CU26" s="1287"/>
      <c r="CV26" s="1287"/>
      <c r="CW26" s="1287"/>
      <c r="CX26" s="1287"/>
      <c r="CY26" s="1287"/>
      <c r="CZ26" s="1287"/>
      <c r="DA26" s="1287"/>
      <c r="DB26" s="1287"/>
      <c r="DC26" s="1748"/>
      <c r="DD26" s="1748"/>
      <c r="DE26" s="1748"/>
      <c r="DF26" s="1748"/>
      <c r="DG26" s="1749"/>
    </row>
    <row r="27" spans="1:111" x14ac:dyDescent="0.35">
      <c r="A27" s="1750"/>
      <c r="B27" s="1750"/>
      <c r="C27" s="1750"/>
      <c r="D27" s="1750"/>
      <c r="E27" s="1750"/>
      <c r="F27" s="1750"/>
      <c r="G27" s="1750"/>
      <c r="H27" s="1750"/>
      <c r="I27" s="1751"/>
      <c r="J27" s="1287"/>
      <c r="K27" s="1287"/>
      <c r="L27" s="1287"/>
      <c r="M27" s="1287"/>
      <c r="N27" s="1287"/>
      <c r="O27" s="1287"/>
      <c r="P27" s="1287"/>
      <c r="Q27" s="1287"/>
      <c r="R27" s="1287"/>
      <c r="S27" s="1287"/>
      <c r="T27" s="1287"/>
      <c r="U27" s="1287"/>
      <c r="V27" s="1287"/>
      <c r="W27" s="1287"/>
      <c r="X27" s="1287"/>
      <c r="Y27" s="1287"/>
      <c r="Z27" s="1287"/>
      <c r="AA27" s="1287"/>
      <c r="AB27" s="1287"/>
      <c r="AC27" s="1287"/>
      <c r="AD27" s="1287"/>
      <c r="AE27" s="1287"/>
      <c r="AF27" s="1287"/>
      <c r="AG27" s="1748"/>
      <c r="AH27" s="1748"/>
      <c r="AI27" s="1748"/>
      <c r="AJ27" s="1748"/>
      <c r="AK27" s="1749"/>
      <c r="AL27" s="1750"/>
      <c r="AM27" s="1750"/>
      <c r="AN27" s="1750"/>
      <c r="AO27" s="1750"/>
      <c r="AP27" s="1750"/>
      <c r="AQ27" s="1750"/>
      <c r="AR27" s="1750"/>
      <c r="AS27" s="1750"/>
      <c r="AT27" s="1751"/>
      <c r="AU27" s="1287"/>
      <c r="AV27" s="1287"/>
      <c r="AW27" s="1287"/>
      <c r="AX27" s="1287"/>
      <c r="AY27" s="1287"/>
      <c r="AZ27" s="1287"/>
      <c r="BA27" s="1287"/>
      <c r="BB27" s="1287"/>
      <c r="BC27" s="1287"/>
      <c r="BD27" s="1287"/>
      <c r="BE27" s="1287"/>
      <c r="BF27" s="1287"/>
      <c r="BG27" s="1287"/>
      <c r="BH27" s="1287"/>
      <c r="BI27" s="1287"/>
      <c r="BJ27" s="1287"/>
      <c r="BK27" s="1287"/>
      <c r="BL27" s="1287"/>
      <c r="BM27" s="1287"/>
      <c r="BN27" s="1287"/>
      <c r="BO27" s="1287"/>
      <c r="BP27" s="1287"/>
      <c r="BQ27" s="1287"/>
      <c r="BR27" s="1748"/>
      <c r="BS27" s="1748"/>
      <c r="BT27" s="1748"/>
      <c r="BU27" s="1748"/>
      <c r="BV27" s="1749"/>
      <c r="BW27" s="1750"/>
      <c r="BX27" s="1750"/>
      <c r="BY27" s="1750"/>
      <c r="BZ27" s="1750"/>
      <c r="CA27" s="1750"/>
      <c r="CB27" s="1750"/>
      <c r="CC27" s="1750"/>
      <c r="CD27" s="1750"/>
      <c r="CE27" s="1751"/>
      <c r="CF27" s="1287"/>
      <c r="CG27" s="1287"/>
      <c r="CH27" s="1287"/>
      <c r="CI27" s="1287"/>
      <c r="CJ27" s="1287"/>
      <c r="CK27" s="1287"/>
      <c r="CL27" s="1287"/>
      <c r="CM27" s="1287"/>
      <c r="CN27" s="1287"/>
      <c r="CO27" s="1287"/>
      <c r="CP27" s="1287"/>
      <c r="CQ27" s="1287"/>
      <c r="CR27" s="1287"/>
      <c r="CS27" s="1287"/>
      <c r="CT27" s="1287"/>
      <c r="CU27" s="1287"/>
      <c r="CV27" s="1287"/>
      <c r="CW27" s="1287"/>
      <c r="CX27" s="1287"/>
      <c r="CY27" s="1287"/>
      <c r="CZ27" s="1287"/>
      <c r="DA27" s="1287"/>
      <c r="DB27" s="1287"/>
      <c r="DC27" s="1748"/>
      <c r="DD27" s="1748"/>
      <c r="DE27" s="1748"/>
      <c r="DF27" s="1748"/>
      <c r="DG27" s="1749"/>
    </row>
    <row r="28" spans="1:111" x14ac:dyDescent="0.35">
      <c r="A28" s="1750"/>
      <c r="B28" s="1750"/>
      <c r="C28" s="1750"/>
      <c r="D28" s="1750"/>
      <c r="E28" s="1750"/>
      <c r="F28" s="1750"/>
      <c r="G28" s="1750"/>
      <c r="H28" s="1750"/>
      <c r="I28" s="1751"/>
      <c r="J28" s="1287"/>
      <c r="K28" s="1287"/>
      <c r="L28" s="1287"/>
      <c r="M28" s="1287"/>
      <c r="N28" s="1287"/>
      <c r="O28" s="1287"/>
      <c r="P28" s="1287"/>
      <c r="Q28" s="1287"/>
      <c r="R28" s="1287"/>
      <c r="S28" s="1287"/>
      <c r="T28" s="1287"/>
      <c r="U28" s="1287"/>
      <c r="V28" s="1287"/>
      <c r="W28" s="1287"/>
      <c r="X28" s="1287"/>
      <c r="Y28" s="1287"/>
      <c r="Z28" s="1287"/>
      <c r="AA28" s="1287"/>
      <c r="AB28" s="1287"/>
      <c r="AC28" s="1287"/>
      <c r="AD28" s="1287"/>
      <c r="AE28" s="1287"/>
      <c r="AF28" s="1287"/>
      <c r="AG28" s="1748"/>
      <c r="AH28" s="1748"/>
      <c r="AI28" s="1748"/>
      <c r="AJ28" s="1748"/>
      <c r="AK28" s="1749"/>
      <c r="AL28" s="1750"/>
      <c r="AM28" s="1750"/>
      <c r="AN28" s="1750"/>
      <c r="AO28" s="1750"/>
      <c r="AP28" s="1750"/>
      <c r="AQ28" s="1750"/>
      <c r="AR28" s="1750"/>
      <c r="AS28" s="1750"/>
      <c r="AT28" s="1751"/>
      <c r="AU28" s="1287"/>
      <c r="AV28" s="1287"/>
      <c r="AW28" s="1287"/>
      <c r="AX28" s="1287"/>
      <c r="AY28" s="1287"/>
      <c r="AZ28" s="1287"/>
      <c r="BA28" s="1287"/>
      <c r="BB28" s="1287"/>
      <c r="BC28" s="1287"/>
      <c r="BD28" s="1287"/>
      <c r="BE28" s="1287"/>
      <c r="BF28" s="1287"/>
      <c r="BG28" s="1287"/>
      <c r="BH28" s="1287"/>
      <c r="BI28" s="1287"/>
      <c r="BJ28" s="1287"/>
      <c r="BK28" s="1287"/>
      <c r="BL28" s="1287"/>
      <c r="BM28" s="1287"/>
      <c r="BN28" s="1287"/>
      <c r="BO28" s="1287"/>
      <c r="BP28" s="1287"/>
      <c r="BQ28" s="1287"/>
      <c r="BR28" s="1748"/>
      <c r="BS28" s="1748"/>
      <c r="BT28" s="1748"/>
      <c r="BU28" s="1748"/>
      <c r="BV28" s="1749"/>
      <c r="BW28" s="1750"/>
      <c r="BX28" s="1750"/>
      <c r="BY28" s="1750"/>
      <c r="BZ28" s="1750"/>
      <c r="CA28" s="1750"/>
      <c r="CB28" s="1750"/>
      <c r="CC28" s="1750"/>
      <c r="CD28" s="1750"/>
      <c r="CE28" s="1751"/>
      <c r="CF28" s="1287"/>
      <c r="CG28" s="1287"/>
      <c r="CH28" s="1287"/>
      <c r="CI28" s="1287"/>
      <c r="CJ28" s="1287"/>
      <c r="CK28" s="1287"/>
      <c r="CL28" s="1287"/>
      <c r="CM28" s="1287"/>
      <c r="CN28" s="1287"/>
      <c r="CO28" s="1287"/>
      <c r="CP28" s="1287"/>
      <c r="CQ28" s="1287"/>
      <c r="CR28" s="1287"/>
      <c r="CS28" s="1287"/>
      <c r="CT28" s="1287"/>
      <c r="CU28" s="1287"/>
      <c r="CV28" s="1287"/>
      <c r="CW28" s="1287"/>
      <c r="CX28" s="1287"/>
      <c r="CY28" s="1287"/>
      <c r="CZ28" s="1287"/>
      <c r="DA28" s="1287"/>
      <c r="DB28" s="1287"/>
      <c r="DC28" s="1748"/>
      <c r="DD28" s="1748"/>
      <c r="DE28" s="1748"/>
      <c r="DF28" s="1748"/>
      <c r="DG28" s="1749"/>
    </row>
    <row r="29" spans="1:111" x14ac:dyDescent="0.35">
      <c r="A29" s="1750"/>
      <c r="B29" s="1750"/>
      <c r="C29" s="1750"/>
      <c r="D29" s="1750"/>
      <c r="E29" s="1750"/>
      <c r="F29" s="1750"/>
      <c r="G29" s="1750"/>
      <c r="H29" s="1750"/>
      <c r="I29" s="1751"/>
      <c r="J29" s="1287"/>
      <c r="K29" s="1287"/>
      <c r="L29" s="1287"/>
      <c r="M29" s="1287"/>
      <c r="N29" s="1287"/>
      <c r="O29" s="1287"/>
      <c r="P29" s="1287"/>
      <c r="Q29" s="1287"/>
      <c r="R29" s="1287"/>
      <c r="S29" s="1287"/>
      <c r="T29" s="1287"/>
      <c r="U29" s="1287"/>
      <c r="V29" s="1287"/>
      <c r="W29" s="1287"/>
      <c r="X29" s="1287"/>
      <c r="Y29" s="1287"/>
      <c r="Z29" s="1287"/>
      <c r="AA29" s="1287"/>
      <c r="AB29" s="1287"/>
      <c r="AC29" s="1287"/>
      <c r="AD29" s="1287"/>
      <c r="AE29" s="1287"/>
      <c r="AF29" s="1287"/>
      <c r="AG29" s="1748"/>
      <c r="AH29" s="1748"/>
      <c r="AI29" s="1748"/>
      <c r="AJ29" s="1748"/>
      <c r="AK29" s="1749"/>
      <c r="AL29" s="1750"/>
      <c r="AM29" s="1750"/>
      <c r="AN29" s="1750"/>
      <c r="AO29" s="1750"/>
      <c r="AP29" s="1750"/>
      <c r="AQ29" s="1750"/>
      <c r="AR29" s="1750"/>
      <c r="AS29" s="1750"/>
      <c r="AT29" s="1751"/>
      <c r="AU29" s="1287"/>
      <c r="AV29" s="1287"/>
      <c r="AW29" s="1287"/>
      <c r="AX29" s="1287"/>
      <c r="AY29" s="1287"/>
      <c r="AZ29" s="1287"/>
      <c r="BA29" s="1287"/>
      <c r="BB29" s="1287"/>
      <c r="BC29" s="1287"/>
      <c r="BD29" s="1287"/>
      <c r="BE29" s="1287"/>
      <c r="BF29" s="1287"/>
      <c r="BG29" s="1287"/>
      <c r="BH29" s="1287"/>
      <c r="BI29" s="1287"/>
      <c r="BJ29" s="1287"/>
      <c r="BK29" s="1287"/>
      <c r="BL29" s="1287"/>
      <c r="BM29" s="1287"/>
      <c r="BN29" s="1287"/>
      <c r="BO29" s="1287"/>
      <c r="BP29" s="1287"/>
      <c r="BQ29" s="1287"/>
      <c r="BR29" s="1748"/>
      <c r="BS29" s="1748"/>
      <c r="BT29" s="1748"/>
      <c r="BU29" s="1748"/>
      <c r="BV29" s="1749"/>
      <c r="BW29" s="1750"/>
      <c r="BX29" s="1750"/>
      <c r="BY29" s="1750"/>
      <c r="BZ29" s="1750"/>
      <c r="CA29" s="1750"/>
      <c r="CB29" s="1750"/>
      <c r="CC29" s="1750"/>
      <c r="CD29" s="1750"/>
      <c r="CE29" s="1751"/>
      <c r="CF29" s="1287"/>
      <c r="CG29" s="1287"/>
      <c r="CH29" s="1287"/>
      <c r="CI29" s="1287"/>
      <c r="CJ29" s="1287"/>
      <c r="CK29" s="1287"/>
      <c r="CL29" s="1287"/>
      <c r="CM29" s="1287"/>
      <c r="CN29" s="1287"/>
      <c r="CO29" s="1287"/>
      <c r="CP29" s="1287"/>
      <c r="CQ29" s="1287"/>
      <c r="CR29" s="1287"/>
      <c r="CS29" s="1287"/>
      <c r="CT29" s="1287"/>
      <c r="CU29" s="1287"/>
      <c r="CV29" s="1287"/>
      <c r="CW29" s="1287"/>
      <c r="CX29" s="1287"/>
      <c r="CY29" s="1287"/>
      <c r="CZ29" s="1287"/>
      <c r="DA29" s="1287"/>
      <c r="DB29" s="1287"/>
      <c r="DC29" s="1748"/>
      <c r="DD29" s="1748"/>
      <c r="DE29" s="1748"/>
      <c r="DF29" s="1748"/>
      <c r="DG29" s="1749"/>
    </row>
    <row r="30" spans="1:111" x14ac:dyDescent="0.35">
      <c r="A30" s="1750"/>
      <c r="B30" s="1750"/>
      <c r="C30" s="1750"/>
      <c r="D30" s="1750"/>
      <c r="E30" s="1750"/>
      <c r="F30" s="1750"/>
      <c r="G30" s="1750"/>
      <c r="H30" s="1750"/>
      <c r="I30" s="1751"/>
      <c r="J30" s="1287"/>
      <c r="K30" s="1287"/>
      <c r="L30" s="1287"/>
      <c r="M30" s="1287"/>
      <c r="N30" s="1287"/>
      <c r="O30" s="1287"/>
      <c r="P30" s="1287"/>
      <c r="Q30" s="1287"/>
      <c r="R30" s="1287"/>
      <c r="S30" s="1287"/>
      <c r="T30" s="1287"/>
      <c r="U30" s="1287"/>
      <c r="V30" s="1287"/>
      <c r="W30" s="1287"/>
      <c r="X30" s="1287"/>
      <c r="Y30" s="1287"/>
      <c r="Z30" s="1287"/>
      <c r="AA30" s="1287"/>
      <c r="AB30" s="1287"/>
      <c r="AC30" s="1287"/>
      <c r="AD30" s="1287"/>
      <c r="AE30" s="1287"/>
      <c r="AF30" s="1287"/>
      <c r="AG30" s="1748"/>
      <c r="AH30" s="1748"/>
      <c r="AI30" s="1748"/>
      <c r="AJ30" s="1748"/>
      <c r="AK30" s="1749"/>
      <c r="AL30" s="1750"/>
      <c r="AM30" s="1750"/>
      <c r="AN30" s="1750"/>
      <c r="AO30" s="1750"/>
      <c r="AP30" s="1750"/>
      <c r="AQ30" s="1750"/>
      <c r="AR30" s="1750"/>
      <c r="AS30" s="1750"/>
      <c r="AT30" s="1751"/>
      <c r="AU30" s="1287"/>
      <c r="AV30" s="1287"/>
      <c r="AW30" s="1287"/>
      <c r="AX30" s="1287"/>
      <c r="AY30" s="1287"/>
      <c r="AZ30" s="1287"/>
      <c r="BA30" s="1287"/>
      <c r="BB30" s="1287"/>
      <c r="BC30" s="1287"/>
      <c r="BD30" s="1287"/>
      <c r="BE30" s="1287"/>
      <c r="BF30" s="1287"/>
      <c r="BG30" s="1287"/>
      <c r="BH30" s="1287"/>
      <c r="BI30" s="1287"/>
      <c r="BJ30" s="1287"/>
      <c r="BK30" s="1287"/>
      <c r="BL30" s="1287"/>
      <c r="BM30" s="1287"/>
      <c r="BN30" s="1287"/>
      <c r="BO30" s="1287"/>
      <c r="BP30" s="1287"/>
      <c r="BQ30" s="1287"/>
      <c r="BR30" s="1748"/>
      <c r="BS30" s="1748"/>
      <c r="BT30" s="1748"/>
      <c r="BU30" s="1748"/>
      <c r="BV30" s="1749"/>
      <c r="BW30" s="1750"/>
      <c r="BX30" s="1750"/>
      <c r="BY30" s="1750"/>
      <c r="BZ30" s="1750"/>
      <c r="CA30" s="1750"/>
      <c r="CB30" s="1750"/>
      <c r="CC30" s="1750"/>
      <c r="CD30" s="1750"/>
      <c r="CE30" s="1751"/>
      <c r="CF30" s="1287"/>
      <c r="CG30" s="1287"/>
      <c r="CH30" s="1287"/>
      <c r="CI30" s="1287"/>
      <c r="CJ30" s="1287"/>
      <c r="CK30" s="1287"/>
      <c r="CL30" s="1287"/>
      <c r="CM30" s="1287"/>
      <c r="CN30" s="1287"/>
      <c r="CO30" s="1287"/>
      <c r="CP30" s="1287"/>
      <c r="CQ30" s="1287"/>
      <c r="CR30" s="1287"/>
      <c r="CS30" s="1287"/>
      <c r="CT30" s="1287"/>
      <c r="CU30" s="1287"/>
      <c r="CV30" s="1287"/>
      <c r="CW30" s="1287"/>
      <c r="CX30" s="1287"/>
      <c r="CY30" s="1287"/>
      <c r="CZ30" s="1287"/>
      <c r="DA30" s="1287"/>
      <c r="DB30" s="1287"/>
      <c r="DC30" s="1748"/>
      <c r="DD30" s="1748"/>
      <c r="DE30" s="1748"/>
      <c r="DF30" s="1748"/>
      <c r="DG30" s="1749"/>
    </row>
    <row r="31" spans="1:111" x14ac:dyDescent="0.35">
      <c r="A31" s="1750"/>
      <c r="B31" s="1750"/>
      <c r="C31" s="1750"/>
      <c r="D31" s="1750"/>
      <c r="E31" s="1750"/>
      <c r="F31" s="1750"/>
      <c r="G31" s="1750"/>
      <c r="H31" s="1750"/>
      <c r="I31" s="1751"/>
      <c r="J31" s="1287"/>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748"/>
      <c r="AH31" s="1748"/>
      <c r="AI31" s="1748"/>
      <c r="AJ31" s="1748"/>
      <c r="AK31" s="1749"/>
      <c r="AL31" s="1750"/>
      <c r="AM31" s="1750"/>
      <c r="AN31" s="1750"/>
      <c r="AO31" s="1750"/>
      <c r="AP31" s="1750"/>
      <c r="AQ31" s="1750"/>
      <c r="AR31" s="1750"/>
      <c r="AS31" s="1750"/>
      <c r="AT31" s="1751"/>
      <c r="AU31" s="1287"/>
      <c r="AV31" s="1287"/>
      <c r="AW31" s="1287"/>
      <c r="AX31" s="1287"/>
      <c r="AY31" s="1287"/>
      <c r="AZ31" s="1287"/>
      <c r="BA31" s="1287"/>
      <c r="BB31" s="1287"/>
      <c r="BC31" s="1287"/>
      <c r="BD31" s="1287"/>
      <c r="BE31" s="1287"/>
      <c r="BF31" s="1287"/>
      <c r="BG31" s="1287"/>
      <c r="BH31" s="1287"/>
      <c r="BI31" s="1287"/>
      <c r="BJ31" s="1287"/>
      <c r="BK31" s="1287"/>
      <c r="BL31" s="1287"/>
      <c r="BM31" s="1287"/>
      <c r="BN31" s="1287"/>
      <c r="BO31" s="1287"/>
      <c r="BP31" s="1287"/>
      <c r="BQ31" s="1287"/>
      <c r="BR31" s="1748"/>
      <c r="BS31" s="1748"/>
      <c r="BT31" s="1748"/>
      <c r="BU31" s="1748"/>
      <c r="BV31" s="1749"/>
      <c r="BW31" s="1750"/>
      <c r="BX31" s="1750"/>
      <c r="BY31" s="1750"/>
      <c r="BZ31" s="1750"/>
      <c r="CA31" s="1750"/>
      <c r="CB31" s="1750"/>
      <c r="CC31" s="1750"/>
      <c r="CD31" s="1750"/>
      <c r="CE31" s="1751"/>
      <c r="CF31" s="1287"/>
      <c r="CG31" s="1287"/>
      <c r="CH31" s="1287"/>
      <c r="CI31" s="1287"/>
      <c r="CJ31" s="1287"/>
      <c r="CK31" s="1287"/>
      <c r="CL31" s="1287"/>
      <c r="CM31" s="1287"/>
      <c r="CN31" s="1287"/>
      <c r="CO31" s="1287"/>
      <c r="CP31" s="1287"/>
      <c r="CQ31" s="1287"/>
      <c r="CR31" s="1287"/>
      <c r="CS31" s="1287"/>
      <c r="CT31" s="1287"/>
      <c r="CU31" s="1287"/>
      <c r="CV31" s="1287"/>
      <c r="CW31" s="1287"/>
      <c r="CX31" s="1287"/>
      <c r="CY31" s="1287"/>
      <c r="CZ31" s="1287"/>
      <c r="DA31" s="1287"/>
      <c r="DB31" s="1287"/>
      <c r="DC31" s="1748"/>
      <c r="DD31" s="1748"/>
      <c r="DE31" s="1748"/>
      <c r="DF31" s="1748"/>
      <c r="DG31" s="1749"/>
    </row>
    <row r="32" spans="1:111" x14ac:dyDescent="0.35">
      <c r="A32" s="1750"/>
      <c r="B32" s="1750"/>
      <c r="C32" s="1750"/>
      <c r="D32" s="1750"/>
      <c r="E32" s="1750"/>
      <c r="F32" s="1750"/>
      <c r="G32" s="1750"/>
      <c r="H32" s="1750"/>
      <c r="I32" s="1751"/>
      <c r="J32" s="1287"/>
      <c r="K32" s="1287"/>
      <c r="L32" s="1287"/>
      <c r="M32" s="1287"/>
      <c r="N32" s="1287"/>
      <c r="O32" s="1287"/>
      <c r="P32" s="1287"/>
      <c r="Q32" s="1287"/>
      <c r="R32" s="1287"/>
      <c r="S32" s="1287"/>
      <c r="T32" s="1287"/>
      <c r="U32" s="1287"/>
      <c r="V32" s="1287"/>
      <c r="W32" s="1287"/>
      <c r="X32" s="1287"/>
      <c r="Y32" s="1287"/>
      <c r="Z32" s="1287"/>
      <c r="AA32" s="1287"/>
      <c r="AB32" s="1287"/>
      <c r="AC32" s="1287"/>
      <c r="AD32" s="1287"/>
      <c r="AE32" s="1287"/>
      <c r="AF32" s="1287"/>
      <c r="AG32" s="1748"/>
      <c r="AH32" s="1748"/>
      <c r="AI32" s="1748"/>
      <c r="AJ32" s="1748"/>
      <c r="AK32" s="1749"/>
      <c r="AL32" s="1750"/>
      <c r="AM32" s="1750"/>
      <c r="AN32" s="1750"/>
      <c r="AO32" s="1750"/>
      <c r="AP32" s="1750"/>
      <c r="AQ32" s="1750"/>
      <c r="AR32" s="1750"/>
      <c r="AS32" s="1750"/>
      <c r="AT32" s="1751"/>
      <c r="AU32" s="1287"/>
      <c r="AV32" s="1287"/>
      <c r="AW32" s="1287"/>
      <c r="AX32" s="1287"/>
      <c r="AY32" s="1287"/>
      <c r="AZ32" s="1287"/>
      <c r="BA32" s="1287"/>
      <c r="BB32" s="1287"/>
      <c r="BC32" s="1287"/>
      <c r="BD32" s="1287"/>
      <c r="BE32" s="1287"/>
      <c r="BF32" s="1287"/>
      <c r="BG32" s="1287"/>
      <c r="BH32" s="1287"/>
      <c r="BI32" s="1287"/>
      <c r="BJ32" s="1287"/>
      <c r="BK32" s="1287"/>
      <c r="BL32" s="1287"/>
      <c r="BM32" s="1287"/>
      <c r="BN32" s="1287"/>
      <c r="BO32" s="1287"/>
      <c r="BP32" s="1287"/>
      <c r="BQ32" s="1287"/>
      <c r="BR32" s="1748"/>
      <c r="BS32" s="1748"/>
      <c r="BT32" s="1748"/>
      <c r="BU32" s="1748"/>
      <c r="BV32" s="1749"/>
      <c r="BW32" s="1750"/>
      <c r="BX32" s="1750"/>
      <c r="BY32" s="1750"/>
      <c r="BZ32" s="1750"/>
      <c r="CA32" s="1750"/>
      <c r="CB32" s="1750"/>
      <c r="CC32" s="1750"/>
      <c r="CD32" s="1750"/>
      <c r="CE32" s="1751"/>
      <c r="CF32" s="1287"/>
      <c r="CG32" s="1287"/>
      <c r="CH32" s="1287"/>
      <c r="CI32" s="1287"/>
      <c r="CJ32" s="1287"/>
      <c r="CK32" s="1287"/>
      <c r="CL32" s="1287"/>
      <c r="CM32" s="1287"/>
      <c r="CN32" s="1287"/>
      <c r="CO32" s="1287"/>
      <c r="CP32" s="1287"/>
      <c r="CQ32" s="1287"/>
      <c r="CR32" s="1287"/>
      <c r="CS32" s="1287"/>
      <c r="CT32" s="1287"/>
      <c r="CU32" s="1287"/>
      <c r="CV32" s="1287"/>
      <c r="CW32" s="1287"/>
      <c r="CX32" s="1287"/>
      <c r="CY32" s="1287"/>
      <c r="CZ32" s="1287"/>
      <c r="DA32" s="1287"/>
      <c r="DB32" s="1287"/>
      <c r="DC32" s="1748"/>
      <c r="DD32" s="1748"/>
      <c r="DE32" s="1748"/>
      <c r="DF32" s="1748"/>
      <c r="DG32" s="1749"/>
    </row>
    <row r="33" spans="1:111" x14ac:dyDescent="0.35">
      <c r="A33" s="1750"/>
      <c r="B33" s="1750"/>
      <c r="C33" s="1750"/>
      <c r="D33" s="1750"/>
      <c r="E33" s="1750"/>
      <c r="F33" s="1750"/>
      <c r="G33" s="1750"/>
      <c r="H33" s="1750"/>
      <c r="I33" s="1751"/>
      <c r="J33" s="1287"/>
      <c r="K33" s="1287"/>
      <c r="L33" s="1287"/>
      <c r="M33" s="1287"/>
      <c r="N33" s="1287"/>
      <c r="O33" s="1287"/>
      <c r="P33" s="1287"/>
      <c r="Q33" s="1287"/>
      <c r="R33" s="1287"/>
      <c r="S33" s="1287"/>
      <c r="T33" s="1287"/>
      <c r="U33" s="1287"/>
      <c r="V33" s="1287"/>
      <c r="W33" s="1287"/>
      <c r="X33" s="1287"/>
      <c r="Y33" s="1287"/>
      <c r="Z33" s="1287"/>
      <c r="AA33" s="1287"/>
      <c r="AB33" s="1287"/>
      <c r="AC33" s="1287"/>
      <c r="AD33" s="1287"/>
      <c r="AE33" s="1287"/>
      <c r="AF33" s="1287"/>
      <c r="AG33" s="1748"/>
      <c r="AH33" s="1748"/>
      <c r="AI33" s="1748"/>
      <c r="AJ33" s="1748"/>
      <c r="AK33" s="1749"/>
      <c r="AL33" s="1750"/>
      <c r="AM33" s="1750"/>
      <c r="AN33" s="1750"/>
      <c r="AO33" s="1750"/>
      <c r="AP33" s="1750"/>
      <c r="AQ33" s="1750"/>
      <c r="AR33" s="1750"/>
      <c r="AS33" s="1750"/>
      <c r="AT33" s="1751"/>
      <c r="AU33" s="1287"/>
      <c r="AV33" s="1287"/>
      <c r="AW33" s="1287"/>
      <c r="AX33" s="1287"/>
      <c r="AY33" s="1287"/>
      <c r="AZ33" s="1287"/>
      <c r="BA33" s="1287"/>
      <c r="BB33" s="1287"/>
      <c r="BC33" s="1287"/>
      <c r="BD33" s="1287"/>
      <c r="BE33" s="1287"/>
      <c r="BF33" s="1287"/>
      <c r="BG33" s="1287"/>
      <c r="BH33" s="1287"/>
      <c r="BI33" s="1287"/>
      <c r="BJ33" s="1287"/>
      <c r="BK33" s="1287"/>
      <c r="BL33" s="1287"/>
      <c r="BM33" s="1287"/>
      <c r="BN33" s="1287"/>
      <c r="BO33" s="1287"/>
      <c r="BP33" s="1287"/>
      <c r="BQ33" s="1287"/>
      <c r="BR33" s="1748"/>
      <c r="BS33" s="1748"/>
      <c r="BT33" s="1748"/>
      <c r="BU33" s="1748"/>
      <c r="BV33" s="1749"/>
      <c r="BW33" s="1750"/>
      <c r="BX33" s="1750"/>
      <c r="BY33" s="1750"/>
      <c r="BZ33" s="1750"/>
      <c r="CA33" s="1750"/>
      <c r="CB33" s="1750"/>
      <c r="CC33" s="1750"/>
      <c r="CD33" s="1750"/>
      <c r="CE33" s="1751"/>
      <c r="CF33" s="1287"/>
      <c r="CG33" s="1287"/>
      <c r="CH33" s="1287"/>
      <c r="CI33" s="1287"/>
      <c r="CJ33" s="1287"/>
      <c r="CK33" s="1287"/>
      <c r="CL33" s="1287"/>
      <c r="CM33" s="1287"/>
      <c r="CN33" s="1287"/>
      <c r="CO33" s="1287"/>
      <c r="CP33" s="1287"/>
      <c r="CQ33" s="1287"/>
      <c r="CR33" s="1287"/>
      <c r="CS33" s="1287"/>
      <c r="CT33" s="1287"/>
      <c r="CU33" s="1287"/>
      <c r="CV33" s="1287"/>
      <c r="CW33" s="1287"/>
      <c r="CX33" s="1287"/>
      <c r="CY33" s="1287"/>
      <c r="CZ33" s="1287"/>
      <c r="DA33" s="1287"/>
      <c r="DB33" s="1287"/>
      <c r="DC33" s="1748"/>
      <c r="DD33" s="1748"/>
      <c r="DE33" s="1748"/>
      <c r="DF33" s="1748"/>
      <c r="DG33" s="1749"/>
    </row>
    <row r="34" spans="1:111" x14ac:dyDescent="0.35">
      <c r="A34" s="1750"/>
      <c r="B34" s="1750"/>
      <c r="C34" s="1750"/>
      <c r="D34" s="1750"/>
      <c r="E34" s="1750"/>
      <c r="F34" s="1750"/>
      <c r="G34" s="1750"/>
      <c r="H34" s="1750"/>
      <c r="I34" s="1751"/>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748"/>
      <c r="AH34" s="1748"/>
      <c r="AI34" s="1748"/>
      <c r="AJ34" s="1748"/>
      <c r="AK34" s="1749"/>
      <c r="AL34" s="1750"/>
      <c r="AM34" s="1750"/>
      <c r="AN34" s="1750"/>
      <c r="AO34" s="1750"/>
      <c r="AP34" s="1750"/>
      <c r="AQ34" s="1750"/>
      <c r="AR34" s="1750"/>
      <c r="AS34" s="1750"/>
      <c r="AT34" s="1751"/>
      <c r="AU34" s="1287"/>
      <c r="AV34" s="1287"/>
      <c r="AW34" s="1287"/>
      <c r="AX34" s="1287"/>
      <c r="AY34" s="1287"/>
      <c r="AZ34" s="1287"/>
      <c r="BA34" s="1287"/>
      <c r="BB34" s="1287"/>
      <c r="BC34" s="1287"/>
      <c r="BD34" s="1287"/>
      <c r="BE34" s="1287"/>
      <c r="BF34" s="1287"/>
      <c r="BG34" s="1287"/>
      <c r="BH34" s="1287"/>
      <c r="BI34" s="1287"/>
      <c r="BJ34" s="1287"/>
      <c r="BK34" s="1287"/>
      <c r="BL34" s="1287"/>
      <c r="BM34" s="1287"/>
      <c r="BN34" s="1287"/>
      <c r="BO34" s="1287"/>
      <c r="BP34" s="1287"/>
      <c r="BQ34" s="1287"/>
      <c r="BR34" s="1748"/>
      <c r="BS34" s="1748"/>
      <c r="BT34" s="1748"/>
      <c r="BU34" s="1748"/>
      <c r="BV34" s="1749"/>
      <c r="BW34" s="1750"/>
      <c r="BX34" s="1750"/>
      <c r="BY34" s="1750"/>
      <c r="BZ34" s="1750"/>
      <c r="CA34" s="1750"/>
      <c r="CB34" s="1750"/>
      <c r="CC34" s="1750"/>
      <c r="CD34" s="1750"/>
      <c r="CE34" s="1751"/>
      <c r="CF34" s="1287"/>
      <c r="CG34" s="1287"/>
      <c r="CH34" s="1287"/>
      <c r="CI34" s="1287"/>
      <c r="CJ34" s="1287"/>
      <c r="CK34" s="1287"/>
      <c r="CL34" s="1287"/>
      <c r="CM34" s="1287"/>
      <c r="CN34" s="1287"/>
      <c r="CO34" s="1287"/>
      <c r="CP34" s="1287"/>
      <c r="CQ34" s="1287"/>
      <c r="CR34" s="1287"/>
      <c r="CS34" s="1287"/>
      <c r="CT34" s="1287"/>
      <c r="CU34" s="1287"/>
      <c r="CV34" s="1287"/>
      <c r="CW34" s="1287"/>
      <c r="CX34" s="1287"/>
      <c r="CY34" s="1287"/>
      <c r="CZ34" s="1287"/>
      <c r="DA34" s="1287"/>
      <c r="DB34" s="1287"/>
      <c r="DC34" s="1748"/>
      <c r="DD34" s="1748"/>
      <c r="DE34" s="1748"/>
      <c r="DF34" s="1748"/>
      <c r="DG34" s="1749"/>
    </row>
    <row r="35" spans="1:111" x14ac:dyDescent="0.35">
      <c r="A35" s="1750"/>
      <c r="B35" s="1750"/>
      <c r="C35" s="1750"/>
      <c r="D35" s="1750"/>
      <c r="E35" s="1750"/>
      <c r="F35" s="1750"/>
      <c r="G35" s="1750"/>
      <c r="H35" s="1750"/>
      <c r="I35" s="1751"/>
      <c r="J35" s="1287"/>
      <c r="K35" s="1287"/>
      <c r="L35" s="1287"/>
      <c r="M35" s="1287"/>
      <c r="N35" s="1287"/>
      <c r="O35" s="1287"/>
      <c r="P35" s="1287"/>
      <c r="Q35" s="1287"/>
      <c r="R35" s="1287"/>
      <c r="S35" s="1287"/>
      <c r="T35" s="1287"/>
      <c r="U35" s="1287"/>
      <c r="V35" s="1287"/>
      <c r="W35" s="1287"/>
      <c r="X35" s="1287"/>
      <c r="Y35" s="1287"/>
      <c r="Z35" s="1287"/>
      <c r="AA35" s="1287"/>
      <c r="AB35" s="1287"/>
      <c r="AC35" s="1287"/>
      <c r="AD35" s="1287"/>
      <c r="AE35" s="1287"/>
      <c r="AF35" s="1287"/>
      <c r="AG35" s="1748"/>
      <c r="AH35" s="1748"/>
      <c r="AI35" s="1748"/>
      <c r="AJ35" s="1748"/>
      <c r="AK35" s="1749"/>
      <c r="AL35" s="1750"/>
      <c r="AM35" s="1750"/>
      <c r="AN35" s="1750"/>
      <c r="AO35" s="1750"/>
      <c r="AP35" s="1750"/>
      <c r="AQ35" s="1750"/>
      <c r="AR35" s="1750"/>
      <c r="AS35" s="1750"/>
      <c r="AT35" s="1751"/>
      <c r="AU35" s="1287"/>
      <c r="AV35" s="1287"/>
      <c r="AW35" s="1287"/>
      <c r="AX35" s="1287"/>
      <c r="AY35" s="1287"/>
      <c r="AZ35" s="1287"/>
      <c r="BA35" s="1287"/>
      <c r="BB35" s="1287"/>
      <c r="BC35" s="1287"/>
      <c r="BD35" s="1287"/>
      <c r="BE35" s="1287"/>
      <c r="BF35" s="1287"/>
      <c r="BG35" s="1287"/>
      <c r="BH35" s="1287"/>
      <c r="BI35" s="1287"/>
      <c r="BJ35" s="1287"/>
      <c r="BK35" s="1287"/>
      <c r="BL35" s="1287"/>
      <c r="BM35" s="1287"/>
      <c r="BN35" s="1287"/>
      <c r="BO35" s="1287"/>
      <c r="BP35" s="1287"/>
      <c r="BQ35" s="1287"/>
      <c r="BR35" s="1748"/>
      <c r="BS35" s="1748"/>
      <c r="BT35" s="1748"/>
      <c r="BU35" s="1748"/>
      <c r="BV35" s="1749"/>
      <c r="BW35" s="1750"/>
      <c r="BX35" s="1750"/>
      <c r="BY35" s="1750"/>
      <c r="BZ35" s="1750"/>
      <c r="CA35" s="1750"/>
      <c r="CB35" s="1750"/>
      <c r="CC35" s="1750"/>
      <c r="CD35" s="1750"/>
      <c r="CE35" s="1751"/>
      <c r="CF35" s="1287"/>
      <c r="CG35" s="1287"/>
      <c r="CH35" s="1287"/>
      <c r="CI35" s="1287"/>
      <c r="CJ35" s="1287"/>
      <c r="CK35" s="1287"/>
      <c r="CL35" s="1287"/>
      <c r="CM35" s="1287"/>
      <c r="CN35" s="1287"/>
      <c r="CO35" s="1287"/>
      <c r="CP35" s="1287"/>
      <c r="CQ35" s="1287"/>
      <c r="CR35" s="1287"/>
      <c r="CS35" s="1287"/>
      <c r="CT35" s="1287"/>
      <c r="CU35" s="1287"/>
      <c r="CV35" s="1287"/>
      <c r="CW35" s="1287"/>
      <c r="CX35" s="1287"/>
      <c r="CY35" s="1287"/>
      <c r="CZ35" s="1287"/>
      <c r="DA35" s="1287"/>
      <c r="DB35" s="1287"/>
      <c r="DC35" s="1748"/>
      <c r="DD35" s="1748"/>
      <c r="DE35" s="1748"/>
      <c r="DF35" s="1748"/>
      <c r="DG35" s="1749"/>
    </row>
    <row r="36" spans="1:111" x14ac:dyDescent="0.35">
      <c r="A36" s="1750"/>
      <c r="B36" s="1750"/>
      <c r="C36" s="1750"/>
      <c r="D36" s="1750"/>
      <c r="E36" s="1750"/>
      <c r="F36" s="1750"/>
      <c r="G36" s="1750"/>
      <c r="H36" s="1750"/>
      <c r="I36" s="1751"/>
      <c r="J36" s="1287"/>
      <c r="K36" s="1287"/>
      <c r="L36" s="1287"/>
      <c r="M36" s="1287"/>
      <c r="N36" s="1287"/>
      <c r="O36" s="1287"/>
      <c r="P36" s="1287"/>
      <c r="Q36" s="1287"/>
      <c r="R36" s="1287"/>
      <c r="S36" s="1287"/>
      <c r="T36" s="1287"/>
      <c r="U36" s="1287"/>
      <c r="V36" s="1287"/>
      <c r="W36" s="1287"/>
      <c r="X36" s="1287"/>
      <c r="Y36" s="1287"/>
      <c r="Z36" s="1287"/>
      <c r="AA36" s="1287"/>
      <c r="AB36" s="1287"/>
      <c r="AC36" s="1287"/>
      <c r="AD36" s="1287"/>
      <c r="AE36" s="1287"/>
      <c r="AF36" s="1287"/>
      <c r="AG36" s="1748"/>
      <c r="AH36" s="1748"/>
      <c r="AI36" s="1748"/>
      <c r="AJ36" s="1748"/>
      <c r="AK36" s="1749"/>
      <c r="AL36" s="1750"/>
      <c r="AM36" s="1750"/>
      <c r="AN36" s="1750"/>
      <c r="AO36" s="1750"/>
      <c r="AP36" s="1750"/>
      <c r="AQ36" s="1750"/>
      <c r="AR36" s="1750"/>
      <c r="AS36" s="1750"/>
      <c r="AT36" s="1751"/>
      <c r="AU36" s="1287"/>
      <c r="AV36" s="1287"/>
      <c r="AW36" s="1287"/>
      <c r="AX36" s="1287"/>
      <c r="AY36" s="1287"/>
      <c r="AZ36" s="1287"/>
      <c r="BA36" s="1287"/>
      <c r="BB36" s="1287"/>
      <c r="BC36" s="1287"/>
      <c r="BD36" s="1287"/>
      <c r="BE36" s="1287"/>
      <c r="BF36" s="1287"/>
      <c r="BG36" s="1287"/>
      <c r="BH36" s="1287"/>
      <c r="BI36" s="1287"/>
      <c r="BJ36" s="1287"/>
      <c r="BK36" s="1287"/>
      <c r="BL36" s="1287"/>
      <c r="BM36" s="1287"/>
      <c r="BN36" s="1287"/>
      <c r="BO36" s="1287"/>
      <c r="BP36" s="1287"/>
      <c r="BQ36" s="1287"/>
      <c r="BR36" s="1748"/>
      <c r="BS36" s="1748"/>
      <c r="BT36" s="1748"/>
      <c r="BU36" s="1748"/>
      <c r="BV36" s="1749"/>
      <c r="BW36" s="1750"/>
      <c r="BX36" s="1750"/>
      <c r="BY36" s="1750"/>
      <c r="BZ36" s="1750"/>
      <c r="CA36" s="1750"/>
      <c r="CB36" s="1750"/>
      <c r="CC36" s="1750"/>
      <c r="CD36" s="1750"/>
      <c r="CE36" s="1751"/>
      <c r="CF36" s="1287"/>
      <c r="CG36" s="1287"/>
      <c r="CH36" s="1287"/>
      <c r="CI36" s="1287"/>
      <c r="CJ36" s="1287"/>
      <c r="CK36" s="1287"/>
      <c r="CL36" s="1287"/>
      <c r="CM36" s="1287"/>
      <c r="CN36" s="1287"/>
      <c r="CO36" s="1287"/>
      <c r="CP36" s="1287"/>
      <c r="CQ36" s="1287"/>
      <c r="CR36" s="1287"/>
      <c r="CS36" s="1287"/>
      <c r="CT36" s="1287"/>
      <c r="CU36" s="1287"/>
      <c r="CV36" s="1287"/>
      <c r="CW36" s="1287"/>
      <c r="CX36" s="1287"/>
      <c r="CY36" s="1287"/>
      <c r="CZ36" s="1287"/>
      <c r="DA36" s="1287"/>
      <c r="DB36" s="1287"/>
      <c r="DC36" s="1748"/>
      <c r="DD36" s="1748"/>
      <c r="DE36" s="1748"/>
      <c r="DF36" s="1748"/>
      <c r="DG36" s="1749"/>
    </row>
    <row r="37" spans="1:111" x14ac:dyDescent="0.35">
      <c r="A37" s="1750"/>
      <c r="B37" s="1750"/>
      <c r="C37" s="1750"/>
      <c r="D37" s="1750"/>
      <c r="E37" s="1750"/>
      <c r="F37" s="1750"/>
      <c r="G37" s="1750"/>
      <c r="H37" s="1750"/>
      <c r="I37" s="1751"/>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287"/>
      <c r="AG37" s="1748"/>
      <c r="AH37" s="1748"/>
      <c r="AI37" s="1748"/>
      <c r="AJ37" s="1748"/>
      <c r="AK37" s="1749"/>
      <c r="AL37" s="1750"/>
      <c r="AM37" s="1750"/>
      <c r="AN37" s="1750"/>
      <c r="AO37" s="1750"/>
      <c r="AP37" s="1750"/>
      <c r="AQ37" s="1750"/>
      <c r="AR37" s="1750"/>
      <c r="AS37" s="1750"/>
      <c r="AT37" s="1751"/>
      <c r="AU37" s="1287"/>
      <c r="AV37" s="1287"/>
      <c r="AW37" s="1287"/>
      <c r="AX37" s="1287"/>
      <c r="AY37" s="1287"/>
      <c r="AZ37" s="1287"/>
      <c r="BA37" s="1287"/>
      <c r="BB37" s="1287"/>
      <c r="BC37" s="1287"/>
      <c r="BD37" s="1287"/>
      <c r="BE37" s="1287"/>
      <c r="BF37" s="1287"/>
      <c r="BG37" s="1287"/>
      <c r="BH37" s="1287"/>
      <c r="BI37" s="1287"/>
      <c r="BJ37" s="1287"/>
      <c r="BK37" s="1287"/>
      <c r="BL37" s="1287"/>
      <c r="BM37" s="1287"/>
      <c r="BN37" s="1287"/>
      <c r="BO37" s="1287"/>
      <c r="BP37" s="1287"/>
      <c r="BQ37" s="1287"/>
      <c r="BR37" s="1748"/>
      <c r="BS37" s="1748"/>
      <c r="BT37" s="1748"/>
      <c r="BU37" s="1748"/>
      <c r="BV37" s="1749"/>
      <c r="BW37" s="1750"/>
      <c r="BX37" s="1750"/>
      <c r="BY37" s="1750"/>
      <c r="BZ37" s="1750"/>
      <c r="CA37" s="1750"/>
      <c r="CB37" s="1750"/>
      <c r="CC37" s="1750"/>
      <c r="CD37" s="1750"/>
      <c r="CE37" s="1751"/>
      <c r="CF37" s="1287"/>
      <c r="CG37" s="1287"/>
      <c r="CH37" s="1287"/>
      <c r="CI37" s="1287"/>
      <c r="CJ37" s="1287"/>
      <c r="CK37" s="1287"/>
      <c r="CL37" s="1287"/>
      <c r="CM37" s="1287"/>
      <c r="CN37" s="1287"/>
      <c r="CO37" s="1287"/>
      <c r="CP37" s="1287"/>
      <c r="CQ37" s="1287"/>
      <c r="CR37" s="1287"/>
      <c r="CS37" s="1287"/>
      <c r="CT37" s="1287"/>
      <c r="CU37" s="1287"/>
      <c r="CV37" s="1287"/>
      <c r="CW37" s="1287"/>
      <c r="CX37" s="1287"/>
      <c r="CY37" s="1287"/>
      <c r="CZ37" s="1287"/>
      <c r="DA37" s="1287"/>
      <c r="DB37" s="1287"/>
      <c r="DC37" s="1748"/>
      <c r="DD37" s="1748"/>
      <c r="DE37" s="1748"/>
      <c r="DF37" s="1748"/>
      <c r="DG37" s="1749"/>
    </row>
    <row r="38" spans="1:111" x14ac:dyDescent="0.35">
      <c r="A38" s="1750"/>
      <c r="B38" s="1750"/>
      <c r="C38" s="1750"/>
      <c r="D38" s="1750"/>
      <c r="E38" s="1750"/>
      <c r="F38" s="1750"/>
      <c r="G38" s="1750"/>
      <c r="H38" s="1750"/>
      <c r="I38" s="1751"/>
      <c r="J38" s="1287"/>
      <c r="K38" s="1287"/>
      <c r="L38" s="1287"/>
      <c r="M38" s="1287"/>
      <c r="N38" s="1287"/>
      <c r="O38" s="1287"/>
      <c r="P38" s="1287"/>
      <c r="Q38" s="1287"/>
      <c r="R38" s="1287"/>
      <c r="S38" s="1287"/>
      <c r="T38" s="1287"/>
      <c r="U38" s="1287"/>
      <c r="V38" s="1287"/>
      <c r="W38" s="1287"/>
      <c r="X38" s="1287"/>
      <c r="Y38" s="1287"/>
      <c r="Z38" s="1287"/>
      <c r="AA38" s="1287"/>
      <c r="AB38" s="1287"/>
      <c r="AC38" s="1287"/>
      <c r="AD38" s="1287"/>
      <c r="AE38" s="1287"/>
      <c r="AF38" s="1287"/>
      <c r="AG38" s="1748"/>
      <c r="AH38" s="1748"/>
      <c r="AI38" s="1748"/>
      <c r="AJ38" s="1748"/>
      <c r="AK38" s="1749"/>
      <c r="AL38" s="1750"/>
      <c r="AM38" s="1750"/>
      <c r="AN38" s="1750"/>
      <c r="AO38" s="1750"/>
      <c r="AP38" s="1750"/>
      <c r="AQ38" s="1750"/>
      <c r="AR38" s="1750"/>
      <c r="AS38" s="1750"/>
      <c r="AT38" s="1751"/>
      <c r="AU38" s="1287"/>
      <c r="AV38" s="1287"/>
      <c r="AW38" s="1287"/>
      <c r="AX38" s="1287"/>
      <c r="AY38" s="1287"/>
      <c r="AZ38" s="1287"/>
      <c r="BA38" s="1287"/>
      <c r="BB38" s="1287"/>
      <c r="BC38" s="1287"/>
      <c r="BD38" s="1287"/>
      <c r="BE38" s="1287"/>
      <c r="BF38" s="1287"/>
      <c r="BG38" s="1287"/>
      <c r="BH38" s="1287"/>
      <c r="BI38" s="1287"/>
      <c r="BJ38" s="1287"/>
      <c r="BK38" s="1287"/>
      <c r="BL38" s="1287"/>
      <c r="BM38" s="1287"/>
      <c r="BN38" s="1287"/>
      <c r="BO38" s="1287"/>
      <c r="BP38" s="1287"/>
      <c r="BQ38" s="1287"/>
      <c r="BR38" s="1748"/>
      <c r="BS38" s="1748"/>
      <c r="BT38" s="1748"/>
      <c r="BU38" s="1748"/>
      <c r="BV38" s="1749"/>
      <c r="BW38" s="1750"/>
      <c r="BX38" s="1750"/>
      <c r="BY38" s="1750"/>
      <c r="BZ38" s="1750"/>
      <c r="CA38" s="1750"/>
      <c r="CB38" s="1750"/>
      <c r="CC38" s="1750"/>
      <c r="CD38" s="1750"/>
      <c r="CE38" s="1751"/>
      <c r="CF38" s="1287"/>
      <c r="CG38" s="1287"/>
      <c r="CH38" s="1287"/>
      <c r="CI38" s="1287"/>
      <c r="CJ38" s="1287"/>
      <c r="CK38" s="1287"/>
      <c r="CL38" s="1287"/>
      <c r="CM38" s="1287"/>
      <c r="CN38" s="1287"/>
      <c r="CO38" s="1287"/>
      <c r="CP38" s="1287"/>
      <c r="CQ38" s="1287"/>
      <c r="CR38" s="1287"/>
      <c r="CS38" s="1287"/>
      <c r="CT38" s="1287"/>
      <c r="CU38" s="1287"/>
      <c r="CV38" s="1287"/>
      <c r="CW38" s="1287"/>
      <c r="CX38" s="1287"/>
      <c r="CY38" s="1287"/>
      <c r="CZ38" s="1287"/>
      <c r="DA38" s="1287"/>
      <c r="DB38" s="1287"/>
      <c r="DC38" s="1748"/>
      <c r="DD38" s="1748"/>
      <c r="DE38" s="1748"/>
      <c r="DF38" s="1748"/>
      <c r="DG38" s="1749"/>
    </row>
    <row r="39" spans="1:111" x14ac:dyDescent="0.35">
      <c r="A39" s="1750"/>
      <c r="B39" s="1750"/>
      <c r="C39" s="1750"/>
      <c r="D39" s="1750"/>
      <c r="E39" s="1750"/>
      <c r="F39" s="1750"/>
      <c r="G39" s="1750"/>
      <c r="H39" s="1750"/>
      <c r="I39" s="1751"/>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748"/>
      <c r="AH39" s="1748"/>
      <c r="AI39" s="1748"/>
      <c r="AJ39" s="1748"/>
      <c r="AK39" s="1749"/>
      <c r="AL39" s="1750"/>
      <c r="AM39" s="1750"/>
      <c r="AN39" s="1750"/>
      <c r="AO39" s="1750"/>
      <c r="AP39" s="1750"/>
      <c r="AQ39" s="1750"/>
      <c r="AR39" s="1750"/>
      <c r="AS39" s="1750"/>
      <c r="AT39" s="1751"/>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748"/>
      <c r="BS39" s="1748"/>
      <c r="BT39" s="1748"/>
      <c r="BU39" s="1748"/>
      <c r="BV39" s="1749"/>
      <c r="BW39" s="1750"/>
      <c r="BX39" s="1750"/>
      <c r="BY39" s="1750"/>
      <c r="BZ39" s="1750"/>
      <c r="CA39" s="1750"/>
      <c r="CB39" s="1750"/>
      <c r="CC39" s="1750"/>
      <c r="CD39" s="1750"/>
      <c r="CE39" s="1751"/>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748"/>
      <c r="DD39" s="1748"/>
      <c r="DE39" s="1748"/>
      <c r="DF39" s="1748"/>
      <c r="DG39" s="1749"/>
    </row>
    <row r="40" spans="1:111" x14ac:dyDescent="0.35">
      <c r="A40" s="1750"/>
      <c r="B40" s="1750"/>
      <c r="C40" s="1750"/>
      <c r="D40" s="1750"/>
      <c r="E40" s="1750"/>
      <c r="F40" s="1750"/>
      <c r="G40" s="1750"/>
      <c r="H40" s="1750"/>
      <c r="I40" s="1751"/>
      <c r="J40" s="1287"/>
      <c r="K40" s="1287"/>
      <c r="L40" s="1287"/>
      <c r="M40" s="1287"/>
      <c r="N40" s="1287"/>
      <c r="O40" s="1287"/>
      <c r="P40" s="1287"/>
      <c r="Q40" s="1287"/>
      <c r="R40" s="1287"/>
      <c r="S40" s="1287"/>
      <c r="T40" s="1287"/>
      <c r="U40" s="1287"/>
      <c r="V40" s="1287"/>
      <c r="W40" s="1287"/>
      <c r="X40" s="1287"/>
      <c r="Y40" s="1287"/>
      <c r="Z40" s="1287"/>
      <c r="AA40" s="1287"/>
      <c r="AB40" s="1287"/>
      <c r="AC40" s="1287"/>
      <c r="AD40" s="1287"/>
      <c r="AE40" s="1287"/>
      <c r="AF40" s="1287"/>
      <c r="AG40" s="1748"/>
      <c r="AH40" s="1748"/>
      <c r="AI40" s="1748"/>
      <c r="AJ40" s="1748"/>
      <c r="AK40" s="1749"/>
      <c r="AL40" s="1750"/>
      <c r="AM40" s="1750"/>
      <c r="AN40" s="1750"/>
      <c r="AO40" s="1750"/>
      <c r="AP40" s="1750"/>
      <c r="AQ40" s="1750"/>
      <c r="AR40" s="1750"/>
      <c r="AS40" s="1750"/>
      <c r="AT40" s="1751"/>
      <c r="AU40" s="1287"/>
      <c r="AV40" s="1287"/>
      <c r="AW40" s="1287"/>
      <c r="AX40" s="1287"/>
      <c r="AY40" s="1287"/>
      <c r="AZ40" s="1287"/>
      <c r="BA40" s="1287"/>
      <c r="BB40" s="1287"/>
      <c r="BC40" s="1287"/>
      <c r="BD40" s="1287"/>
      <c r="BE40" s="1287"/>
      <c r="BF40" s="1287"/>
      <c r="BG40" s="1287"/>
      <c r="BH40" s="1287"/>
      <c r="BI40" s="1287"/>
      <c r="BJ40" s="1287"/>
      <c r="BK40" s="1287"/>
      <c r="BL40" s="1287"/>
      <c r="BM40" s="1287"/>
      <c r="BN40" s="1287"/>
      <c r="BO40" s="1287"/>
      <c r="BP40" s="1287"/>
      <c r="BQ40" s="1287"/>
      <c r="BR40" s="1748"/>
      <c r="BS40" s="1748"/>
      <c r="BT40" s="1748"/>
      <c r="BU40" s="1748"/>
      <c r="BV40" s="1749"/>
      <c r="BW40" s="1750"/>
      <c r="BX40" s="1750"/>
      <c r="BY40" s="1750"/>
      <c r="BZ40" s="1750"/>
      <c r="CA40" s="1750"/>
      <c r="CB40" s="1750"/>
      <c r="CC40" s="1750"/>
      <c r="CD40" s="1750"/>
      <c r="CE40" s="1751"/>
      <c r="CF40" s="1287"/>
      <c r="CG40" s="1287"/>
      <c r="CH40" s="1287"/>
      <c r="CI40" s="1287"/>
      <c r="CJ40" s="1287"/>
      <c r="CK40" s="1287"/>
      <c r="CL40" s="1287"/>
      <c r="CM40" s="1287"/>
      <c r="CN40" s="1287"/>
      <c r="CO40" s="1287"/>
      <c r="CP40" s="1287"/>
      <c r="CQ40" s="1287"/>
      <c r="CR40" s="1287"/>
      <c r="CS40" s="1287"/>
      <c r="CT40" s="1287"/>
      <c r="CU40" s="1287"/>
      <c r="CV40" s="1287"/>
      <c r="CW40" s="1287"/>
      <c r="CX40" s="1287"/>
      <c r="CY40" s="1287"/>
      <c r="CZ40" s="1287"/>
      <c r="DA40" s="1287"/>
      <c r="DB40" s="1287"/>
      <c r="DC40" s="1748"/>
      <c r="DD40" s="1748"/>
      <c r="DE40" s="1748"/>
      <c r="DF40" s="1748"/>
      <c r="DG40" s="1749"/>
    </row>
    <row r="41" spans="1:111" x14ac:dyDescent="0.35">
      <c r="A41" s="1750"/>
      <c r="B41" s="1750"/>
      <c r="C41" s="1750"/>
      <c r="D41" s="1750"/>
      <c r="E41" s="1750"/>
      <c r="F41" s="1750"/>
      <c r="G41" s="1750"/>
      <c r="H41" s="1750"/>
      <c r="I41" s="1751"/>
      <c r="J41" s="1287"/>
      <c r="K41" s="1287"/>
      <c r="L41" s="1287"/>
      <c r="M41" s="1287"/>
      <c r="N41" s="1287"/>
      <c r="O41" s="1287"/>
      <c r="P41" s="1287"/>
      <c r="Q41" s="1287"/>
      <c r="R41" s="1287"/>
      <c r="S41" s="1287"/>
      <c r="T41" s="1287"/>
      <c r="U41" s="1287"/>
      <c r="V41" s="1287"/>
      <c r="W41" s="1287"/>
      <c r="X41" s="1287"/>
      <c r="Y41" s="1287"/>
      <c r="Z41" s="1287"/>
      <c r="AA41" s="1287"/>
      <c r="AB41" s="1287"/>
      <c r="AC41" s="1287"/>
      <c r="AD41" s="1287"/>
      <c r="AE41" s="1287"/>
      <c r="AF41" s="1287"/>
      <c r="AG41" s="1748"/>
      <c r="AH41" s="1748"/>
      <c r="AI41" s="1748"/>
      <c r="AJ41" s="1748"/>
      <c r="AK41" s="1749"/>
      <c r="AL41" s="1750"/>
      <c r="AM41" s="1750"/>
      <c r="AN41" s="1750"/>
      <c r="AO41" s="1750"/>
      <c r="AP41" s="1750"/>
      <c r="AQ41" s="1750"/>
      <c r="AR41" s="1750"/>
      <c r="AS41" s="1750"/>
      <c r="AT41" s="1751"/>
      <c r="AU41" s="1287"/>
      <c r="AV41" s="1287"/>
      <c r="AW41" s="1287"/>
      <c r="AX41" s="1287"/>
      <c r="AY41" s="1287"/>
      <c r="AZ41" s="1287"/>
      <c r="BA41" s="1287"/>
      <c r="BB41" s="1287"/>
      <c r="BC41" s="1287"/>
      <c r="BD41" s="1287"/>
      <c r="BE41" s="1287"/>
      <c r="BF41" s="1287"/>
      <c r="BG41" s="1287"/>
      <c r="BH41" s="1287"/>
      <c r="BI41" s="1287"/>
      <c r="BJ41" s="1287"/>
      <c r="BK41" s="1287"/>
      <c r="BL41" s="1287"/>
      <c r="BM41" s="1287"/>
      <c r="BN41" s="1287"/>
      <c r="BO41" s="1287"/>
      <c r="BP41" s="1287"/>
      <c r="BQ41" s="1287"/>
      <c r="BR41" s="1748"/>
      <c r="BS41" s="1748"/>
      <c r="BT41" s="1748"/>
      <c r="BU41" s="1748"/>
      <c r="BV41" s="1749"/>
      <c r="BW41" s="1750"/>
      <c r="BX41" s="1750"/>
      <c r="BY41" s="1750"/>
      <c r="BZ41" s="1750"/>
      <c r="CA41" s="1750"/>
      <c r="CB41" s="1750"/>
      <c r="CC41" s="1750"/>
      <c r="CD41" s="1750"/>
      <c r="CE41" s="1751"/>
      <c r="CF41" s="1287"/>
      <c r="CG41" s="1287"/>
      <c r="CH41" s="1287"/>
      <c r="CI41" s="1287"/>
      <c r="CJ41" s="1287"/>
      <c r="CK41" s="1287"/>
      <c r="CL41" s="1287"/>
      <c r="CM41" s="1287"/>
      <c r="CN41" s="1287"/>
      <c r="CO41" s="1287"/>
      <c r="CP41" s="1287"/>
      <c r="CQ41" s="1287"/>
      <c r="CR41" s="1287"/>
      <c r="CS41" s="1287"/>
      <c r="CT41" s="1287"/>
      <c r="CU41" s="1287"/>
      <c r="CV41" s="1287"/>
      <c r="CW41" s="1287"/>
      <c r="CX41" s="1287"/>
      <c r="CY41" s="1287"/>
      <c r="CZ41" s="1287"/>
      <c r="DA41" s="1287"/>
      <c r="DB41" s="1287"/>
      <c r="DC41" s="1748"/>
      <c r="DD41" s="1748"/>
      <c r="DE41" s="1748"/>
      <c r="DF41" s="1748"/>
      <c r="DG41" s="1749"/>
    </row>
    <row r="42" spans="1:111" x14ac:dyDescent="0.35">
      <c r="A42" s="1750"/>
      <c r="B42" s="1750"/>
      <c r="C42" s="1750"/>
      <c r="D42" s="1750"/>
      <c r="E42" s="1750"/>
      <c r="F42" s="1750"/>
      <c r="G42" s="1750"/>
      <c r="H42" s="1750"/>
      <c r="I42" s="1751"/>
      <c r="J42" s="1287"/>
      <c r="K42" s="1287"/>
      <c r="L42" s="1287"/>
      <c r="M42" s="1287"/>
      <c r="N42" s="1287"/>
      <c r="O42" s="1287"/>
      <c r="P42" s="1287"/>
      <c r="Q42" s="1287"/>
      <c r="R42" s="1287"/>
      <c r="S42" s="1287"/>
      <c r="T42" s="1287"/>
      <c r="U42" s="1287"/>
      <c r="V42" s="1287"/>
      <c r="W42" s="1287"/>
      <c r="X42" s="1287"/>
      <c r="Y42" s="1287"/>
      <c r="Z42" s="1287"/>
      <c r="AA42" s="1287"/>
      <c r="AB42" s="1287"/>
      <c r="AC42" s="1287"/>
      <c r="AD42" s="1287"/>
      <c r="AE42" s="1287"/>
      <c r="AF42" s="1287"/>
      <c r="AG42" s="1748"/>
      <c r="AH42" s="1748"/>
      <c r="AI42" s="1748"/>
      <c r="AJ42" s="1748"/>
      <c r="AK42" s="1749"/>
      <c r="AL42" s="1750"/>
      <c r="AM42" s="1750"/>
      <c r="AN42" s="1750"/>
      <c r="AO42" s="1750"/>
      <c r="AP42" s="1750"/>
      <c r="AQ42" s="1750"/>
      <c r="AR42" s="1750"/>
      <c r="AS42" s="1750"/>
      <c r="AT42" s="1751"/>
      <c r="AU42" s="1287"/>
      <c r="AV42" s="1287"/>
      <c r="AW42" s="1287"/>
      <c r="AX42" s="1287"/>
      <c r="AY42" s="1287"/>
      <c r="AZ42" s="1287"/>
      <c r="BA42" s="1287"/>
      <c r="BB42" s="1287"/>
      <c r="BC42" s="1287"/>
      <c r="BD42" s="1287"/>
      <c r="BE42" s="1287"/>
      <c r="BF42" s="1287"/>
      <c r="BG42" s="1287"/>
      <c r="BH42" s="1287"/>
      <c r="BI42" s="1287"/>
      <c r="BJ42" s="1287"/>
      <c r="BK42" s="1287"/>
      <c r="BL42" s="1287"/>
      <c r="BM42" s="1287"/>
      <c r="BN42" s="1287"/>
      <c r="BO42" s="1287"/>
      <c r="BP42" s="1287"/>
      <c r="BQ42" s="1287"/>
      <c r="BR42" s="1748"/>
      <c r="BS42" s="1748"/>
      <c r="BT42" s="1748"/>
      <c r="BU42" s="1748"/>
      <c r="BV42" s="1749"/>
      <c r="BW42" s="1750"/>
      <c r="BX42" s="1750"/>
      <c r="BY42" s="1750"/>
      <c r="BZ42" s="1750"/>
      <c r="CA42" s="1750"/>
      <c r="CB42" s="1750"/>
      <c r="CC42" s="1750"/>
      <c r="CD42" s="1750"/>
      <c r="CE42" s="1751"/>
      <c r="CF42" s="1287"/>
      <c r="CG42" s="1287"/>
      <c r="CH42" s="1287"/>
      <c r="CI42" s="1287"/>
      <c r="CJ42" s="1287"/>
      <c r="CK42" s="1287"/>
      <c r="CL42" s="1287"/>
      <c r="CM42" s="1287"/>
      <c r="CN42" s="1287"/>
      <c r="CO42" s="1287"/>
      <c r="CP42" s="1287"/>
      <c r="CQ42" s="1287"/>
      <c r="CR42" s="1287"/>
      <c r="CS42" s="1287"/>
      <c r="CT42" s="1287"/>
      <c r="CU42" s="1287"/>
      <c r="CV42" s="1287"/>
      <c r="CW42" s="1287"/>
      <c r="CX42" s="1287"/>
      <c r="CY42" s="1287"/>
      <c r="CZ42" s="1287"/>
      <c r="DA42" s="1287"/>
      <c r="DB42" s="1287"/>
      <c r="DC42" s="1748"/>
      <c r="DD42" s="1748"/>
      <c r="DE42" s="1748"/>
      <c r="DF42" s="1748"/>
      <c r="DG42" s="1749"/>
    </row>
    <row r="43" spans="1:111" x14ac:dyDescent="0.35">
      <c r="A43" s="1750"/>
      <c r="B43" s="1750"/>
      <c r="C43" s="1750"/>
      <c r="D43" s="1750"/>
      <c r="E43" s="1750"/>
      <c r="F43" s="1750"/>
      <c r="G43" s="1750"/>
      <c r="H43" s="1750"/>
      <c r="I43" s="1751"/>
      <c r="J43" s="1287"/>
      <c r="K43" s="1287"/>
      <c r="L43" s="1287"/>
      <c r="M43" s="1287"/>
      <c r="N43" s="1287"/>
      <c r="O43" s="1287"/>
      <c r="P43" s="1287"/>
      <c r="Q43" s="1287"/>
      <c r="R43" s="1287"/>
      <c r="S43" s="1287"/>
      <c r="T43" s="1287"/>
      <c r="U43" s="1287"/>
      <c r="V43" s="1287"/>
      <c r="W43" s="1287"/>
      <c r="X43" s="1287"/>
      <c r="Y43" s="1287"/>
      <c r="Z43" s="1287"/>
      <c r="AA43" s="1287"/>
      <c r="AB43" s="1287"/>
      <c r="AC43" s="1287"/>
      <c r="AD43" s="1287"/>
      <c r="AE43" s="1287"/>
      <c r="AF43" s="1287"/>
      <c r="AG43" s="1748"/>
      <c r="AH43" s="1748"/>
      <c r="AI43" s="1748"/>
      <c r="AJ43" s="1748"/>
      <c r="AK43" s="1749"/>
      <c r="AL43" s="1750"/>
      <c r="AM43" s="1750"/>
      <c r="AN43" s="1750"/>
      <c r="AO43" s="1750"/>
      <c r="AP43" s="1750"/>
      <c r="AQ43" s="1750"/>
      <c r="AR43" s="1750"/>
      <c r="AS43" s="1750"/>
      <c r="AT43" s="1751"/>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748"/>
      <c r="BS43" s="1748"/>
      <c r="BT43" s="1748"/>
      <c r="BU43" s="1748"/>
      <c r="BV43" s="1749"/>
      <c r="BW43" s="1750"/>
      <c r="BX43" s="1750"/>
      <c r="BY43" s="1750"/>
      <c r="BZ43" s="1750"/>
      <c r="CA43" s="1750"/>
      <c r="CB43" s="1750"/>
      <c r="CC43" s="1750"/>
      <c r="CD43" s="1750"/>
      <c r="CE43" s="1751"/>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748"/>
      <c r="DD43" s="1748"/>
      <c r="DE43" s="1748"/>
      <c r="DF43" s="1748"/>
      <c r="DG43" s="1749"/>
    </row>
    <row r="44" spans="1:111" x14ac:dyDescent="0.35">
      <c r="A44" s="1750"/>
      <c r="B44" s="1750"/>
      <c r="C44" s="1750"/>
      <c r="D44" s="1750"/>
      <c r="E44" s="1750"/>
      <c r="F44" s="1750"/>
      <c r="G44" s="1750"/>
      <c r="H44" s="1750"/>
      <c r="I44" s="1751"/>
      <c r="J44" s="1287"/>
      <c r="K44" s="1287"/>
      <c r="L44" s="1287"/>
      <c r="M44" s="1287"/>
      <c r="N44" s="1287"/>
      <c r="O44" s="1287"/>
      <c r="P44" s="1287"/>
      <c r="Q44" s="1287"/>
      <c r="R44" s="1287"/>
      <c r="S44" s="1287"/>
      <c r="T44" s="1287"/>
      <c r="U44" s="1287"/>
      <c r="V44" s="1287"/>
      <c r="W44" s="1287"/>
      <c r="X44" s="1287"/>
      <c r="Y44" s="1287"/>
      <c r="Z44" s="1287"/>
      <c r="AA44" s="1287"/>
      <c r="AB44" s="1287"/>
      <c r="AC44" s="1287"/>
      <c r="AD44" s="1287"/>
      <c r="AE44" s="1287"/>
      <c r="AF44" s="1287"/>
      <c r="AG44" s="1748"/>
      <c r="AH44" s="1748"/>
      <c r="AI44" s="1748"/>
      <c r="AJ44" s="1748"/>
      <c r="AK44" s="1749"/>
      <c r="AL44" s="1750"/>
      <c r="AM44" s="1750"/>
      <c r="AN44" s="1750"/>
      <c r="AO44" s="1750"/>
      <c r="AP44" s="1750"/>
      <c r="AQ44" s="1750"/>
      <c r="AR44" s="1750"/>
      <c r="AS44" s="1750"/>
      <c r="AT44" s="1751"/>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748"/>
      <c r="BS44" s="1748"/>
      <c r="BT44" s="1748"/>
      <c r="BU44" s="1748"/>
      <c r="BV44" s="1749"/>
      <c r="BW44" s="1750"/>
      <c r="BX44" s="1750"/>
      <c r="BY44" s="1750"/>
      <c r="BZ44" s="1750"/>
      <c r="CA44" s="1750"/>
      <c r="CB44" s="1750"/>
      <c r="CC44" s="1750"/>
      <c r="CD44" s="1750"/>
      <c r="CE44" s="1751"/>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748"/>
      <c r="DD44" s="1748"/>
      <c r="DE44" s="1748"/>
      <c r="DF44" s="1748"/>
      <c r="DG44" s="1749"/>
    </row>
    <row r="45" spans="1:111" x14ac:dyDescent="0.35">
      <c r="A45" s="1750"/>
      <c r="B45" s="1750"/>
      <c r="C45" s="1750"/>
      <c r="D45" s="1750"/>
      <c r="E45" s="1750"/>
      <c r="F45" s="1750"/>
      <c r="G45" s="1750"/>
      <c r="H45" s="1750"/>
      <c r="I45" s="1751"/>
      <c r="J45" s="1287"/>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748"/>
      <c r="AH45" s="1748"/>
      <c r="AI45" s="1748"/>
      <c r="AJ45" s="1748"/>
      <c r="AK45" s="1749"/>
      <c r="AL45" s="1750"/>
      <c r="AM45" s="1750"/>
      <c r="AN45" s="1750"/>
      <c r="AO45" s="1750"/>
      <c r="AP45" s="1750"/>
      <c r="AQ45" s="1750"/>
      <c r="AR45" s="1750"/>
      <c r="AS45" s="1750"/>
      <c r="AT45" s="1751"/>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748"/>
      <c r="BS45" s="1748"/>
      <c r="BT45" s="1748"/>
      <c r="BU45" s="1748"/>
      <c r="BV45" s="1749"/>
      <c r="BW45" s="1750"/>
      <c r="BX45" s="1750"/>
      <c r="BY45" s="1750"/>
      <c r="BZ45" s="1750"/>
      <c r="CA45" s="1750"/>
      <c r="CB45" s="1750"/>
      <c r="CC45" s="1750"/>
      <c r="CD45" s="1750"/>
      <c r="CE45" s="1751"/>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748"/>
      <c r="DD45" s="1748"/>
      <c r="DE45" s="1748"/>
      <c r="DF45" s="1748"/>
      <c r="DG45" s="1749"/>
    </row>
    <row r="46" spans="1:111" x14ac:dyDescent="0.35">
      <c r="A46" s="1750"/>
      <c r="B46" s="1750"/>
      <c r="C46" s="1750"/>
      <c r="D46" s="1750"/>
      <c r="E46" s="1750"/>
      <c r="F46" s="1750"/>
      <c r="G46" s="1750"/>
      <c r="H46" s="1750"/>
      <c r="I46" s="1751"/>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748"/>
      <c r="AH46" s="1748"/>
      <c r="AI46" s="1748"/>
      <c r="AJ46" s="1748"/>
      <c r="AK46" s="1749"/>
      <c r="AL46" s="1750"/>
      <c r="AM46" s="1750"/>
      <c r="AN46" s="1750"/>
      <c r="AO46" s="1750"/>
      <c r="AP46" s="1750"/>
      <c r="AQ46" s="1750"/>
      <c r="AR46" s="1750"/>
      <c r="AS46" s="1750"/>
      <c r="AT46" s="1751"/>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748"/>
      <c r="BS46" s="1748"/>
      <c r="BT46" s="1748"/>
      <c r="BU46" s="1748"/>
      <c r="BV46" s="1749"/>
      <c r="BW46" s="1750"/>
      <c r="BX46" s="1750"/>
      <c r="BY46" s="1750"/>
      <c r="BZ46" s="1750"/>
      <c r="CA46" s="1750"/>
      <c r="CB46" s="1750"/>
      <c r="CC46" s="1750"/>
      <c r="CD46" s="1750"/>
      <c r="CE46" s="1751"/>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748"/>
      <c r="DD46" s="1748"/>
      <c r="DE46" s="1748"/>
      <c r="DF46" s="1748"/>
      <c r="DG46" s="1749"/>
    </row>
    <row r="47" spans="1:111" x14ac:dyDescent="0.35">
      <c r="A47" s="1750"/>
      <c r="B47" s="1750"/>
      <c r="C47" s="1750"/>
      <c r="D47" s="1750"/>
      <c r="E47" s="1750"/>
      <c r="F47" s="1750"/>
      <c r="G47" s="1750"/>
      <c r="H47" s="1750"/>
      <c r="I47" s="1751"/>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748"/>
      <c r="AH47" s="1748"/>
      <c r="AI47" s="1748"/>
      <c r="AJ47" s="1748"/>
      <c r="AK47" s="1749"/>
      <c r="AL47" s="1750"/>
      <c r="AM47" s="1750"/>
      <c r="AN47" s="1750"/>
      <c r="AO47" s="1750"/>
      <c r="AP47" s="1750"/>
      <c r="AQ47" s="1750"/>
      <c r="AR47" s="1750"/>
      <c r="AS47" s="1750"/>
      <c r="AT47" s="1751"/>
      <c r="AU47" s="1287"/>
      <c r="AV47" s="1287"/>
      <c r="AW47" s="1287"/>
      <c r="AX47" s="1287"/>
      <c r="AY47" s="1287"/>
      <c r="AZ47" s="1287"/>
      <c r="BA47" s="1287"/>
      <c r="BB47" s="1287"/>
      <c r="BC47" s="1287"/>
      <c r="BD47" s="1287"/>
      <c r="BE47" s="1287"/>
      <c r="BF47" s="1287"/>
      <c r="BG47" s="1287"/>
      <c r="BH47" s="1287"/>
      <c r="BI47" s="1287"/>
      <c r="BJ47" s="1287"/>
      <c r="BK47" s="1287"/>
      <c r="BL47" s="1287"/>
      <c r="BM47" s="1287"/>
      <c r="BN47" s="1287"/>
      <c r="BO47" s="1287"/>
      <c r="BP47" s="1287"/>
      <c r="BQ47" s="1287"/>
      <c r="BR47" s="1748"/>
      <c r="BS47" s="1748"/>
      <c r="BT47" s="1748"/>
      <c r="BU47" s="1748"/>
      <c r="BV47" s="1749"/>
      <c r="BW47" s="1750"/>
      <c r="BX47" s="1750"/>
      <c r="BY47" s="1750"/>
      <c r="BZ47" s="1750"/>
      <c r="CA47" s="1750"/>
      <c r="CB47" s="1750"/>
      <c r="CC47" s="1750"/>
      <c r="CD47" s="1750"/>
      <c r="CE47" s="1751"/>
      <c r="CF47" s="1287"/>
      <c r="CG47" s="1287"/>
      <c r="CH47" s="1287"/>
      <c r="CI47" s="1287"/>
      <c r="CJ47" s="1287"/>
      <c r="CK47" s="1287"/>
      <c r="CL47" s="1287"/>
      <c r="CM47" s="1287"/>
      <c r="CN47" s="1287"/>
      <c r="CO47" s="1287"/>
      <c r="CP47" s="1287"/>
      <c r="CQ47" s="1287"/>
      <c r="CR47" s="1287"/>
      <c r="CS47" s="1287"/>
      <c r="CT47" s="1287"/>
      <c r="CU47" s="1287"/>
      <c r="CV47" s="1287"/>
      <c r="CW47" s="1287"/>
      <c r="CX47" s="1287"/>
      <c r="CY47" s="1287"/>
      <c r="CZ47" s="1287"/>
      <c r="DA47" s="1287"/>
      <c r="DB47" s="1287"/>
      <c r="DC47" s="1748"/>
      <c r="DD47" s="1748"/>
      <c r="DE47" s="1748"/>
      <c r="DF47" s="1748"/>
      <c r="DG47" s="1749"/>
    </row>
    <row r="48" spans="1:111" x14ac:dyDescent="0.35">
      <c r="A48" s="1750"/>
      <c r="B48" s="1750"/>
      <c r="C48" s="1750"/>
      <c r="D48" s="1750"/>
      <c r="E48" s="1750"/>
      <c r="F48" s="1750"/>
      <c r="G48" s="1750"/>
      <c r="H48" s="1750"/>
      <c r="I48" s="1751"/>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748"/>
      <c r="AH48" s="1748"/>
      <c r="AI48" s="1748"/>
      <c r="AJ48" s="1748"/>
      <c r="AK48" s="1749"/>
      <c r="AL48" s="1750"/>
      <c r="AM48" s="1750"/>
      <c r="AN48" s="1750"/>
      <c r="AO48" s="1750"/>
      <c r="AP48" s="1750"/>
      <c r="AQ48" s="1750"/>
      <c r="AR48" s="1750"/>
      <c r="AS48" s="1750"/>
      <c r="AT48" s="1751"/>
      <c r="AU48" s="1287"/>
      <c r="AV48" s="1287"/>
      <c r="AW48" s="1287"/>
      <c r="AX48" s="1287"/>
      <c r="AY48" s="1287"/>
      <c r="AZ48" s="1287"/>
      <c r="BA48" s="1287"/>
      <c r="BB48" s="1287"/>
      <c r="BC48" s="1287"/>
      <c r="BD48" s="1287"/>
      <c r="BE48" s="1287"/>
      <c r="BF48" s="1287"/>
      <c r="BG48" s="1287"/>
      <c r="BH48" s="1287"/>
      <c r="BI48" s="1287"/>
      <c r="BJ48" s="1287"/>
      <c r="BK48" s="1287"/>
      <c r="BL48" s="1287"/>
      <c r="BM48" s="1287"/>
      <c r="BN48" s="1287"/>
      <c r="BO48" s="1287"/>
      <c r="BP48" s="1287"/>
      <c r="BQ48" s="1287"/>
      <c r="BR48" s="1748"/>
      <c r="BS48" s="1748"/>
      <c r="BT48" s="1748"/>
      <c r="BU48" s="1748"/>
      <c r="BV48" s="1749"/>
      <c r="BW48" s="1750"/>
      <c r="BX48" s="1750"/>
      <c r="BY48" s="1750"/>
      <c r="BZ48" s="1750"/>
      <c r="CA48" s="1750"/>
      <c r="CB48" s="1750"/>
      <c r="CC48" s="1750"/>
      <c r="CD48" s="1750"/>
      <c r="CE48" s="1751"/>
      <c r="CF48" s="1287"/>
      <c r="CG48" s="1287"/>
      <c r="CH48" s="1287"/>
      <c r="CI48" s="1287"/>
      <c r="CJ48" s="1287"/>
      <c r="CK48" s="1287"/>
      <c r="CL48" s="1287"/>
      <c r="CM48" s="1287"/>
      <c r="CN48" s="1287"/>
      <c r="CO48" s="1287"/>
      <c r="CP48" s="1287"/>
      <c r="CQ48" s="1287"/>
      <c r="CR48" s="1287"/>
      <c r="CS48" s="1287"/>
      <c r="CT48" s="1287"/>
      <c r="CU48" s="1287"/>
      <c r="CV48" s="1287"/>
      <c r="CW48" s="1287"/>
      <c r="CX48" s="1287"/>
      <c r="CY48" s="1287"/>
      <c r="CZ48" s="1287"/>
      <c r="DA48" s="1287"/>
      <c r="DB48" s="1287"/>
      <c r="DC48" s="1748"/>
      <c r="DD48" s="1748"/>
      <c r="DE48" s="1748"/>
      <c r="DF48" s="1748"/>
      <c r="DG48" s="1749"/>
    </row>
    <row r="49" spans="1:111" x14ac:dyDescent="0.35">
      <c r="A49" s="1750"/>
      <c r="B49" s="1750"/>
      <c r="C49" s="1750"/>
      <c r="D49" s="1750"/>
      <c r="E49" s="1750"/>
      <c r="F49" s="1750"/>
      <c r="G49" s="1750"/>
      <c r="H49" s="1750"/>
      <c r="I49" s="1751"/>
      <c r="J49" s="1287"/>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748"/>
      <c r="AH49" s="1748"/>
      <c r="AI49" s="1748"/>
      <c r="AJ49" s="1748"/>
      <c r="AK49" s="1749"/>
      <c r="AL49" s="1750"/>
      <c r="AM49" s="1750"/>
      <c r="AN49" s="1750"/>
      <c r="AO49" s="1750"/>
      <c r="AP49" s="1750"/>
      <c r="AQ49" s="1750"/>
      <c r="AR49" s="1750"/>
      <c r="AS49" s="1750"/>
      <c r="AT49" s="1751"/>
      <c r="AU49" s="1287"/>
      <c r="AV49" s="1287"/>
      <c r="AW49" s="1287"/>
      <c r="AX49" s="1287"/>
      <c r="AY49" s="1287"/>
      <c r="AZ49" s="1287"/>
      <c r="BA49" s="1287"/>
      <c r="BB49" s="1287"/>
      <c r="BC49" s="1287"/>
      <c r="BD49" s="1287"/>
      <c r="BE49" s="1287"/>
      <c r="BF49" s="1287"/>
      <c r="BG49" s="1287"/>
      <c r="BH49" s="1287"/>
      <c r="BI49" s="1287"/>
      <c r="BJ49" s="1287"/>
      <c r="BK49" s="1287"/>
      <c r="BL49" s="1287"/>
      <c r="BM49" s="1287"/>
      <c r="BN49" s="1287"/>
      <c r="BO49" s="1287"/>
      <c r="BP49" s="1287"/>
      <c r="BQ49" s="1287"/>
      <c r="BR49" s="1748"/>
      <c r="BS49" s="1748"/>
      <c r="BT49" s="1748"/>
      <c r="BU49" s="1748"/>
      <c r="BV49" s="1749"/>
      <c r="BW49" s="1750"/>
      <c r="BX49" s="1750"/>
      <c r="BY49" s="1750"/>
      <c r="BZ49" s="1750"/>
      <c r="CA49" s="1750"/>
      <c r="CB49" s="1750"/>
      <c r="CC49" s="1750"/>
      <c r="CD49" s="1750"/>
      <c r="CE49" s="1751"/>
      <c r="CF49" s="1287"/>
      <c r="CG49" s="1287"/>
      <c r="CH49" s="1287"/>
      <c r="CI49" s="1287"/>
      <c r="CJ49" s="1287"/>
      <c r="CK49" s="1287"/>
      <c r="CL49" s="1287"/>
      <c r="CM49" s="1287"/>
      <c r="CN49" s="1287"/>
      <c r="CO49" s="1287"/>
      <c r="CP49" s="1287"/>
      <c r="CQ49" s="1287"/>
      <c r="CR49" s="1287"/>
      <c r="CS49" s="1287"/>
      <c r="CT49" s="1287"/>
      <c r="CU49" s="1287"/>
      <c r="CV49" s="1287"/>
      <c r="CW49" s="1287"/>
      <c r="CX49" s="1287"/>
      <c r="CY49" s="1287"/>
      <c r="CZ49" s="1287"/>
      <c r="DA49" s="1287"/>
      <c r="DB49" s="1287"/>
      <c r="DC49" s="1748"/>
      <c r="DD49" s="1748"/>
      <c r="DE49" s="1748"/>
      <c r="DF49" s="1748"/>
      <c r="DG49" s="1749"/>
    </row>
    <row r="50" spans="1:111" x14ac:dyDescent="0.35">
      <c r="A50" s="1750"/>
      <c r="B50" s="1750"/>
      <c r="C50" s="1750"/>
      <c r="D50" s="1750"/>
      <c r="E50" s="1750"/>
      <c r="F50" s="1750"/>
      <c r="G50" s="1750"/>
      <c r="H50" s="1750"/>
      <c r="I50" s="1751"/>
      <c r="J50" s="1287"/>
      <c r="K50" s="1287"/>
      <c r="L50" s="1287"/>
      <c r="M50" s="1287"/>
      <c r="N50" s="1287"/>
      <c r="O50" s="1287"/>
      <c r="P50" s="1287"/>
      <c r="Q50" s="1287"/>
      <c r="R50" s="1287"/>
      <c r="S50" s="1287"/>
      <c r="T50" s="1287"/>
      <c r="U50" s="1287"/>
      <c r="V50" s="1287"/>
      <c r="W50" s="1287"/>
      <c r="X50" s="1287"/>
      <c r="Y50" s="1287"/>
      <c r="Z50" s="1287"/>
      <c r="AA50" s="1287"/>
      <c r="AB50" s="1287"/>
      <c r="AC50" s="1287"/>
      <c r="AD50" s="1287"/>
      <c r="AE50" s="1287"/>
      <c r="AF50" s="1287"/>
      <c r="AG50" s="1748"/>
      <c r="AH50" s="1748"/>
      <c r="AI50" s="1748"/>
      <c r="AJ50" s="1748"/>
      <c r="AK50" s="1749"/>
      <c r="AL50" s="1750"/>
      <c r="AM50" s="1750"/>
      <c r="AN50" s="1750"/>
      <c r="AO50" s="1750"/>
      <c r="AP50" s="1750"/>
      <c r="AQ50" s="1750"/>
      <c r="AR50" s="1750"/>
      <c r="AS50" s="1750"/>
      <c r="AT50" s="1751"/>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7"/>
      <c r="BP50" s="1287"/>
      <c r="BQ50" s="1287"/>
      <c r="BR50" s="1748"/>
      <c r="BS50" s="1748"/>
      <c r="BT50" s="1748"/>
      <c r="BU50" s="1748"/>
      <c r="BV50" s="1749"/>
      <c r="BW50" s="1750"/>
      <c r="BX50" s="1750"/>
      <c r="BY50" s="1750"/>
      <c r="BZ50" s="1750"/>
      <c r="CA50" s="1750"/>
      <c r="CB50" s="1750"/>
      <c r="CC50" s="1750"/>
      <c r="CD50" s="1750"/>
      <c r="CE50" s="1751"/>
      <c r="CF50" s="1287"/>
      <c r="CG50" s="1287"/>
      <c r="CH50" s="1287"/>
      <c r="CI50" s="1287"/>
      <c r="CJ50" s="1287"/>
      <c r="CK50" s="1287"/>
      <c r="CL50" s="1287"/>
      <c r="CM50" s="1287"/>
      <c r="CN50" s="1287"/>
      <c r="CO50" s="1287"/>
      <c r="CP50" s="1287"/>
      <c r="CQ50" s="1287"/>
      <c r="CR50" s="1287"/>
      <c r="CS50" s="1287"/>
      <c r="CT50" s="1287"/>
      <c r="CU50" s="1287"/>
      <c r="CV50" s="1287"/>
      <c r="CW50" s="1287"/>
      <c r="CX50" s="1287"/>
      <c r="CY50" s="1287"/>
      <c r="CZ50" s="1287"/>
      <c r="DA50" s="1287"/>
      <c r="DB50" s="1287"/>
      <c r="DC50" s="1748"/>
      <c r="DD50" s="1748"/>
      <c r="DE50" s="1748"/>
      <c r="DF50" s="1748"/>
      <c r="DG50" s="1749"/>
    </row>
    <row r="51" spans="1:111" ht="7.5" customHeight="1" thickBot="1" x14ac:dyDescent="0.4">
      <c r="A51" s="737"/>
      <c r="B51" s="737"/>
      <c r="C51" s="737"/>
      <c r="D51" s="737"/>
      <c r="E51" s="737"/>
      <c r="F51" s="737"/>
      <c r="G51" s="737"/>
      <c r="H51" s="737"/>
      <c r="I51" s="737"/>
      <c r="J51" s="737"/>
      <c r="K51" s="737"/>
      <c r="L51" s="737"/>
      <c r="M51" s="737"/>
      <c r="N51" s="737"/>
      <c r="O51" s="737"/>
      <c r="P51" s="737"/>
      <c r="Q51" s="737"/>
      <c r="R51" s="737"/>
      <c r="S51" s="737"/>
      <c r="T51" s="737"/>
      <c r="U51" s="737"/>
      <c r="V51" s="737"/>
      <c r="W51" s="737"/>
      <c r="X51" s="737"/>
      <c r="Y51" s="737"/>
      <c r="Z51" s="737"/>
      <c r="AA51" s="737"/>
      <c r="AB51" s="737"/>
      <c r="AC51" s="737"/>
      <c r="AD51" s="737"/>
      <c r="AE51" s="737"/>
      <c r="AF51" s="737"/>
      <c r="AG51" s="737"/>
      <c r="AH51" s="737"/>
      <c r="AI51" s="737"/>
      <c r="AJ51" s="737"/>
      <c r="AK51" s="737"/>
      <c r="AL51" s="737"/>
      <c r="AM51" s="737"/>
      <c r="AN51" s="737"/>
      <c r="AO51" s="737"/>
      <c r="AP51" s="737"/>
      <c r="AQ51" s="737"/>
      <c r="AR51" s="737"/>
      <c r="AS51" s="737"/>
      <c r="AT51" s="737"/>
      <c r="AU51" s="737"/>
      <c r="AV51" s="737"/>
      <c r="AW51" s="737"/>
      <c r="AX51" s="737"/>
      <c r="AY51" s="737"/>
      <c r="AZ51" s="737"/>
      <c r="BA51" s="737"/>
      <c r="BB51" s="737"/>
      <c r="BC51" s="737"/>
      <c r="BD51" s="737"/>
      <c r="BE51" s="737"/>
      <c r="BF51" s="737"/>
      <c r="BG51" s="737"/>
      <c r="BH51" s="737"/>
      <c r="BI51" s="737"/>
      <c r="BJ51" s="737"/>
      <c r="BK51" s="737"/>
      <c r="BL51" s="737"/>
      <c r="BM51" s="737"/>
      <c r="BN51" s="737"/>
      <c r="BO51" s="737"/>
      <c r="BP51" s="737"/>
      <c r="BQ51" s="737"/>
      <c r="BR51" s="737"/>
      <c r="BS51" s="737"/>
      <c r="BT51" s="737"/>
      <c r="BU51" s="737"/>
      <c r="BV51" s="737"/>
      <c r="BW51" s="737"/>
      <c r="BX51" s="737"/>
      <c r="BY51" s="737"/>
      <c r="BZ51" s="737"/>
      <c r="CA51" s="737"/>
      <c r="CB51" s="737"/>
      <c r="CC51" s="737"/>
      <c r="CD51" s="737"/>
      <c r="CE51" s="737"/>
      <c r="CF51" s="737"/>
      <c r="CG51" s="737"/>
      <c r="CH51" s="737"/>
      <c r="CI51" s="737"/>
      <c r="CJ51" s="737"/>
      <c r="CK51" s="737"/>
      <c r="CL51" s="737"/>
      <c r="CM51" s="737"/>
      <c r="CN51" s="737"/>
      <c r="CO51" s="737"/>
      <c r="CP51" s="737"/>
      <c r="CQ51" s="737"/>
      <c r="CR51" s="737"/>
      <c r="CS51" s="737"/>
      <c r="CT51" s="737"/>
      <c r="CU51" s="737"/>
      <c r="CV51" s="737"/>
      <c r="CW51" s="737"/>
      <c r="CX51" s="737"/>
      <c r="CY51" s="737"/>
      <c r="CZ51" s="737"/>
      <c r="DA51" s="737"/>
      <c r="DB51" s="737"/>
      <c r="DC51" s="737"/>
      <c r="DD51" s="737"/>
      <c r="DE51" s="737"/>
      <c r="DF51" s="737"/>
      <c r="DG51" s="737"/>
    </row>
    <row r="52" spans="1:111" ht="5.25" customHeight="1" x14ac:dyDescent="0.35">
      <c r="A52" s="428"/>
      <c r="B52" s="428"/>
      <c r="C52" s="428"/>
      <c r="D52" s="428"/>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428"/>
      <c r="AU52" s="428"/>
      <c r="AV52" s="428"/>
      <c r="AW52" s="428"/>
      <c r="AX52" s="428"/>
      <c r="AY52" s="428"/>
      <c r="AZ52" s="428"/>
      <c r="BA52" s="428"/>
      <c r="BB52" s="428"/>
      <c r="BC52" s="428"/>
      <c r="BD52" s="428"/>
      <c r="BE52" s="428"/>
      <c r="BF52" s="428"/>
      <c r="BG52" s="428"/>
      <c r="BH52" s="428"/>
      <c r="BI52" s="428"/>
      <c r="BJ52" s="428"/>
      <c r="BK52" s="428"/>
      <c r="BL52" s="428"/>
      <c r="BM52" s="428"/>
      <c r="BN52" s="428"/>
      <c r="BO52" s="428"/>
      <c r="BP52" s="428"/>
      <c r="BQ52" s="428"/>
      <c r="BR52" s="428"/>
      <c r="BS52" s="428"/>
      <c r="BT52" s="428"/>
      <c r="BU52" s="428"/>
      <c r="BV52" s="428"/>
      <c r="BW52" s="428"/>
      <c r="BX52" s="428"/>
      <c r="BY52" s="428"/>
      <c r="BZ52" s="428"/>
      <c r="CA52" s="428"/>
      <c r="CB52" s="428"/>
      <c r="CC52" s="428"/>
      <c r="CD52" s="428"/>
      <c r="CE52" s="428"/>
      <c r="CF52" s="428"/>
      <c r="CG52" s="428"/>
      <c r="CH52" s="428"/>
      <c r="CI52" s="428"/>
      <c r="CJ52" s="428"/>
      <c r="CK52" s="428"/>
      <c r="CL52" s="428"/>
      <c r="CM52" s="428"/>
      <c r="CN52" s="428"/>
      <c r="CO52" s="428"/>
      <c r="CP52" s="428"/>
      <c r="CQ52" s="428"/>
      <c r="CR52" s="428"/>
      <c r="CS52" s="428"/>
      <c r="CT52" s="428"/>
      <c r="CU52" s="428"/>
      <c r="CV52" s="428"/>
      <c r="CW52" s="428"/>
      <c r="CX52" s="428"/>
      <c r="CY52" s="428"/>
      <c r="CZ52" s="428"/>
      <c r="DA52" s="428"/>
      <c r="DB52" s="428"/>
      <c r="DC52" s="428"/>
      <c r="DD52" s="428"/>
      <c r="DE52" s="428"/>
      <c r="DF52" s="428"/>
      <c r="DG52" s="428"/>
    </row>
    <row r="53" spans="1:111" s="293" customFormat="1" ht="13" x14ac:dyDescent="0.3">
      <c r="A53" s="189" t="str">
        <f>'40-16 PRES - MANDATORY'!A65:BV65</f>
        <v>DeCAF 40-15 + DeCAF 40-16, Apr 21, 2025</v>
      </c>
      <c r="B53" s="190"/>
      <c r="C53" s="296"/>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712"/>
      <c r="BB53" s="712" t="s">
        <v>52</v>
      </c>
      <c r="BC53" s="712"/>
      <c r="BD53" s="712"/>
      <c r="BE53" s="712"/>
      <c r="BF53" s="190"/>
      <c r="BG53" s="190"/>
      <c r="BH53" s="1159" t="str">
        <f>IF('DATA ENTRY SHEET'!AQ61&gt;0,'DATA ENTRY SHEET'!AQ61,"")</f>
        <v/>
      </c>
      <c r="BI53" s="1159"/>
      <c r="BJ53" s="1159"/>
      <c r="BK53" s="1159"/>
      <c r="BL53" s="1159"/>
      <c r="BM53" s="1159"/>
      <c r="BN53" s="1159"/>
      <c r="BO53" s="1159"/>
      <c r="BP53" s="1159"/>
      <c r="BQ53" s="1159"/>
      <c r="BR53" s="712"/>
      <c r="BS53" s="190"/>
      <c r="BT53" s="190"/>
      <c r="BU53" s="190"/>
      <c r="BV53" s="190"/>
      <c r="BW53" s="190"/>
      <c r="BX53" s="190"/>
      <c r="BY53" s="190"/>
      <c r="BZ53" s="190"/>
      <c r="CA53" s="190"/>
      <c r="CB53" s="190"/>
      <c r="CC53" s="190"/>
      <c r="CD53" s="710"/>
      <c r="CE53" s="190"/>
      <c r="CF53" s="190"/>
      <c r="CG53" s="190"/>
      <c r="CH53" s="190"/>
      <c r="CI53" s="190"/>
      <c r="CJ53" s="712"/>
      <c r="CK53" s="190"/>
      <c r="CL53" s="190"/>
      <c r="CM53" s="190"/>
      <c r="CN53" s="190"/>
      <c r="CO53" s="190"/>
      <c r="CP53" s="190"/>
      <c r="CQ53" s="190"/>
      <c r="CR53" s="190"/>
      <c r="CS53" s="190"/>
      <c r="CT53" s="190"/>
      <c r="CU53" s="1292" t="s">
        <v>40</v>
      </c>
      <c r="CV53" s="1292"/>
      <c r="CW53" s="1292"/>
      <c r="CX53" s="1292"/>
      <c r="CY53" s="1292"/>
      <c r="CZ53" s="1752"/>
      <c r="DA53" s="1753"/>
      <c r="DB53" s="1292" t="s">
        <v>41</v>
      </c>
      <c r="DC53" s="1292"/>
      <c r="DD53" s="1292"/>
      <c r="DE53" s="1293"/>
      <c r="DF53" s="1294"/>
      <c r="DG53" s="190"/>
    </row>
    <row r="55" spans="1:111" x14ac:dyDescent="0.35">
      <c r="BQ55" s="192"/>
    </row>
  </sheetData>
  <sheetProtection algorithmName="SHA-512" hashValue="uP+P4krv5WKqIkqKTdlZeWBoqkD2CA5BMfZhfmUv9hQRB/xebHTvHkFKp6/AJV4WyX9r+jKO4Cwremw0kyDPiw==" saltValue="WlMY7nS1u8/HsS1vYqeOMg==" spinCount="100000" sheet="1" selectLockedCells="1"/>
  <mergeCells count="587">
    <mergeCell ref="BH53:BQ53"/>
    <mergeCell ref="CU53:CY53"/>
    <mergeCell ref="CZ53:DA53"/>
    <mergeCell ref="DB53:DD53"/>
    <mergeCell ref="DE53:DF53"/>
    <mergeCell ref="BH50:BQ50"/>
    <mergeCell ref="BR50:BV50"/>
    <mergeCell ref="BW50:CE50"/>
    <mergeCell ref="CF50:CR50"/>
    <mergeCell ref="CS50:DB50"/>
    <mergeCell ref="DC50:DG50"/>
    <mergeCell ref="A50:I50"/>
    <mergeCell ref="J50:V50"/>
    <mergeCell ref="W50:AF50"/>
    <mergeCell ref="AG50:AK50"/>
    <mergeCell ref="AL50:AT50"/>
    <mergeCell ref="AU50:BG50"/>
    <mergeCell ref="BH49:BQ49"/>
    <mergeCell ref="BR49:BV49"/>
    <mergeCell ref="BW49:CE49"/>
    <mergeCell ref="CF49:CR49"/>
    <mergeCell ref="CS49:DB49"/>
    <mergeCell ref="DC49:DG49"/>
    <mergeCell ref="A49:I49"/>
    <mergeCell ref="J49:V49"/>
    <mergeCell ref="W49:AF49"/>
    <mergeCell ref="AG49:AK49"/>
    <mergeCell ref="AL49:AT49"/>
    <mergeCell ref="AU49:BG49"/>
    <mergeCell ref="BH48:BQ48"/>
    <mergeCell ref="BR48:BV48"/>
    <mergeCell ref="BW48:CE48"/>
    <mergeCell ref="CF48:CR48"/>
    <mergeCell ref="CS48:DB48"/>
    <mergeCell ref="DC48:DG48"/>
    <mergeCell ref="A48:I48"/>
    <mergeCell ref="J48:V48"/>
    <mergeCell ref="W48:AF48"/>
    <mergeCell ref="AG48:AK48"/>
    <mergeCell ref="AL48:AT48"/>
    <mergeCell ref="AU48:BG48"/>
    <mergeCell ref="BH47:BQ47"/>
    <mergeCell ref="BR47:BV47"/>
    <mergeCell ref="BW47:CE47"/>
    <mergeCell ref="CF47:CR47"/>
    <mergeCell ref="CS47:DB47"/>
    <mergeCell ref="DC47:DG47"/>
    <mergeCell ref="A47:I47"/>
    <mergeCell ref="J47:V47"/>
    <mergeCell ref="W47:AF47"/>
    <mergeCell ref="AG47:AK47"/>
    <mergeCell ref="AL47:AT47"/>
    <mergeCell ref="AU47:BG47"/>
    <mergeCell ref="BH46:BQ46"/>
    <mergeCell ref="BR46:BV46"/>
    <mergeCell ref="BW46:CE46"/>
    <mergeCell ref="CF46:CR46"/>
    <mergeCell ref="CS46:DB46"/>
    <mergeCell ref="DC46:DG46"/>
    <mergeCell ref="A46:I46"/>
    <mergeCell ref="J46:V46"/>
    <mergeCell ref="W46:AF46"/>
    <mergeCell ref="AG46:AK46"/>
    <mergeCell ref="AL46:AT46"/>
    <mergeCell ref="AU46:BG46"/>
    <mergeCell ref="BH45:BQ45"/>
    <mergeCell ref="BR45:BV45"/>
    <mergeCell ref="BW45:CE45"/>
    <mergeCell ref="CF45:CR45"/>
    <mergeCell ref="CS45:DB45"/>
    <mergeCell ref="DC45:DG45"/>
    <mergeCell ref="A45:I45"/>
    <mergeCell ref="J45:V45"/>
    <mergeCell ref="W45:AF45"/>
    <mergeCell ref="AG45:AK45"/>
    <mergeCell ref="AL45:AT45"/>
    <mergeCell ref="AU45:BG45"/>
    <mergeCell ref="BH44:BQ44"/>
    <mergeCell ref="BR44:BV44"/>
    <mergeCell ref="BW44:CE44"/>
    <mergeCell ref="CF44:CR44"/>
    <mergeCell ref="CS44:DB44"/>
    <mergeCell ref="DC44:DG44"/>
    <mergeCell ref="A44:I44"/>
    <mergeCell ref="J44:V44"/>
    <mergeCell ref="W44:AF44"/>
    <mergeCell ref="AG44:AK44"/>
    <mergeCell ref="AL44:AT44"/>
    <mergeCell ref="AU44:BG44"/>
    <mergeCell ref="BH43:BQ43"/>
    <mergeCell ref="BR43:BV43"/>
    <mergeCell ref="BW43:CE43"/>
    <mergeCell ref="CF43:CR43"/>
    <mergeCell ref="CS43:DB43"/>
    <mergeCell ref="DC43:DG43"/>
    <mergeCell ref="A43:I43"/>
    <mergeCell ref="J43:V43"/>
    <mergeCell ref="W43:AF43"/>
    <mergeCell ref="AG43:AK43"/>
    <mergeCell ref="AL43:AT43"/>
    <mergeCell ref="AU43:BG43"/>
    <mergeCell ref="BH42:BQ42"/>
    <mergeCell ref="BR42:BV42"/>
    <mergeCell ref="BW42:CE42"/>
    <mergeCell ref="CF42:CR42"/>
    <mergeCell ref="CS42:DB42"/>
    <mergeCell ref="DC42:DG42"/>
    <mergeCell ref="A42:I42"/>
    <mergeCell ref="J42:V42"/>
    <mergeCell ref="W42:AF42"/>
    <mergeCell ref="AG42:AK42"/>
    <mergeCell ref="AL42:AT42"/>
    <mergeCell ref="AU42:BG42"/>
    <mergeCell ref="BH41:BQ41"/>
    <mergeCell ref="BR41:BV41"/>
    <mergeCell ref="BW41:CE41"/>
    <mergeCell ref="CF41:CR41"/>
    <mergeCell ref="CS41:DB41"/>
    <mergeCell ref="DC41:DG41"/>
    <mergeCell ref="A41:I41"/>
    <mergeCell ref="J41:V41"/>
    <mergeCell ref="W41:AF41"/>
    <mergeCell ref="AG41:AK41"/>
    <mergeCell ref="AL41:AT41"/>
    <mergeCell ref="AU41:BG41"/>
    <mergeCell ref="BH40:BQ40"/>
    <mergeCell ref="BR40:BV40"/>
    <mergeCell ref="BW40:CE40"/>
    <mergeCell ref="CF40:CR40"/>
    <mergeCell ref="CS40:DB40"/>
    <mergeCell ref="DC40:DG40"/>
    <mergeCell ref="A40:I40"/>
    <mergeCell ref="J40:V40"/>
    <mergeCell ref="W40:AF40"/>
    <mergeCell ref="AG40:AK40"/>
    <mergeCell ref="AL40:AT40"/>
    <mergeCell ref="AU40:BG40"/>
    <mergeCell ref="BH39:BQ39"/>
    <mergeCell ref="BR39:BV39"/>
    <mergeCell ref="BW39:CE39"/>
    <mergeCell ref="CF39:CR39"/>
    <mergeCell ref="CS39:DB39"/>
    <mergeCell ref="DC39:DG39"/>
    <mergeCell ref="A39:I39"/>
    <mergeCell ref="J39:V39"/>
    <mergeCell ref="W39:AF39"/>
    <mergeCell ref="AG39:AK39"/>
    <mergeCell ref="AL39:AT39"/>
    <mergeCell ref="AU39:BG39"/>
    <mergeCell ref="BH38:BQ38"/>
    <mergeCell ref="BR38:BV38"/>
    <mergeCell ref="BW38:CE38"/>
    <mergeCell ref="CF38:CR38"/>
    <mergeCell ref="CS38:DB38"/>
    <mergeCell ref="DC38:DG38"/>
    <mergeCell ref="A38:I38"/>
    <mergeCell ref="J38:V38"/>
    <mergeCell ref="W38:AF38"/>
    <mergeCell ref="AG38:AK38"/>
    <mergeCell ref="AL38:AT38"/>
    <mergeCell ref="AU38:BG38"/>
    <mergeCell ref="BH37:BQ37"/>
    <mergeCell ref="BR37:BV37"/>
    <mergeCell ref="BW37:CE37"/>
    <mergeCell ref="CF37:CR37"/>
    <mergeCell ref="CS37:DB37"/>
    <mergeCell ref="DC37:DG37"/>
    <mergeCell ref="A37:I37"/>
    <mergeCell ref="J37:V37"/>
    <mergeCell ref="W37:AF37"/>
    <mergeCell ref="AG37:AK37"/>
    <mergeCell ref="AL37:AT37"/>
    <mergeCell ref="AU37:BG37"/>
    <mergeCell ref="BH36:BQ36"/>
    <mergeCell ref="BR36:BV36"/>
    <mergeCell ref="BW36:CE36"/>
    <mergeCell ref="CF36:CR36"/>
    <mergeCell ref="CS36:DB36"/>
    <mergeCell ref="DC36:DG36"/>
    <mergeCell ref="A36:I36"/>
    <mergeCell ref="J36:V36"/>
    <mergeCell ref="W36:AF36"/>
    <mergeCell ref="AG36:AK36"/>
    <mergeCell ref="AL36:AT36"/>
    <mergeCell ref="AU36:BG36"/>
    <mergeCell ref="BH35:BQ35"/>
    <mergeCell ref="BR35:BV35"/>
    <mergeCell ref="BW35:CE35"/>
    <mergeCell ref="CF35:CR35"/>
    <mergeCell ref="CS35:DB35"/>
    <mergeCell ref="DC35:DG35"/>
    <mergeCell ref="A35:I35"/>
    <mergeCell ref="J35:V35"/>
    <mergeCell ref="W35:AF35"/>
    <mergeCell ref="AG35:AK35"/>
    <mergeCell ref="AL35:AT35"/>
    <mergeCell ref="AU35:BG35"/>
    <mergeCell ref="BH34:BQ34"/>
    <mergeCell ref="BR34:BV34"/>
    <mergeCell ref="BW34:CE34"/>
    <mergeCell ref="CF34:CR34"/>
    <mergeCell ref="CS34:DB34"/>
    <mergeCell ref="DC34:DG34"/>
    <mergeCell ref="A34:I34"/>
    <mergeCell ref="J34:V34"/>
    <mergeCell ref="W34:AF34"/>
    <mergeCell ref="AG34:AK34"/>
    <mergeCell ref="AL34:AT34"/>
    <mergeCell ref="AU34:BG34"/>
    <mergeCell ref="BH33:BQ33"/>
    <mergeCell ref="BR33:BV33"/>
    <mergeCell ref="BW33:CE33"/>
    <mergeCell ref="CF33:CR33"/>
    <mergeCell ref="CS33:DB33"/>
    <mergeCell ref="DC33:DG33"/>
    <mergeCell ref="A33:I33"/>
    <mergeCell ref="J33:V33"/>
    <mergeCell ref="W33:AF33"/>
    <mergeCell ref="AG33:AK33"/>
    <mergeCell ref="AL33:AT33"/>
    <mergeCell ref="AU33:BG33"/>
    <mergeCell ref="BH32:BQ32"/>
    <mergeCell ref="BR32:BV32"/>
    <mergeCell ref="BW32:CE32"/>
    <mergeCell ref="CF32:CR32"/>
    <mergeCell ref="CS32:DB32"/>
    <mergeCell ref="DC32:DG32"/>
    <mergeCell ref="A32:I32"/>
    <mergeCell ref="J32:V32"/>
    <mergeCell ref="W32:AF32"/>
    <mergeCell ref="AG32:AK32"/>
    <mergeCell ref="AL32:AT32"/>
    <mergeCell ref="AU32:BG32"/>
    <mergeCell ref="BH31:BQ31"/>
    <mergeCell ref="BR31:BV31"/>
    <mergeCell ref="BW31:CE31"/>
    <mergeCell ref="CF31:CR31"/>
    <mergeCell ref="CS31:DB31"/>
    <mergeCell ref="DC31:DG31"/>
    <mergeCell ref="A31:I31"/>
    <mergeCell ref="J31:V31"/>
    <mergeCell ref="W31:AF31"/>
    <mergeCell ref="AG31:AK31"/>
    <mergeCell ref="AL31:AT31"/>
    <mergeCell ref="AU31:BG31"/>
    <mergeCell ref="BH30:BQ30"/>
    <mergeCell ref="BR30:BV30"/>
    <mergeCell ref="BW30:CE30"/>
    <mergeCell ref="CF30:CR30"/>
    <mergeCell ref="CS30:DB30"/>
    <mergeCell ref="DC30:DG30"/>
    <mergeCell ref="A30:I30"/>
    <mergeCell ref="J30:V30"/>
    <mergeCell ref="W30:AF30"/>
    <mergeCell ref="AG30:AK30"/>
    <mergeCell ref="AL30:AT30"/>
    <mergeCell ref="AU30:BG30"/>
    <mergeCell ref="BH29:BQ29"/>
    <mergeCell ref="BR29:BV29"/>
    <mergeCell ref="BW29:CE29"/>
    <mergeCell ref="CF29:CR29"/>
    <mergeCell ref="CS29:DB29"/>
    <mergeCell ref="DC29:DG29"/>
    <mergeCell ref="A29:I29"/>
    <mergeCell ref="J29:V29"/>
    <mergeCell ref="W29:AF29"/>
    <mergeCell ref="AG29:AK29"/>
    <mergeCell ref="AL29:AT29"/>
    <mergeCell ref="AU29:BG29"/>
    <mergeCell ref="BH28:BQ28"/>
    <mergeCell ref="BR28:BV28"/>
    <mergeCell ref="BW28:CE28"/>
    <mergeCell ref="CF28:CR28"/>
    <mergeCell ref="CS28:DB28"/>
    <mergeCell ref="DC28:DG28"/>
    <mergeCell ref="A28:I28"/>
    <mergeCell ref="J28:V28"/>
    <mergeCell ref="W28:AF28"/>
    <mergeCell ref="AG28:AK28"/>
    <mergeCell ref="AL28:AT28"/>
    <mergeCell ref="AU28:BG28"/>
    <mergeCell ref="BH27:BQ27"/>
    <mergeCell ref="BR27:BV27"/>
    <mergeCell ref="BW27:CE27"/>
    <mergeCell ref="CF27:CR27"/>
    <mergeCell ref="CS27:DB27"/>
    <mergeCell ref="DC27:DG27"/>
    <mergeCell ref="A27:I27"/>
    <mergeCell ref="J27:V27"/>
    <mergeCell ref="W27:AF27"/>
    <mergeCell ref="AG27:AK27"/>
    <mergeCell ref="AL27:AT27"/>
    <mergeCell ref="AU27:BG27"/>
    <mergeCell ref="BH26:BQ26"/>
    <mergeCell ref="BR26:BV26"/>
    <mergeCell ref="BW26:CE26"/>
    <mergeCell ref="CF26:CR26"/>
    <mergeCell ref="CS26:DB26"/>
    <mergeCell ref="DC26:DG26"/>
    <mergeCell ref="A26:I26"/>
    <mergeCell ref="J26:V26"/>
    <mergeCell ref="W26:AF26"/>
    <mergeCell ref="AG26:AK26"/>
    <mergeCell ref="AL26:AT26"/>
    <mergeCell ref="AU26:BG26"/>
    <mergeCell ref="BH25:BQ25"/>
    <mergeCell ref="BR25:BV25"/>
    <mergeCell ref="BW25:CE25"/>
    <mergeCell ref="CF25:CR25"/>
    <mergeCell ref="CS25:DB25"/>
    <mergeCell ref="DC25:DG25"/>
    <mergeCell ref="A25:I25"/>
    <mergeCell ref="J25:V25"/>
    <mergeCell ref="W25:AF25"/>
    <mergeCell ref="AG25:AK25"/>
    <mergeCell ref="AL25:AT25"/>
    <mergeCell ref="AU25:BG25"/>
    <mergeCell ref="BH24:BQ24"/>
    <mergeCell ref="BR24:BV24"/>
    <mergeCell ref="BW24:CE24"/>
    <mergeCell ref="CF24:CR24"/>
    <mergeCell ref="CS24:DB24"/>
    <mergeCell ref="DC24:DG24"/>
    <mergeCell ref="A24:I24"/>
    <mergeCell ref="J24:V24"/>
    <mergeCell ref="W24:AF24"/>
    <mergeCell ref="AG24:AK24"/>
    <mergeCell ref="AL24:AT24"/>
    <mergeCell ref="AU24:BG24"/>
    <mergeCell ref="BH23:BQ23"/>
    <mergeCell ref="BR23:BV23"/>
    <mergeCell ref="BW23:CE23"/>
    <mergeCell ref="CF23:CR23"/>
    <mergeCell ref="CS23:DB23"/>
    <mergeCell ref="DC23:DG23"/>
    <mergeCell ref="A23:I23"/>
    <mergeCell ref="J23:V23"/>
    <mergeCell ref="W23:AF23"/>
    <mergeCell ref="AG23:AK23"/>
    <mergeCell ref="AL23:AT23"/>
    <mergeCell ref="AU23:BG23"/>
    <mergeCell ref="BH22:BQ22"/>
    <mergeCell ref="BR22:BV22"/>
    <mergeCell ref="BW22:CE22"/>
    <mergeCell ref="CF22:CR22"/>
    <mergeCell ref="CS22:DB22"/>
    <mergeCell ref="DC22:DG22"/>
    <mergeCell ref="A22:I22"/>
    <mergeCell ref="J22:V22"/>
    <mergeCell ref="W22:AF22"/>
    <mergeCell ref="AG22:AK22"/>
    <mergeCell ref="AL22:AT22"/>
    <mergeCell ref="AU22:BG22"/>
    <mergeCell ref="BH21:BQ21"/>
    <mergeCell ref="BR21:BV21"/>
    <mergeCell ref="BW21:CE21"/>
    <mergeCell ref="CF21:CR21"/>
    <mergeCell ref="CS21:DB21"/>
    <mergeCell ref="DC21:DG21"/>
    <mergeCell ref="A21:I21"/>
    <mergeCell ref="J21:V21"/>
    <mergeCell ref="W21:AF21"/>
    <mergeCell ref="AG21:AK21"/>
    <mergeCell ref="AL21:AT21"/>
    <mergeCell ref="AU21:BG21"/>
    <mergeCell ref="BH20:BQ20"/>
    <mergeCell ref="BR20:BV20"/>
    <mergeCell ref="BW20:CE20"/>
    <mergeCell ref="CF20:CR20"/>
    <mergeCell ref="CS20:DB20"/>
    <mergeCell ref="DC20:DG20"/>
    <mergeCell ref="A20:I20"/>
    <mergeCell ref="J20:V20"/>
    <mergeCell ref="W20:AF20"/>
    <mergeCell ref="AG20:AK20"/>
    <mergeCell ref="AL20:AT20"/>
    <mergeCell ref="AU20:BG20"/>
    <mergeCell ref="BH19:BQ19"/>
    <mergeCell ref="BR19:BV19"/>
    <mergeCell ref="BW19:CE19"/>
    <mergeCell ref="CF19:CR19"/>
    <mergeCell ref="CS19:DB19"/>
    <mergeCell ref="DC19:DG19"/>
    <mergeCell ref="A19:I19"/>
    <mergeCell ref="J19:V19"/>
    <mergeCell ref="W19:AF19"/>
    <mergeCell ref="AG19:AK19"/>
    <mergeCell ref="AL19:AT19"/>
    <mergeCell ref="AU19:BG19"/>
    <mergeCell ref="BH18:BQ18"/>
    <mergeCell ref="BR18:BV18"/>
    <mergeCell ref="BW18:CE18"/>
    <mergeCell ref="CF18:CR18"/>
    <mergeCell ref="CS18:DB18"/>
    <mergeCell ref="DC18:DG18"/>
    <mergeCell ref="A18:I18"/>
    <mergeCell ref="J18:V18"/>
    <mergeCell ref="W18:AF18"/>
    <mergeCell ref="AG18:AK18"/>
    <mergeCell ref="AL18:AT18"/>
    <mergeCell ref="AU18:BG18"/>
    <mergeCell ref="BH17:BQ17"/>
    <mergeCell ref="BR17:BV17"/>
    <mergeCell ref="BW17:CE17"/>
    <mergeCell ref="CF17:CR17"/>
    <mergeCell ref="CS17:DB17"/>
    <mergeCell ref="DC17:DG17"/>
    <mergeCell ref="A17:I17"/>
    <mergeCell ref="J17:V17"/>
    <mergeCell ref="W17:AF17"/>
    <mergeCell ref="AG17:AK17"/>
    <mergeCell ref="AL17:AT17"/>
    <mergeCell ref="AU17:BG17"/>
    <mergeCell ref="BH16:BQ16"/>
    <mergeCell ref="BR16:BV16"/>
    <mergeCell ref="BW16:CE16"/>
    <mergeCell ref="CF16:CR16"/>
    <mergeCell ref="CS16:DB16"/>
    <mergeCell ref="DC16:DG16"/>
    <mergeCell ref="A16:I16"/>
    <mergeCell ref="J16:V16"/>
    <mergeCell ref="W16:AF16"/>
    <mergeCell ref="AG16:AK16"/>
    <mergeCell ref="AL16:AT16"/>
    <mergeCell ref="AU16:BG16"/>
    <mergeCell ref="BH15:BQ15"/>
    <mergeCell ref="BR15:BV15"/>
    <mergeCell ref="BW15:CE15"/>
    <mergeCell ref="CF15:CR15"/>
    <mergeCell ref="CS15:DB15"/>
    <mergeCell ref="DC15:DG15"/>
    <mergeCell ref="A15:I15"/>
    <mergeCell ref="J15:V15"/>
    <mergeCell ref="W15:AF15"/>
    <mergeCell ref="AG15:AK15"/>
    <mergeCell ref="AL15:AT15"/>
    <mergeCell ref="AU15:BG15"/>
    <mergeCell ref="BH14:BQ14"/>
    <mergeCell ref="BR14:BV14"/>
    <mergeCell ref="BW14:CE14"/>
    <mergeCell ref="CF14:CR14"/>
    <mergeCell ref="CS14:DB14"/>
    <mergeCell ref="DC14:DG14"/>
    <mergeCell ref="A14:I14"/>
    <mergeCell ref="J14:V14"/>
    <mergeCell ref="W14:AF14"/>
    <mergeCell ref="AG14:AK14"/>
    <mergeCell ref="AL14:AT14"/>
    <mergeCell ref="AU14:BG14"/>
    <mergeCell ref="BH13:BQ13"/>
    <mergeCell ref="BR13:BV13"/>
    <mergeCell ref="BW13:CE13"/>
    <mergeCell ref="CF13:CR13"/>
    <mergeCell ref="CS13:DB13"/>
    <mergeCell ref="DC13:DG13"/>
    <mergeCell ref="A13:I13"/>
    <mergeCell ref="J13:V13"/>
    <mergeCell ref="W13:AF13"/>
    <mergeCell ref="AG13:AK13"/>
    <mergeCell ref="AL13:AT13"/>
    <mergeCell ref="AU13:BG13"/>
    <mergeCell ref="BH12:BQ12"/>
    <mergeCell ref="BR12:BV12"/>
    <mergeCell ref="BW12:CE12"/>
    <mergeCell ref="CF12:CR12"/>
    <mergeCell ref="CS12:DB12"/>
    <mergeCell ref="DC12:DG12"/>
    <mergeCell ref="A12:I12"/>
    <mergeCell ref="J12:V12"/>
    <mergeCell ref="W12:AF12"/>
    <mergeCell ref="AG12:AK12"/>
    <mergeCell ref="AL12:AT12"/>
    <mergeCell ref="AU12:BG12"/>
    <mergeCell ref="BH11:BQ11"/>
    <mergeCell ref="BR11:BV11"/>
    <mergeCell ref="BW11:CE11"/>
    <mergeCell ref="CF11:CR11"/>
    <mergeCell ref="CS11:DB11"/>
    <mergeCell ref="DC11:DG11"/>
    <mergeCell ref="A11:I11"/>
    <mergeCell ref="J11:V11"/>
    <mergeCell ref="W11:AF11"/>
    <mergeCell ref="AG11:AK11"/>
    <mergeCell ref="AL11:AT11"/>
    <mergeCell ref="AU11:BG11"/>
    <mergeCell ref="BH10:BQ10"/>
    <mergeCell ref="BR10:BV10"/>
    <mergeCell ref="BW10:CE10"/>
    <mergeCell ref="CF10:CR10"/>
    <mergeCell ref="CS10:DB10"/>
    <mergeCell ref="DC10:DG10"/>
    <mergeCell ref="A10:I10"/>
    <mergeCell ref="J10:V10"/>
    <mergeCell ref="W10:AF10"/>
    <mergeCell ref="AG10:AK10"/>
    <mergeCell ref="AL10:AT10"/>
    <mergeCell ref="AU10:BG10"/>
    <mergeCell ref="BH9:BQ9"/>
    <mergeCell ref="BR9:BV9"/>
    <mergeCell ref="BW9:CE9"/>
    <mergeCell ref="CF9:CR9"/>
    <mergeCell ref="CS9:DB9"/>
    <mergeCell ref="DC9:DG9"/>
    <mergeCell ref="A9:I9"/>
    <mergeCell ref="J9:V9"/>
    <mergeCell ref="W9:AF9"/>
    <mergeCell ref="AG9:AK9"/>
    <mergeCell ref="AL9:AT9"/>
    <mergeCell ref="AU9:BG9"/>
    <mergeCell ref="BH8:BQ8"/>
    <mergeCell ref="BR8:BV8"/>
    <mergeCell ref="BW8:CE8"/>
    <mergeCell ref="CF8:CR8"/>
    <mergeCell ref="CS8:DB8"/>
    <mergeCell ref="DC8:DG8"/>
    <mergeCell ref="A8:I8"/>
    <mergeCell ref="J8:V8"/>
    <mergeCell ref="W8:AF8"/>
    <mergeCell ref="AG8:AK8"/>
    <mergeCell ref="AL8:AT8"/>
    <mergeCell ref="AU8:BG8"/>
    <mergeCell ref="BH7:BQ7"/>
    <mergeCell ref="BR7:BV7"/>
    <mergeCell ref="BW7:CE7"/>
    <mergeCell ref="CF7:CR7"/>
    <mergeCell ref="CS7:DB7"/>
    <mergeCell ref="DC7:DG7"/>
    <mergeCell ref="A7:I7"/>
    <mergeCell ref="J7:V7"/>
    <mergeCell ref="W7:AF7"/>
    <mergeCell ref="AG7:AK7"/>
    <mergeCell ref="AL7:AT7"/>
    <mergeCell ref="AU7:BG7"/>
    <mergeCell ref="BH6:BQ6"/>
    <mergeCell ref="BR6:BV6"/>
    <mergeCell ref="BW6:CE6"/>
    <mergeCell ref="CF6:CR6"/>
    <mergeCell ref="CS6:DB6"/>
    <mergeCell ref="DC6:DG6"/>
    <mergeCell ref="A6:I6"/>
    <mergeCell ref="J6:V6"/>
    <mergeCell ref="W6:AF6"/>
    <mergeCell ref="AG6:AK6"/>
    <mergeCell ref="AL6:AT6"/>
    <mergeCell ref="AU6:BG6"/>
    <mergeCell ref="BH5:BQ5"/>
    <mergeCell ref="BR5:BV5"/>
    <mergeCell ref="BW5:CE5"/>
    <mergeCell ref="CF5:CR5"/>
    <mergeCell ref="CS5:DB5"/>
    <mergeCell ref="DC5:DG5"/>
    <mergeCell ref="A5:I5"/>
    <mergeCell ref="J5:V5"/>
    <mergeCell ref="W5:AF5"/>
    <mergeCell ref="AG5:AK5"/>
    <mergeCell ref="AL5:AT5"/>
    <mergeCell ref="AU5:BG5"/>
    <mergeCell ref="BH4:BQ4"/>
    <mergeCell ref="BR4:BV4"/>
    <mergeCell ref="BW4:CE4"/>
    <mergeCell ref="CF4:CR4"/>
    <mergeCell ref="CS4:DB4"/>
    <mergeCell ref="DC4:DG4"/>
    <mergeCell ref="A4:I4"/>
    <mergeCell ref="J4:V4"/>
    <mergeCell ref="W4:AF4"/>
    <mergeCell ref="AG4:AK4"/>
    <mergeCell ref="AL4:AT4"/>
    <mergeCell ref="AU4:BG4"/>
    <mergeCell ref="BH3:BQ3"/>
    <mergeCell ref="BR3:BV3"/>
    <mergeCell ref="BW3:CE3"/>
    <mergeCell ref="CF3:CR3"/>
    <mergeCell ref="CS3:DB3"/>
    <mergeCell ref="DC3:DG3"/>
    <mergeCell ref="I1:AF1"/>
    <mergeCell ref="I2:AF2"/>
    <mergeCell ref="A3:I3"/>
    <mergeCell ref="J3:V3"/>
    <mergeCell ref="W3:AF3"/>
    <mergeCell ref="AG3:AK3"/>
    <mergeCell ref="AL3:AT3"/>
    <mergeCell ref="AU3:BG3"/>
    <mergeCell ref="BU2:BV2"/>
    <mergeCell ref="BW2:DG2"/>
    <mergeCell ref="AU2:BS2"/>
    <mergeCell ref="CS1:DG1"/>
  </mergeCells>
  <dataValidations count="2">
    <dataValidation type="list" allowBlank="1" showInputMessage="1" showErrorMessage="1" sqref="J4:V52 AU4:BG52 CF4:CR52" xr:uid="{00000000-0002-0000-2000-000000000000}">
      <formula1>COMMISSARY_DoDAACs</formula1>
    </dataValidation>
    <dataValidation type="textLength" operator="equal" allowBlank="1" showInputMessage="1" showErrorMessage="1" error="Enter 13 digit Unit EAN" promptTitle="EAN-13 -Unit" prompt="Enter full 13 digit item EAN, including check digit._x000a_(Do not use spaces or dashes)" sqref="A4:I50 AL4:AT50 BW4:CE50" xr:uid="{EDB30101-7052-40CC-BF29-2A0378C894E1}">
      <formula1>13</formula1>
    </dataValidation>
  </dataValidations>
  <hyperlinks>
    <hyperlink ref="DI3" location="'DATA ENTRY SHEET'!A1" display="'DATA ENTRY SHEET'!A1" xr:uid="{D5D196A9-D481-4347-A5CC-C9F876683063}"/>
  </hyperlinks>
  <printOptions horizontalCentered="1" verticalCentered="1"/>
  <pageMargins left="0" right="0" top="0" bottom="0" header="0" footer="0"/>
  <pageSetup scale="56"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Z196"/>
  <sheetViews>
    <sheetView topLeftCell="Q1" zoomScaleNormal="100" workbookViewId="0">
      <pane ySplit="1" topLeftCell="A2" activePane="bottomLeft" state="frozen"/>
      <selection activeCell="CJ1" sqref="BR1:CJ1048576"/>
      <selection pane="bottomLeft" activeCell="Z1" sqref="Z1"/>
    </sheetView>
  </sheetViews>
  <sheetFormatPr defaultColWidth="9.1796875" defaultRowHeight="14.5" x14ac:dyDescent="0.35"/>
  <cols>
    <col min="1" max="1" width="23" style="371" bestFit="1" customWidth="1"/>
    <col min="2" max="2" width="13.81640625" style="371" bestFit="1" customWidth="1"/>
    <col min="3" max="3" width="9.1796875" style="371"/>
    <col min="4" max="4" width="17.1796875" style="371" bestFit="1" customWidth="1"/>
    <col min="5" max="5" width="12" style="371" bestFit="1" customWidth="1"/>
    <col min="6" max="6" width="36.453125" style="371" bestFit="1" customWidth="1"/>
    <col min="7" max="7" width="9.1796875" style="371"/>
    <col min="8" max="8" width="5.81640625" style="371" customWidth="1"/>
    <col min="9" max="9" width="18.453125" style="371" bestFit="1" customWidth="1"/>
    <col min="10" max="10" width="19.54296875" style="371" bestFit="1" customWidth="1"/>
    <col min="11" max="11" width="9.1796875" style="371"/>
    <col min="12" max="12" width="16.6328125" style="371" bestFit="1" customWidth="1"/>
    <col min="13" max="13" width="87.453125" style="526" bestFit="1" customWidth="1"/>
    <col min="14" max="14" width="11.54296875" style="526" bestFit="1" customWidth="1"/>
    <col min="15" max="15" width="65.36328125" style="371" bestFit="1" customWidth="1"/>
    <col min="16" max="16" width="16.6328125" style="524" bestFit="1" customWidth="1"/>
    <col min="17" max="17" width="15" style="524" bestFit="1" customWidth="1"/>
    <col min="18" max="18" width="20.54296875" style="524" bestFit="1" customWidth="1"/>
    <col min="19" max="19" width="18.81640625" style="524" bestFit="1" customWidth="1"/>
    <col min="20" max="20" width="20.81640625" style="524" bestFit="1" customWidth="1"/>
    <col min="21" max="21" width="19.08984375" style="867" bestFit="1" customWidth="1"/>
    <col min="22" max="22" width="18.81640625" style="524" bestFit="1" customWidth="1"/>
    <col min="23" max="23" width="27.81640625" style="372" bestFit="1" customWidth="1"/>
    <col min="24" max="24" width="27.81640625" style="372" customWidth="1"/>
    <col min="25" max="25" width="24.08984375" style="372" customWidth="1"/>
    <col min="26" max="26" width="29.08984375" style="371" bestFit="1" customWidth="1"/>
    <col min="27" max="16384" width="9.1796875" style="371"/>
  </cols>
  <sheetData>
    <row r="1" spans="1:26" ht="15" thickBot="1" x14ac:dyDescent="0.4">
      <c r="A1" s="457" t="s">
        <v>39</v>
      </c>
      <c r="B1" s="457" t="s">
        <v>501</v>
      </c>
      <c r="C1" s="458"/>
      <c r="D1" s="457" t="s">
        <v>502</v>
      </c>
      <c r="E1" s="458"/>
      <c r="F1" s="457" t="s">
        <v>862</v>
      </c>
      <c r="G1" s="457" t="s">
        <v>513</v>
      </c>
      <c r="H1" s="457" t="s">
        <v>460</v>
      </c>
      <c r="I1" s="457" t="s">
        <v>515</v>
      </c>
      <c r="J1" s="457" t="s">
        <v>535</v>
      </c>
      <c r="K1" s="457" t="s">
        <v>834</v>
      </c>
      <c r="L1" s="457" t="s">
        <v>835</v>
      </c>
      <c r="M1" s="525" t="s">
        <v>941</v>
      </c>
      <c r="N1" s="525" t="s">
        <v>969</v>
      </c>
      <c r="O1" s="457" t="s">
        <v>970</v>
      </c>
      <c r="P1" s="523" t="s">
        <v>971</v>
      </c>
      <c r="Q1" s="523" t="s">
        <v>972</v>
      </c>
      <c r="R1" s="523" t="s">
        <v>973</v>
      </c>
      <c r="S1" s="523" t="s">
        <v>974</v>
      </c>
      <c r="T1" s="523" t="s">
        <v>975</v>
      </c>
      <c r="U1" s="868" t="s">
        <v>976</v>
      </c>
      <c r="V1" s="523" t="s">
        <v>992</v>
      </c>
      <c r="W1" s="677" t="s">
        <v>1057</v>
      </c>
      <c r="X1" s="677" t="s">
        <v>515</v>
      </c>
      <c r="Y1" s="677"/>
      <c r="Z1" s="637" t="s">
        <v>1025</v>
      </c>
    </row>
    <row r="2" spans="1:26" ht="15.5" x14ac:dyDescent="0.35">
      <c r="A2" s="218" t="s">
        <v>13</v>
      </c>
      <c r="B2" s="459" t="s">
        <v>529</v>
      </c>
      <c r="C2" s="460" t="s">
        <v>530</v>
      </c>
      <c r="D2" s="461" t="s">
        <v>485</v>
      </c>
      <c r="E2" s="462" t="s">
        <v>469</v>
      </c>
      <c r="F2" s="193" t="s">
        <v>554</v>
      </c>
      <c r="G2" s="463" t="s">
        <v>5</v>
      </c>
      <c r="H2" s="461" t="s">
        <v>460</v>
      </c>
      <c r="I2" s="461" t="s">
        <v>516</v>
      </c>
      <c r="J2" s="461" t="s">
        <v>2</v>
      </c>
      <c r="K2" s="461" t="s">
        <v>836</v>
      </c>
      <c r="L2" s="416" t="s">
        <v>837</v>
      </c>
      <c r="M2" s="527" t="str">
        <f t="shared" ref="M2" si="0">N2&amp;" - "&amp;O2&amp;" ("&amp;TEXT(P2,"yyyy-mm-dd")&amp;" thru "&amp;TEXT(Q2,"yyyy-mm-dd")&amp;")"</f>
        <v>70 - EVENT 70 (1900-01-00 thru 1900-01-00)</v>
      </c>
      <c r="N2" s="462">
        <v>70</v>
      </c>
      <c r="O2" s="462" t="s">
        <v>1149</v>
      </c>
      <c r="P2" s="528"/>
      <c r="Q2" s="528"/>
      <c r="R2" s="528"/>
      <c r="S2" s="528"/>
      <c r="T2" s="528"/>
      <c r="U2" s="528"/>
      <c r="V2" s="658">
        <v>0.01</v>
      </c>
      <c r="W2" s="517" t="s">
        <v>1027</v>
      </c>
      <c r="X2" s="517" t="s">
        <v>516</v>
      </c>
      <c r="Y2" s="517"/>
    </row>
    <row r="3" spans="1:26" ht="15.5" x14ac:dyDescent="0.35">
      <c r="A3" s="218" t="s">
        <v>14</v>
      </c>
      <c r="B3" s="515" t="s">
        <v>484</v>
      </c>
      <c r="C3" s="462" t="s">
        <v>467</v>
      </c>
      <c r="D3" s="515" t="s">
        <v>56</v>
      </c>
      <c r="E3" s="462" t="s">
        <v>838</v>
      </c>
      <c r="F3" s="194" t="s">
        <v>555</v>
      </c>
      <c r="G3" s="459" t="s">
        <v>6</v>
      </c>
      <c r="I3" s="515" t="s">
        <v>517</v>
      </c>
      <c r="J3" s="515" t="s">
        <v>3</v>
      </c>
      <c r="K3" s="515" t="s">
        <v>839</v>
      </c>
      <c r="L3" s="416" t="s">
        <v>780</v>
      </c>
      <c r="M3" s="527" t="str">
        <f>N3&amp;" - "&amp;O3&amp;" ("&amp;TEXT(P3,"yyyy-mm-dd")&amp;" thru "&amp;TEXT(Q3,"yyyy-mm-dd")&amp;")"</f>
        <v>20260016 - Regular 16 (2026-07-27 thru 2026-08-09)</v>
      </c>
      <c r="N3" s="462">
        <v>20260016</v>
      </c>
      <c r="O3" s="462" t="s">
        <v>1151</v>
      </c>
      <c r="P3" s="528">
        <v>46230</v>
      </c>
      <c r="Q3" s="528">
        <v>46243</v>
      </c>
      <c r="R3" s="528">
        <v>46219</v>
      </c>
      <c r="S3" s="528">
        <v>46249</v>
      </c>
      <c r="T3" s="642">
        <v>46189</v>
      </c>
      <c r="U3" s="528">
        <v>46249</v>
      </c>
      <c r="V3" s="657">
        <v>1.4999999999999999E-2</v>
      </c>
      <c r="W3" s="517" t="s">
        <v>1028</v>
      </c>
      <c r="X3" s="517" t="s">
        <v>517</v>
      </c>
      <c r="Y3" s="517"/>
    </row>
    <row r="4" spans="1:26" ht="15.5" x14ac:dyDescent="0.35">
      <c r="A4" s="218" t="s">
        <v>503</v>
      </c>
      <c r="B4" s="515" t="s">
        <v>485</v>
      </c>
      <c r="C4" s="462" t="s">
        <v>469</v>
      </c>
      <c r="D4" s="515" t="s">
        <v>506</v>
      </c>
      <c r="E4" s="462" t="s">
        <v>840</v>
      </c>
      <c r="F4" s="194" t="s">
        <v>553</v>
      </c>
      <c r="J4" s="515" t="s">
        <v>453</v>
      </c>
      <c r="K4" s="515" t="s">
        <v>841</v>
      </c>
      <c r="L4" s="241" t="s">
        <v>781</v>
      </c>
      <c r="M4" s="527" t="str">
        <f>N4&amp;" - "&amp;O4&amp;" ("&amp;TEXT(P4,"yyyy-mm-dd")&amp;" thru "&amp;TEXT(Q4,"yyyy-mm-dd")&amp;")"</f>
        <v>20260017 - Regular 17 (2026-08-10 thru 2026-08-23)</v>
      </c>
      <c r="N4" s="462">
        <v>20260017</v>
      </c>
      <c r="O4" s="462" t="s">
        <v>1153</v>
      </c>
      <c r="P4" s="528">
        <v>46244</v>
      </c>
      <c r="Q4" s="528">
        <v>46257</v>
      </c>
      <c r="R4" s="528">
        <v>46235</v>
      </c>
      <c r="S4" s="528">
        <v>46265</v>
      </c>
      <c r="T4" s="642">
        <v>46204</v>
      </c>
      <c r="U4" s="528">
        <v>46265</v>
      </c>
      <c r="V4" s="657">
        <v>0.02</v>
      </c>
      <c r="W4" s="517" t="s">
        <v>1029</v>
      </c>
      <c r="X4" s="517" t="s">
        <v>1058</v>
      </c>
      <c r="Y4" s="517"/>
    </row>
    <row r="5" spans="1:26" ht="15.5" x14ac:dyDescent="0.35">
      <c r="A5" s="218" t="s">
        <v>504</v>
      </c>
      <c r="B5" s="461" t="s">
        <v>531</v>
      </c>
      <c r="C5" s="462" t="s">
        <v>532</v>
      </c>
      <c r="D5" s="515" t="s">
        <v>507</v>
      </c>
      <c r="E5" s="462" t="s">
        <v>479</v>
      </c>
      <c r="F5" s="194" t="s">
        <v>556</v>
      </c>
      <c r="G5" s="675"/>
      <c r="J5" s="515" t="s">
        <v>1063</v>
      </c>
      <c r="K5" s="515" t="s">
        <v>791</v>
      </c>
      <c r="M5" s="527" t="str">
        <f>N5&amp;" - "&amp;O5&amp;" ("&amp;TEXT(P5,"yyyy-mm-dd")&amp;" thru "&amp;TEXT(Q5,"yyyy-mm-dd")&amp;")"</f>
        <v>20260018 - Regular 18 (2026-08-24 thru 2026-09-06)</v>
      </c>
      <c r="N5" s="462">
        <v>20260018</v>
      </c>
      <c r="O5" s="462" t="s">
        <v>1155</v>
      </c>
      <c r="P5" s="528">
        <v>46258</v>
      </c>
      <c r="Q5" s="528">
        <v>46271</v>
      </c>
      <c r="R5" s="528">
        <v>46250</v>
      </c>
      <c r="S5" s="528">
        <v>46280</v>
      </c>
      <c r="T5" s="642">
        <v>46219</v>
      </c>
      <c r="U5" s="528">
        <v>46280</v>
      </c>
      <c r="V5" s="657">
        <v>2.5000000000000001E-2</v>
      </c>
      <c r="W5" s="517" t="s">
        <v>1030</v>
      </c>
      <c r="X5" s="517"/>
      <c r="Y5" s="517"/>
    </row>
    <row r="6" spans="1:26" ht="15.5" x14ac:dyDescent="0.35">
      <c r="A6" s="218" t="s">
        <v>16</v>
      </c>
      <c r="B6" s="515" t="s">
        <v>527</v>
      </c>
      <c r="C6" s="462" t="s">
        <v>528</v>
      </c>
      <c r="D6" s="515" t="s">
        <v>508</v>
      </c>
      <c r="E6" s="462" t="s">
        <v>842</v>
      </c>
      <c r="F6" s="194" t="s">
        <v>557</v>
      </c>
      <c r="G6" s="675"/>
      <c r="K6" s="515" t="s">
        <v>843</v>
      </c>
      <c r="M6" s="527" t="str">
        <f>N6&amp;" - "&amp;O6&amp;" ("&amp;TEXT(P6,"yyyy-mm-dd")&amp;" thru "&amp;TEXT(Q6,"yyyy-mm-dd")&amp;")"</f>
        <v>20260019 - Regular 19 (2026-09-07 thru 2026-09-20)</v>
      </c>
      <c r="N6" s="462">
        <v>20260019</v>
      </c>
      <c r="O6" s="462" t="s">
        <v>1157</v>
      </c>
      <c r="P6" s="528">
        <v>46272</v>
      </c>
      <c r="Q6" s="528">
        <v>46285</v>
      </c>
      <c r="R6" s="528">
        <v>46266</v>
      </c>
      <c r="S6" s="528">
        <v>46295</v>
      </c>
      <c r="T6" s="642">
        <v>46235</v>
      </c>
      <c r="U6" s="528">
        <v>46295</v>
      </c>
      <c r="V6" s="657">
        <v>3.0000000000000002E-2</v>
      </c>
      <c r="W6" s="517" t="s">
        <v>1031</v>
      </c>
      <c r="X6" s="517"/>
      <c r="Y6" s="517"/>
    </row>
    <row r="7" spans="1:26" ht="15.5" x14ac:dyDescent="0.35">
      <c r="A7" s="218" t="s">
        <v>17</v>
      </c>
      <c r="B7" s="515" t="s">
        <v>486</v>
      </c>
      <c r="C7" s="462" t="s">
        <v>471</v>
      </c>
      <c r="D7" s="515" t="s">
        <v>509</v>
      </c>
      <c r="E7" s="462" t="s">
        <v>844</v>
      </c>
      <c r="F7" s="194" t="s">
        <v>558</v>
      </c>
      <c r="G7" s="675"/>
      <c r="M7" s="527" t="str">
        <f>N7&amp;" - "&amp;O7&amp;" ("&amp;TEXT(P7,"yyyy-mm-dd")&amp;" thru "&amp;TEXT(Q7,"yyyy-mm-dd")&amp;")"</f>
        <v>20260020 - Regular 20 (2026-09-21 thru 2026-10-04)</v>
      </c>
      <c r="N7" s="462">
        <v>20260020</v>
      </c>
      <c r="O7" s="462" t="s">
        <v>1159</v>
      </c>
      <c r="P7" s="528">
        <v>46286</v>
      </c>
      <c r="Q7" s="528">
        <v>46299</v>
      </c>
      <c r="R7" s="528">
        <v>46281</v>
      </c>
      <c r="S7" s="528">
        <v>46310</v>
      </c>
      <c r="T7" s="642">
        <v>46250</v>
      </c>
      <c r="U7" s="528">
        <v>46310</v>
      </c>
      <c r="V7" s="657">
        <v>3.5000000000000003E-2</v>
      </c>
      <c r="W7" s="517" t="s">
        <v>1032</v>
      </c>
      <c r="X7" s="517"/>
      <c r="Y7" s="517"/>
    </row>
    <row r="8" spans="1:26" ht="15.5" x14ac:dyDescent="0.35">
      <c r="A8" s="218" t="s">
        <v>54</v>
      </c>
      <c r="B8" s="461" t="s">
        <v>487</v>
      </c>
      <c r="C8" s="462" t="s">
        <v>473</v>
      </c>
      <c r="D8" s="515" t="s">
        <v>493</v>
      </c>
      <c r="E8" s="462" t="s">
        <v>468</v>
      </c>
      <c r="F8" s="194" t="s">
        <v>559</v>
      </c>
      <c r="M8" s="527" t="str">
        <f>N8&amp;" - "&amp;O8&amp;" ("&amp;TEXT(P8,"yyyy-mm-dd")&amp;" thru "&amp;TEXT(Q8,"yyyy-mm-dd")&amp;")"</f>
        <v>20260030 - VALENTINE'S DAY SATURDAY,  FEB.  14, 2026 (2026-01-02 thru 2026-02-14)</v>
      </c>
      <c r="N8" s="462">
        <v>20260030</v>
      </c>
      <c r="O8" s="462" t="s">
        <v>1119</v>
      </c>
      <c r="P8" s="528">
        <v>46024</v>
      </c>
      <c r="Q8" s="528">
        <v>46067</v>
      </c>
      <c r="R8" s="528">
        <v>46007</v>
      </c>
      <c r="S8" s="528">
        <v>46081</v>
      </c>
      <c r="T8" s="642">
        <v>46296</v>
      </c>
      <c r="U8" s="528">
        <v>46081</v>
      </c>
      <c r="V8" s="657">
        <v>0.04</v>
      </c>
      <c r="W8" s="517" t="s">
        <v>1033</v>
      </c>
      <c r="X8" s="517"/>
      <c r="Y8" s="517"/>
    </row>
    <row r="9" spans="1:26" ht="15.5" x14ac:dyDescent="0.35">
      <c r="A9" s="218" t="s">
        <v>18</v>
      </c>
      <c r="B9" s="461" t="s">
        <v>488</v>
      </c>
      <c r="C9" s="462" t="s">
        <v>475</v>
      </c>
      <c r="D9" s="515" t="s">
        <v>510</v>
      </c>
      <c r="E9" s="462" t="s">
        <v>845</v>
      </c>
      <c r="F9" s="194" t="s">
        <v>560</v>
      </c>
      <c r="M9" s="527" t="str">
        <f>N9&amp;" - "&amp;O9&amp;" ("&amp;TEXT(P9,"yyyy-mm-dd")&amp;" thru "&amp;TEXT(Q9,"yyyy-mm-dd")&amp;")"</f>
        <v>20260031 - EASTER  SUNDAY, APRIL 5, 2026 (2026-02-15 thru 2026-04-05)</v>
      </c>
      <c r="N9" s="462">
        <v>20260031</v>
      </c>
      <c r="O9" s="462" t="s">
        <v>1121</v>
      </c>
      <c r="P9" s="528">
        <v>46068</v>
      </c>
      <c r="Q9" s="528">
        <v>46117</v>
      </c>
      <c r="R9" s="528">
        <v>46054</v>
      </c>
      <c r="S9" s="528">
        <v>46142</v>
      </c>
      <c r="T9" s="642">
        <v>46342</v>
      </c>
      <c r="U9" s="528">
        <v>46142</v>
      </c>
      <c r="V9" s="657">
        <v>4.4999999999999998E-2</v>
      </c>
      <c r="W9" s="517" t="s">
        <v>1034</v>
      </c>
      <c r="X9" s="517"/>
      <c r="Y9" s="517"/>
    </row>
    <row r="10" spans="1:26" ht="15.5" x14ac:dyDescent="0.35">
      <c r="A10" s="218" t="s">
        <v>141</v>
      </c>
      <c r="B10" s="515" t="s">
        <v>489</v>
      </c>
      <c r="C10" s="462" t="s">
        <v>477</v>
      </c>
      <c r="D10" s="515" t="s">
        <v>511</v>
      </c>
      <c r="E10" s="462" t="s">
        <v>846</v>
      </c>
      <c r="F10" s="194" t="s">
        <v>561</v>
      </c>
      <c r="M10" s="527" t="str">
        <f>N10&amp;" - "&amp;O10&amp;" ("&amp;TEXT(P10,"yyyy-mm-dd")&amp;" thru "&amp;TEXT(Q10,"yyyy-mm-dd")&amp;")"</f>
        <v>20260032 - MOTHER'S DAY  Sunday, May 10, 2026 (2026-04-16 thru 2026-05-11)</v>
      </c>
      <c r="N10" s="462">
        <v>20260032</v>
      </c>
      <c r="O10" s="462" t="s">
        <v>1133</v>
      </c>
      <c r="P10" s="528">
        <v>46128</v>
      </c>
      <c r="Q10" s="528">
        <v>46153</v>
      </c>
      <c r="R10" s="528">
        <v>46113</v>
      </c>
      <c r="S10" s="528">
        <v>46157</v>
      </c>
      <c r="T10" s="642">
        <v>46038</v>
      </c>
      <c r="U10" s="528">
        <v>46157</v>
      </c>
      <c r="V10" s="657">
        <v>4.9999999999999996E-2</v>
      </c>
      <c r="W10" s="517" t="s">
        <v>1035</v>
      </c>
      <c r="X10" s="517"/>
      <c r="Y10" s="517"/>
    </row>
    <row r="11" spans="1:26" ht="15.5" x14ac:dyDescent="0.35">
      <c r="A11" s="218" t="s">
        <v>847</v>
      </c>
      <c r="B11" s="461" t="s">
        <v>490</v>
      </c>
      <c r="C11" s="462" t="s">
        <v>479</v>
      </c>
      <c r="D11" s="461" t="s">
        <v>512</v>
      </c>
      <c r="E11" s="462" t="s">
        <v>848</v>
      </c>
      <c r="F11" s="194" t="s">
        <v>562</v>
      </c>
      <c r="G11" s="372"/>
      <c r="I11" s="372"/>
      <c r="J11" s="372"/>
      <c r="K11" s="372"/>
      <c r="L11" s="372"/>
      <c r="M11" s="527" t="str">
        <f>N11&amp;" - "&amp;O11&amp;" ("&amp;TEXT(P11,"yyyy-mm-dd")&amp;" thru "&amp;TEXT(Q11,"yyyy-mm-dd")&amp;")"</f>
        <v>20260033 - FATHER'S DAY  Sunday, June 21, 2026 (2026-05-16 thru 2026-06-21)</v>
      </c>
      <c r="N11" s="462">
        <v>20260033</v>
      </c>
      <c r="O11" s="462" t="s">
        <v>1135</v>
      </c>
      <c r="P11" s="528">
        <v>46158</v>
      </c>
      <c r="Q11" s="528">
        <v>46194</v>
      </c>
      <c r="R11" s="528">
        <v>46143</v>
      </c>
      <c r="S11" s="528">
        <v>46203</v>
      </c>
      <c r="T11" s="642">
        <v>46069</v>
      </c>
      <c r="U11" s="528">
        <v>46203</v>
      </c>
      <c r="V11" s="657">
        <v>5.4999999999999993E-2</v>
      </c>
      <c r="W11" s="517" t="s">
        <v>1036</v>
      </c>
      <c r="X11" s="517"/>
      <c r="Y11" s="517"/>
    </row>
    <row r="12" spans="1:26" ht="15.5" x14ac:dyDescent="0.35">
      <c r="A12" s="218" t="s">
        <v>142</v>
      </c>
      <c r="B12" s="461" t="s">
        <v>491</v>
      </c>
      <c r="C12" s="462" t="s">
        <v>481</v>
      </c>
      <c r="D12" s="461" t="s">
        <v>849</v>
      </c>
      <c r="E12" s="462" t="s">
        <v>850</v>
      </c>
      <c r="F12" s="194" t="s">
        <v>563</v>
      </c>
      <c r="G12" s="372"/>
      <c r="K12" s="372"/>
      <c r="M12" s="527" t="str">
        <f>N12&amp;" - "&amp;O12&amp;" ("&amp;TEXT(P12,"yyyy-mm-dd")&amp;" thru "&amp;TEXT(Q12,"yyyy-mm-dd")&amp;")"</f>
        <v>20260034 - HALLOWEEN DAY  Saturday, October 31, 2026 (2026-08-01 thru 2026-10-31)</v>
      </c>
      <c r="N12" s="462">
        <v>20260034</v>
      </c>
      <c r="O12" s="462" t="s">
        <v>1144</v>
      </c>
      <c r="P12" s="528">
        <v>46235</v>
      </c>
      <c r="Q12" s="528">
        <v>46326</v>
      </c>
      <c r="R12" s="528">
        <v>46235</v>
      </c>
      <c r="S12" s="528">
        <v>46341</v>
      </c>
      <c r="T12" s="642">
        <v>46143</v>
      </c>
      <c r="U12" s="528">
        <v>46341</v>
      </c>
      <c r="V12" s="657">
        <v>5.9999999999999991E-2</v>
      </c>
      <c r="W12" s="517" t="s">
        <v>1037</v>
      </c>
      <c r="X12" s="517"/>
      <c r="Y12" s="517"/>
    </row>
    <row r="13" spans="1:26" ht="15.5" x14ac:dyDescent="0.35">
      <c r="A13" s="218" t="s">
        <v>461</v>
      </c>
      <c r="B13" s="515" t="s">
        <v>492</v>
      </c>
      <c r="C13" s="462" t="s">
        <v>483</v>
      </c>
      <c r="D13" s="515" t="s">
        <v>851</v>
      </c>
      <c r="E13" s="462" t="s">
        <v>852</v>
      </c>
      <c r="F13" s="194" t="s">
        <v>564</v>
      </c>
      <c r="M13" s="527" t="str">
        <f>N13&amp;" - "&amp;O13&amp;" ("&amp;TEXT(P13,"yyyy-mm-dd")&amp;" thru "&amp;TEXT(Q13,"yyyy-mm-dd")&amp;")"</f>
        <v>20260035 - SEVERE WEATHER 2026 (2026-04-01 thru 2026-10-31)</v>
      </c>
      <c r="N13" s="462">
        <v>20260035</v>
      </c>
      <c r="O13" s="462" t="s">
        <v>1130</v>
      </c>
      <c r="P13" s="528">
        <v>46113</v>
      </c>
      <c r="Q13" s="528">
        <v>46326</v>
      </c>
      <c r="R13" s="528">
        <v>46097</v>
      </c>
      <c r="S13" s="528">
        <v>46326</v>
      </c>
      <c r="T13" s="642">
        <v>46023</v>
      </c>
      <c r="U13" s="528">
        <v>46326</v>
      </c>
      <c r="V13" s="657">
        <v>6.4999999999999988E-2</v>
      </c>
      <c r="W13" s="517" t="s">
        <v>1038</v>
      </c>
      <c r="X13" s="517"/>
      <c r="Y13" s="517"/>
    </row>
    <row r="14" spans="1:26" ht="15.5" x14ac:dyDescent="0.35">
      <c r="A14" s="218" t="s">
        <v>462</v>
      </c>
      <c r="B14" s="461" t="s">
        <v>493</v>
      </c>
      <c r="C14" s="462" t="s">
        <v>468</v>
      </c>
      <c r="D14" s="461" t="s">
        <v>853</v>
      </c>
      <c r="E14" s="462" t="s">
        <v>854</v>
      </c>
      <c r="F14" s="194" t="s">
        <v>565</v>
      </c>
      <c r="M14" s="527" t="str">
        <f>N14&amp;" - "&amp;O14&amp;" ("&amp;TEXT(P14,"yyyy-mm-dd")&amp;" thru "&amp;TEXT(Q14,"yyyy-mm-dd")&amp;")"</f>
        <v>20260036 - HEALTHY PET SUMMER EVENT 2026  Runs from DP 10 - DP 13 (2026-05-04 thru 2026-06-28)</v>
      </c>
      <c r="N14" s="462">
        <v>20260036</v>
      </c>
      <c r="O14" s="462" t="s">
        <v>1134</v>
      </c>
      <c r="P14" s="528">
        <v>46146</v>
      </c>
      <c r="Q14" s="528">
        <v>46201</v>
      </c>
      <c r="R14" s="528">
        <v>46143</v>
      </c>
      <c r="S14" s="528">
        <v>46218</v>
      </c>
      <c r="T14" s="642">
        <v>46069</v>
      </c>
      <c r="U14" s="528">
        <v>46218</v>
      </c>
      <c r="V14" s="657">
        <v>6.9999999999999993E-2</v>
      </c>
      <c r="W14" s="517" t="s">
        <v>1039</v>
      </c>
      <c r="X14" s="517"/>
      <c r="Y14" s="517"/>
    </row>
    <row r="15" spans="1:26" ht="15.5" x14ac:dyDescent="0.35">
      <c r="A15" s="218" t="s">
        <v>463</v>
      </c>
      <c r="B15" s="461" t="s">
        <v>494</v>
      </c>
      <c r="C15" s="462" t="s">
        <v>470</v>
      </c>
      <c r="D15" s="461" t="s">
        <v>855</v>
      </c>
      <c r="E15" s="462" t="s">
        <v>856</v>
      </c>
      <c r="F15" s="194" t="s">
        <v>566</v>
      </c>
      <c r="M15" s="527" t="str">
        <f>N15&amp;" - "&amp;O15&amp;" ("&amp;TEXT(P15,"yyyy-mm-dd")&amp;" thru "&amp;TEXT(Q15,"yyyy-mm-dd")&amp;")"</f>
        <v>20260038 - HEALTHY PET FALL EVENT 2026  Runs from DP 18 - DP 19 (2026-08-23 thru 2026-09-19)</v>
      </c>
      <c r="N15" s="462">
        <v>20260038</v>
      </c>
      <c r="O15" s="462" t="s">
        <v>1145</v>
      </c>
      <c r="P15" s="528">
        <v>46257</v>
      </c>
      <c r="Q15" s="528">
        <v>46284</v>
      </c>
      <c r="R15" s="528">
        <v>46250</v>
      </c>
      <c r="S15" s="528">
        <v>46295</v>
      </c>
      <c r="T15" s="642">
        <v>46189</v>
      </c>
      <c r="U15" s="528">
        <v>46295</v>
      </c>
      <c r="V15" s="657">
        <v>7.4999999999999997E-2</v>
      </c>
      <c r="W15" s="517" t="s">
        <v>1040</v>
      </c>
      <c r="X15" s="517"/>
      <c r="Y15" s="517"/>
    </row>
    <row r="16" spans="1:26" ht="15.5" x14ac:dyDescent="0.35">
      <c r="A16" s="218" t="s">
        <v>464</v>
      </c>
      <c r="B16" s="461" t="s">
        <v>495</v>
      </c>
      <c r="C16" s="462" t="s">
        <v>472</v>
      </c>
      <c r="F16" s="194" t="s">
        <v>567</v>
      </c>
      <c r="M16" s="527" t="str">
        <f>N16&amp;" - "&amp;O16&amp;" ("&amp;TEXT(P16,"yyyy-mm-dd")&amp;" thru "&amp;TEXT(Q16,"yyyy-mm-dd")&amp;")"</f>
        <v>20260039 - BEVERAGE SUMMER EVENT 2026 (2026-05-01 thru 2026-09-30)</v>
      </c>
      <c r="N16" s="462">
        <v>20260039</v>
      </c>
      <c r="O16" s="462" t="s">
        <v>1131</v>
      </c>
      <c r="P16" s="528">
        <v>46143</v>
      </c>
      <c r="Q16" s="528">
        <v>46295</v>
      </c>
      <c r="R16" s="528">
        <v>46143</v>
      </c>
      <c r="S16" s="528">
        <v>46295</v>
      </c>
      <c r="T16" s="642">
        <v>46082</v>
      </c>
      <c r="U16" s="528">
        <v>46295</v>
      </c>
      <c r="V16" s="657">
        <v>0.08</v>
      </c>
      <c r="W16" s="517" t="s">
        <v>1041</v>
      </c>
      <c r="X16" s="517"/>
      <c r="Y16" s="517"/>
    </row>
    <row r="17" spans="1:25" ht="15.5" x14ac:dyDescent="0.35">
      <c r="A17" s="218" t="s">
        <v>465</v>
      </c>
      <c r="B17" s="461" t="s">
        <v>496</v>
      </c>
      <c r="C17" s="462" t="s">
        <v>474</v>
      </c>
      <c r="F17" s="194" t="s">
        <v>568</v>
      </c>
      <c r="M17" s="527" t="str">
        <f>N17&amp;" - "&amp;O17&amp;" ("&amp;TEXT(P17,"yyyy-mm-dd")&amp;" thru "&amp;TEXT(Q17,"yyyy-mm-dd")&amp;")"</f>
        <v>20260040 - WINTER COCOA/CIDER 2026 (2026-10-01 thru 2027-03-31)</v>
      </c>
      <c r="N17" s="462">
        <v>20260040</v>
      </c>
      <c r="O17" s="462" t="s">
        <v>1160</v>
      </c>
      <c r="P17" s="528">
        <v>46296</v>
      </c>
      <c r="Q17" s="528">
        <v>46477</v>
      </c>
      <c r="R17" s="528">
        <v>46281</v>
      </c>
      <c r="S17" s="528">
        <v>46477</v>
      </c>
      <c r="T17" s="642">
        <v>46204</v>
      </c>
      <c r="U17" s="528">
        <v>46477</v>
      </c>
      <c r="V17" s="657">
        <v>8.5000000000000006E-2</v>
      </c>
      <c r="W17" s="517" t="s">
        <v>914</v>
      </c>
      <c r="X17" s="517"/>
      <c r="Y17" s="517"/>
    </row>
    <row r="18" spans="1:25" ht="15.5" x14ac:dyDescent="0.35">
      <c r="A18" s="218" t="s">
        <v>466</v>
      </c>
      <c r="B18" s="461" t="s">
        <v>497</v>
      </c>
      <c r="C18" s="462" t="s">
        <v>476</v>
      </c>
      <c r="D18" s="372"/>
      <c r="E18" s="372"/>
      <c r="F18" s="194" t="s">
        <v>569</v>
      </c>
      <c r="M18" s="527" t="str">
        <f>N18&amp;" - "&amp;O18&amp;" ("&amp;TEXT(P18,"yyyy-mm-dd")&amp;" thru "&amp;TEXT(Q18,"yyyy-mm-dd")&amp;")"</f>
        <v>20260041 - EASTER HAMS 2026 (2026-03-24 thru 2026-04-20)</v>
      </c>
      <c r="N18" s="462">
        <v>20260041</v>
      </c>
      <c r="O18" s="462" t="s">
        <v>1132</v>
      </c>
      <c r="P18" s="528">
        <v>46105</v>
      </c>
      <c r="Q18" s="528">
        <v>46132</v>
      </c>
      <c r="R18" s="528">
        <v>46069</v>
      </c>
      <c r="S18" s="528">
        <v>46142</v>
      </c>
      <c r="T18" s="528">
        <v>46023</v>
      </c>
      <c r="U18" s="528">
        <v>46142</v>
      </c>
      <c r="V18" s="657">
        <v>9.0000000000000011E-2</v>
      </c>
      <c r="W18" s="517" t="s">
        <v>1042</v>
      </c>
      <c r="X18" s="517"/>
      <c r="Y18" s="517"/>
    </row>
    <row r="19" spans="1:25" ht="15.5" x14ac:dyDescent="0.35">
      <c r="A19" s="218" t="s">
        <v>19</v>
      </c>
      <c r="B19" s="461" t="s">
        <v>498</v>
      </c>
      <c r="C19" s="462" t="s">
        <v>478</v>
      </c>
      <c r="D19" s="372"/>
      <c r="E19" s="372"/>
      <c r="F19" s="194" t="s">
        <v>570</v>
      </c>
      <c r="M19" s="527" t="str">
        <f>N19&amp;" - "&amp;O19&amp;" ("&amp;TEXT(P19,"yyyy-mm-dd")&amp;" thru "&amp;TEXT(Q19,"yyyy-mm-dd")&amp;")"</f>
        <v>20260042 - PASSOVER  WEDNESDAY, APRIL 1 - THURSDAY, APRIL 9, 2026 (2026-03-17 thru 2026-04-09)</v>
      </c>
      <c r="N19" s="462">
        <v>20260042</v>
      </c>
      <c r="O19" s="462" t="s">
        <v>1123</v>
      </c>
      <c r="P19" s="528">
        <v>46098</v>
      </c>
      <c r="Q19" s="528">
        <v>46121</v>
      </c>
      <c r="R19" s="528">
        <v>46082</v>
      </c>
      <c r="S19" s="528">
        <v>46142</v>
      </c>
      <c r="T19" s="528">
        <v>46007</v>
      </c>
      <c r="U19" s="528">
        <v>46142</v>
      </c>
      <c r="V19" s="657">
        <v>9.5000000000000015E-2</v>
      </c>
      <c r="W19" s="517" t="s">
        <v>1043</v>
      </c>
      <c r="X19" s="517"/>
      <c r="Y19" s="517"/>
    </row>
    <row r="20" spans="1:25" ht="15.5" x14ac:dyDescent="0.35">
      <c r="A20" s="218" t="s">
        <v>20</v>
      </c>
      <c r="B20" s="461" t="s">
        <v>499</v>
      </c>
      <c r="C20" s="462" t="s">
        <v>480</v>
      </c>
      <c r="D20" s="372"/>
      <c r="E20" s="372"/>
      <c r="F20" s="194" t="s">
        <v>571</v>
      </c>
      <c r="M20" s="527" t="str">
        <f>N20&amp;" - "&amp;O20&amp;" ("&amp;TEXT(P20,"yyyy-mm-dd")&amp;" thru "&amp;TEXT(Q20,"yyyy-mm-dd")&amp;")"</f>
        <v>20260046 - HEALTH &amp; WELLNESS EXPO EVENT SUMMER Runs During DP 13  (2026-06-16 thru 2026-06-29)</v>
      </c>
      <c r="N20" s="462">
        <v>20260046</v>
      </c>
      <c r="O20" s="462" t="s">
        <v>1146</v>
      </c>
      <c r="P20" s="528">
        <v>46189</v>
      </c>
      <c r="Q20" s="528">
        <v>46202</v>
      </c>
      <c r="R20" s="528">
        <v>46189</v>
      </c>
      <c r="S20" s="528">
        <v>46218</v>
      </c>
      <c r="T20" s="528">
        <v>46158</v>
      </c>
      <c r="U20" s="528">
        <v>46218</v>
      </c>
      <c r="V20" s="657">
        <v>0.10000000000000002</v>
      </c>
      <c r="W20" s="517" t="s">
        <v>1044</v>
      </c>
      <c r="X20" s="517"/>
      <c r="Y20" s="517"/>
    </row>
    <row r="21" spans="1:25" ht="15.5" x14ac:dyDescent="0.35">
      <c r="A21" s="218" t="s">
        <v>21</v>
      </c>
      <c r="B21" s="515" t="s">
        <v>500</v>
      </c>
      <c r="C21" s="462" t="s">
        <v>482</v>
      </c>
      <c r="F21" s="194" t="s">
        <v>572</v>
      </c>
      <c r="M21" s="527" t="str">
        <f>N21&amp;" - "&amp;O21&amp;" ("&amp;TEXT(P21,"yyyy-mm-dd")&amp;" thru "&amp;TEXT(Q21,"yyyy-mm-dd")&amp;")"</f>
        <v>20260048 - HEALTH &amp; WELLNESS EXPO EVENT WINTER RUNS DURING DP 2  (2026-01-13 thru 2026-01-26)</v>
      </c>
      <c r="N21" s="462">
        <v>20260048</v>
      </c>
      <c r="O21" s="462" t="s">
        <v>1120</v>
      </c>
      <c r="P21" s="528">
        <v>46035</v>
      </c>
      <c r="Q21" s="528">
        <v>46048</v>
      </c>
      <c r="R21" s="528">
        <v>46023</v>
      </c>
      <c r="S21" s="528">
        <v>46053</v>
      </c>
      <c r="T21" s="528">
        <v>46357</v>
      </c>
      <c r="U21" s="528">
        <v>46053</v>
      </c>
      <c r="V21" s="657">
        <v>0.10500000000000002</v>
      </c>
      <c r="W21" s="517" t="s">
        <v>1045</v>
      </c>
      <c r="X21" s="517"/>
      <c r="Y21" s="517"/>
    </row>
    <row r="22" spans="1:25" ht="15.5" x14ac:dyDescent="0.35">
      <c r="A22" s="218" t="s">
        <v>22</v>
      </c>
      <c r="B22" s="372"/>
      <c r="C22" s="372"/>
      <c r="F22" s="194" t="s">
        <v>573</v>
      </c>
      <c r="M22" s="527" t="str">
        <f>N22&amp;" - "&amp;O22&amp;" ("&amp;TEXT(P22,"yyyy-mm-dd")&amp;" thru "&amp;TEXT(Q22,"yyyy-mm-dd")&amp;")"</f>
        <v>20260054 - MAY SIDEWALK SALE 2026 (2026-05-01 thru 2026-05-31)</v>
      </c>
      <c r="N22" s="462">
        <v>20260054</v>
      </c>
      <c r="O22" s="462" t="s">
        <v>1137</v>
      </c>
      <c r="P22" s="528">
        <v>46143</v>
      </c>
      <c r="Q22" s="528">
        <v>46173</v>
      </c>
      <c r="R22" s="528">
        <v>46128</v>
      </c>
      <c r="S22" s="528">
        <v>46173</v>
      </c>
      <c r="T22" s="528">
        <v>46082</v>
      </c>
      <c r="U22" s="528">
        <v>46173</v>
      </c>
      <c r="V22" s="657">
        <v>0.11000000000000003</v>
      </c>
      <c r="W22" s="517" t="s">
        <v>1046</v>
      </c>
      <c r="X22" s="517"/>
      <c r="Y22" s="517"/>
    </row>
    <row r="23" spans="1:25" ht="15.5" x14ac:dyDescent="0.35">
      <c r="A23" s="218" t="s">
        <v>32</v>
      </c>
      <c r="F23" s="194" t="s">
        <v>574</v>
      </c>
      <c r="M23" s="527" t="str">
        <f>N23&amp;" - "&amp;O23&amp;" ("&amp;TEXT(P23,"yyyy-mm-dd")&amp;" thru "&amp;TEXT(Q23,"yyyy-mm-dd")&amp;")"</f>
        <v>20260056 - ANNUAL CLUB PACK UPDATE 2026  ACP (2026-01-01 thru 2026-12-31)</v>
      </c>
      <c r="N23" s="462">
        <v>20260056</v>
      </c>
      <c r="O23" s="462" t="s">
        <v>981</v>
      </c>
      <c r="P23" s="528">
        <v>46023</v>
      </c>
      <c r="Q23" s="528">
        <v>46387</v>
      </c>
      <c r="R23" s="528"/>
      <c r="S23" s="528"/>
      <c r="T23" s="528">
        <v>45931</v>
      </c>
      <c r="U23" s="642">
        <v>46387</v>
      </c>
      <c r="V23" s="657">
        <v>0.11500000000000003</v>
      </c>
      <c r="W23" s="517" t="s">
        <v>1047</v>
      </c>
      <c r="X23" s="517"/>
      <c r="Y23" s="517"/>
    </row>
    <row r="24" spans="1:25" ht="15.5" x14ac:dyDescent="0.35">
      <c r="A24" s="218" t="s">
        <v>33</v>
      </c>
      <c r="B24" s="372"/>
      <c r="C24" s="372"/>
      <c r="D24" s="372"/>
      <c r="E24" s="372"/>
      <c r="F24" s="194" t="s">
        <v>575</v>
      </c>
      <c r="M24" s="527" t="str">
        <f>N24&amp;" - "&amp;O24&amp;" ("&amp;TEXT(P24,"yyyy-mm-dd")&amp;" thru "&amp;TEXT(Q24,"yyyy-mm-dd")&amp;")"</f>
        <v>20260057 - FALL/WINTER  CLUB PACK UPDATE 2026  FWCP (2026-10-01 thru 2027-03-31)</v>
      </c>
      <c r="N24" s="462">
        <v>20260057</v>
      </c>
      <c r="O24" s="462" t="s">
        <v>1169</v>
      </c>
      <c r="P24" s="528">
        <v>46296</v>
      </c>
      <c r="Q24" s="528">
        <v>46477</v>
      </c>
      <c r="R24" s="528"/>
      <c r="S24" s="528" t="s">
        <v>1170</v>
      </c>
      <c r="T24" s="528">
        <v>46204</v>
      </c>
      <c r="U24" s="642">
        <v>46477</v>
      </c>
      <c r="V24" s="657">
        <v>0.12000000000000004</v>
      </c>
      <c r="W24" s="517" t="s">
        <v>1048</v>
      </c>
      <c r="X24" s="517"/>
      <c r="Y24" s="517"/>
    </row>
    <row r="25" spans="1:25" ht="15.5" x14ac:dyDescent="0.35">
      <c r="A25" s="218" t="s">
        <v>459</v>
      </c>
      <c r="F25" s="194" t="s">
        <v>576</v>
      </c>
      <c r="M25" s="527" t="str">
        <f>N25&amp;" - "&amp;O25&amp;" ("&amp;TEXT(P25,"yyyy-mm-dd")&amp;" thru "&amp;TEXT(Q25,"yyyy-mm-dd")&amp;")"</f>
        <v>20260058 - SPRING/SUMMER CLUB PACK UPDATE 2026  SSCP (2026-04-01 thru 2026-09-30)</v>
      </c>
      <c r="N25" s="462">
        <v>20260058</v>
      </c>
      <c r="O25" s="462" t="s">
        <v>1136</v>
      </c>
      <c r="P25" s="528">
        <v>46113</v>
      </c>
      <c r="Q25" s="528">
        <v>46295</v>
      </c>
      <c r="R25" s="528"/>
      <c r="S25" s="528"/>
      <c r="T25" s="528">
        <v>46023</v>
      </c>
      <c r="U25" s="528">
        <v>46295</v>
      </c>
      <c r="V25" s="657">
        <v>0.12500000000000003</v>
      </c>
      <c r="W25" s="517" t="s">
        <v>1049</v>
      </c>
      <c r="X25" s="517"/>
      <c r="Y25" s="517"/>
    </row>
    <row r="26" spans="1:25" ht="15.5" x14ac:dyDescent="0.35">
      <c r="A26" s="372"/>
      <c r="B26" s="372"/>
      <c r="C26" s="372"/>
      <c r="D26" s="372"/>
      <c r="E26" s="372"/>
      <c r="F26" s="194" t="s">
        <v>577</v>
      </c>
      <c r="G26" s="372"/>
      <c r="K26" s="372"/>
      <c r="M26" s="527" t="str">
        <f>N26&amp;" - "&amp;O26&amp;" ("&amp;TEXT(P26,"yyyy-mm-dd")&amp;" thru "&amp;TEXT(Q26,"yyyy-mm-dd")&amp;")"</f>
        <v>20260060 - SINUS/ALLERGY SPRING 2026 (2026-03-01 thru 2026-04-30)</v>
      </c>
      <c r="N26" s="462">
        <v>20260060</v>
      </c>
      <c r="O26" s="462" t="s">
        <v>1122</v>
      </c>
      <c r="P26" s="528">
        <v>46082</v>
      </c>
      <c r="Q26" s="528">
        <v>46142</v>
      </c>
      <c r="R26" s="528">
        <v>46082</v>
      </c>
      <c r="S26" s="528">
        <v>46142</v>
      </c>
      <c r="T26" s="528">
        <v>46069</v>
      </c>
      <c r="U26" s="528">
        <v>46142</v>
      </c>
      <c r="V26" s="657">
        <v>0.13000000000000003</v>
      </c>
      <c r="W26" s="517" t="s">
        <v>1050</v>
      </c>
      <c r="X26" s="517"/>
      <c r="Y26" s="517"/>
    </row>
    <row r="27" spans="1:25" ht="15.5" x14ac:dyDescent="0.35">
      <c r="F27" s="194" t="s">
        <v>578</v>
      </c>
      <c r="M27" s="527" t="str">
        <f>N27&amp;" - "&amp;O27&amp;" ("&amp;TEXT(P27,"yyyy-mm-dd")&amp;" thru "&amp;TEXT(Q27,"yyyy-mm-dd")&amp;")"</f>
        <v>20260061 - SUN CARE 2026 (2026-03-01 thru 2026-02-28)</v>
      </c>
      <c r="N27" s="462">
        <v>20260061</v>
      </c>
      <c r="O27" s="462" t="s">
        <v>1124</v>
      </c>
      <c r="P27" s="528">
        <v>46082</v>
      </c>
      <c r="Q27" s="528">
        <v>46081</v>
      </c>
      <c r="R27" s="528">
        <v>46082</v>
      </c>
      <c r="S27" s="528">
        <v>46081</v>
      </c>
      <c r="T27" s="528">
        <v>46007</v>
      </c>
      <c r="U27" s="528">
        <v>46081</v>
      </c>
      <c r="V27" s="657">
        <v>0.13500000000000004</v>
      </c>
      <c r="W27" s="517" t="s">
        <v>1051</v>
      </c>
      <c r="X27" s="517"/>
      <c r="Y27" s="517"/>
    </row>
    <row r="28" spans="1:25" ht="15.5" x14ac:dyDescent="0.35">
      <c r="A28" s="372"/>
      <c r="B28" s="372"/>
      <c r="C28" s="372"/>
      <c r="D28" s="372"/>
      <c r="E28" s="372"/>
      <c r="F28" s="194" t="s">
        <v>579</v>
      </c>
      <c r="G28" s="372"/>
      <c r="M28" s="527" t="str">
        <f>N28&amp;" - "&amp;O28&amp;" ("&amp;TEXT(P28,"yyyy-mm-dd")&amp;" thru "&amp;TEXT(Q28,"yyyy-mm-dd")&amp;")"</f>
        <v>20260062 - FIRST AID RACK 2026 (2026-05-01 thru 2026-07-31)</v>
      </c>
      <c r="N28" s="462">
        <v>20260062</v>
      </c>
      <c r="O28" s="462" t="s">
        <v>1147</v>
      </c>
      <c r="P28" s="528">
        <v>46143</v>
      </c>
      <c r="Q28" s="528">
        <v>46234</v>
      </c>
      <c r="R28" s="528">
        <v>46143</v>
      </c>
      <c r="S28" s="528">
        <v>46234</v>
      </c>
      <c r="T28" s="528">
        <v>46128</v>
      </c>
      <c r="U28" s="528">
        <v>46234</v>
      </c>
      <c r="V28" s="657">
        <v>0.14000000000000004</v>
      </c>
      <c r="W28" s="517" t="s">
        <v>1052</v>
      </c>
      <c r="X28" s="517"/>
      <c r="Y28" s="517"/>
    </row>
    <row r="29" spans="1:25" ht="15.5" x14ac:dyDescent="0.35">
      <c r="A29" s="372"/>
      <c r="B29" s="372"/>
      <c r="C29" s="372"/>
      <c r="D29" s="372"/>
      <c r="E29" s="372"/>
      <c r="F29" s="194" t="s">
        <v>580</v>
      </c>
      <c r="M29" s="527" t="str">
        <f>N29&amp;" - "&amp;O29&amp;" ("&amp;TEXT(P29,"yyyy-mm-dd")&amp;" thru "&amp;TEXT(Q29,"yyyy-mm-dd")&amp;")"</f>
        <v>20260063 - SINUS/ALLERGY FALL 2026 (2026-08-01 thru 2026-09-30)</v>
      </c>
      <c r="N29" s="462">
        <v>20260063</v>
      </c>
      <c r="O29" s="462" t="s">
        <v>1148</v>
      </c>
      <c r="P29" s="528">
        <v>46235</v>
      </c>
      <c r="Q29" s="528">
        <v>46295</v>
      </c>
      <c r="R29" s="528">
        <v>46235</v>
      </c>
      <c r="S29" s="528">
        <v>46295</v>
      </c>
      <c r="T29" s="528">
        <v>46219</v>
      </c>
      <c r="U29" s="528">
        <v>46295</v>
      </c>
      <c r="V29" s="657">
        <v>0.14500000000000005</v>
      </c>
      <c r="W29" s="517" t="s">
        <v>1053</v>
      </c>
      <c r="X29" s="517"/>
      <c r="Y29" s="517"/>
    </row>
    <row r="30" spans="1:25" ht="15.5" x14ac:dyDescent="0.35">
      <c r="A30" s="372"/>
      <c r="B30" s="372"/>
      <c r="C30" s="372"/>
      <c r="D30" s="372"/>
      <c r="E30" s="372"/>
      <c r="F30" s="194" t="s">
        <v>581</v>
      </c>
      <c r="J30" s="372"/>
      <c r="K30" s="372"/>
      <c r="L30" s="372"/>
      <c r="M30" s="527" t="str">
        <f>N30&amp;" - "&amp;O30&amp;" ("&amp;TEXT(P30,"yyyy-mm-dd")&amp;" thru "&amp;TEXT(Q30,"yyyy-mm-dd")&amp;")"</f>
        <v>20260064 - COUGH/COLD 2026 (2026-10-01 thru 2027-02-28)</v>
      </c>
      <c r="N30" s="462">
        <v>20260064</v>
      </c>
      <c r="O30" s="462" t="s">
        <v>1162</v>
      </c>
      <c r="P30" s="528">
        <v>46296</v>
      </c>
      <c r="Q30" s="528">
        <v>46446</v>
      </c>
      <c r="R30" s="528">
        <v>46296</v>
      </c>
      <c r="S30" s="528">
        <v>46446</v>
      </c>
      <c r="T30" s="528">
        <v>46281</v>
      </c>
      <c r="U30" s="528">
        <v>46446</v>
      </c>
      <c r="V30" s="657">
        <v>0.15000000000000005</v>
      </c>
      <c r="W30" s="517" t="s">
        <v>1054</v>
      </c>
      <c r="X30" s="517"/>
      <c r="Y30" s="517"/>
    </row>
    <row r="31" spans="1:25" ht="15.5" x14ac:dyDescent="0.35">
      <c r="F31" s="195" t="s">
        <v>582</v>
      </c>
      <c r="M31" s="527" t="str">
        <f>N31&amp;" - "&amp;O31&amp;" ("&amp;TEXT(P31,"yyyy-mm-dd")&amp;" thru "&amp;TEXT(Q31,"yyyy-mm-dd")&amp;")"</f>
        <v>20260090 - INTERNATIONAL 2026 (2026-10-05 thru 2026-12-25)</v>
      </c>
      <c r="N31" s="462">
        <v>20260090</v>
      </c>
      <c r="O31" s="462" t="s">
        <v>1173</v>
      </c>
      <c r="P31" s="528">
        <v>46300</v>
      </c>
      <c r="Q31" s="528">
        <v>46381</v>
      </c>
      <c r="R31" s="528">
        <v>46296</v>
      </c>
      <c r="S31" s="528">
        <v>46402</v>
      </c>
      <c r="T31" s="528">
        <v>46174</v>
      </c>
      <c r="U31" s="528">
        <v>46402</v>
      </c>
      <c r="V31" s="657">
        <v>0.15500000000000005</v>
      </c>
      <c r="W31" s="517" t="s">
        <v>1055</v>
      </c>
      <c r="X31" s="517"/>
      <c r="Y31" s="517"/>
    </row>
    <row r="32" spans="1:25" ht="15.5" x14ac:dyDescent="0.35">
      <c r="A32" s="372"/>
      <c r="B32" s="372"/>
      <c r="C32" s="372"/>
      <c r="D32" s="372"/>
      <c r="E32" s="372"/>
      <c r="F32" s="196" t="s">
        <v>583</v>
      </c>
      <c r="M32" s="527" t="str">
        <f>N32&amp;" - "&amp;O32&amp;" ("&amp;TEXT(P32,"yyyy-mm-dd")&amp;" thru "&amp;TEXT(Q32,"yyyy-mm-dd")&amp;")"</f>
        <v>20260091 - CHILL/FREEZE/PREPACKED MEAT 2026 (2026-10-05 thru 2026-12-25)</v>
      </c>
      <c r="N32" s="462">
        <v>20260091</v>
      </c>
      <c r="O32" s="462" t="s">
        <v>1168</v>
      </c>
      <c r="P32" s="528">
        <v>46300</v>
      </c>
      <c r="Q32" s="528">
        <v>46381</v>
      </c>
      <c r="R32" s="528">
        <v>46296</v>
      </c>
      <c r="S32" s="528">
        <v>46402</v>
      </c>
      <c r="T32" s="528">
        <v>46204</v>
      </c>
      <c r="U32" s="528">
        <v>46402</v>
      </c>
      <c r="V32" s="657">
        <v>0.16000000000000006</v>
      </c>
      <c r="W32" s="517" t="s">
        <v>1056</v>
      </c>
      <c r="X32" s="517"/>
      <c r="Y32" s="517"/>
    </row>
    <row r="33" spans="6:25" ht="15.5" x14ac:dyDescent="0.35">
      <c r="F33" s="196" t="s">
        <v>584</v>
      </c>
      <c r="M33" s="527" t="str">
        <f>N33&amp;" - "&amp;O33&amp;" ("&amp;TEXT(P33,"yyyy-mm-dd")&amp;" thru "&amp;TEXT(Q33,"yyyy-mm-dd")&amp;")"</f>
        <v>20260092 - COOKIES/CRACKERS/FRUITCAKE 2026 (2026-10-05 thru 2026-12-25)</v>
      </c>
      <c r="N33" s="462">
        <v>20260092</v>
      </c>
      <c r="O33" s="462" t="s">
        <v>1163</v>
      </c>
      <c r="P33" s="528">
        <v>46300</v>
      </c>
      <c r="Q33" s="528">
        <v>46381</v>
      </c>
      <c r="R33" s="528">
        <v>46296</v>
      </c>
      <c r="S33" s="528">
        <v>46402</v>
      </c>
      <c r="T33" s="528">
        <v>46204</v>
      </c>
      <c r="U33" s="528">
        <v>46402</v>
      </c>
      <c r="V33" s="657">
        <v>0.16500000000000006</v>
      </c>
      <c r="W33" s="517"/>
      <c r="X33" s="517"/>
      <c r="Y33" s="517"/>
    </row>
    <row r="34" spans="6:25" ht="15.5" x14ac:dyDescent="0.35">
      <c r="F34" s="196" t="s">
        <v>585</v>
      </c>
      <c r="M34" s="527" t="str">
        <f>N34&amp;" - "&amp;O34&amp;" ("&amp;TEXT(P34,"yyyy-mm-dd")&amp;" thru "&amp;TEXT(Q34,"yyyy-mm-dd")&amp;")"</f>
        <v>20260093 - GIFT PACKS/HBC GIFT PACKS 2026 (2026-10-05 thru 2026-12-25)</v>
      </c>
      <c r="N34" s="462">
        <v>20260093</v>
      </c>
      <c r="O34" s="462" t="s">
        <v>1164</v>
      </c>
      <c r="P34" s="528">
        <v>46300</v>
      </c>
      <c r="Q34" s="528">
        <v>46381</v>
      </c>
      <c r="R34" s="528">
        <v>46296</v>
      </c>
      <c r="S34" s="528">
        <v>46402</v>
      </c>
      <c r="T34" s="528">
        <v>46204</v>
      </c>
      <c r="U34" s="528">
        <v>46402</v>
      </c>
      <c r="V34" s="657">
        <v>0.17000000000000007</v>
      </c>
      <c r="W34" s="517"/>
      <c r="X34" s="517"/>
      <c r="Y34" s="517"/>
    </row>
    <row r="35" spans="6:25" ht="15.5" x14ac:dyDescent="0.35">
      <c r="F35" s="196" t="s">
        <v>586</v>
      </c>
      <c r="M35" s="527" t="str">
        <f>N35&amp;" - "&amp;O35&amp;" ("&amp;TEXT(P35,"yyyy-mm-dd")&amp;" thru "&amp;TEXT(Q35,"yyyy-mm-dd")&amp;")"</f>
        <v>20260094 - NONFOOD 2026 (2026-10-05 thru 2026-12-25)</v>
      </c>
      <c r="N35" s="462">
        <v>20260094</v>
      </c>
      <c r="O35" s="462" t="s">
        <v>1165</v>
      </c>
      <c r="P35" s="528">
        <v>46300</v>
      </c>
      <c r="Q35" s="528">
        <v>46381</v>
      </c>
      <c r="R35" s="528">
        <v>46296</v>
      </c>
      <c r="S35" s="528">
        <v>46402</v>
      </c>
      <c r="T35" s="528">
        <v>46204</v>
      </c>
      <c r="U35" s="528">
        <v>46402</v>
      </c>
      <c r="V35" s="657">
        <v>0.17500000000000007</v>
      </c>
      <c r="W35" s="517"/>
      <c r="X35" s="517"/>
      <c r="Y35" s="517"/>
    </row>
    <row r="36" spans="6:25" ht="15.5" x14ac:dyDescent="0.35">
      <c r="F36" s="196" t="s">
        <v>587</v>
      </c>
      <c r="M36" s="527" t="str">
        <f>N36&amp;" - "&amp;O36&amp;" ("&amp;TEXT(P36,"yyyy-mm-dd")&amp;" thru "&amp;TEXT(Q36,"yyyy-mm-dd")&amp;")"</f>
        <v>20260095 - BAKING 2026 (2026-10-05 thru 2026-12-25)</v>
      </c>
      <c r="N36" s="462">
        <v>20260095</v>
      </c>
      <c r="O36" s="462" t="s">
        <v>1167</v>
      </c>
      <c r="P36" s="528">
        <v>46300</v>
      </c>
      <c r="Q36" s="528">
        <v>46381</v>
      </c>
      <c r="R36" s="528">
        <v>46296</v>
      </c>
      <c r="S36" s="528">
        <v>46402</v>
      </c>
      <c r="T36" s="528">
        <v>46204</v>
      </c>
      <c r="U36" s="528">
        <v>46402</v>
      </c>
      <c r="V36" s="657">
        <v>0.18000000000000008</v>
      </c>
      <c r="W36" s="517"/>
      <c r="X36" s="517"/>
      <c r="Y36" s="517"/>
    </row>
    <row r="37" spans="6:25" ht="15.5" x14ac:dyDescent="0.35">
      <c r="F37" s="196" t="s">
        <v>588</v>
      </c>
      <c r="M37" s="527" t="str">
        <f>N37&amp;" - "&amp;O37&amp;" ("&amp;TEXT(P37,"yyyy-mm-dd")&amp;" thru "&amp;TEXT(Q37,"yyyy-mm-dd")&amp;")"</f>
        <v>20260096 - CANDY 2026 (2026-11-02 thru 2026-12-25)</v>
      </c>
      <c r="N37" s="462">
        <v>20260096</v>
      </c>
      <c r="O37" s="462" t="s">
        <v>1171</v>
      </c>
      <c r="P37" s="528">
        <v>46328</v>
      </c>
      <c r="Q37" s="528">
        <v>46381</v>
      </c>
      <c r="R37" s="528">
        <v>46311</v>
      </c>
      <c r="S37" s="528">
        <v>46402</v>
      </c>
      <c r="T37" s="528">
        <v>46235</v>
      </c>
      <c r="U37" s="528">
        <v>46402</v>
      </c>
      <c r="V37" s="657">
        <v>0.18500000000000008</v>
      </c>
      <c r="W37" s="517"/>
      <c r="X37" s="517"/>
      <c r="Y37" s="517"/>
    </row>
    <row r="38" spans="6:25" ht="15.5" x14ac:dyDescent="0.35">
      <c r="F38" s="196" t="s">
        <v>589</v>
      </c>
      <c r="M38" s="527" t="str">
        <f>N38&amp;" - "&amp;O38&amp;" ("&amp;TEXT(P38,"yyyy-mm-dd")&amp;" thru "&amp;TEXT(Q38,"yyyy-mm-dd")&amp;")"</f>
        <v>20260097 - HOLIDAY HAMS 2026 (2026-10-05 thru 2026-12-25)</v>
      </c>
      <c r="N38" s="462">
        <v>20260097</v>
      </c>
      <c r="O38" s="462" t="s">
        <v>1172</v>
      </c>
      <c r="P38" s="528">
        <v>46300</v>
      </c>
      <c r="Q38" s="528">
        <v>46381</v>
      </c>
      <c r="R38" s="528">
        <v>46296</v>
      </c>
      <c r="S38" s="528">
        <v>46402</v>
      </c>
      <c r="T38" s="528">
        <v>46250</v>
      </c>
      <c r="U38" s="528">
        <v>46402</v>
      </c>
      <c r="V38" s="657">
        <v>0.19000000000000009</v>
      </c>
      <c r="W38" s="517"/>
      <c r="X38" s="517"/>
      <c r="Y38" s="517"/>
    </row>
    <row r="39" spans="6:25" ht="15.5" x14ac:dyDescent="0.35">
      <c r="F39" s="196" t="s">
        <v>590</v>
      </c>
      <c r="M39" s="527" t="str">
        <f>N39&amp;" - "&amp;O39&amp;" ("&amp;TEXT(P39,"yyyy-mm-dd")&amp;" thru "&amp;TEXT(Q39,"yyyy-mm-dd")&amp;")"</f>
        <v>20260098 - FOOTBALL MADNESS/SUPER BOWL Sunday, February 8, 2026 (2026-10-01 thru 2027-02-08)</v>
      </c>
      <c r="N39" s="462">
        <v>20260098</v>
      </c>
      <c r="O39" s="462" t="s">
        <v>1161</v>
      </c>
      <c r="P39" s="528">
        <v>46296</v>
      </c>
      <c r="Q39" s="528">
        <v>46426</v>
      </c>
      <c r="R39" s="528">
        <v>46281</v>
      </c>
      <c r="S39" s="528">
        <v>46446</v>
      </c>
      <c r="T39" s="528">
        <v>46219</v>
      </c>
      <c r="U39" s="528">
        <v>46446</v>
      </c>
      <c r="V39" s="657">
        <v>0.19500000000000009</v>
      </c>
      <c r="W39" s="517"/>
      <c r="X39" s="517"/>
      <c r="Y39" s="517"/>
    </row>
    <row r="40" spans="6:25" ht="15.5" x14ac:dyDescent="0.35">
      <c r="F40" s="196" t="s">
        <v>591</v>
      </c>
      <c r="M40" s="527" t="str">
        <f>N40&amp;" - "&amp;O40&amp;" ("&amp;TEXT(P40,"yyyy-mm-dd")&amp;" thru "&amp;TEXT(Q40,"yyyy-mm-dd")&amp;")"</f>
        <v>20260099 - DRY GROCERY 2026 (2026-10-05 thru 2026-12-25)</v>
      </c>
      <c r="N40" s="462">
        <v>20260099</v>
      </c>
      <c r="O40" s="462" t="s">
        <v>1166</v>
      </c>
      <c r="P40" s="528">
        <v>46300</v>
      </c>
      <c r="Q40" s="528">
        <v>46381</v>
      </c>
      <c r="R40" s="528">
        <v>46296</v>
      </c>
      <c r="S40" s="528">
        <v>46402</v>
      </c>
      <c r="T40" s="528">
        <v>46204</v>
      </c>
      <c r="U40" s="528">
        <v>46402</v>
      </c>
      <c r="V40" s="657">
        <v>0.20000000000000009</v>
      </c>
      <c r="W40" s="517"/>
      <c r="X40" s="517"/>
      <c r="Y40" s="517"/>
    </row>
    <row r="41" spans="6:25" ht="15.5" x14ac:dyDescent="0.35">
      <c r="F41" s="196" t="s">
        <v>592</v>
      </c>
      <c r="M41" s="527" t="str">
        <f>N41&amp;" - "&amp;O41&amp;" ("&amp;TEXT(P41,"yyyy-mm-dd")&amp;" thru "&amp;TEXT(Q41,"yyyy-mm-dd")&amp;")"</f>
        <v>20260301 - PROMO PERIOD SHIPPERS 1 (2025-12-29 thru 2026-01-11)</v>
      </c>
      <c r="N41" s="462">
        <v>20260301</v>
      </c>
      <c r="O41" s="462" t="s">
        <v>982</v>
      </c>
      <c r="P41" s="528">
        <v>46020</v>
      </c>
      <c r="Q41" s="528">
        <v>46033</v>
      </c>
      <c r="R41" s="528">
        <v>46023</v>
      </c>
      <c r="S41" s="528">
        <v>46053</v>
      </c>
      <c r="T41" s="528">
        <v>45992</v>
      </c>
      <c r="U41" s="642">
        <v>46053</v>
      </c>
      <c r="V41" s="657">
        <v>0.2050000000000001</v>
      </c>
      <c r="W41" s="517"/>
      <c r="X41" s="517"/>
      <c r="Y41" s="517"/>
    </row>
    <row r="42" spans="6:25" ht="15.5" x14ac:dyDescent="0.35">
      <c r="F42" s="196" t="s">
        <v>593</v>
      </c>
      <c r="M42" s="527" t="str">
        <f>N42&amp;" - "&amp;O42&amp;" ("&amp;TEXT(P42,"yyyy-mm-dd")&amp;" thru "&amp;TEXT(Q42,"yyyy-mm-dd")&amp;")"</f>
        <v>20260302 - PROMO PERIOD SHIPPERS 2 (2026-01-12 thru 2026-01-25)</v>
      </c>
      <c r="N42" s="462">
        <v>20260302</v>
      </c>
      <c r="O42" s="462" t="s">
        <v>977</v>
      </c>
      <c r="P42" s="528">
        <v>46034</v>
      </c>
      <c r="Q42" s="528">
        <v>46047</v>
      </c>
      <c r="R42" s="528">
        <v>46023</v>
      </c>
      <c r="S42" s="528">
        <v>46053</v>
      </c>
      <c r="T42" s="528">
        <v>45992</v>
      </c>
      <c r="U42" s="528">
        <v>46053</v>
      </c>
      <c r="V42" s="657">
        <v>0.2100000000000001</v>
      </c>
      <c r="W42" s="517"/>
      <c r="X42" s="517"/>
      <c r="Y42" s="517"/>
    </row>
    <row r="43" spans="6:25" ht="15.5" x14ac:dyDescent="0.35">
      <c r="F43" s="196" t="s">
        <v>594</v>
      </c>
      <c r="M43" s="527" t="str">
        <f>N43&amp;" - "&amp;O43&amp;" ("&amp;TEXT(P43,"yyyy-mm-dd")&amp;" thru "&amp;TEXT(Q43,"yyyy-mm-dd")&amp;")"</f>
        <v>20260303 - PROMO PERIOD SHIPPERS 3 (2026-01-26 thru 2026-02-08)</v>
      </c>
      <c r="N43" s="462">
        <v>20260303</v>
      </c>
      <c r="O43" s="462" t="s">
        <v>978</v>
      </c>
      <c r="P43" s="528">
        <v>46048</v>
      </c>
      <c r="Q43" s="528">
        <v>46061</v>
      </c>
      <c r="R43" s="528">
        <v>46038</v>
      </c>
      <c r="S43" s="528">
        <v>46068</v>
      </c>
      <c r="T43" s="528">
        <v>46007</v>
      </c>
      <c r="U43" s="528">
        <v>46068</v>
      </c>
      <c r="V43" s="657">
        <v>0.21500000000000011</v>
      </c>
      <c r="W43" s="517"/>
      <c r="X43" s="517"/>
      <c r="Y43" s="517"/>
    </row>
    <row r="44" spans="6:25" ht="15.5" x14ac:dyDescent="0.35">
      <c r="F44" s="196" t="s">
        <v>595</v>
      </c>
      <c r="M44" s="527" t="str">
        <f>N44&amp;" - "&amp;O44&amp;" ("&amp;TEXT(P44,"yyyy-mm-dd")&amp;" thru "&amp;TEXT(Q44,"yyyy-mm-dd")&amp;")"</f>
        <v>20260304 - PROMO PERIOD SHIPPERS 4 (2026-02-09 thru 2026-02-22)</v>
      </c>
      <c r="N44" s="462">
        <v>20260304</v>
      </c>
      <c r="O44" s="462" t="s">
        <v>979</v>
      </c>
      <c r="P44" s="528">
        <v>46062</v>
      </c>
      <c r="Q44" s="528">
        <v>46075</v>
      </c>
      <c r="R44" s="528">
        <v>46054</v>
      </c>
      <c r="S44" s="528">
        <v>46081</v>
      </c>
      <c r="T44" s="528">
        <v>46023</v>
      </c>
      <c r="U44" s="528">
        <v>46081</v>
      </c>
      <c r="V44" s="657">
        <v>0.22000000000000011</v>
      </c>
      <c r="W44" s="517"/>
      <c r="X44" s="517"/>
      <c r="Y44" s="517"/>
    </row>
    <row r="45" spans="6:25" ht="15.5" x14ac:dyDescent="0.35">
      <c r="F45" s="196" t="s">
        <v>596</v>
      </c>
      <c r="M45" s="527" t="str">
        <f>N45&amp;" - "&amp;O45&amp;" ("&amp;TEXT(P45,"yyyy-mm-dd")&amp;" thru "&amp;TEXT(Q45,"yyyy-mm-dd")&amp;")"</f>
        <v>20260305 - PROMO PERIOD SHIPPERS 5 (2026-02-23 thru 2026-03-08)</v>
      </c>
      <c r="N45" s="462">
        <v>20260305</v>
      </c>
      <c r="O45" s="462" t="s">
        <v>980</v>
      </c>
      <c r="P45" s="528">
        <v>46076</v>
      </c>
      <c r="Q45" s="528">
        <v>46089</v>
      </c>
      <c r="R45" s="528">
        <v>46069</v>
      </c>
      <c r="S45" s="528">
        <v>46096</v>
      </c>
      <c r="T45" s="528">
        <v>46038</v>
      </c>
      <c r="U45" s="528">
        <v>46096</v>
      </c>
      <c r="V45" s="657">
        <v>0.22500000000000012</v>
      </c>
      <c r="W45" s="517"/>
      <c r="X45" s="517"/>
      <c r="Y45" s="517"/>
    </row>
    <row r="46" spans="6:25" ht="15.5" x14ac:dyDescent="0.35">
      <c r="F46" s="196" t="s">
        <v>597</v>
      </c>
      <c r="M46" s="527" t="str">
        <f>N46&amp;" - "&amp;O46&amp;" ("&amp;TEXT(P46,"yyyy-mm-dd")&amp;" thru "&amp;TEXT(Q46,"yyyy-mm-dd")&amp;")"</f>
        <v>20260306 - Shippers 6 (2026-03-09 thru 2026-03-22)</v>
      </c>
      <c r="N46" s="462">
        <v>20260306</v>
      </c>
      <c r="O46" s="462" t="s">
        <v>1125</v>
      </c>
      <c r="P46" s="528">
        <v>46090</v>
      </c>
      <c r="Q46" s="528">
        <v>46103</v>
      </c>
      <c r="R46" s="528">
        <v>46082</v>
      </c>
      <c r="S46" s="528">
        <v>46112</v>
      </c>
      <c r="T46" s="528">
        <v>46054</v>
      </c>
      <c r="U46" s="528">
        <v>46112</v>
      </c>
      <c r="V46" s="657">
        <v>0.23000000000000012</v>
      </c>
      <c r="W46" s="517"/>
      <c r="X46" s="517"/>
      <c r="Y46" s="517"/>
    </row>
    <row r="47" spans="6:25" ht="15.5" x14ac:dyDescent="0.35">
      <c r="F47" s="196" t="s">
        <v>598</v>
      </c>
      <c r="M47" s="527" t="str">
        <f>N47&amp;" - "&amp;O47&amp;" ("&amp;TEXT(P47,"yyyy-mm-dd")&amp;" thru "&amp;TEXT(Q47,"yyyy-mm-dd")&amp;")"</f>
        <v>20260307 - Shippers 7 (2026-03-23 thru 2026-04-05)</v>
      </c>
      <c r="N47" s="462">
        <v>20260307</v>
      </c>
      <c r="O47" s="462" t="s">
        <v>1126</v>
      </c>
      <c r="P47" s="528">
        <v>46104</v>
      </c>
      <c r="Q47" s="528">
        <v>46117</v>
      </c>
      <c r="R47" s="528">
        <v>46097</v>
      </c>
      <c r="S47" s="528">
        <v>46127</v>
      </c>
      <c r="T47" s="528">
        <v>46069</v>
      </c>
      <c r="U47" s="528">
        <v>46127</v>
      </c>
      <c r="V47" s="657">
        <v>0.23500000000000013</v>
      </c>
      <c r="W47" s="517"/>
      <c r="X47" s="517"/>
      <c r="Y47" s="517"/>
    </row>
    <row r="48" spans="6:25" ht="15.5" x14ac:dyDescent="0.35">
      <c r="F48" s="196" t="s">
        <v>599</v>
      </c>
      <c r="M48" s="527" t="str">
        <f>N48&amp;" - "&amp;O48&amp;" ("&amp;TEXT(P48,"yyyy-mm-dd")&amp;" thru "&amp;TEXT(Q48,"yyyy-mm-dd")&amp;")"</f>
        <v>20260308 - Shippers 8 (2026-04-06 thru 2026-04-19)</v>
      </c>
      <c r="N48" s="462">
        <v>20260308</v>
      </c>
      <c r="O48" s="462" t="s">
        <v>1127</v>
      </c>
      <c r="P48" s="528">
        <v>46118</v>
      </c>
      <c r="Q48" s="528">
        <v>46131</v>
      </c>
      <c r="R48" s="528">
        <v>46113</v>
      </c>
      <c r="S48" s="528">
        <v>46142</v>
      </c>
      <c r="T48" s="528">
        <v>46082</v>
      </c>
      <c r="U48" s="528">
        <v>46142</v>
      </c>
      <c r="V48" s="657">
        <v>0.24000000000000013</v>
      </c>
      <c r="W48" s="517"/>
      <c r="X48" s="517"/>
      <c r="Y48" s="517"/>
    </row>
    <row r="49" spans="6:25" ht="15.5" x14ac:dyDescent="0.35">
      <c r="F49" s="196" t="s">
        <v>600</v>
      </c>
      <c r="M49" s="527" t="str">
        <f>N49&amp;" - "&amp;O49&amp;" ("&amp;TEXT(P49,"yyyy-mm-dd")&amp;" thru "&amp;TEXT(Q49,"yyyy-mm-dd")&amp;")"</f>
        <v>20260309 - Shippers 9 (2026-04-20 thru 2026-05-03)</v>
      </c>
      <c r="N49" s="462">
        <v>20260309</v>
      </c>
      <c r="O49" s="462" t="s">
        <v>1128</v>
      </c>
      <c r="P49" s="528">
        <v>46132</v>
      </c>
      <c r="Q49" s="528">
        <v>46145</v>
      </c>
      <c r="R49" s="528">
        <v>46128</v>
      </c>
      <c r="S49" s="528">
        <v>46157</v>
      </c>
      <c r="T49" s="528">
        <v>46097</v>
      </c>
      <c r="U49" s="528">
        <v>46157</v>
      </c>
      <c r="V49" s="657">
        <v>0.24500000000000013</v>
      </c>
      <c r="W49" s="517"/>
      <c r="X49" s="517"/>
      <c r="Y49" s="517"/>
    </row>
    <row r="50" spans="6:25" ht="15.5" x14ac:dyDescent="0.35">
      <c r="F50" s="196" t="s">
        <v>601</v>
      </c>
      <c r="M50" s="527" t="str">
        <f>N50&amp;" - "&amp;O50&amp;" ("&amp;TEXT(P50,"yyyy-mm-dd")&amp;" thru "&amp;TEXT(Q50,"yyyy-mm-dd")&amp;")"</f>
        <v>20260310 - Shippers 10 (2026-05-04 thru 2026-05-17)</v>
      </c>
      <c r="N50" s="462">
        <v>20260310</v>
      </c>
      <c r="O50" s="462" t="s">
        <v>1129</v>
      </c>
      <c r="P50" s="528">
        <v>46146</v>
      </c>
      <c r="Q50" s="528">
        <v>46159</v>
      </c>
      <c r="R50" s="528">
        <v>46143</v>
      </c>
      <c r="S50" s="528">
        <v>46173</v>
      </c>
      <c r="T50" s="528">
        <v>46113</v>
      </c>
      <c r="U50" s="528">
        <v>46172</v>
      </c>
      <c r="V50" s="657">
        <v>0.25000000000000011</v>
      </c>
      <c r="W50" s="517"/>
      <c r="X50" s="517"/>
      <c r="Y50" s="517"/>
    </row>
    <row r="51" spans="6:25" ht="15.5" x14ac:dyDescent="0.35">
      <c r="F51" s="196" t="s">
        <v>602</v>
      </c>
      <c r="M51" s="527" t="str">
        <f>N51&amp;" - "&amp;O51&amp;" ("&amp;TEXT(P51,"yyyy-mm-dd")&amp;" thru "&amp;TEXT(Q51,"yyyy-mm-dd")&amp;")"</f>
        <v>20260311 - SHIPPERS 11 (2026-05-18 thru 2026-05-31)</v>
      </c>
      <c r="N51" s="462">
        <v>20260311</v>
      </c>
      <c r="O51" s="462" t="s">
        <v>1139</v>
      </c>
      <c r="P51" s="528">
        <v>46160</v>
      </c>
      <c r="Q51" s="528">
        <v>46173</v>
      </c>
      <c r="R51" s="528">
        <v>46158</v>
      </c>
      <c r="S51" s="528">
        <v>46188</v>
      </c>
      <c r="T51" s="528">
        <v>46128</v>
      </c>
      <c r="U51" s="528">
        <v>46188</v>
      </c>
      <c r="V51" s="657">
        <v>0.25500000000000012</v>
      </c>
      <c r="W51" s="517"/>
      <c r="X51" s="517"/>
      <c r="Y51" s="517"/>
    </row>
    <row r="52" spans="6:25" ht="15.5" x14ac:dyDescent="0.35">
      <c r="F52" s="196" t="s">
        <v>603</v>
      </c>
      <c r="M52" s="527" t="str">
        <f>N52&amp;" - "&amp;O52&amp;" ("&amp;TEXT(P52,"yyyy-mm-dd")&amp;" thru "&amp;TEXT(Q52,"yyyy-mm-dd")&amp;")"</f>
        <v>20260312 - SHIPPERS 12 (2026-06-01 thru 2026-06-14)</v>
      </c>
      <c r="N52" s="462">
        <v>20260312</v>
      </c>
      <c r="O52" s="462" t="s">
        <v>1140</v>
      </c>
      <c r="P52" s="528">
        <v>46174</v>
      </c>
      <c r="Q52" s="528">
        <v>46187</v>
      </c>
      <c r="R52" s="528">
        <v>46174</v>
      </c>
      <c r="S52" s="528">
        <v>46203</v>
      </c>
      <c r="T52" s="528">
        <v>46143</v>
      </c>
      <c r="U52" s="528">
        <v>46203</v>
      </c>
      <c r="V52" s="657">
        <v>0.26000000000000012</v>
      </c>
      <c r="W52" s="517"/>
      <c r="X52" s="517"/>
      <c r="Y52" s="517"/>
    </row>
    <row r="53" spans="6:25" ht="15.5" x14ac:dyDescent="0.35">
      <c r="F53" s="196" t="s">
        <v>604</v>
      </c>
      <c r="M53" s="527" t="str">
        <f>N53&amp;" - "&amp;O53&amp;" ("&amp;TEXT(P53,"yyyy-mm-dd")&amp;" thru "&amp;TEXT(Q53,"yyyy-mm-dd")&amp;")"</f>
        <v>20260313 - SHIPPERS 13 (2026-06-15 thru 2026-06-28)</v>
      </c>
      <c r="N53" s="462">
        <v>20260313</v>
      </c>
      <c r="O53" s="462" t="s">
        <v>1141</v>
      </c>
      <c r="P53" s="528">
        <v>46188</v>
      </c>
      <c r="Q53" s="528">
        <v>46201</v>
      </c>
      <c r="R53" s="528">
        <v>46189</v>
      </c>
      <c r="S53" s="528">
        <v>46218</v>
      </c>
      <c r="T53" s="528">
        <v>46158</v>
      </c>
      <c r="U53" s="528">
        <v>46218</v>
      </c>
      <c r="V53" s="657">
        <v>0.26500000000000012</v>
      </c>
      <c r="W53" s="517"/>
      <c r="X53" s="517"/>
      <c r="Y53" s="517"/>
    </row>
    <row r="54" spans="6:25" ht="15.5" x14ac:dyDescent="0.35">
      <c r="F54" s="196" t="s">
        <v>605</v>
      </c>
      <c r="M54" s="527" t="str">
        <f>N54&amp;" - "&amp;O54&amp;" ("&amp;TEXT(P54,"yyyy-mm-dd")&amp;" thru "&amp;TEXT(Q54,"yyyy-mm-dd")&amp;")"</f>
        <v>20260314 - SHIPPERS 14 (2026-06-29 thru 2026-07-12)</v>
      </c>
      <c r="N54" s="462">
        <v>20260314</v>
      </c>
      <c r="O54" s="462" t="s">
        <v>1142</v>
      </c>
      <c r="P54" s="528">
        <v>46202</v>
      </c>
      <c r="Q54" s="528">
        <v>46215</v>
      </c>
      <c r="R54" s="528">
        <v>46204</v>
      </c>
      <c r="S54" s="528">
        <v>46234</v>
      </c>
      <c r="T54" s="528">
        <v>46174</v>
      </c>
      <c r="U54" s="528">
        <v>46234</v>
      </c>
      <c r="V54" s="657">
        <v>0.27000000000000013</v>
      </c>
      <c r="W54" s="517"/>
      <c r="X54" s="517"/>
      <c r="Y54" s="517"/>
    </row>
    <row r="55" spans="6:25" ht="15.5" x14ac:dyDescent="0.35">
      <c r="F55" s="196" t="s">
        <v>606</v>
      </c>
      <c r="M55" s="527" t="str">
        <f>N55&amp;" - "&amp;O55&amp;" ("&amp;TEXT(P55,"yyyy-mm-dd")&amp;" thru "&amp;TEXT(Q55,"yyyy-mm-dd")&amp;")"</f>
        <v>20260315 - SHIPPERS 15 (2026-07-13 thru 2026-07-26)</v>
      </c>
      <c r="N55" s="462">
        <v>20260315</v>
      </c>
      <c r="O55" s="462" t="s">
        <v>1143</v>
      </c>
      <c r="P55" s="528">
        <v>46216</v>
      </c>
      <c r="Q55" s="528">
        <v>46229</v>
      </c>
      <c r="R55" s="528">
        <v>46219</v>
      </c>
      <c r="S55" s="528">
        <v>46249</v>
      </c>
      <c r="T55" s="528">
        <v>46189</v>
      </c>
      <c r="U55" s="528">
        <v>46249</v>
      </c>
      <c r="V55" s="657">
        <v>0.27500000000000013</v>
      </c>
      <c r="W55" s="517"/>
      <c r="X55" s="517"/>
      <c r="Y55" s="517"/>
    </row>
    <row r="56" spans="6:25" ht="15.5" x14ac:dyDescent="0.35">
      <c r="F56" s="196" t="s">
        <v>607</v>
      </c>
      <c r="M56" s="527" t="str">
        <f>N56&amp;" - "&amp;O56&amp;" ("&amp;TEXT(P56,"yyyy-mm-dd")&amp;" thru "&amp;TEXT(Q56,"yyyy-mm-dd")&amp;")"</f>
        <v>20260316 - Shippers 16 (2026-07-27 thru 2026-08-09)</v>
      </c>
      <c r="N56" s="462">
        <v>20260316</v>
      </c>
      <c r="O56" s="462" t="s">
        <v>1150</v>
      </c>
      <c r="P56" s="528">
        <v>46230</v>
      </c>
      <c r="Q56" s="528">
        <v>46243</v>
      </c>
      <c r="R56" s="528">
        <v>46219</v>
      </c>
      <c r="S56" s="528">
        <v>46249</v>
      </c>
      <c r="T56" s="528">
        <v>46189</v>
      </c>
      <c r="U56" s="528">
        <v>46249</v>
      </c>
      <c r="V56" s="657">
        <v>0.28000000000000014</v>
      </c>
      <c r="W56" s="517"/>
      <c r="X56" s="517"/>
      <c r="Y56" s="517"/>
    </row>
    <row r="57" spans="6:25" ht="15.5" x14ac:dyDescent="0.35">
      <c r="F57" s="196" t="s">
        <v>608</v>
      </c>
      <c r="M57" s="527" t="str">
        <f>N57&amp;" - "&amp;O57&amp;" ("&amp;TEXT(P57,"yyyy-mm-dd")&amp;" thru "&amp;TEXT(Q57,"yyyy-mm-dd")&amp;")"</f>
        <v>20260317 - Shippers 17 (2026-08-10 thru 2026-08-23)</v>
      </c>
      <c r="N57" s="462">
        <v>20260317</v>
      </c>
      <c r="O57" s="462" t="s">
        <v>1152</v>
      </c>
      <c r="P57" s="528">
        <v>46244</v>
      </c>
      <c r="Q57" s="528">
        <v>46257</v>
      </c>
      <c r="R57" s="528">
        <v>46235</v>
      </c>
      <c r="S57" s="528">
        <v>46265</v>
      </c>
      <c r="T57" s="528">
        <v>46204</v>
      </c>
      <c r="U57" s="528">
        <v>46265</v>
      </c>
      <c r="V57" s="657">
        <v>0.28500000000000014</v>
      </c>
      <c r="W57" s="517"/>
      <c r="X57" s="517"/>
      <c r="Y57" s="517"/>
    </row>
    <row r="58" spans="6:25" ht="15.5" x14ac:dyDescent="0.35">
      <c r="F58" s="196" t="s">
        <v>609</v>
      </c>
      <c r="M58" s="527" t="str">
        <f>N58&amp;" - "&amp;O58&amp;" ("&amp;TEXT(P58,"yyyy-mm-dd")&amp;" thru "&amp;TEXT(Q58,"yyyy-mm-dd")&amp;")"</f>
        <v>20260318 - Shippers 18 (2026-08-24 thru 2026-09-06)</v>
      </c>
      <c r="N58" s="462">
        <v>20260318</v>
      </c>
      <c r="O58" s="462" t="s">
        <v>1154</v>
      </c>
      <c r="P58" s="528">
        <v>46258</v>
      </c>
      <c r="Q58" s="528">
        <v>46271</v>
      </c>
      <c r="R58" s="528">
        <v>46250</v>
      </c>
      <c r="S58" s="528">
        <v>46280</v>
      </c>
      <c r="T58" s="528">
        <v>46219</v>
      </c>
      <c r="U58" s="528">
        <v>46280</v>
      </c>
      <c r="V58" s="657">
        <v>0.29000000000000015</v>
      </c>
      <c r="W58" s="517"/>
      <c r="X58" s="517"/>
      <c r="Y58" s="517"/>
    </row>
    <row r="59" spans="6:25" ht="15.5" x14ac:dyDescent="0.35">
      <c r="F59" s="196" t="s">
        <v>610</v>
      </c>
      <c r="M59" s="527" t="str">
        <f>N59&amp;" - "&amp;O59&amp;" ("&amp;TEXT(P59,"yyyy-mm-dd")&amp;" thru "&amp;TEXT(Q59,"yyyy-mm-dd")&amp;")"</f>
        <v>20260319 - Shippers 19 (2026-09-07 thru 2026-09-20)</v>
      </c>
      <c r="N59" s="462">
        <v>20260319</v>
      </c>
      <c r="O59" s="462" t="s">
        <v>1156</v>
      </c>
      <c r="P59" s="528">
        <v>46272</v>
      </c>
      <c r="Q59" s="528">
        <v>46285</v>
      </c>
      <c r="R59" s="528">
        <v>46266</v>
      </c>
      <c r="S59" s="528">
        <v>46295</v>
      </c>
      <c r="T59" s="528">
        <v>46235</v>
      </c>
      <c r="U59" s="528">
        <v>46295</v>
      </c>
      <c r="V59" s="657">
        <v>0.29500000000000015</v>
      </c>
      <c r="W59" s="517"/>
      <c r="X59" s="517"/>
      <c r="Y59" s="517"/>
    </row>
    <row r="60" spans="6:25" ht="15.5" x14ac:dyDescent="0.35">
      <c r="F60" s="196" t="s">
        <v>611</v>
      </c>
      <c r="M60" s="527" t="str">
        <f>N60&amp;" - "&amp;O60&amp;" ("&amp;TEXT(P60,"yyyy-mm-dd")&amp;" thru "&amp;TEXT(Q60,"yyyy-mm-dd")&amp;")"</f>
        <v>20260320 - Shippers 20 (2026-09-21 thru 2026-10-04)</v>
      </c>
      <c r="N60" s="462">
        <v>20260320</v>
      </c>
      <c r="O60" s="462" t="s">
        <v>1158</v>
      </c>
      <c r="P60" s="528">
        <v>46286</v>
      </c>
      <c r="Q60" s="528">
        <v>46299</v>
      </c>
      <c r="R60" s="528">
        <v>46281</v>
      </c>
      <c r="S60" s="528">
        <v>46310</v>
      </c>
      <c r="T60" s="528">
        <v>46250</v>
      </c>
      <c r="U60" s="528">
        <v>46310</v>
      </c>
      <c r="V60" s="657">
        <v>0.30000000000000016</v>
      </c>
      <c r="W60" s="517"/>
      <c r="X60" s="517"/>
      <c r="Y60" s="517"/>
    </row>
    <row r="61" spans="6:25" ht="15.5" x14ac:dyDescent="0.35">
      <c r="F61" s="196" t="s">
        <v>612</v>
      </c>
      <c r="M61" s="527" t="str">
        <f>N61&amp;" - "&amp;O61&amp;" ("&amp;TEXT(P61,"yyyy-mm-dd")&amp;" thru "&amp;TEXT(Q61,"yyyy-mm-dd")&amp;")"</f>
        <v>20260321 - Shippers 21 (2026-10-05 thru 2026-10-18)</v>
      </c>
      <c r="N61" s="462">
        <v>20260321</v>
      </c>
      <c r="O61" s="462" t="s">
        <v>1174</v>
      </c>
      <c r="P61" s="528">
        <v>46300</v>
      </c>
      <c r="Q61" s="528">
        <v>46313</v>
      </c>
      <c r="R61" s="528">
        <v>46296</v>
      </c>
      <c r="S61" s="528">
        <v>46326</v>
      </c>
      <c r="T61" s="528">
        <v>46266</v>
      </c>
      <c r="U61" s="528">
        <v>46326</v>
      </c>
      <c r="V61" s="657">
        <v>0.30500000000000016</v>
      </c>
      <c r="W61" s="517"/>
      <c r="X61" s="517"/>
      <c r="Y61" s="517"/>
    </row>
    <row r="62" spans="6:25" ht="15.5" x14ac:dyDescent="0.35">
      <c r="F62" s="197" t="s">
        <v>613</v>
      </c>
      <c r="M62" s="527" t="str">
        <f>N62&amp;" - "&amp;O62&amp;" ("&amp;TEXT(P62,"yyyy-mm-dd")&amp;" thru "&amp;TEXT(Q62,"yyyy-mm-dd")&amp;")"</f>
        <v>20260021 - Regular 21 (2026-10-05 thru 2026-10-18)</v>
      </c>
      <c r="N62" s="462">
        <v>20260021</v>
      </c>
      <c r="O62" s="462" t="s">
        <v>1175</v>
      </c>
      <c r="P62" s="528">
        <v>46300</v>
      </c>
      <c r="Q62" s="528">
        <v>46313</v>
      </c>
      <c r="R62" s="528">
        <v>46296</v>
      </c>
      <c r="S62" s="528">
        <v>46326</v>
      </c>
      <c r="T62" s="528">
        <v>46266</v>
      </c>
      <c r="U62" s="528">
        <v>46326</v>
      </c>
      <c r="V62" s="657">
        <v>0.31000000000000016</v>
      </c>
      <c r="W62" s="517"/>
      <c r="X62" s="517"/>
      <c r="Y62" s="517"/>
    </row>
    <row r="63" spans="6:25" ht="15.5" x14ac:dyDescent="0.35">
      <c r="F63" s="196" t="s">
        <v>614</v>
      </c>
      <c r="M63" s="527" t="str">
        <f>N63&amp;" - "&amp;O63&amp;" ("&amp;TEXT(P63,"yyyy-mm-dd")&amp;" thru "&amp;TEXT(Q63,"yyyy-mm-dd")&amp;")"</f>
        <v>20260322 - Shippers 22 (2026-10-19 thru 2026-11-01)</v>
      </c>
      <c r="N63" s="462">
        <v>20260322</v>
      </c>
      <c r="O63" s="462" t="s">
        <v>1176</v>
      </c>
      <c r="P63" s="528">
        <v>46314</v>
      </c>
      <c r="Q63" s="528">
        <v>46327</v>
      </c>
      <c r="R63" s="528">
        <v>46311</v>
      </c>
      <c r="S63" s="528">
        <v>46341</v>
      </c>
      <c r="T63" s="528">
        <v>46281</v>
      </c>
      <c r="U63" s="528">
        <v>46341</v>
      </c>
      <c r="V63" s="657">
        <v>0.31500000000000017</v>
      </c>
      <c r="W63" s="517"/>
      <c r="X63" s="517"/>
      <c r="Y63" s="517"/>
    </row>
    <row r="64" spans="6:25" ht="15.5" x14ac:dyDescent="0.35">
      <c r="F64" s="196" t="s">
        <v>615</v>
      </c>
      <c r="M64" s="527" t="str">
        <f>N64&amp;" - "&amp;O64&amp;" ("&amp;TEXT(P64,"yyyy-mm-dd")&amp;" thru "&amp;TEXT(Q64,"yyyy-mm-dd")&amp;")"</f>
        <v>20260022 - Regular 22 (2026-10-19 thru 2026-11-01)</v>
      </c>
      <c r="N64" s="462">
        <v>20260022</v>
      </c>
      <c r="O64" s="462" t="s">
        <v>1177</v>
      </c>
      <c r="P64" s="528">
        <v>46314</v>
      </c>
      <c r="Q64" s="528">
        <v>46327</v>
      </c>
      <c r="R64" s="528">
        <v>46311</v>
      </c>
      <c r="S64" s="528">
        <v>46341</v>
      </c>
      <c r="T64" s="528">
        <v>46281</v>
      </c>
      <c r="U64" s="528">
        <v>46341</v>
      </c>
      <c r="V64" s="657">
        <v>0.32000000000000017</v>
      </c>
      <c r="W64" s="517"/>
      <c r="X64" s="517"/>
      <c r="Y64" s="517"/>
    </row>
    <row r="65" spans="6:25" ht="15.5" x14ac:dyDescent="0.35">
      <c r="F65" s="196" t="s">
        <v>616</v>
      </c>
      <c r="M65" s="527" t="str">
        <f>N65&amp;" - "&amp;O65&amp;" ("&amp;TEXT(P65,"yyyy-mm-dd")&amp;" thru "&amp;TEXT(Q65,"yyyy-mm-dd")&amp;")"</f>
        <v>20260323 - Shippers 23 (2026-11-02 thru 2026-11-15)</v>
      </c>
      <c r="N65" s="462">
        <v>20260323</v>
      </c>
      <c r="O65" s="462" t="s">
        <v>1178</v>
      </c>
      <c r="P65" s="528">
        <v>46328</v>
      </c>
      <c r="Q65" s="528">
        <v>46341</v>
      </c>
      <c r="R65" s="528">
        <v>46327</v>
      </c>
      <c r="S65" s="528">
        <v>46356</v>
      </c>
      <c r="T65" s="528">
        <v>46296</v>
      </c>
      <c r="U65" s="528">
        <v>46356</v>
      </c>
      <c r="V65" s="657">
        <v>0.32500000000000018</v>
      </c>
      <c r="W65" s="517"/>
      <c r="X65" s="517"/>
      <c r="Y65" s="517"/>
    </row>
    <row r="66" spans="6:25" ht="15.5" x14ac:dyDescent="0.35">
      <c r="F66" s="196" t="s">
        <v>617</v>
      </c>
      <c r="M66" s="527" t="str">
        <f>N66&amp;" - "&amp;O66&amp;" ("&amp;TEXT(P66,"yyyy-mm-dd")&amp;" thru "&amp;TEXT(Q66,"yyyy-mm-dd")&amp;")"</f>
        <v>20260023 - Regular 23 (2026-11-02 thru 2026-11-15)</v>
      </c>
      <c r="N66" s="462">
        <v>20260023</v>
      </c>
      <c r="O66" s="462" t="s">
        <v>1179</v>
      </c>
      <c r="P66" s="528">
        <v>46328</v>
      </c>
      <c r="Q66" s="528">
        <v>46341</v>
      </c>
      <c r="R66" s="528">
        <v>46327</v>
      </c>
      <c r="S66" s="528">
        <v>46356</v>
      </c>
      <c r="T66" s="528">
        <v>46296</v>
      </c>
      <c r="U66" s="528">
        <v>46356</v>
      </c>
      <c r="V66" s="657">
        <v>0.33000000000000018</v>
      </c>
      <c r="W66" s="517"/>
      <c r="X66" s="517"/>
      <c r="Y66" s="517"/>
    </row>
    <row r="67" spans="6:25" ht="15.5" x14ac:dyDescent="0.35">
      <c r="F67" s="196" t="s">
        <v>618</v>
      </c>
      <c r="M67" s="527" t="str">
        <f>N67&amp;" - "&amp;O67&amp;" ("&amp;TEXT(P67,"yyyy-mm-dd")&amp;" thru "&amp;TEXT(Q67,"yyyy-mm-dd")&amp;")"</f>
        <v>20260324 - Shippers 24 (2026-11-16 thru 2026-11-29)</v>
      </c>
      <c r="N67" s="462">
        <v>20260324</v>
      </c>
      <c r="O67" s="462" t="s">
        <v>1180</v>
      </c>
      <c r="P67" s="528">
        <v>46342</v>
      </c>
      <c r="Q67" s="528">
        <v>46355</v>
      </c>
      <c r="R67" s="528">
        <v>46342</v>
      </c>
      <c r="S67" s="528">
        <v>46371</v>
      </c>
      <c r="T67" s="528">
        <v>46311</v>
      </c>
      <c r="U67" s="528">
        <v>46371</v>
      </c>
      <c r="V67" s="657">
        <v>0.33500000000000019</v>
      </c>
      <c r="W67" s="517"/>
      <c r="X67" s="517"/>
      <c r="Y67" s="517"/>
    </row>
    <row r="68" spans="6:25" ht="15.5" x14ac:dyDescent="0.35">
      <c r="F68" s="196" t="s">
        <v>619</v>
      </c>
      <c r="M68" s="527" t="str">
        <f>N68&amp;" - "&amp;O68&amp;" ("&amp;TEXT(P68,"yyyy-mm-dd")&amp;" thru "&amp;TEXT(Q68,"yyyy-mm-dd")&amp;")"</f>
        <v>20260024 - Regular 24 (2026-11-16 thru 2026-11-29)</v>
      </c>
      <c r="N68" s="462">
        <v>20260024</v>
      </c>
      <c r="O68" s="462" t="s">
        <v>1181</v>
      </c>
      <c r="P68" s="528">
        <v>46342</v>
      </c>
      <c r="Q68" s="528">
        <v>46355</v>
      </c>
      <c r="R68" s="528">
        <v>46342</v>
      </c>
      <c r="S68" s="528">
        <v>46371</v>
      </c>
      <c r="T68" s="528">
        <v>46311</v>
      </c>
      <c r="U68" s="528">
        <v>46371</v>
      </c>
      <c r="V68" s="657">
        <v>0.34000000000000019</v>
      </c>
      <c r="W68" s="517"/>
      <c r="X68" s="517"/>
      <c r="Y68" s="517"/>
    </row>
    <row r="69" spans="6:25" ht="15.5" x14ac:dyDescent="0.35">
      <c r="F69" s="196" t="s">
        <v>620</v>
      </c>
      <c r="M69" s="527" t="str">
        <f>N69&amp;" - "&amp;O69&amp;" ("&amp;TEXT(P69,"yyyy-mm-dd")&amp;" thru "&amp;TEXT(Q69,"yyyy-mm-dd")&amp;")"</f>
        <v>20260325 - Shippers 25 (2026-11-30 thru 2026-12-13)</v>
      </c>
      <c r="N69" s="462">
        <v>20260325</v>
      </c>
      <c r="O69" s="462" t="s">
        <v>1182</v>
      </c>
      <c r="P69" s="528">
        <v>46356</v>
      </c>
      <c r="Q69" s="528">
        <v>46369</v>
      </c>
      <c r="R69" s="528">
        <v>46357</v>
      </c>
      <c r="S69" s="528">
        <v>46387</v>
      </c>
      <c r="T69" s="528">
        <v>46327</v>
      </c>
      <c r="U69" s="528">
        <v>46387</v>
      </c>
      <c r="V69" s="657">
        <v>0.3450000000000002</v>
      </c>
      <c r="W69" s="517"/>
      <c r="X69" s="517"/>
      <c r="Y69" s="517"/>
    </row>
    <row r="70" spans="6:25" ht="15.5" x14ac:dyDescent="0.35">
      <c r="F70" s="196" t="s">
        <v>621</v>
      </c>
      <c r="M70" s="527" t="str">
        <f>N70&amp;" - "&amp;O70&amp;" ("&amp;TEXT(P70,"yyyy-mm-dd")&amp;" thru "&amp;TEXT(Q70,"yyyy-mm-dd")&amp;")"</f>
        <v>20260025 - Regular 25 (2026-11-30 thru 2026-12-13)</v>
      </c>
      <c r="N70" s="462">
        <v>20260025</v>
      </c>
      <c r="O70" s="462" t="s">
        <v>1183</v>
      </c>
      <c r="P70" s="528">
        <v>46356</v>
      </c>
      <c r="Q70" s="528">
        <v>46369</v>
      </c>
      <c r="R70" s="528">
        <v>46357</v>
      </c>
      <c r="S70" s="528">
        <v>46387</v>
      </c>
      <c r="T70" s="528">
        <v>46327</v>
      </c>
      <c r="U70" s="528">
        <v>46387</v>
      </c>
      <c r="V70" s="657">
        <v>0.3500000000000002</v>
      </c>
      <c r="W70" s="517"/>
      <c r="X70" s="517"/>
      <c r="Y70" s="517"/>
    </row>
    <row r="71" spans="6:25" ht="15.5" x14ac:dyDescent="0.35">
      <c r="F71" s="196" t="s">
        <v>622</v>
      </c>
      <c r="M71" s="527" t="str">
        <f>N71&amp;" - "&amp;O71&amp;" ("&amp;TEXT(P71,"yyyy-mm-dd")&amp;" thru "&amp;TEXT(Q71,"yyyy-mm-dd")&amp;")"</f>
        <v>20260326 - Shippers 26 (2026-12-14 thru 2026-12-27)</v>
      </c>
      <c r="N71" s="462">
        <v>20260326</v>
      </c>
      <c r="O71" s="462" t="s">
        <v>1184</v>
      </c>
      <c r="P71" s="528">
        <v>46370</v>
      </c>
      <c r="Q71" s="528">
        <v>46383</v>
      </c>
      <c r="R71" s="528">
        <v>46372</v>
      </c>
      <c r="S71" s="528">
        <v>46402</v>
      </c>
      <c r="T71" s="528">
        <v>46342</v>
      </c>
      <c r="U71" s="528">
        <v>46402</v>
      </c>
      <c r="V71" s="657">
        <v>0.3550000000000002</v>
      </c>
      <c r="W71" s="517"/>
      <c r="X71" s="517"/>
      <c r="Y71" s="517"/>
    </row>
    <row r="72" spans="6:25" ht="15.5" x14ac:dyDescent="0.35">
      <c r="F72" s="196" t="s">
        <v>623</v>
      </c>
      <c r="M72" s="527" t="str">
        <f>N72&amp;" - "&amp;O72&amp;" ("&amp;TEXT(P72,"yyyy-mm-dd")&amp;" thru "&amp;TEXT(Q72,"yyyy-mm-dd")&amp;")"</f>
        <v>20260026 - Regular 26 (2026-12-14 thru 2026-12-27)</v>
      </c>
      <c r="N72" s="462">
        <v>20260026</v>
      </c>
      <c r="O72" s="462" t="s">
        <v>1185</v>
      </c>
      <c r="P72" s="528">
        <v>46370</v>
      </c>
      <c r="Q72" s="528">
        <v>46383</v>
      </c>
      <c r="R72" s="528">
        <v>46372</v>
      </c>
      <c r="S72" s="528">
        <v>46402</v>
      </c>
      <c r="T72" s="528">
        <v>46342</v>
      </c>
      <c r="U72" s="528">
        <v>46402</v>
      </c>
      <c r="V72" s="657">
        <v>0.36000000000000021</v>
      </c>
      <c r="W72" s="517"/>
      <c r="X72" s="517"/>
      <c r="Y72" s="517"/>
    </row>
    <row r="73" spans="6:25" ht="15.5" x14ac:dyDescent="0.35">
      <c r="F73" s="196" t="s">
        <v>624</v>
      </c>
      <c r="M73" s="527" t="str">
        <f>N73&amp;" - "&amp;O73&amp;" ("&amp;TEXT(P73,"yyyy-mm-dd")&amp;" thru "&amp;TEXT(Q73,"yyyy-mm-dd")&amp;")"</f>
        <v>20270301 - Shippers 1 (2026-12-28 thru 2027-01-10)</v>
      </c>
      <c r="N73" s="462">
        <v>20270301</v>
      </c>
      <c r="O73" s="462" t="s">
        <v>1186</v>
      </c>
      <c r="P73" s="528">
        <v>46384</v>
      </c>
      <c r="Q73" s="528">
        <v>46397</v>
      </c>
      <c r="R73" s="528">
        <v>46388</v>
      </c>
      <c r="S73" s="528">
        <v>46418</v>
      </c>
      <c r="T73" s="528">
        <v>46357</v>
      </c>
      <c r="U73" s="528">
        <v>46418</v>
      </c>
      <c r="V73" s="657">
        <v>0.36500000000000021</v>
      </c>
      <c r="W73" s="517"/>
      <c r="X73" s="517"/>
      <c r="Y73" s="517"/>
    </row>
    <row r="74" spans="6:25" ht="15.5" x14ac:dyDescent="0.35">
      <c r="F74" s="196" t="s">
        <v>625</v>
      </c>
      <c r="M74" s="527" t="str">
        <f>N74&amp;" - "&amp;O74&amp;" ("&amp;TEXT(P74,"yyyy-mm-dd")&amp;" thru "&amp;TEXT(Q74,"yyyy-mm-dd")&amp;")"</f>
        <v>20260045 - OPERATION BABY SPRING EVENT 2026 (2026-05-01 thru 2026-05-15)</v>
      </c>
      <c r="N74" s="462">
        <v>20260045</v>
      </c>
      <c r="O74" s="462" t="s">
        <v>1187</v>
      </c>
      <c r="P74" s="528">
        <v>46143</v>
      </c>
      <c r="Q74" s="528">
        <v>46157</v>
      </c>
      <c r="R74" s="528">
        <v>46128</v>
      </c>
      <c r="S74" s="528">
        <v>46157</v>
      </c>
      <c r="T74" s="528">
        <v>46097</v>
      </c>
      <c r="U74" s="528">
        <v>46157</v>
      </c>
      <c r="V74" s="657">
        <v>0.37000000000000022</v>
      </c>
      <c r="W74" s="517"/>
      <c r="X74" s="517"/>
      <c r="Y74" s="517"/>
    </row>
    <row r="75" spans="6:25" ht="15.5" x14ac:dyDescent="0.35">
      <c r="F75" s="196" t="s">
        <v>626</v>
      </c>
      <c r="M75" s="527" t="str">
        <f>N75&amp;" - "&amp;O75&amp;" ("&amp;TEXT(P75,"yyyy-mm-dd")&amp;" thru "&amp;TEXT(Q75,"yyyy-mm-dd")&amp;")"</f>
        <v>20260047 - OPERATION BABY FALL EVENT 2026 (2026-09-07 thru 2026-09-20)</v>
      </c>
      <c r="N75" s="462">
        <v>20260047</v>
      </c>
      <c r="O75" s="462" t="s">
        <v>1188</v>
      </c>
      <c r="P75" s="528">
        <v>46272</v>
      </c>
      <c r="Q75" s="528">
        <v>46285</v>
      </c>
      <c r="R75" s="528">
        <v>46266</v>
      </c>
      <c r="S75" s="528">
        <v>46295</v>
      </c>
      <c r="T75" s="528">
        <v>46235</v>
      </c>
      <c r="U75" s="528">
        <v>46295</v>
      </c>
      <c r="V75" s="657">
        <v>0.37500000000000022</v>
      </c>
      <c r="W75" s="517"/>
      <c r="X75" s="517"/>
      <c r="Y75" s="517"/>
    </row>
    <row r="76" spans="6:25" ht="15.5" x14ac:dyDescent="0.35">
      <c r="F76" s="196" t="s">
        <v>627</v>
      </c>
      <c r="M76" s="527" t="str">
        <f t="shared" ref="M76:M109" si="1">N76&amp;" - "&amp;O76&amp;" ("&amp;TEXT(P76,"yyyy-mm-dd")&amp;" thru "&amp;TEXT(Q76,"yyyy-mm-dd")&amp;")"</f>
        <v>20260030 - VALENTINE'S DAY Saturday,  Feb.  14, 2026 (2026-01-02 thru 2026-02-14)</v>
      </c>
      <c r="N76" s="462">
        <v>20260030</v>
      </c>
      <c r="O76" s="462" t="s">
        <v>1189</v>
      </c>
      <c r="P76" s="528">
        <v>46024</v>
      </c>
      <c r="Q76" s="528">
        <v>46067</v>
      </c>
      <c r="R76" s="528">
        <v>46007</v>
      </c>
      <c r="S76" s="528">
        <v>46081</v>
      </c>
      <c r="T76" s="528">
        <v>45931</v>
      </c>
      <c r="U76" s="528">
        <v>46081</v>
      </c>
      <c r="V76" s="657">
        <v>0.38000000000000023</v>
      </c>
      <c r="W76" s="517"/>
      <c r="X76" s="517"/>
      <c r="Y76" s="517"/>
    </row>
    <row r="77" spans="6:25" ht="15.5" x14ac:dyDescent="0.35">
      <c r="F77" s="196" t="s">
        <v>628</v>
      </c>
      <c r="M77" s="527" t="str">
        <f t="shared" si="1"/>
        <v>20260048 - HEALTH &amp; WELLNESS EXPO EVENT WINTER Runs During DP 2  (2026-01-13 thru 2026-01-26)</v>
      </c>
      <c r="N77" s="462">
        <v>20260048</v>
      </c>
      <c r="O77" s="462" t="s">
        <v>1194</v>
      </c>
      <c r="P77" s="528">
        <v>46035</v>
      </c>
      <c r="Q77" s="528">
        <v>46048</v>
      </c>
      <c r="R77" s="528">
        <v>46023</v>
      </c>
      <c r="S77" s="528">
        <v>46053</v>
      </c>
      <c r="T77" s="528">
        <v>45992</v>
      </c>
      <c r="U77" s="528">
        <v>46053</v>
      </c>
      <c r="V77" s="657">
        <v>0.38500000000000023</v>
      </c>
      <c r="W77" s="517"/>
      <c r="X77" s="517"/>
      <c r="Y77" s="517"/>
    </row>
    <row r="78" spans="6:25" ht="15.5" x14ac:dyDescent="0.35">
      <c r="F78" s="196" t="s">
        <v>629</v>
      </c>
      <c r="M78" s="527" t="str">
        <f t="shared" si="1"/>
        <v>20260031 - EASTER  Sunday, April 5, 2026 (2026-02-15 thru 2026-04-05)</v>
      </c>
      <c r="N78" s="462">
        <v>20260031</v>
      </c>
      <c r="O78" s="462" t="s">
        <v>1190</v>
      </c>
      <c r="P78" s="528">
        <v>46068</v>
      </c>
      <c r="Q78" s="528">
        <v>46117</v>
      </c>
      <c r="R78" s="528">
        <v>46054</v>
      </c>
      <c r="S78" s="528">
        <v>46142</v>
      </c>
      <c r="T78" s="528">
        <v>45977</v>
      </c>
      <c r="U78" s="528">
        <v>46142</v>
      </c>
      <c r="V78" s="657">
        <v>0.39000000000000024</v>
      </c>
      <c r="W78" s="517"/>
      <c r="X78" s="517"/>
      <c r="Y78" s="517"/>
    </row>
    <row r="79" spans="6:25" ht="15.5" x14ac:dyDescent="0.35">
      <c r="F79" s="196" t="s">
        <v>630</v>
      </c>
      <c r="M79" s="527" t="str">
        <f t="shared" si="1"/>
        <v>20260060 - SINUS/ALLERGY SPRING 2026 (2026-03-01 thru 2026-04-30)</v>
      </c>
      <c r="N79" s="462">
        <v>20260060</v>
      </c>
      <c r="O79" s="462" t="s">
        <v>1122</v>
      </c>
      <c r="P79" s="528">
        <v>46082</v>
      </c>
      <c r="Q79" s="528">
        <v>46142</v>
      </c>
      <c r="R79" s="528">
        <v>46082</v>
      </c>
      <c r="S79" s="528">
        <v>46142</v>
      </c>
      <c r="T79" s="528">
        <v>46069</v>
      </c>
      <c r="U79" s="528">
        <v>46142</v>
      </c>
      <c r="V79" s="657">
        <v>0.39500000000000024</v>
      </c>
      <c r="W79" s="517"/>
      <c r="X79" s="517"/>
      <c r="Y79" s="517"/>
    </row>
    <row r="80" spans="6:25" ht="15.5" x14ac:dyDescent="0.35">
      <c r="F80" s="196" t="s">
        <v>631</v>
      </c>
      <c r="M80" s="527" t="str">
        <f t="shared" si="1"/>
        <v>20260042 - PASSOVER  Wednesday, April 1 - Thursday, April 9, 2026 (2026-03-17 thru 2026-04-09)</v>
      </c>
      <c r="N80" s="462">
        <v>20260042</v>
      </c>
      <c r="O80" s="462" t="s">
        <v>1191</v>
      </c>
      <c r="P80" s="528">
        <v>46098</v>
      </c>
      <c r="Q80" s="528">
        <v>46121</v>
      </c>
      <c r="R80" s="528">
        <v>46082</v>
      </c>
      <c r="S80" s="528">
        <v>46142</v>
      </c>
      <c r="T80" s="528">
        <v>46007</v>
      </c>
      <c r="U80" s="528">
        <v>46142</v>
      </c>
      <c r="V80" s="657">
        <v>0.40000000000000024</v>
      </c>
      <c r="W80" s="517"/>
      <c r="X80" s="517"/>
      <c r="Y80" s="517"/>
    </row>
    <row r="81" spans="6:25" ht="15.5" x14ac:dyDescent="0.35">
      <c r="F81" s="196" t="s">
        <v>632</v>
      </c>
      <c r="M81" s="527" t="str">
        <f t="shared" si="1"/>
        <v>20260061 - SUN CARE 2026 (2026-03-01 thru 2026-02-28)</v>
      </c>
      <c r="N81" s="462">
        <v>20260061</v>
      </c>
      <c r="O81" s="462" t="s">
        <v>1124</v>
      </c>
      <c r="P81" s="528">
        <v>46082</v>
      </c>
      <c r="Q81" s="528">
        <v>46081</v>
      </c>
      <c r="R81" s="528">
        <v>46082</v>
      </c>
      <c r="S81" s="528">
        <v>46081</v>
      </c>
      <c r="T81" s="528">
        <v>46007</v>
      </c>
      <c r="U81" s="528">
        <v>46081</v>
      </c>
      <c r="V81" s="657">
        <v>0.40500000000000025</v>
      </c>
      <c r="W81" s="517"/>
      <c r="X81" s="517"/>
      <c r="Y81" s="517"/>
    </row>
    <row r="82" spans="6:25" ht="15.5" x14ac:dyDescent="0.35">
      <c r="F82" s="196" t="s">
        <v>633</v>
      </c>
      <c r="M82" s="527" t="str">
        <f t="shared" si="1"/>
        <v>20260035 - SEVERE WEATHER 2026 (2026-04-01 thru 2026-10-31)</v>
      </c>
      <c r="N82" s="462">
        <v>20260035</v>
      </c>
      <c r="O82" s="462" t="s">
        <v>1130</v>
      </c>
      <c r="P82" s="528">
        <v>46113</v>
      </c>
      <c r="Q82" s="528">
        <v>46326</v>
      </c>
      <c r="R82" s="528">
        <v>46097</v>
      </c>
      <c r="S82" s="528">
        <v>46326</v>
      </c>
      <c r="T82" s="528">
        <v>46023</v>
      </c>
      <c r="U82" s="528">
        <v>46326</v>
      </c>
      <c r="V82" s="657">
        <v>0.41000000000000025</v>
      </c>
      <c r="W82" s="517"/>
      <c r="X82" s="517"/>
      <c r="Y82" s="517"/>
    </row>
    <row r="83" spans="6:25" ht="15.5" x14ac:dyDescent="0.35">
      <c r="F83" s="196" t="s">
        <v>634</v>
      </c>
      <c r="M83" s="527" t="str">
        <f t="shared" si="1"/>
        <v>20260039 - BEVERAGE SUMMER EVENT 2026 (2026-05-01 thru 2026-09-30)</v>
      </c>
      <c r="N83" s="462">
        <v>20260039</v>
      </c>
      <c r="O83" s="462" t="s">
        <v>1131</v>
      </c>
      <c r="P83" s="528">
        <v>46143</v>
      </c>
      <c r="Q83" s="528">
        <v>46295</v>
      </c>
      <c r="R83" s="528">
        <v>46143</v>
      </c>
      <c r="S83" s="528">
        <v>46295</v>
      </c>
      <c r="T83" s="528">
        <v>46082</v>
      </c>
      <c r="U83" s="528">
        <v>46295</v>
      </c>
      <c r="V83" s="657">
        <v>0.41500000000000026</v>
      </c>
      <c r="W83" s="517"/>
      <c r="X83" s="517"/>
      <c r="Y83" s="517"/>
    </row>
    <row r="84" spans="6:25" ht="15.5" x14ac:dyDescent="0.35">
      <c r="F84" s="196" t="s">
        <v>635</v>
      </c>
      <c r="M84" s="527" t="str">
        <f t="shared" si="1"/>
        <v>20260041 - EASTER HAMS 2026 (2026-03-24 thru 2026-04-20)</v>
      </c>
      <c r="N84" s="462">
        <v>20260041</v>
      </c>
      <c r="O84" s="462" t="s">
        <v>1132</v>
      </c>
      <c r="P84" s="528">
        <v>46105</v>
      </c>
      <c r="Q84" s="528">
        <v>46132</v>
      </c>
      <c r="R84" s="528">
        <v>46069</v>
      </c>
      <c r="S84" s="528">
        <v>46142</v>
      </c>
      <c r="T84" s="528">
        <v>46023</v>
      </c>
      <c r="U84" s="528">
        <v>46142</v>
      </c>
      <c r="V84" s="657">
        <v>0.42000000000000026</v>
      </c>
      <c r="W84" s="517"/>
      <c r="X84" s="517"/>
      <c r="Y84" s="517"/>
    </row>
    <row r="85" spans="6:25" ht="15.5" x14ac:dyDescent="0.35">
      <c r="F85" s="196" t="s">
        <v>636</v>
      </c>
      <c r="M85" s="527" t="str">
        <f t="shared" si="1"/>
        <v>20260032 - MOTHER'S DAY  Sunday, May 10, 2026 (2026-04-16 thru 2026-05-11)</v>
      </c>
      <c r="N85" s="462">
        <v>20260032</v>
      </c>
      <c r="O85" s="462" t="s">
        <v>1133</v>
      </c>
      <c r="P85" s="528">
        <v>46128</v>
      </c>
      <c r="Q85" s="528">
        <v>46153</v>
      </c>
      <c r="R85" s="528">
        <v>46113</v>
      </c>
      <c r="S85" s="528">
        <v>46157</v>
      </c>
      <c r="T85" s="528">
        <v>46038</v>
      </c>
      <c r="U85" s="528">
        <v>46157</v>
      </c>
      <c r="V85" s="657">
        <v>0.42500000000000027</v>
      </c>
      <c r="W85" s="517"/>
      <c r="X85" s="517"/>
      <c r="Y85" s="517"/>
    </row>
    <row r="86" spans="6:25" ht="15.5" x14ac:dyDescent="0.35">
      <c r="F86" s="196" t="s">
        <v>637</v>
      </c>
      <c r="M86" s="527" t="str">
        <f t="shared" si="1"/>
        <v>20260036 - HEALTHY PET SUMMER EVENT 2026  Runs from DP 10 - DP 13 (2026-05-04 thru 2026-06-28)</v>
      </c>
      <c r="N86" s="462">
        <v>20260036</v>
      </c>
      <c r="O86" s="462" t="s">
        <v>1134</v>
      </c>
      <c r="P86" s="528">
        <v>46146</v>
      </c>
      <c r="Q86" s="528">
        <v>46201</v>
      </c>
      <c r="R86" s="528">
        <v>46143</v>
      </c>
      <c r="S86" s="528">
        <v>46218</v>
      </c>
      <c r="T86" s="528">
        <v>46069</v>
      </c>
      <c r="U86" s="528">
        <v>46218</v>
      </c>
      <c r="V86" s="657">
        <v>0.43000000000000027</v>
      </c>
      <c r="W86" s="517"/>
      <c r="X86" s="517"/>
      <c r="Y86" s="517"/>
    </row>
    <row r="87" spans="6:25" ht="15.5" x14ac:dyDescent="0.35">
      <c r="F87" s="196" t="s">
        <v>638</v>
      </c>
      <c r="M87" s="527" t="str">
        <f t="shared" si="1"/>
        <v>20260033 - FATHER'S DAY  Sunday, June 21, 2026 (2026-05-16 thru 2026-06-21)</v>
      </c>
      <c r="N87" s="462">
        <v>20260033</v>
      </c>
      <c r="O87" s="462" t="s">
        <v>1135</v>
      </c>
      <c r="P87" s="528">
        <v>46158</v>
      </c>
      <c r="Q87" s="528">
        <v>46194</v>
      </c>
      <c r="R87" s="528">
        <v>46143</v>
      </c>
      <c r="S87" s="528">
        <v>46203</v>
      </c>
      <c r="T87" s="528">
        <v>46069</v>
      </c>
      <c r="U87" s="528">
        <v>46203</v>
      </c>
      <c r="V87" s="657">
        <v>0.43500000000000028</v>
      </c>
      <c r="W87" s="517"/>
      <c r="X87" s="517"/>
      <c r="Y87" s="517"/>
    </row>
    <row r="88" spans="6:25" ht="15.5" x14ac:dyDescent="0.35">
      <c r="F88" s="196" t="s">
        <v>639</v>
      </c>
      <c r="M88" s="527" t="str">
        <f t="shared" si="1"/>
        <v>20260062 - FIRST AID RACK 2026 (2026-05-01 thru 2026-07-31)</v>
      </c>
      <c r="N88" s="462">
        <v>20260062</v>
      </c>
      <c r="O88" s="462" t="s">
        <v>1147</v>
      </c>
      <c r="P88" s="528">
        <v>46143</v>
      </c>
      <c r="Q88" s="528">
        <v>46234</v>
      </c>
      <c r="R88" s="528">
        <v>46143</v>
      </c>
      <c r="S88" s="528">
        <v>46234</v>
      </c>
      <c r="T88" s="528">
        <v>46128</v>
      </c>
      <c r="U88" s="528">
        <v>46234</v>
      </c>
      <c r="V88" s="657">
        <v>0.44000000000000028</v>
      </c>
      <c r="W88" s="517"/>
      <c r="X88" s="517"/>
      <c r="Y88" s="517"/>
    </row>
    <row r="89" spans="6:25" ht="15.5" x14ac:dyDescent="0.35">
      <c r="F89" s="196" t="s">
        <v>640</v>
      </c>
      <c r="M89" s="527" t="str">
        <f t="shared" si="1"/>
        <v>20260046 - HEALTH &amp; WELLNESS EXPO EVENT SUMMER Runs During DP 13  (2026-06-16 thru 2026-06-29)</v>
      </c>
      <c r="N89" s="462">
        <v>20260046</v>
      </c>
      <c r="O89" s="462" t="s">
        <v>1146</v>
      </c>
      <c r="P89" s="528">
        <v>46189</v>
      </c>
      <c r="Q89" s="528">
        <v>46202</v>
      </c>
      <c r="R89" s="528">
        <v>46189</v>
      </c>
      <c r="S89" s="528">
        <v>46218</v>
      </c>
      <c r="T89" s="528">
        <v>46158</v>
      </c>
      <c r="U89" s="528">
        <v>46218</v>
      </c>
      <c r="V89" s="657">
        <v>0.44500000000000028</v>
      </c>
      <c r="W89" s="517"/>
      <c r="X89" s="517"/>
      <c r="Y89" s="517"/>
    </row>
    <row r="90" spans="6:25" ht="15.5" x14ac:dyDescent="0.35">
      <c r="F90" s="196" t="s">
        <v>641</v>
      </c>
      <c r="M90" s="527" t="str">
        <f t="shared" si="1"/>
        <v>20260034 - HALLOWEEN DAY  Saturday, October 31, 2026 (2026-08-01 thru 2026-10-31)</v>
      </c>
      <c r="N90" s="462">
        <v>20260034</v>
      </c>
      <c r="O90" s="462" t="s">
        <v>1144</v>
      </c>
      <c r="P90" s="528">
        <v>46235</v>
      </c>
      <c r="Q90" s="528">
        <v>46326</v>
      </c>
      <c r="R90" s="528">
        <v>46235</v>
      </c>
      <c r="S90" s="528">
        <v>46341</v>
      </c>
      <c r="T90" s="528">
        <v>46143</v>
      </c>
      <c r="U90" s="528">
        <v>46341</v>
      </c>
      <c r="V90" s="657">
        <v>0.45000000000000029</v>
      </c>
      <c r="W90" s="517"/>
      <c r="X90" s="517"/>
      <c r="Y90" s="517"/>
    </row>
    <row r="91" spans="6:25" ht="15.5" x14ac:dyDescent="0.35">
      <c r="F91" s="196" t="s">
        <v>642</v>
      </c>
      <c r="M91" s="527" t="str">
        <f t="shared" si="1"/>
        <v>20260063 - SINUS/ALLERGY FALL 2026 (2026-08-01 thru 2026-09-30)</v>
      </c>
      <c r="N91" s="462">
        <v>20260063</v>
      </c>
      <c r="O91" s="462" t="s">
        <v>1148</v>
      </c>
      <c r="P91" s="528">
        <v>46235</v>
      </c>
      <c r="Q91" s="528">
        <v>46295</v>
      </c>
      <c r="R91" s="528">
        <v>46235</v>
      </c>
      <c r="S91" s="528">
        <v>46295</v>
      </c>
      <c r="T91" s="528">
        <v>46219</v>
      </c>
      <c r="U91" s="528">
        <v>46295</v>
      </c>
      <c r="V91" s="657">
        <v>0.45500000000000029</v>
      </c>
      <c r="W91" s="517"/>
      <c r="X91" s="517"/>
      <c r="Y91" s="517"/>
    </row>
    <row r="92" spans="6:25" ht="15.5" x14ac:dyDescent="0.35">
      <c r="F92" s="196" t="s">
        <v>643</v>
      </c>
      <c r="M92" s="527" t="str">
        <f t="shared" si="1"/>
        <v>20260038 - HEALTHY PET FALL EVENT 2026  Runs from DP 18 - DP 19 (2026-08-23 thru 2026-09-19)</v>
      </c>
      <c r="N92" s="462">
        <v>20260038</v>
      </c>
      <c r="O92" s="462" t="s">
        <v>1145</v>
      </c>
      <c r="P92" s="528">
        <v>46257</v>
      </c>
      <c r="Q92" s="528">
        <v>46284</v>
      </c>
      <c r="R92" s="528">
        <v>46250</v>
      </c>
      <c r="S92" s="528">
        <v>46295</v>
      </c>
      <c r="T92" s="528">
        <v>46189</v>
      </c>
      <c r="U92" s="528">
        <v>46295</v>
      </c>
      <c r="V92" s="657">
        <v>0.4600000000000003</v>
      </c>
      <c r="W92" s="517"/>
      <c r="X92" s="517"/>
      <c r="Y92" s="517"/>
    </row>
    <row r="93" spans="6:25" ht="15.5" x14ac:dyDescent="0.35">
      <c r="F93" s="196" t="s">
        <v>644</v>
      </c>
      <c r="M93" s="527" t="str">
        <f t="shared" si="1"/>
        <v>20260040 - WINTER COCOA/CIDER 2026 (2026-10-01 thru 2027-03-31)</v>
      </c>
      <c r="N93" s="462">
        <v>20260040</v>
      </c>
      <c r="O93" s="462" t="s">
        <v>1160</v>
      </c>
      <c r="P93" s="528">
        <v>46296</v>
      </c>
      <c r="Q93" s="528">
        <v>46477</v>
      </c>
      <c r="R93" s="528">
        <v>46281</v>
      </c>
      <c r="S93" s="528">
        <v>46477</v>
      </c>
      <c r="T93" s="528">
        <v>46204</v>
      </c>
      <c r="U93" s="528">
        <v>46477</v>
      </c>
      <c r="V93" s="657">
        <v>0.4650000000000003</v>
      </c>
      <c r="W93" s="517"/>
      <c r="X93" s="517"/>
      <c r="Y93" s="517"/>
    </row>
    <row r="94" spans="6:25" ht="15.5" x14ac:dyDescent="0.35">
      <c r="F94" s="196" t="s">
        <v>645</v>
      </c>
      <c r="M94" s="527" t="str">
        <f t="shared" si="1"/>
        <v>20260098 - FOOTBALL MADNESS/SUPER BOWL Sunday, February 8, 2026 (2026-10-01 thru 2027-02-08)</v>
      </c>
      <c r="N94" s="462">
        <v>20260098</v>
      </c>
      <c r="O94" s="462" t="s">
        <v>1161</v>
      </c>
      <c r="P94" s="528">
        <v>46296</v>
      </c>
      <c r="Q94" s="528">
        <v>46426</v>
      </c>
      <c r="R94" s="528">
        <v>46281</v>
      </c>
      <c r="S94" s="528">
        <v>46446</v>
      </c>
      <c r="T94" s="528">
        <v>46219</v>
      </c>
      <c r="U94" s="528">
        <v>46446</v>
      </c>
      <c r="V94" s="657">
        <v>0.47000000000000031</v>
      </c>
      <c r="W94" s="517"/>
      <c r="X94" s="517"/>
      <c r="Y94" s="517"/>
    </row>
    <row r="95" spans="6:25" ht="15.5" x14ac:dyDescent="0.35">
      <c r="F95" s="196" t="s">
        <v>646</v>
      </c>
      <c r="M95" s="527" t="str">
        <f t="shared" si="1"/>
        <v>20260064 - COUGH/COLD 2026 (2026-10-01 thru 2027-02-28)</v>
      </c>
      <c r="N95" s="462">
        <v>20260064</v>
      </c>
      <c r="O95" s="462" t="s">
        <v>1162</v>
      </c>
      <c r="P95" s="528">
        <v>46296</v>
      </c>
      <c r="Q95" s="528">
        <v>46446</v>
      </c>
      <c r="R95" s="528">
        <v>46296</v>
      </c>
      <c r="S95" s="528">
        <v>46446</v>
      </c>
      <c r="T95" s="528">
        <v>46281</v>
      </c>
      <c r="U95" s="528">
        <v>46446</v>
      </c>
      <c r="V95" s="657">
        <v>0.47500000000000031</v>
      </c>
      <c r="W95" s="517"/>
      <c r="X95" s="517"/>
      <c r="Y95" s="517"/>
    </row>
    <row r="96" spans="6:25" ht="15.5" x14ac:dyDescent="0.35">
      <c r="F96" s="196" t="s">
        <v>647</v>
      </c>
      <c r="M96" s="527" t="str">
        <f t="shared" si="1"/>
        <v>20260090 - INTERNATIONAL 2026 (2026-10-05 thru 2026-12-25)</v>
      </c>
      <c r="N96" s="462">
        <v>20260090</v>
      </c>
      <c r="O96" s="462" t="s">
        <v>1173</v>
      </c>
      <c r="P96" s="528">
        <v>46300</v>
      </c>
      <c r="Q96" s="528">
        <v>46381</v>
      </c>
      <c r="R96" s="528">
        <v>46296</v>
      </c>
      <c r="S96" s="528">
        <v>46402</v>
      </c>
      <c r="T96" s="528">
        <v>46174</v>
      </c>
      <c r="U96" s="528">
        <v>46402</v>
      </c>
      <c r="V96" s="657">
        <v>0.48000000000000032</v>
      </c>
      <c r="W96" s="517"/>
      <c r="X96" s="517"/>
      <c r="Y96" s="517"/>
    </row>
    <row r="97" spans="6:25" ht="15.5" x14ac:dyDescent="0.35">
      <c r="F97" s="196" t="s">
        <v>648</v>
      </c>
      <c r="M97" s="527" t="str">
        <f t="shared" si="1"/>
        <v>20260092 - COOKIES/CRACKERS/FRUITCAKE 2026 (2026-10-05 thru 2026-12-25)</v>
      </c>
      <c r="N97" s="462">
        <v>20260092</v>
      </c>
      <c r="O97" s="462" t="s">
        <v>1163</v>
      </c>
      <c r="P97" s="528">
        <v>46300</v>
      </c>
      <c r="Q97" s="528">
        <v>46381</v>
      </c>
      <c r="R97" s="528">
        <v>46296</v>
      </c>
      <c r="S97" s="528">
        <v>46402</v>
      </c>
      <c r="T97" s="528">
        <v>46204</v>
      </c>
      <c r="U97" s="528">
        <v>46402</v>
      </c>
      <c r="V97" s="657">
        <v>0.48500000000000032</v>
      </c>
      <c r="W97" s="517"/>
      <c r="X97" s="517"/>
      <c r="Y97" s="517"/>
    </row>
    <row r="98" spans="6:25" ht="15.5" x14ac:dyDescent="0.35">
      <c r="F98" s="196" t="s">
        <v>649</v>
      </c>
      <c r="M98" s="527" t="str">
        <f t="shared" si="1"/>
        <v>20260093 - GIFT PACKS/HBC GIFT PACKS 2026 (2026-10-05 thru 2026-12-25)</v>
      </c>
      <c r="N98" s="462">
        <v>20260093</v>
      </c>
      <c r="O98" s="462" t="s">
        <v>1164</v>
      </c>
      <c r="P98" s="528">
        <v>46300</v>
      </c>
      <c r="Q98" s="528">
        <v>46381</v>
      </c>
      <c r="R98" s="528">
        <v>46296</v>
      </c>
      <c r="S98" s="528">
        <v>46402</v>
      </c>
      <c r="T98" s="528">
        <v>46204</v>
      </c>
      <c r="U98" s="528">
        <v>46402</v>
      </c>
      <c r="V98" s="657">
        <v>0.49000000000000032</v>
      </c>
      <c r="W98" s="517"/>
      <c r="X98" s="517"/>
      <c r="Y98" s="517"/>
    </row>
    <row r="99" spans="6:25" ht="15.5" x14ac:dyDescent="0.35">
      <c r="F99" s="196" t="s">
        <v>650</v>
      </c>
      <c r="M99" s="527" t="str">
        <f t="shared" si="1"/>
        <v>20260094 - NONFOOD 2026 (2026-10-05 thru 2026-12-25)</v>
      </c>
      <c r="N99" s="462">
        <v>20260094</v>
      </c>
      <c r="O99" s="462" t="s">
        <v>1165</v>
      </c>
      <c r="P99" s="528">
        <v>46300</v>
      </c>
      <c r="Q99" s="528">
        <v>46381</v>
      </c>
      <c r="R99" s="528">
        <v>46296</v>
      </c>
      <c r="S99" s="528">
        <v>46402</v>
      </c>
      <c r="T99" s="528">
        <v>46204</v>
      </c>
      <c r="U99" s="528">
        <v>46402</v>
      </c>
      <c r="V99" s="657">
        <v>0.49500000000000033</v>
      </c>
      <c r="W99" s="517"/>
      <c r="X99" s="517"/>
      <c r="Y99" s="517"/>
    </row>
    <row r="100" spans="6:25" ht="15.5" x14ac:dyDescent="0.35">
      <c r="F100" s="196" t="s">
        <v>651</v>
      </c>
      <c r="M100" s="527" t="str">
        <f t="shared" si="1"/>
        <v>20260099 - DRY GROCERY 2026 (2026-10-05 thru 2026-12-25)</v>
      </c>
      <c r="N100" s="462">
        <v>20260099</v>
      </c>
      <c r="O100" s="462" t="s">
        <v>1166</v>
      </c>
      <c r="P100" s="528">
        <v>46300</v>
      </c>
      <c r="Q100" s="528">
        <v>46381</v>
      </c>
      <c r="R100" s="528">
        <v>46296</v>
      </c>
      <c r="S100" s="528">
        <v>46402</v>
      </c>
      <c r="T100" s="528">
        <v>46204</v>
      </c>
      <c r="U100" s="528">
        <v>46402</v>
      </c>
      <c r="V100" s="657">
        <v>0.50000000000000033</v>
      </c>
      <c r="W100" s="517"/>
      <c r="X100" s="517"/>
      <c r="Y100" s="517"/>
    </row>
    <row r="101" spans="6:25" ht="15.5" x14ac:dyDescent="0.35">
      <c r="F101" s="196" t="s">
        <v>652</v>
      </c>
      <c r="M101" s="527" t="str">
        <f t="shared" si="1"/>
        <v>20260095 - BAKING 2026 (2026-10-05 thru 2026-12-25)</v>
      </c>
      <c r="N101" s="462">
        <v>20260095</v>
      </c>
      <c r="O101" s="462" t="s">
        <v>1167</v>
      </c>
      <c r="P101" s="528">
        <v>46300</v>
      </c>
      <c r="Q101" s="528">
        <v>46381</v>
      </c>
      <c r="R101" s="528">
        <v>46296</v>
      </c>
      <c r="S101" s="528">
        <v>46402</v>
      </c>
      <c r="T101" s="528">
        <v>46204</v>
      </c>
      <c r="U101" s="528">
        <v>46402</v>
      </c>
      <c r="W101" s="517"/>
      <c r="X101" s="517"/>
      <c r="Y101" s="517"/>
    </row>
    <row r="102" spans="6:25" ht="15.5" x14ac:dyDescent="0.35">
      <c r="F102" s="196" t="s">
        <v>653</v>
      </c>
      <c r="M102" s="527" t="str">
        <f t="shared" si="1"/>
        <v>20260091 - CHILL/FREEZE/PREPACKED MEAT 2026 (2026-10-05 thru 2026-12-25)</v>
      </c>
      <c r="N102" s="462">
        <v>20260091</v>
      </c>
      <c r="O102" s="462" t="s">
        <v>1168</v>
      </c>
      <c r="P102" s="528">
        <v>46300</v>
      </c>
      <c r="Q102" s="528">
        <v>46381</v>
      </c>
      <c r="R102" s="528">
        <v>46296</v>
      </c>
      <c r="S102" s="528">
        <v>46402</v>
      </c>
      <c r="T102" s="528">
        <v>46204</v>
      </c>
      <c r="U102" s="528">
        <v>46402</v>
      </c>
      <c r="W102" s="517"/>
      <c r="X102" s="517"/>
      <c r="Y102" s="517"/>
    </row>
    <row r="103" spans="6:25" ht="15.5" x14ac:dyDescent="0.35">
      <c r="F103" s="196" t="s">
        <v>744</v>
      </c>
      <c r="M103" s="527" t="str">
        <f t="shared" si="1"/>
        <v>20260096 - CANDY 2026 (2026-11-02 thru 2026-12-25)</v>
      </c>
      <c r="N103" s="462">
        <v>20260096</v>
      </c>
      <c r="O103" s="462" t="s">
        <v>1171</v>
      </c>
      <c r="P103" s="528">
        <v>46328</v>
      </c>
      <c r="Q103" s="528">
        <v>46381</v>
      </c>
      <c r="R103" s="528">
        <v>46311</v>
      </c>
      <c r="S103" s="528">
        <v>46402</v>
      </c>
      <c r="T103" s="528">
        <v>46235</v>
      </c>
      <c r="U103" s="528">
        <v>46402</v>
      </c>
      <c r="W103" s="517"/>
      <c r="X103" s="517"/>
      <c r="Y103" s="517"/>
    </row>
    <row r="104" spans="6:25" x14ac:dyDescent="0.35">
      <c r="F104" s="193" t="s">
        <v>654</v>
      </c>
      <c r="M104" s="527" t="str">
        <f t="shared" si="1"/>
        <v>20260097 - HOLIDAY HAMS 2026 (2026-10-05 thru 2026-12-25)</v>
      </c>
      <c r="N104" s="462">
        <v>20260097</v>
      </c>
      <c r="O104" s="462" t="s">
        <v>1172</v>
      </c>
      <c r="P104" s="528">
        <v>46300</v>
      </c>
      <c r="Q104" s="528">
        <v>46381</v>
      </c>
      <c r="R104" s="528">
        <v>46296</v>
      </c>
      <c r="S104" s="528">
        <v>46402</v>
      </c>
      <c r="T104" s="528">
        <v>46250</v>
      </c>
      <c r="U104" s="528">
        <v>46402</v>
      </c>
      <c r="W104" s="517"/>
      <c r="X104" s="517"/>
      <c r="Y104" s="517"/>
    </row>
    <row r="105" spans="6:25" ht="15.5" x14ac:dyDescent="0.35">
      <c r="F105" s="196" t="s">
        <v>655</v>
      </c>
      <c r="M105" s="527" t="str">
        <f t="shared" si="1"/>
        <v>20260058 - SPRING/SUMMER CLUB PACK UPDATE 2026  SSCP (2026-04-01 thru 2026-09-30)</v>
      </c>
      <c r="N105" s="462">
        <v>20260058</v>
      </c>
      <c r="O105" s="462" t="s">
        <v>1136</v>
      </c>
      <c r="P105" s="528">
        <v>46113</v>
      </c>
      <c r="Q105" s="528">
        <v>46295</v>
      </c>
      <c r="R105" s="528"/>
      <c r="S105" s="528" t="s">
        <v>1170</v>
      </c>
      <c r="T105" s="528">
        <v>46023</v>
      </c>
      <c r="U105" s="528">
        <v>46295</v>
      </c>
      <c r="W105" s="517"/>
      <c r="X105" s="517"/>
      <c r="Y105" s="517"/>
    </row>
    <row r="106" spans="6:25" ht="15.5" x14ac:dyDescent="0.35">
      <c r="F106" s="196" t="s">
        <v>656</v>
      </c>
      <c r="M106" s="527" t="str">
        <f t="shared" si="1"/>
        <v>20260057 - FALL/WINTER  CLUB PACK UPDATE 2026  FWCP (2026-10-01 thru 2027-03-31)</v>
      </c>
      <c r="N106" s="462">
        <v>20260057</v>
      </c>
      <c r="O106" s="462" t="s">
        <v>1169</v>
      </c>
      <c r="P106" s="528">
        <v>46296</v>
      </c>
      <c r="Q106" s="528">
        <v>46477</v>
      </c>
      <c r="R106" s="528"/>
      <c r="S106" s="528" t="s">
        <v>1170</v>
      </c>
      <c r="T106" s="528">
        <v>46204</v>
      </c>
      <c r="U106" s="528">
        <v>46477</v>
      </c>
      <c r="W106" s="517"/>
      <c r="X106" s="517"/>
      <c r="Y106" s="517"/>
    </row>
    <row r="107" spans="6:25" ht="15.5" x14ac:dyDescent="0.35">
      <c r="F107" s="196" t="s">
        <v>657</v>
      </c>
      <c r="M107" s="527" t="str">
        <f t="shared" si="1"/>
        <v>20270056 - ANNUAL CLUB PACK UPDATE 2027  ACP (2027-01-01 thru 2027-12-31)</v>
      </c>
      <c r="N107" s="462">
        <v>20270056</v>
      </c>
      <c r="O107" s="462" t="s">
        <v>1192</v>
      </c>
      <c r="P107" s="528">
        <v>46388</v>
      </c>
      <c r="Q107" s="528">
        <v>46752</v>
      </c>
      <c r="R107" s="528"/>
      <c r="S107" s="528" t="s">
        <v>1170</v>
      </c>
      <c r="T107" s="528">
        <v>46296</v>
      </c>
      <c r="U107" s="528">
        <v>46752</v>
      </c>
      <c r="W107" s="517"/>
      <c r="X107" s="517"/>
      <c r="Y107" s="517"/>
    </row>
    <row r="108" spans="6:25" ht="15.5" x14ac:dyDescent="0.35">
      <c r="F108" s="196" t="s">
        <v>658</v>
      </c>
      <c r="M108" s="527" t="str">
        <f t="shared" si="1"/>
        <v>20260054 - MAY SIDEWALK SALE 2026 (2026-05-01 thru 2026-05-31)</v>
      </c>
      <c r="N108" s="462">
        <v>20260054</v>
      </c>
      <c r="O108" s="462" t="s">
        <v>1137</v>
      </c>
      <c r="P108" s="528">
        <v>46143</v>
      </c>
      <c r="Q108" s="528">
        <v>46173</v>
      </c>
      <c r="R108" s="528">
        <v>46128</v>
      </c>
      <c r="S108" s="528">
        <v>46173</v>
      </c>
      <c r="T108" s="528">
        <v>46082</v>
      </c>
      <c r="U108" s="528">
        <v>46173</v>
      </c>
      <c r="W108" s="517"/>
      <c r="X108" s="517"/>
      <c r="Y108" s="517"/>
    </row>
    <row r="109" spans="6:25" ht="15.5" x14ac:dyDescent="0.35">
      <c r="F109" s="196" t="s">
        <v>659</v>
      </c>
      <c r="M109" s="527" t="str">
        <f t="shared" si="1"/>
        <v>20260055 - SEPTEMBER SIDEWALK SALE 2026 (2026-09-01 thru 2026-09-30)</v>
      </c>
      <c r="N109" s="462">
        <v>20260055</v>
      </c>
      <c r="O109" s="462" t="s">
        <v>1193</v>
      </c>
      <c r="P109" s="528">
        <v>46266</v>
      </c>
      <c r="Q109" s="528">
        <v>46295</v>
      </c>
      <c r="R109" s="528">
        <v>46250</v>
      </c>
      <c r="S109" s="528">
        <v>46295</v>
      </c>
      <c r="T109" s="528">
        <v>46204</v>
      </c>
      <c r="U109" s="528">
        <v>46295</v>
      </c>
      <c r="W109" s="517"/>
      <c r="X109" s="517"/>
      <c r="Y109" s="517"/>
    </row>
    <row r="110" spans="6:25" ht="15.5" x14ac:dyDescent="0.35">
      <c r="F110" s="196" t="s">
        <v>660</v>
      </c>
      <c r="M110" s="372"/>
      <c r="W110" s="517"/>
      <c r="X110" s="517"/>
      <c r="Y110" s="517"/>
    </row>
    <row r="111" spans="6:25" ht="15.5" x14ac:dyDescent="0.35">
      <c r="F111" s="196" t="s">
        <v>661</v>
      </c>
      <c r="M111" s="372"/>
      <c r="W111" s="517"/>
      <c r="X111" s="517"/>
      <c r="Y111" s="517"/>
    </row>
    <row r="112" spans="6:25" ht="15.5" x14ac:dyDescent="0.35">
      <c r="F112" s="196" t="s">
        <v>662</v>
      </c>
      <c r="M112" s="372"/>
      <c r="W112" s="517"/>
      <c r="X112" s="517"/>
      <c r="Y112" s="517"/>
    </row>
    <row r="113" spans="6:25" ht="15.5" x14ac:dyDescent="0.35">
      <c r="F113" s="196" t="s">
        <v>663</v>
      </c>
      <c r="M113" s="372"/>
      <c r="W113" s="517"/>
      <c r="X113" s="517"/>
      <c r="Y113" s="517"/>
    </row>
    <row r="114" spans="6:25" ht="15.5" x14ac:dyDescent="0.35">
      <c r="F114" s="196" t="s">
        <v>664</v>
      </c>
      <c r="M114" s="372"/>
      <c r="W114" s="517"/>
      <c r="X114" s="517"/>
      <c r="Y114" s="517"/>
    </row>
    <row r="115" spans="6:25" ht="15.5" x14ac:dyDescent="0.35">
      <c r="F115" s="196" t="s">
        <v>665</v>
      </c>
      <c r="M115" s="372"/>
      <c r="W115" s="517"/>
      <c r="X115" s="517"/>
      <c r="Y115" s="517"/>
    </row>
    <row r="116" spans="6:25" ht="15.5" x14ac:dyDescent="0.35">
      <c r="F116" s="196" t="s">
        <v>666</v>
      </c>
      <c r="M116" s="372"/>
      <c r="W116" s="517"/>
      <c r="X116" s="517"/>
      <c r="Y116" s="517"/>
    </row>
    <row r="117" spans="6:25" ht="15.5" x14ac:dyDescent="0.35">
      <c r="F117" s="196" t="s">
        <v>667</v>
      </c>
      <c r="M117" s="372"/>
      <c r="W117" s="517"/>
      <c r="X117" s="517"/>
      <c r="Y117" s="517"/>
    </row>
    <row r="118" spans="6:25" ht="15.5" x14ac:dyDescent="0.35">
      <c r="F118" s="196" t="s">
        <v>668</v>
      </c>
      <c r="M118" s="372"/>
      <c r="W118" s="517"/>
      <c r="X118" s="517"/>
      <c r="Y118" s="517"/>
    </row>
    <row r="119" spans="6:25" ht="15.5" x14ac:dyDescent="0.35">
      <c r="F119" s="196" t="s">
        <v>669</v>
      </c>
      <c r="M119" s="372"/>
      <c r="W119" s="517"/>
      <c r="X119" s="517"/>
      <c r="Y119" s="517"/>
    </row>
    <row r="120" spans="6:25" ht="15.5" x14ac:dyDescent="0.35">
      <c r="F120" s="196" t="s">
        <v>670</v>
      </c>
      <c r="M120" s="372"/>
      <c r="W120" s="517"/>
      <c r="X120" s="517"/>
      <c r="Y120" s="517"/>
    </row>
    <row r="121" spans="6:25" ht="15.5" x14ac:dyDescent="0.35">
      <c r="F121" s="196" t="s">
        <v>671</v>
      </c>
      <c r="M121" s="372"/>
      <c r="W121" s="517"/>
      <c r="X121" s="517"/>
      <c r="Y121" s="517"/>
    </row>
    <row r="122" spans="6:25" ht="15.5" x14ac:dyDescent="0.35">
      <c r="F122" s="196" t="s">
        <v>672</v>
      </c>
      <c r="M122" s="372"/>
      <c r="W122" s="517"/>
      <c r="X122" s="517"/>
      <c r="Y122" s="517"/>
    </row>
    <row r="123" spans="6:25" ht="15.5" x14ac:dyDescent="0.35">
      <c r="F123" s="196" t="s">
        <v>673</v>
      </c>
      <c r="M123" s="372"/>
      <c r="W123" s="517"/>
      <c r="X123" s="517"/>
      <c r="Y123" s="517"/>
    </row>
    <row r="124" spans="6:25" ht="15.5" x14ac:dyDescent="0.35">
      <c r="F124" s="196" t="s">
        <v>674</v>
      </c>
      <c r="M124" s="372"/>
      <c r="W124" s="517"/>
      <c r="X124" s="517"/>
      <c r="Y124" s="517"/>
    </row>
    <row r="125" spans="6:25" ht="15.5" x14ac:dyDescent="0.35">
      <c r="F125" s="196" t="s">
        <v>675</v>
      </c>
      <c r="M125" s="372"/>
      <c r="W125" s="517"/>
      <c r="X125" s="517"/>
      <c r="Y125" s="517"/>
    </row>
    <row r="126" spans="6:25" ht="15.5" x14ac:dyDescent="0.35">
      <c r="F126" s="196" t="s">
        <v>676</v>
      </c>
      <c r="M126" s="372"/>
      <c r="W126" s="517"/>
      <c r="X126" s="517"/>
      <c r="Y126" s="517"/>
    </row>
    <row r="127" spans="6:25" ht="15.5" x14ac:dyDescent="0.35">
      <c r="F127" s="196" t="s">
        <v>677</v>
      </c>
      <c r="M127" s="372"/>
      <c r="W127" s="517"/>
      <c r="X127" s="517"/>
      <c r="Y127" s="517"/>
    </row>
    <row r="128" spans="6:25" ht="15.5" x14ac:dyDescent="0.35">
      <c r="F128" s="196" t="s">
        <v>678</v>
      </c>
      <c r="M128" s="372"/>
      <c r="W128" s="517"/>
      <c r="X128" s="517"/>
      <c r="Y128" s="517"/>
    </row>
    <row r="129" spans="6:25" ht="15.5" x14ac:dyDescent="0.35">
      <c r="F129" s="196" t="s">
        <v>679</v>
      </c>
      <c r="M129" s="372"/>
      <c r="W129" s="517"/>
      <c r="X129" s="517"/>
      <c r="Y129" s="517"/>
    </row>
    <row r="130" spans="6:25" ht="15.5" x14ac:dyDescent="0.35">
      <c r="F130" s="196" t="s">
        <v>680</v>
      </c>
      <c r="M130" s="372"/>
      <c r="W130" s="517"/>
      <c r="X130" s="517"/>
      <c r="Y130" s="517"/>
    </row>
    <row r="131" spans="6:25" ht="15.5" x14ac:dyDescent="0.35">
      <c r="F131" s="196" t="s">
        <v>681</v>
      </c>
      <c r="M131" s="372"/>
      <c r="W131" s="517"/>
      <c r="X131" s="517"/>
      <c r="Y131" s="517"/>
    </row>
    <row r="132" spans="6:25" ht="15.5" x14ac:dyDescent="0.35">
      <c r="F132" s="196" t="s">
        <v>682</v>
      </c>
      <c r="M132" s="372"/>
      <c r="W132" s="517"/>
      <c r="X132" s="517"/>
      <c r="Y132" s="517"/>
    </row>
    <row r="133" spans="6:25" ht="15.5" x14ac:dyDescent="0.35">
      <c r="F133" s="196" t="s">
        <v>683</v>
      </c>
      <c r="M133" s="372"/>
      <c r="W133" s="517"/>
      <c r="X133" s="517"/>
      <c r="Y133" s="517"/>
    </row>
    <row r="134" spans="6:25" ht="15.5" x14ac:dyDescent="0.35">
      <c r="F134" s="196" t="s">
        <v>684</v>
      </c>
      <c r="M134" s="372"/>
      <c r="W134" s="517"/>
      <c r="X134" s="517"/>
      <c r="Y134" s="517"/>
    </row>
    <row r="135" spans="6:25" ht="15.5" x14ac:dyDescent="0.35">
      <c r="F135" s="196" t="s">
        <v>685</v>
      </c>
      <c r="M135" s="372"/>
      <c r="W135" s="517"/>
      <c r="X135" s="517"/>
      <c r="Y135" s="517"/>
    </row>
    <row r="136" spans="6:25" ht="15.5" x14ac:dyDescent="0.35">
      <c r="F136" s="196" t="s">
        <v>686</v>
      </c>
      <c r="M136" s="372"/>
      <c r="W136" s="517"/>
      <c r="X136" s="517"/>
      <c r="Y136" s="517"/>
    </row>
    <row r="137" spans="6:25" ht="15.5" x14ac:dyDescent="0.35">
      <c r="F137" s="196" t="s">
        <v>687</v>
      </c>
      <c r="M137" s="372"/>
      <c r="W137" s="517"/>
      <c r="X137" s="517"/>
      <c r="Y137" s="517"/>
    </row>
    <row r="138" spans="6:25" x14ac:dyDescent="0.35">
      <c r="F138" s="193" t="s">
        <v>688</v>
      </c>
      <c r="M138" s="372"/>
      <c r="W138" s="517"/>
      <c r="X138" s="517"/>
      <c r="Y138" s="517"/>
    </row>
    <row r="139" spans="6:25" ht="15.5" x14ac:dyDescent="0.35">
      <c r="F139" s="194" t="s">
        <v>689</v>
      </c>
      <c r="M139" s="372"/>
      <c r="W139" s="517"/>
      <c r="X139" s="517"/>
      <c r="Y139" s="517"/>
    </row>
    <row r="140" spans="6:25" ht="15.5" x14ac:dyDescent="0.35">
      <c r="F140" s="194" t="s">
        <v>690</v>
      </c>
      <c r="M140" s="372"/>
      <c r="W140" s="517"/>
      <c r="X140" s="517"/>
      <c r="Y140" s="517"/>
    </row>
    <row r="141" spans="6:25" ht="15.5" x14ac:dyDescent="0.35">
      <c r="F141" s="194" t="s">
        <v>691</v>
      </c>
      <c r="M141" s="372"/>
      <c r="W141" s="517"/>
      <c r="X141" s="517"/>
      <c r="Y141" s="517"/>
    </row>
    <row r="142" spans="6:25" ht="15.5" x14ac:dyDescent="0.35">
      <c r="F142" s="194" t="s">
        <v>692</v>
      </c>
      <c r="M142" s="372"/>
      <c r="W142" s="517"/>
      <c r="X142" s="517"/>
      <c r="Y142" s="517"/>
    </row>
    <row r="143" spans="6:25" ht="15.5" x14ac:dyDescent="0.35">
      <c r="F143" s="194" t="s">
        <v>693</v>
      </c>
      <c r="M143" s="372"/>
      <c r="W143" s="517"/>
      <c r="X143" s="517"/>
      <c r="Y143" s="517"/>
    </row>
    <row r="144" spans="6:25" ht="15.5" x14ac:dyDescent="0.35">
      <c r="F144" s="194" t="s">
        <v>694</v>
      </c>
      <c r="M144" s="372"/>
      <c r="W144" s="517"/>
      <c r="X144" s="517"/>
      <c r="Y144" s="517"/>
    </row>
    <row r="145" spans="6:25" ht="15.5" x14ac:dyDescent="0.35">
      <c r="F145" s="194" t="s">
        <v>695</v>
      </c>
      <c r="M145" s="372"/>
      <c r="W145" s="517"/>
      <c r="X145" s="517"/>
      <c r="Y145" s="517"/>
    </row>
    <row r="146" spans="6:25" ht="15.5" x14ac:dyDescent="0.35">
      <c r="F146" s="194" t="s">
        <v>696</v>
      </c>
      <c r="M146" s="372"/>
      <c r="W146" s="517"/>
      <c r="X146" s="517"/>
      <c r="Y146" s="517"/>
    </row>
    <row r="147" spans="6:25" ht="15.5" x14ac:dyDescent="0.35">
      <c r="F147" s="194" t="s">
        <v>697</v>
      </c>
      <c r="M147" s="372"/>
      <c r="W147" s="517"/>
      <c r="X147" s="517"/>
      <c r="Y147" s="517"/>
    </row>
    <row r="148" spans="6:25" ht="15.5" x14ac:dyDescent="0.35">
      <c r="F148" s="194" t="s">
        <v>698</v>
      </c>
      <c r="M148" s="372"/>
      <c r="W148" s="517"/>
      <c r="X148" s="517"/>
      <c r="Y148" s="517"/>
    </row>
    <row r="149" spans="6:25" ht="15.5" x14ac:dyDescent="0.35">
      <c r="F149" s="194" t="s">
        <v>699</v>
      </c>
      <c r="M149" s="372"/>
      <c r="W149" s="517"/>
      <c r="X149" s="517"/>
      <c r="Y149" s="517"/>
    </row>
    <row r="150" spans="6:25" ht="15.5" x14ac:dyDescent="0.35">
      <c r="F150" s="194" t="s">
        <v>700</v>
      </c>
      <c r="M150" s="372"/>
      <c r="W150" s="517"/>
      <c r="X150" s="517"/>
      <c r="Y150" s="517"/>
    </row>
    <row r="151" spans="6:25" ht="15.5" x14ac:dyDescent="0.35">
      <c r="F151" s="194" t="s">
        <v>701</v>
      </c>
      <c r="M151" s="372"/>
      <c r="W151" s="517"/>
      <c r="X151" s="517"/>
      <c r="Y151" s="517"/>
    </row>
    <row r="152" spans="6:25" ht="15.5" x14ac:dyDescent="0.35">
      <c r="F152" s="194" t="s">
        <v>702</v>
      </c>
      <c r="M152" s="372"/>
    </row>
    <row r="153" spans="6:25" ht="15.5" x14ac:dyDescent="0.35">
      <c r="F153" s="194" t="s">
        <v>703</v>
      </c>
      <c r="M153" s="372"/>
    </row>
    <row r="154" spans="6:25" ht="15.5" x14ac:dyDescent="0.35">
      <c r="F154" s="194" t="s">
        <v>704</v>
      </c>
      <c r="M154" s="372"/>
    </row>
    <row r="155" spans="6:25" ht="15.5" x14ac:dyDescent="0.35">
      <c r="F155" s="194" t="s">
        <v>705</v>
      </c>
      <c r="M155" s="372"/>
    </row>
    <row r="156" spans="6:25" ht="15.5" x14ac:dyDescent="0.35">
      <c r="F156" s="194" t="s">
        <v>706</v>
      </c>
      <c r="M156" s="372"/>
    </row>
    <row r="157" spans="6:25" ht="15.5" x14ac:dyDescent="0.35">
      <c r="F157" s="194" t="s">
        <v>707</v>
      </c>
      <c r="M157" s="372"/>
    </row>
    <row r="158" spans="6:25" ht="15.5" x14ac:dyDescent="0.35">
      <c r="F158" s="194" t="s">
        <v>708</v>
      </c>
      <c r="M158" s="372"/>
    </row>
    <row r="159" spans="6:25" ht="15.5" x14ac:dyDescent="0.35">
      <c r="F159" s="194" t="s">
        <v>709</v>
      </c>
      <c r="M159" s="372"/>
    </row>
    <row r="160" spans="6:25" ht="15.5" x14ac:dyDescent="0.35">
      <c r="F160" s="194" t="s">
        <v>710</v>
      </c>
      <c r="M160" s="372"/>
    </row>
    <row r="161" spans="6:13" ht="15.5" x14ac:dyDescent="0.35">
      <c r="F161" s="194" t="s">
        <v>711</v>
      </c>
      <c r="M161" s="372"/>
    </row>
    <row r="162" spans="6:13" ht="15.5" x14ac:dyDescent="0.35">
      <c r="F162" s="194" t="s">
        <v>712</v>
      </c>
      <c r="M162" s="372"/>
    </row>
    <row r="163" spans="6:13" ht="15.5" x14ac:dyDescent="0.35">
      <c r="F163" s="194" t="s">
        <v>713</v>
      </c>
      <c r="M163" s="372"/>
    </row>
    <row r="164" spans="6:13" ht="15.5" x14ac:dyDescent="0.35">
      <c r="F164" s="194" t="s">
        <v>714</v>
      </c>
      <c r="M164" s="372"/>
    </row>
    <row r="165" spans="6:13" ht="15.5" x14ac:dyDescent="0.35">
      <c r="F165" s="194" t="s">
        <v>715</v>
      </c>
      <c r="M165" s="372"/>
    </row>
    <row r="166" spans="6:13" ht="15.5" x14ac:dyDescent="0.35">
      <c r="F166" s="194" t="s">
        <v>716</v>
      </c>
      <c r="M166" s="372"/>
    </row>
    <row r="167" spans="6:13" ht="15.5" x14ac:dyDescent="0.35">
      <c r="F167" s="194" t="s">
        <v>717</v>
      </c>
      <c r="M167" s="372"/>
    </row>
    <row r="168" spans="6:13" ht="15.5" x14ac:dyDescent="0.35">
      <c r="F168" s="194" t="s">
        <v>718</v>
      </c>
      <c r="M168" s="372"/>
    </row>
    <row r="169" spans="6:13" ht="15.5" x14ac:dyDescent="0.35">
      <c r="F169" s="194" t="s">
        <v>719</v>
      </c>
      <c r="M169" s="372"/>
    </row>
    <row r="170" spans="6:13" ht="15.5" x14ac:dyDescent="0.35">
      <c r="F170" s="194" t="s">
        <v>720</v>
      </c>
      <c r="M170" s="372"/>
    </row>
    <row r="171" spans="6:13" x14ac:dyDescent="0.35">
      <c r="F171" s="193" t="s">
        <v>721</v>
      </c>
      <c r="M171" s="372"/>
    </row>
    <row r="172" spans="6:13" ht="15.5" x14ac:dyDescent="0.35">
      <c r="F172" s="196" t="s">
        <v>722</v>
      </c>
      <c r="M172" s="372"/>
    </row>
    <row r="173" spans="6:13" ht="15.5" x14ac:dyDescent="0.35">
      <c r="F173" s="196" t="s">
        <v>723</v>
      </c>
      <c r="M173" s="372"/>
    </row>
    <row r="174" spans="6:13" ht="15.5" x14ac:dyDescent="0.35">
      <c r="F174" s="196" t="s">
        <v>724</v>
      </c>
      <c r="M174" s="372"/>
    </row>
    <row r="175" spans="6:13" ht="15.5" x14ac:dyDescent="0.35">
      <c r="F175" s="196" t="s">
        <v>725</v>
      </c>
      <c r="M175" s="372"/>
    </row>
    <row r="176" spans="6:13" ht="15.5" x14ac:dyDescent="0.35">
      <c r="F176" s="196" t="s">
        <v>726</v>
      </c>
      <c r="M176" s="372"/>
    </row>
    <row r="177" spans="6:13" ht="15.5" x14ac:dyDescent="0.35">
      <c r="F177" s="196" t="s">
        <v>727</v>
      </c>
      <c r="M177" s="372"/>
    </row>
    <row r="178" spans="6:13" ht="15.5" x14ac:dyDescent="0.35">
      <c r="F178" s="196" t="s">
        <v>728</v>
      </c>
      <c r="M178" s="372"/>
    </row>
    <row r="179" spans="6:13" ht="15.5" x14ac:dyDescent="0.35">
      <c r="F179" s="196" t="s">
        <v>729</v>
      </c>
      <c r="M179" s="372"/>
    </row>
    <row r="180" spans="6:13" ht="15.5" x14ac:dyDescent="0.35">
      <c r="F180" s="196" t="s">
        <v>730</v>
      </c>
      <c r="M180" s="372"/>
    </row>
    <row r="181" spans="6:13" ht="15.5" x14ac:dyDescent="0.35">
      <c r="F181" s="196" t="s">
        <v>731</v>
      </c>
      <c r="M181" s="372"/>
    </row>
    <row r="182" spans="6:13" ht="15.5" x14ac:dyDescent="0.35">
      <c r="F182" s="196" t="s">
        <v>732</v>
      </c>
      <c r="M182" s="372"/>
    </row>
    <row r="183" spans="6:13" ht="15.5" x14ac:dyDescent="0.35">
      <c r="F183" s="196" t="s">
        <v>733</v>
      </c>
      <c r="M183" s="372"/>
    </row>
    <row r="184" spans="6:13" ht="15.5" x14ac:dyDescent="0.35">
      <c r="F184" s="196" t="s">
        <v>734</v>
      </c>
      <c r="M184" s="372"/>
    </row>
    <row r="185" spans="6:13" ht="15.5" x14ac:dyDescent="0.35">
      <c r="F185" s="196" t="s">
        <v>735</v>
      </c>
      <c r="M185" s="372"/>
    </row>
    <row r="186" spans="6:13" ht="15.5" x14ac:dyDescent="0.35">
      <c r="F186" s="196" t="s">
        <v>736</v>
      </c>
      <c r="M186" s="372"/>
    </row>
    <row r="187" spans="6:13" ht="15.5" x14ac:dyDescent="0.35">
      <c r="F187" s="196" t="s">
        <v>737</v>
      </c>
      <c r="M187" s="372"/>
    </row>
    <row r="188" spans="6:13" ht="15.5" x14ac:dyDescent="0.35">
      <c r="F188" s="196" t="s">
        <v>738</v>
      </c>
      <c r="M188" s="372"/>
    </row>
    <row r="189" spans="6:13" ht="15.5" x14ac:dyDescent="0.35">
      <c r="F189" s="196" t="s">
        <v>739</v>
      </c>
      <c r="M189" s="372"/>
    </row>
    <row r="190" spans="6:13" ht="15.5" x14ac:dyDescent="0.35">
      <c r="F190" s="196" t="s">
        <v>740</v>
      </c>
      <c r="M190" s="372"/>
    </row>
    <row r="191" spans="6:13" ht="15.5" x14ac:dyDescent="0.35">
      <c r="F191" s="196" t="s">
        <v>741</v>
      </c>
      <c r="M191" s="372"/>
    </row>
    <row r="192" spans="6:13" x14ac:dyDescent="0.35">
      <c r="F192" s="464" t="s">
        <v>857</v>
      </c>
      <c r="M192" s="372"/>
    </row>
    <row r="193" spans="6:13" x14ac:dyDescent="0.35">
      <c r="F193" s="464" t="s">
        <v>858</v>
      </c>
      <c r="M193" s="372"/>
    </row>
    <row r="194" spans="6:13" x14ac:dyDescent="0.35">
      <c r="F194" s="464" t="s">
        <v>859</v>
      </c>
      <c r="M194" s="372"/>
    </row>
    <row r="195" spans="6:13" x14ac:dyDescent="0.35">
      <c r="F195" s="464" t="s">
        <v>860</v>
      </c>
      <c r="M195" s="372"/>
    </row>
    <row r="196" spans="6:13" x14ac:dyDescent="0.35">
      <c r="F196" s="464" t="s">
        <v>861</v>
      </c>
      <c r="M196" s="372"/>
    </row>
  </sheetData>
  <sheetProtection algorithmName="SHA-512" hashValue="BfoT2zCLJkLoJvyrZAjzal6SW2JsXj48mJTgU2MKm5k1Bgj8naGm3Y6izat2ehPD3eyyCn8eH9JXPA+1lVM9rg==" saltValue="cEw0wlCtoJg0iwZ6kYyeEQ==" spinCount="100000" sheet="1" objects="1" scenarios="1"/>
  <autoFilter ref="A1:V196" xr:uid="{00000000-0001-0000-2400-000000000000}"/>
  <sortState xmlns:xlrd2="http://schemas.microsoft.com/office/spreadsheetml/2017/richdata2" ref="M3:U60">
    <sortCondition ref="N3:N60"/>
  </sortState>
  <hyperlinks>
    <hyperlink ref="Z1" location="'DATA ENTRY SHEET'!A1" display="'DATA ENTRY SHEET'!A1" xr:uid="{6E9A283A-ED1F-4E06-88C4-2C3469885D7E}"/>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E600-4293-48C6-921C-9E4847710422}">
  <dimension ref="A1:M65"/>
  <sheetViews>
    <sheetView workbookViewId="0">
      <pane xSplit="1" ySplit="1" topLeftCell="B2" activePane="bottomRight" state="frozen"/>
      <selection activeCell="AA2" sqref="AA2"/>
      <selection pane="topRight" activeCell="AA2" sqref="AA2"/>
      <selection pane="bottomLeft" activeCell="AA2" sqref="AA2"/>
      <selection pane="bottomRight" activeCell="H2" sqref="B2:H2"/>
    </sheetView>
  </sheetViews>
  <sheetFormatPr defaultRowHeight="14.5" x14ac:dyDescent="0.35"/>
  <cols>
    <col min="1" max="1" width="15.81640625" customWidth="1"/>
    <col min="2" max="3" width="30.81640625" customWidth="1"/>
    <col min="4" max="4" width="10.81640625" bestFit="1" customWidth="1"/>
    <col min="5" max="5" width="22.1796875" bestFit="1" customWidth="1"/>
    <col min="6" max="6" width="14.453125" bestFit="1" customWidth="1"/>
    <col min="7" max="7" width="14.453125" style="693" customWidth="1"/>
    <col min="8" max="8" width="14.36328125" bestFit="1" customWidth="1"/>
    <col min="9" max="9" width="12.36328125" bestFit="1" customWidth="1"/>
    <col min="10" max="10" width="24" bestFit="1" customWidth="1"/>
    <col min="11" max="11" width="200.81640625" customWidth="1"/>
    <col min="13" max="13" width="20.81640625" bestFit="1" customWidth="1"/>
  </cols>
  <sheetData>
    <row r="1" spans="1:13" s="766" customFormat="1" ht="25" x14ac:dyDescent="0.35">
      <c r="A1" s="773" t="s">
        <v>1098</v>
      </c>
      <c r="B1" s="771" t="s">
        <v>1064</v>
      </c>
      <c r="C1" s="771" t="s">
        <v>1065</v>
      </c>
      <c r="D1" s="771" t="s">
        <v>1066</v>
      </c>
      <c r="E1" s="771" t="s">
        <v>1067</v>
      </c>
      <c r="F1" s="771" t="s">
        <v>1068</v>
      </c>
      <c r="G1" s="771" t="s">
        <v>1075</v>
      </c>
      <c r="H1" s="771" t="s">
        <v>1069</v>
      </c>
      <c r="I1" s="771" t="s">
        <v>1076</v>
      </c>
      <c r="J1" s="771" t="s">
        <v>1071</v>
      </c>
      <c r="K1" s="771" t="s">
        <v>1072</v>
      </c>
      <c r="M1" s="767" t="s">
        <v>1025</v>
      </c>
    </row>
    <row r="2" spans="1:13" x14ac:dyDescent="0.35">
      <c r="A2" s="774" t="str">
        <f>IF('DATA ENTRY SHEET'!AF20&lt;&gt;"",'DATA ENTRY SHEET'!AF20,"")</f>
        <v/>
      </c>
      <c r="B2" s="699"/>
      <c r="C2" s="692"/>
      <c r="D2" s="692"/>
      <c r="E2" s="692"/>
      <c r="F2" s="692"/>
      <c r="G2" s="692"/>
      <c r="H2" s="692"/>
      <c r="I2" s="692"/>
      <c r="J2" s="692"/>
      <c r="K2" s="692"/>
    </row>
    <row r="3" spans="1:13" x14ac:dyDescent="0.35">
      <c r="A3" s="774" t="str">
        <f>IF('DATA ENTRY SHEET'!AF21&lt;&gt;"",'DATA ENTRY SHEET'!AF21,"")</f>
        <v/>
      </c>
      <c r="B3" s="692"/>
      <c r="C3" s="692"/>
      <c r="D3" s="692"/>
      <c r="E3" s="692"/>
      <c r="F3" s="692"/>
      <c r="G3" s="692"/>
      <c r="H3" s="692"/>
      <c r="I3" s="692"/>
      <c r="J3" s="692"/>
      <c r="K3" s="692"/>
    </row>
    <row r="4" spans="1:13" x14ac:dyDescent="0.35">
      <c r="A4" s="774" t="str">
        <f>IF('DATA ENTRY SHEET'!AF22&lt;&gt;"",'DATA ENTRY SHEET'!AF22,"")</f>
        <v/>
      </c>
      <c r="B4" s="692"/>
      <c r="C4" s="692"/>
      <c r="D4" s="692"/>
      <c r="E4" s="692"/>
      <c r="F4" s="692"/>
      <c r="G4" s="692"/>
      <c r="H4" s="692"/>
      <c r="I4" s="692"/>
      <c r="J4" s="692"/>
      <c r="K4" s="692"/>
    </row>
    <row r="5" spans="1:13" x14ac:dyDescent="0.35">
      <c r="A5" s="774" t="str">
        <f>IF('DATA ENTRY SHEET'!AF23&lt;&gt;"",'DATA ENTRY SHEET'!AF23,"")</f>
        <v/>
      </c>
      <c r="B5" s="692"/>
      <c r="C5" s="692"/>
      <c r="D5" s="692"/>
      <c r="E5" s="692"/>
      <c r="F5" s="692"/>
      <c r="G5" s="692"/>
      <c r="H5" s="692"/>
      <c r="I5" s="692"/>
      <c r="J5" s="692"/>
      <c r="K5" s="692"/>
    </row>
    <row r="6" spans="1:13" x14ac:dyDescent="0.35">
      <c r="A6" s="774" t="str">
        <f>IF('DATA ENTRY SHEET'!AF24&lt;&gt;"",'DATA ENTRY SHEET'!AF24,"")</f>
        <v/>
      </c>
      <c r="B6" s="692"/>
      <c r="C6" s="692"/>
      <c r="D6" s="692"/>
      <c r="E6" s="692"/>
      <c r="F6" s="692"/>
      <c r="G6" s="692"/>
      <c r="H6" s="692"/>
      <c r="I6" s="692"/>
      <c r="J6" s="692"/>
      <c r="K6" s="692"/>
    </row>
    <row r="7" spans="1:13" x14ac:dyDescent="0.35">
      <c r="A7" s="774" t="str">
        <f>IF('DATA ENTRY SHEET'!AF25&lt;&gt;"",'DATA ENTRY SHEET'!AF25,"")</f>
        <v/>
      </c>
      <c r="B7" s="692"/>
      <c r="C7" s="692"/>
      <c r="D7" s="692"/>
      <c r="E7" s="692"/>
      <c r="F7" s="692"/>
      <c r="G7" s="692"/>
      <c r="H7" s="692"/>
      <c r="I7" s="692"/>
      <c r="J7" s="692"/>
      <c r="K7" s="692"/>
    </row>
    <row r="8" spans="1:13" x14ac:dyDescent="0.35">
      <c r="A8" s="774" t="str">
        <f>IF('DATA ENTRY SHEET'!AF26&lt;&gt;"",'DATA ENTRY SHEET'!AF26,"")</f>
        <v/>
      </c>
      <c r="B8" s="692"/>
      <c r="C8" s="692"/>
      <c r="D8" s="692"/>
      <c r="E8" s="692"/>
      <c r="F8" s="692"/>
      <c r="G8" s="692"/>
      <c r="H8" s="692"/>
      <c r="I8" s="692"/>
      <c r="J8" s="692"/>
      <c r="K8" s="692"/>
    </row>
    <row r="9" spans="1:13" x14ac:dyDescent="0.35">
      <c r="A9" s="774" t="str">
        <f>IF('DATA ENTRY SHEET'!AF27&lt;&gt;"",'DATA ENTRY SHEET'!AF27,"")</f>
        <v/>
      </c>
      <c r="B9" s="692"/>
      <c r="C9" s="692"/>
      <c r="D9" s="692"/>
      <c r="E9" s="692"/>
      <c r="F9" s="692"/>
      <c r="G9" s="692"/>
      <c r="H9" s="692"/>
      <c r="I9" s="692"/>
      <c r="J9" s="692"/>
      <c r="K9" s="692"/>
    </row>
    <row r="10" spans="1:13" x14ac:dyDescent="0.35">
      <c r="A10" s="774" t="str">
        <f>IF('DATA ENTRY SHEET'!AF28&lt;&gt;"",'DATA ENTRY SHEET'!AF28,"")</f>
        <v/>
      </c>
      <c r="B10" s="692"/>
      <c r="C10" s="692"/>
      <c r="D10" s="692"/>
      <c r="E10" s="692"/>
      <c r="F10" s="692"/>
      <c r="G10" s="692"/>
      <c r="H10" s="692"/>
      <c r="I10" s="692"/>
      <c r="J10" s="692"/>
      <c r="K10" s="692"/>
    </row>
    <row r="11" spans="1:13" x14ac:dyDescent="0.35">
      <c r="A11" s="774" t="str">
        <f>IF('DATA ENTRY SHEET'!AF29&lt;&gt;"",'DATA ENTRY SHEET'!AF29,"")</f>
        <v/>
      </c>
      <c r="B11" s="692"/>
      <c r="C11" s="692"/>
      <c r="D11" s="692"/>
      <c r="E11" s="692"/>
      <c r="F11" s="692"/>
      <c r="G11" s="692"/>
      <c r="H11" s="692"/>
      <c r="I11" s="692"/>
      <c r="J11" s="692"/>
      <c r="K11" s="692"/>
    </row>
    <row r="12" spans="1:13" x14ac:dyDescent="0.35">
      <c r="A12" s="774" t="str">
        <f>IF('DATA ENTRY SHEET'!AF30&lt;&gt;"",'DATA ENTRY SHEET'!AF30,"")</f>
        <v/>
      </c>
      <c r="B12" s="692"/>
      <c r="C12" s="692"/>
      <c r="D12" s="692"/>
      <c r="E12" s="692"/>
      <c r="F12" s="692"/>
      <c r="G12" s="692"/>
      <c r="H12" s="692"/>
      <c r="I12" s="692"/>
      <c r="J12" s="692"/>
      <c r="K12" s="692"/>
    </row>
    <row r="13" spans="1:13" x14ac:dyDescent="0.35">
      <c r="A13" s="774" t="str">
        <f>IF('DATA ENTRY SHEET'!AF31&lt;&gt;"",'DATA ENTRY SHEET'!AF31,"")</f>
        <v/>
      </c>
      <c r="B13" s="692"/>
      <c r="C13" s="692"/>
      <c r="D13" s="692"/>
      <c r="E13" s="692"/>
      <c r="F13" s="692"/>
      <c r="G13" s="692"/>
      <c r="H13" s="692"/>
      <c r="I13" s="692"/>
      <c r="J13" s="692"/>
      <c r="K13" s="692"/>
    </row>
    <row r="14" spans="1:13" x14ac:dyDescent="0.35">
      <c r="A14" s="774" t="str">
        <f>IF('DATA ENTRY SHEET'!AF32&lt;&gt;"",'DATA ENTRY SHEET'!AF32,"")</f>
        <v/>
      </c>
      <c r="B14" s="692"/>
      <c r="C14" s="692"/>
      <c r="D14" s="692"/>
      <c r="E14" s="692"/>
      <c r="F14" s="692"/>
      <c r="G14" s="692"/>
      <c r="H14" s="692"/>
      <c r="I14" s="692"/>
      <c r="J14" s="692"/>
      <c r="K14" s="692"/>
    </row>
    <row r="15" spans="1:13" x14ac:dyDescent="0.35">
      <c r="A15" s="774" t="str">
        <f>IF('DATA ENTRY SHEET'!AF33&lt;&gt;"",'DATA ENTRY SHEET'!AF33,"")</f>
        <v/>
      </c>
      <c r="B15" s="692"/>
      <c r="C15" s="692"/>
      <c r="D15" s="692"/>
      <c r="E15" s="692"/>
      <c r="F15" s="692"/>
      <c r="G15" s="692"/>
      <c r="H15" s="692"/>
      <c r="I15" s="692"/>
      <c r="J15" s="692"/>
      <c r="K15" s="692"/>
    </row>
    <row r="16" spans="1:13" x14ac:dyDescent="0.35">
      <c r="A16" s="774" t="str">
        <f>IF('DATA ENTRY SHEET'!AF34&lt;&gt;"",'DATA ENTRY SHEET'!AF34,"")</f>
        <v/>
      </c>
      <c r="B16" s="692"/>
      <c r="C16" s="692"/>
      <c r="D16" s="692"/>
      <c r="E16" s="692"/>
      <c r="F16" s="692"/>
      <c r="G16" s="692"/>
      <c r="H16" s="692"/>
      <c r="I16" s="692"/>
      <c r="J16" s="692"/>
      <c r="K16" s="692"/>
    </row>
    <row r="17" spans="1:11" x14ac:dyDescent="0.35">
      <c r="A17" s="774" t="str">
        <f>IF('DATA ENTRY SHEET'!AF35&lt;&gt;"",'DATA ENTRY SHEET'!AF35,"")</f>
        <v/>
      </c>
      <c r="B17" s="692"/>
      <c r="C17" s="692"/>
      <c r="D17" s="692"/>
      <c r="E17" s="692"/>
      <c r="F17" s="692"/>
      <c r="G17" s="692"/>
      <c r="H17" s="692"/>
      <c r="I17" s="692"/>
      <c r="J17" s="692"/>
      <c r="K17" s="692"/>
    </row>
    <row r="18" spans="1:11" x14ac:dyDescent="0.35">
      <c r="A18" s="774" t="str">
        <f>IF('DATA ENTRY SHEET'!AF36&lt;&gt;"",'DATA ENTRY SHEET'!AF36,"")</f>
        <v/>
      </c>
      <c r="B18" s="692"/>
      <c r="C18" s="692"/>
      <c r="D18" s="692"/>
      <c r="E18" s="692"/>
      <c r="F18" s="692"/>
      <c r="G18" s="692"/>
      <c r="H18" s="692"/>
      <c r="I18" s="692"/>
      <c r="J18" s="692"/>
      <c r="K18" s="692"/>
    </row>
    <row r="19" spans="1:11" x14ac:dyDescent="0.35">
      <c r="A19" s="774" t="str">
        <f>IF('DATA ENTRY SHEET'!AF37&lt;&gt;"",'DATA ENTRY SHEET'!AF37,"")</f>
        <v/>
      </c>
      <c r="B19" s="692"/>
      <c r="C19" s="692"/>
      <c r="D19" s="692"/>
      <c r="E19" s="692"/>
      <c r="F19" s="692"/>
      <c r="G19" s="692"/>
      <c r="H19" s="692"/>
      <c r="I19" s="692"/>
      <c r="J19" s="692"/>
      <c r="K19" s="692"/>
    </row>
    <row r="20" spans="1:11" x14ac:dyDescent="0.35">
      <c r="A20" s="774" t="str">
        <f>IF('DATA ENTRY SHEET'!AF38&lt;&gt;"",'DATA ENTRY SHEET'!AF38,"")</f>
        <v/>
      </c>
      <c r="B20" s="692"/>
      <c r="C20" s="692"/>
      <c r="D20" s="692"/>
      <c r="E20" s="692"/>
      <c r="F20" s="692"/>
      <c r="G20" s="692"/>
      <c r="H20" s="692"/>
      <c r="I20" s="692"/>
      <c r="J20" s="692"/>
      <c r="K20" s="692"/>
    </row>
    <row r="21" spans="1:11" x14ac:dyDescent="0.35">
      <c r="A21" s="774" t="str">
        <f>IF('DATA ENTRY SHEET'!AF39&lt;&gt;"",'DATA ENTRY SHEET'!AF39,"")</f>
        <v/>
      </c>
      <c r="B21" s="692"/>
      <c r="C21" s="692"/>
      <c r="D21" s="692"/>
      <c r="E21" s="692"/>
      <c r="F21" s="692"/>
      <c r="G21" s="692"/>
      <c r="H21" s="692"/>
      <c r="I21" s="692"/>
      <c r="J21" s="692"/>
      <c r="K21" s="692"/>
    </row>
    <row r="22" spans="1:11" x14ac:dyDescent="0.35">
      <c r="A22" s="774" t="str">
        <f>IF('DATA ENTRY SHEET'!AF40&lt;&gt;"",'DATA ENTRY SHEET'!AF40,"")</f>
        <v/>
      </c>
      <c r="B22" s="692"/>
      <c r="C22" s="692"/>
      <c r="D22" s="692"/>
      <c r="E22" s="692"/>
      <c r="F22" s="692"/>
      <c r="G22" s="692"/>
      <c r="H22" s="692"/>
      <c r="I22" s="692"/>
      <c r="J22" s="692"/>
      <c r="K22" s="692"/>
    </row>
    <row r="23" spans="1:11" x14ac:dyDescent="0.35">
      <c r="A23" s="774" t="str">
        <f>IF('DATA ENTRY SHEET'!AF41&lt;&gt;"",'DATA ENTRY SHEET'!AF41,"")</f>
        <v/>
      </c>
      <c r="B23" s="692"/>
      <c r="C23" s="692"/>
      <c r="D23" s="692"/>
      <c r="E23" s="692"/>
      <c r="F23" s="692"/>
      <c r="G23" s="692"/>
      <c r="H23" s="692"/>
      <c r="I23" s="692"/>
      <c r="J23" s="692"/>
      <c r="K23" s="692"/>
    </row>
    <row r="24" spans="1:11" x14ac:dyDescent="0.35">
      <c r="A24" s="774" t="str">
        <f>IF('DATA ENTRY SHEET'!AF42&lt;&gt;"",'DATA ENTRY SHEET'!AF42,"")</f>
        <v/>
      </c>
      <c r="B24" s="692"/>
      <c r="C24" s="692"/>
      <c r="D24" s="692"/>
      <c r="E24" s="692"/>
      <c r="F24" s="692"/>
      <c r="G24" s="692"/>
      <c r="H24" s="692"/>
      <c r="I24" s="692"/>
      <c r="J24" s="692"/>
      <c r="K24" s="692"/>
    </row>
    <row r="25" spans="1:11" x14ac:dyDescent="0.35">
      <c r="A25" s="774" t="str">
        <f>IF('DATA ENTRY SHEET'!AF43&lt;&gt;"",'DATA ENTRY SHEET'!AF43,"")</f>
        <v/>
      </c>
      <c r="B25" s="692"/>
      <c r="C25" s="692"/>
      <c r="D25" s="692"/>
      <c r="E25" s="692"/>
      <c r="F25" s="692"/>
      <c r="G25" s="692"/>
      <c r="H25" s="692"/>
      <c r="I25" s="692"/>
      <c r="J25" s="692"/>
      <c r="K25" s="692"/>
    </row>
    <row r="26" spans="1:11" x14ac:dyDescent="0.35">
      <c r="A26" s="774" t="str">
        <f>IF('DATA ENTRY SHEET'!AF44&lt;&gt;"",'DATA ENTRY SHEET'!AF44,"")</f>
        <v/>
      </c>
      <c r="B26" s="692"/>
      <c r="C26" s="692"/>
      <c r="D26" s="692"/>
      <c r="E26" s="692"/>
      <c r="F26" s="692"/>
      <c r="G26" s="692"/>
      <c r="H26" s="692"/>
      <c r="I26" s="692"/>
      <c r="J26" s="692"/>
      <c r="K26" s="692"/>
    </row>
    <row r="27" spans="1:11" x14ac:dyDescent="0.35">
      <c r="A27" s="774" t="str">
        <f>IF('DATA ENTRY SHEET'!AF45&lt;&gt;"",'DATA ENTRY SHEET'!AF45,"")</f>
        <v/>
      </c>
      <c r="B27" s="692"/>
      <c r="C27" s="692"/>
      <c r="D27" s="692"/>
      <c r="E27" s="692"/>
      <c r="F27" s="692"/>
      <c r="G27" s="692"/>
      <c r="H27" s="692"/>
      <c r="I27" s="692"/>
      <c r="J27" s="692"/>
      <c r="K27" s="692"/>
    </row>
    <row r="28" spans="1:11" x14ac:dyDescent="0.35">
      <c r="A28" s="774" t="str">
        <f>IF('DATA ENTRY SHEET'!AF46&lt;&gt;"",'DATA ENTRY SHEET'!AF46,"")</f>
        <v/>
      </c>
      <c r="B28" s="692"/>
      <c r="C28" s="692"/>
      <c r="D28" s="692"/>
      <c r="E28" s="692"/>
      <c r="F28" s="692"/>
      <c r="G28" s="692"/>
      <c r="H28" s="692"/>
      <c r="I28" s="692"/>
      <c r="J28" s="692"/>
      <c r="K28" s="692"/>
    </row>
    <row r="29" spans="1:11" x14ac:dyDescent="0.35">
      <c r="A29" s="774" t="str">
        <f>IF('DATA ENTRY SHEET'!AF47&lt;&gt;"",'DATA ENTRY SHEET'!AF47,"")</f>
        <v/>
      </c>
      <c r="B29" s="692"/>
      <c r="C29" s="692"/>
      <c r="D29" s="692"/>
      <c r="E29" s="692"/>
      <c r="F29" s="692"/>
      <c r="G29" s="692"/>
      <c r="H29" s="692"/>
      <c r="I29" s="692"/>
      <c r="J29" s="692"/>
      <c r="K29" s="692"/>
    </row>
    <row r="30" spans="1:11" x14ac:dyDescent="0.35">
      <c r="A30" s="774" t="str">
        <f>IF('DATA ENTRY SHEET'!AF48&lt;&gt;"",'DATA ENTRY SHEET'!AF48,"")</f>
        <v/>
      </c>
      <c r="B30" s="692"/>
      <c r="C30" s="692"/>
      <c r="D30" s="692"/>
      <c r="E30" s="692"/>
      <c r="F30" s="692"/>
      <c r="G30" s="692"/>
      <c r="H30" s="692"/>
      <c r="I30" s="692"/>
      <c r="J30" s="692"/>
      <c r="K30" s="692"/>
    </row>
    <row r="31" spans="1:11" x14ac:dyDescent="0.35">
      <c r="A31" s="774" t="str">
        <f>IF('DATA ENTRY SHEET'!AF49&lt;&gt;"",'DATA ENTRY SHEET'!AF49,"")</f>
        <v/>
      </c>
      <c r="B31" s="692"/>
      <c r="C31" s="692"/>
      <c r="D31" s="692"/>
      <c r="E31" s="692"/>
      <c r="F31" s="692"/>
      <c r="G31" s="692"/>
      <c r="H31" s="692"/>
      <c r="I31" s="692"/>
      <c r="J31" s="692"/>
      <c r="K31" s="692"/>
    </row>
    <row r="32" spans="1:11" x14ac:dyDescent="0.35">
      <c r="A32" s="774" t="str">
        <f>IF('DATA ENTRY SHEET'!AF50&lt;&gt;"",'DATA ENTRY SHEET'!AF50,"")</f>
        <v/>
      </c>
      <c r="B32" s="692"/>
      <c r="C32" s="692"/>
      <c r="D32" s="692"/>
      <c r="E32" s="692"/>
      <c r="F32" s="692"/>
      <c r="G32" s="692"/>
      <c r="H32" s="692"/>
      <c r="I32" s="692"/>
      <c r="J32" s="692"/>
      <c r="K32" s="692"/>
    </row>
    <row r="33" spans="1:11" x14ac:dyDescent="0.35">
      <c r="A33" s="774" t="str">
        <f>IF('DATA ENTRY SHEET'!AF51&lt;&gt;"",'DATA ENTRY SHEET'!AF51,"")</f>
        <v/>
      </c>
      <c r="B33" s="692"/>
      <c r="C33" s="692"/>
      <c r="D33" s="692"/>
      <c r="E33" s="692"/>
      <c r="F33" s="692"/>
      <c r="G33" s="692"/>
      <c r="H33" s="692"/>
      <c r="I33" s="692"/>
      <c r="J33" s="692"/>
      <c r="K33" s="692"/>
    </row>
    <row r="34" spans="1:11" x14ac:dyDescent="0.35">
      <c r="A34" s="774" t="str">
        <f>IF('DATA ENTRY SHEET'!AF52&lt;&gt;"",'DATA ENTRY SHEET'!AF52,"")</f>
        <v/>
      </c>
      <c r="B34" s="692"/>
      <c r="C34" s="692"/>
      <c r="D34" s="692"/>
      <c r="E34" s="692"/>
      <c r="F34" s="692"/>
      <c r="G34" s="692"/>
      <c r="H34" s="692"/>
      <c r="I34" s="692"/>
      <c r="J34" s="692"/>
      <c r="K34" s="692"/>
    </row>
    <row r="35" spans="1:11" x14ac:dyDescent="0.35">
      <c r="A35" s="774" t="str">
        <f>IF('DATA ENTRY SHEET'!AF53&lt;&gt;"",'DATA ENTRY SHEET'!AF53,"")</f>
        <v/>
      </c>
      <c r="B35" s="692"/>
      <c r="C35" s="692"/>
      <c r="D35" s="692"/>
      <c r="E35" s="692"/>
      <c r="F35" s="692"/>
      <c r="G35" s="692"/>
      <c r="H35" s="692"/>
      <c r="I35" s="692"/>
      <c r="J35" s="692"/>
      <c r="K35" s="692"/>
    </row>
    <row r="36" spans="1:11" x14ac:dyDescent="0.35">
      <c r="A36" s="774" t="str">
        <f>IF('DATA ENTRY SHEET'!AF54&lt;&gt;"",'DATA ENTRY SHEET'!AF54,"")</f>
        <v/>
      </c>
      <c r="B36" s="692"/>
      <c r="C36" s="692"/>
      <c r="D36" s="692"/>
      <c r="E36" s="692"/>
      <c r="F36" s="692"/>
      <c r="G36" s="692"/>
      <c r="H36" s="692"/>
      <c r="I36" s="692"/>
      <c r="J36" s="692"/>
      <c r="K36" s="692"/>
    </row>
    <row r="37" spans="1:11" x14ac:dyDescent="0.35">
      <c r="A37" s="774" t="str">
        <f>IF('DATA ENTRY SHEET'!AF55&lt;&gt;"",'DATA ENTRY SHEET'!AF55,"")</f>
        <v/>
      </c>
      <c r="B37" s="692"/>
      <c r="C37" s="692"/>
      <c r="D37" s="692"/>
      <c r="E37" s="692"/>
      <c r="F37" s="692"/>
      <c r="G37" s="692"/>
      <c r="H37" s="692"/>
      <c r="I37" s="692"/>
      <c r="J37" s="692"/>
      <c r="K37" s="692"/>
    </row>
    <row r="38" spans="1:11" x14ac:dyDescent="0.35">
      <c r="A38" s="774" t="str">
        <f>IF('DATA ENTRY SHEET'!AF56&lt;&gt;"",'DATA ENTRY SHEET'!AF56,"")</f>
        <v/>
      </c>
      <c r="B38" s="692"/>
      <c r="C38" s="692"/>
      <c r="D38" s="692"/>
      <c r="E38" s="692"/>
      <c r="F38" s="692"/>
      <c r="G38" s="692"/>
      <c r="H38" s="692"/>
      <c r="I38" s="692"/>
      <c r="J38" s="692"/>
      <c r="K38" s="692"/>
    </row>
    <row r="39" spans="1:11" x14ac:dyDescent="0.35">
      <c r="A39" s="774" t="str">
        <f>IF('DATA ENTRY SHEET'!AF57&lt;&gt;"",'DATA ENTRY SHEET'!AF57,"")</f>
        <v/>
      </c>
      <c r="B39" s="692"/>
      <c r="C39" s="692"/>
      <c r="D39" s="692"/>
      <c r="E39" s="692"/>
      <c r="F39" s="692"/>
      <c r="G39" s="692"/>
      <c r="H39" s="692"/>
      <c r="I39" s="692"/>
      <c r="J39" s="692"/>
      <c r="K39" s="692"/>
    </row>
    <row r="40" spans="1:11" x14ac:dyDescent="0.35">
      <c r="A40" s="774" t="str">
        <f>IF('DATA ENTRY SHEET'!AF58&lt;&gt;"",'DATA ENTRY SHEET'!AF58,"")</f>
        <v/>
      </c>
      <c r="B40" s="692"/>
      <c r="C40" s="692"/>
      <c r="D40" s="692"/>
      <c r="E40" s="692"/>
      <c r="F40" s="692"/>
      <c r="G40" s="692"/>
      <c r="H40" s="692"/>
      <c r="I40" s="692"/>
      <c r="J40" s="692"/>
      <c r="K40" s="692"/>
    </row>
    <row r="41" spans="1:11" x14ac:dyDescent="0.35">
      <c r="A41" s="774" t="str">
        <f>IF('DATA ENTRY SHEET'!AF59&lt;&gt;"",'DATA ENTRY SHEET'!AF59,"")</f>
        <v/>
      </c>
      <c r="B41" s="692"/>
      <c r="C41" s="692"/>
      <c r="D41" s="692"/>
      <c r="E41" s="692"/>
      <c r="F41" s="692"/>
      <c r="G41" s="692"/>
      <c r="H41" s="692"/>
      <c r="I41" s="692"/>
      <c r="J41" s="692"/>
      <c r="K41" s="692"/>
    </row>
    <row r="42" spans="1:11" x14ac:dyDescent="0.35">
      <c r="A42" s="774" t="str">
        <f>IF('DATA ENTRY SHEET'!AF60&lt;&gt;"",'DATA ENTRY SHEET'!AF60,"")</f>
        <v/>
      </c>
      <c r="B42" s="692"/>
      <c r="C42" s="692"/>
      <c r="D42" s="692"/>
      <c r="E42" s="692"/>
      <c r="F42" s="692"/>
      <c r="G42" s="692"/>
      <c r="H42" s="692"/>
      <c r="I42" s="692"/>
      <c r="J42" s="692"/>
      <c r="K42" s="692"/>
    </row>
    <row r="43" spans="1:11" x14ac:dyDescent="0.35">
      <c r="A43" s="774" t="str">
        <f>IF('DATA ENTRY SHEET'!AF61&lt;&gt;"",'DATA ENTRY SHEET'!AF61,"")</f>
        <v/>
      </c>
      <c r="B43" s="692"/>
      <c r="C43" s="692"/>
      <c r="D43" s="692"/>
      <c r="E43" s="692"/>
      <c r="F43" s="692"/>
      <c r="G43" s="692"/>
      <c r="H43" s="692"/>
      <c r="I43" s="692"/>
      <c r="J43" s="692"/>
      <c r="K43" s="692"/>
    </row>
    <row r="44" spans="1:11" x14ac:dyDescent="0.35">
      <c r="A44" s="774" t="str">
        <f>IF('DATA ENTRY SHEET'!AF62&lt;&gt;"",'DATA ENTRY SHEET'!AF62,"")</f>
        <v/>
      </c>
      <c r="B44" s="692"/>
      <c r="C44" s="692"/>
      <c r="D44" s="692"/>
      <c r="E44" s="692"/>
      <c r="F44" s="692"/>
      <c r="G44" s="692"/>
      <c r="H44" s="692"/>
      <c r="I44" s="692"/>
      <c r="J44" s="692"/>
      <c r="K44" s="692"/>
    </row>
    <row r="45" spans="1:11" x14ac:dyDescent="0.35">
      <c r="A45" s="774" t="str">
        <f>IF('DATA ENTRY SHEET'!AF63&lt;&gt;"",'DATA ENTRY SHEET'!AF63,"")</f>
        <v/>
      </c>
      <c r="B45" s="692"/>
      <c r="C45" s="692"/>
      <c r="D45" s="692"/>
      <c r="E45" s="692"/>
      <c r="F45" s="692"/>
      <c r="G45" s="692"/>
      <c r="H45" s="692"/>
      <c r="I45" s="692"/>
      <c r="J45" s="692"/>
      <c r="K45" s="692"/>
    </row>
    <row r="46" spans="1:11" x14ac:dyDescent="0.35">
      <c r="A46" s="774" t="str">
        <f>IF('DATA ENTRY SHEET'!AF64&lt;&gt;"",'DATA ENTRY SHEET'!AF64,"")</f>
        <v/>
      </c>
      <c r="B46" s="692"/>
      <c r="C46" s="692"/>
      <c r="D46" s="692"/>
      <c r="E46" s="692"/>
      <c r="F46" s="692"/>
      <c r="G46" s="692"/>
      <c r="H46" s="692"/>
      <c r="I46" s="692"/>
      <c r="J46" s="692"/>
      <c r="K46" s="692"/>
    </row>
    <row r="47" spans="1:11" x14ac:dyDescent="0.35">
      <c r="A47" s="774" t="str">
        <f>IF('DATA ENTRY SHEET'!AF65&lt;&gt;"",'DATA ENTRY SHEET'!AF65,"")</f>
        <v/>
      </c>
      <c r="B47" s="692"/>
      <c r="C47" s="692"/>
      <c r="D47" s="692"/>
      <c r="E47" s="692"/>
      <c r="F47" s="692"/>
      <c r="G47" s="692"/>
      <c r="H47" s="692"/>
      <c r="I47" s="692"/>
      <c r="J47" s="692"/>
      <c r="K47" s="692"/>
    </row>
    <row r="48" spans="1:11" x14ac:dyDescent="0.35">
      <c r="A48" s="774" t="str">
        <f>IF('DATA ENTRY SHEET'!AF66&lt;&gt;"",'DATA ENTRY SHEET'!AF66,"")</f>
        <v/>
      </c>
      <c r="B48" s="692"/>
      <c r="C48" s="692"/>
      <c r="D48" s="692"/>
      <c r="E48" s="692"/>
      <c r="F48" s="692"/>
      <c r="G48" s="692"/>
      <c r="H48" s="692"/>
      <c r="I48" s="692"/>
      <c r="J48" s="692"/>
      <c r="K48" s="692"/>
    </row>
    <row r="49" spans="1:11" x14ac:dyDescent="0.35">
      <c r="A49" s="774" t="str">
        <f>IF('DATA ENTRY SHEET'!AF67&lt;&gt;"",'DATA ENTRY SHEET'!AF67,"")</f>
        <v/>
      </c>
      <c r="B49" s="692"/>
      <c r="C49" s="692"/>
      <c r="D49" s="692"/>
      <c r="E49" s="692"/>
      <c r="F49" s="692"/>
      <c r="G49" s="692"/>
      <c r="H49" s="692"/>
      <c r="I49" s="692"/>
      <c r="J49" s="692"/>
      <c r="K49" s="692"/>
    </row>
    <row r="50" spans="1:11" x14ac:dyDescent="0.35">
      <c r="A50" s="774" t="str">
        <f>IF('DATA ENTRY SHEET'!AF68&lt;&gt;"",'DATA ENTRY SHEET'!AF68,"")</f>
        <v/>
      </c>
      <c r="B50" s="692"/>
      <c r="C50" s="692"/>
      <c r="D50" s="692"/>
      <c r="E50" s="692"/>
      <c r="F50" s="692"/>
      <c r="G50" s="692"/>
      <c r="H50" s="692"/>
      <c r="I50" s="692"/>
      <c r="J50" s="692"/>
      <c r="K50" s="692"/>
    </row>
    <row r="51" spans="1:11" x14ac:dyDescent="0.35">
      <c r="A51" s="774" t="str">
        <f>IF('DATA ENTRY SHEET'!AF69&lt;&gt;"",'DATA ENTRY SHEET'!AF69,"")</f>
        <v/>
      </c>
      <c r="B51" s="692"/>
      <c r="C51" s="692"/>
      <c r="D51" s="692"/>
      <c r="E51" s="692"/>
      <c r="F51" s="692"/>
      <c r="G51" s="692"/>
      <c r="H51" s="692"/>
      <c r="I51" s="692"/>
      <c r="J51" s="692"/>
      <c r="K51" s="692"/>
    </row>
    <row r="52" spans="1:11" x14ac:dyDescent="0.35">
      <c r="A52" s="774" t="str">
        <f>IF('DATA ENTRY SHEET'!AF70&lt;&gt;"",'DATA ENTRY SHEET'!AF70,"")</f>
        <v/>
      </c>
      <c r="B52" s="692"/>
      <c r="C52" s="692"/>
      <c r="D52" s="692"/>
      <c r="E52" s="692"/>
      <c r="F52" s="692"/>
      <c r="G52" s="692"/>
      <c r="H52" s="692"/>
      <c r="I52" s="692"/>
      <c r="J52" s="692"/>
      <c r="K52" s="692"/>
    </row>
    <row r="53" spans="1:11" x14ac:dyDescent="0.35">
      <c r="A53" s="774" t="str">
        <f>IF('DATA ENTRY SHEET'!AF71&lt;&gt;"",'DATA ENTRY SHEET'!AF71,"")</f>
        <v/>
      </c>
      <c r="B53" s="692"/>
      <c r="C53" s="692"/>
      <c r="D53" s="692"/>
      <c r="E53" s="692"/>
      <c r="F53" s="692"/>
      <c r="G53" s="692"/>
      <c r="H53" s="692"/>
      <c r="I53" s="692"/>
      <c r="J53" s="692"/>
      <c r="K53" s="692"/>
    </row>
    <row r="54" spans="1:11" x14ac:dyDescent="0.35">
      <c r="A54" s="774" t="str">
        <f>IF('DATA ENTRY SHEET'!AF72&lt;&gt;"",'DATA ENTRY SHEET'!AF72,"")</f>
        <v/>
      </c>
      <c r="B54" s="692"/>
      <c r="C54" s="692"/>
      <c r="D54" s="692"/>
      <c r="E54" s="692"/>
      <c r="F54" s="692"/>
      <c r="G54" s="692"/>
      <c r="H54" s="692"/>
      <c r="I54" s="692"/>
      <c r="J54" s="692"/>
      <c r="K54" s="692"/>
    </row>
    <row r="55" spans="1:11" x14ac:dyDescent="0.35">
      <c r="A55" s="774" t="str">
        <f>IF('DATA ENTRY SHEET'!AF73&lt;&gt;"",'DATA ENTRY SHEET'!AF73,"")</f>
        <v/>
      </c>
      <c r="B55" s="692"/>
      <c r="C55" s="692"/>
      <c r="D55" s="692"/>
      <c r="E55" s="692"/>
      <c r="F55" s="692"/>
      <c r="G55" s="692"/>
      <c r="H55" s="692"/>
      <c r="I55" s="692"/>
      <c r="J55" s="692"/>
      <c r="K55" s="692"/>
    </row>
    <row r="56" spans="1:11" x14ac:dyDescent="0.35">
      <c r="A56" s="774" t="str">
        <f>IF('DATA ENTRY SHEET'!AF74&lt;&gt;"",'DATA ENTRY SHEET'!AF74,"")</f>
        <v/>
      </c>
      <c r="B56" s="692"/>
      <c r="C56" s="692"/>
      <c r="D56" s="692"/>
      <c r="E56" s="692"/>
      <c r="F56" s="692"/>
      <c r="G56" s="692"/>
      <c r="H56" s="692"/>
      <c r="I56" s="692"/>
      <c r="J56" s="692"/>
      <c r="K56" s="692"/>
    </row>
    <row r="57" spans="1:11" x14ac:dyDescent="0.35">
      <c r="A57" s="774" t="str">
        <f>IF('DATA ENTRY SHEET'!AF75&lt;&gt;"",'DATA ENTRY SHEET'!AF75,"")</f>
        <v/>
      </c>
      <c r="B57" s="692"/>
      <c r="C57" s="692"/>
      <c r="D57" s="692"/>
      <c r="E57" s="692"/>
      <c r="F57" s="692"/>
      <c r="G57" s="692"/>
      <c r="H57" s="692"/>
      <c r="I57" s="692"/>
      <c r="J57" s="692"/>
      <c r="K57" s="692"/>
    </row>
    <row r="58" spans="1:11" x14ac:dyDescent="0.35">
      <c r="A58" s="774" t="str">
        <f>IF('DATA ENTRY SHEET'!AF76&lt;&gt;"",'DATA ENTRY SHEET'!AF76,"")</f>
        <v/>
      </c>
      <c r="B58" s="692"/>
      <c r="C58" s="692"/>
      <c r="D58" s="692"/>
      <c r="E58" s="692"/>
      <c r="F58" s="692"/>
      <c r="G58" s="692"/>
      <c r="H58" s="692"/>
      <c r="I58" s="692"/>
      <c r="J58" s="692"/>
      <c r="K58" s="692"/>
    </row>
    <row r="59" spans="1:11" x14ac:dyDescent="0.35">
      <c r="A59" s="774" t="str">
        <f>IF('DATA ENTRY SHEET'!AF77&lt;&gt;"",'DATA ENTRY SHEET'!AF77,"")</f>
        <v/>
      </c>
      <c r="B59" s="692"/>
      <c r="C59" s="692"/>
      <c r="D59" s="692"/>
      <c r="E59" s="692"/>
      <c r="F59" s="692"/>
      <c r="G59" s="692"/>
      <c r="H59" s="692"/>
      <c r="I59" s="692"/>
      <c r="J59" s="692"/>
      <c r="K59" s="692"/>
    </row>
    <row r="60" spans="1:11" x14ac:dyDescent="0.35">
      <c r="A60" s="774" t="str">
        <f>IF('DATA ENTRY SHEET'!AF78&lt;&gt;"",'DATA ENTRY SHEET'!AF78,"")</f>
        <v/>
      </c>
      <c r="B60" s="692"/>
      <c r="C60" s="692"/>
      <c r="D60" s="692"/>
      <c r="E60" s="692"/>
      <c r="F60" s="692"/>
      <c r="G60" s="692"/>
      <c r="H60" s="692"/>
      <c r="I60" s="692"/>
      <c r="J60" s="692"/>
      <c r="K60" s="692"/>
    </row>
    <row r="61" spans="1:11" x14ac:dyDescent="0.35">
      <c r="A61" s="774" t="str">
        <f>IF('DATA ENTRY SHEET'!AF79&lt;&gt;"",'DATA ENTRY SHEET'!AF79,"")</f>
        <v/>
      </c>
      <c r="B61" s="692"/>
      <c r="C61" s="692"/>
      <c r="D61" s="692"/>
      <c r="E61" s="692"/>
      <c r="F61" s="692"/>
      <c r="G61" s="692"/>
      <c r="H61" s="692"/>
      <c r="I61" s="692"/>
      <c r="J61" s="692"/>
      <c r="K61" s="692"/>
    </row>
    <row r="62" spans="1:11" x14ac:dyDescent="0.35">
      <c r="A62" s="774" t="str">
        <f>IF('DATA ENTRY SHEET'!AF80&lt;&gt;"",'DATA ENTRY SHEET'!AF80,"")</f>
        <v/>
      </c>
      <c r="B62" s="692"/>
      <c r="C62" s="692"/>
      <c r="D62" s="692"/>
      <c r="E62" s="692"/>
      <c r="F62" s="692"/>
      <c r="G62" s="692"/>
      <c r="H62" s="692"/>
      <c r="I62" s="692"/>
      <c r="J62" s="692"/>
      <c r="K62" s="692"/>
    </row>
    <row r="63" spans="1:11" x14ac:dyDescent="0.35">
      <c r="A63" s="774" t="str">
        <f>IF('DATA ENTRY SHEET'!AF81&lt;&gt;"",'DATA ENTRY SHEET'!AF81,"")</f>
        <v/>
      </c>
      <c r="B63" s="692"/>
      <c r="C63" s="692"/>
      <c r="D63" s="692"/>
      <c r="E63" s="692"/>
      <c r="F63" s="692"/>
      <c r="G63" s="692"/>
      <c r="H63" s="692"/>
      <c r="I63" s="692"/>
      <c r="J63" s="692"/>
      <c r="K63" s="692"/>
    </row>
    <row r="64" spans="1:11" x14ac:dyDescent="0.35">
      <c r="A64" s="774" t="str">
        <f>IF('DATA ENTRY SHEET'!AF82&lt;&gt;"",'DATA ENTRY SHEET'!AF82,"")</f>
        <v/>
      </c>
      <c r="B64" s="692"/>
      <c r="C64" s="692"/>
      <c r="D64" s="692"/>
      <c r="E64" s="692"/>
      <c r="F64" s="692"/>
      <c r="G64" s="692"/>
      <c r="H64" s="692"/>
      <c r="I64" s="692"/>
      <c r="J64" s="692"/>
      <c r="K64" s="692"/>
    </row>
    <row r="65" spans="1:11" x14ac:dyDescent="0.35">
      <c r="A65" s="774" t="str">
        <f>IF('DATA ENTRY SHEET'!AF83&lt;&gt;"",'DATA ENTRY SHEET'!AF83,"")</f>
        <v/>
      </c>
      <c r="B65" s="692"/>
      <c r="C65" s="692"/>
      <c r="D65" s="692"/>
      <c r="E65" s="692"/>
      <c r="F65" s="692"/>
      <c r="G65" s="692"/>
      <c r="H65" s="692"/>
      <c r="I65" s="692"/>
      <c r="J65" s="692"/>
      <c r="K65" s="692"/>
    </row>
  </sheetData>
  <sheetProtection algorithmName="SHA-512" hashValue="yDvIShjihEICe6Wn47e7B7nyosr7byfF3wbjuUGgZw2g+Mlm6OC2Yn24A3YB1XLL8n/7olmjV+fn2VV0gW0Eag==" saltValue="DYxkuA1P1V3/t0+Q8F4QDA==" spinCount="100000" sheet="1" objects="1" scenarios="1"/>
  <dataValidations count="10">
    <dataValidation type="list" allowBlank="1" showInputMessage="1" showErrorMessage="1" error="Input YES or NO" prompt="Input YES or NO to indicate whether or not a FIXED WEIGHT AMOUNT applies for the product" sqref="E2:E65" xr:uid="{18198D89-0B7F-4377-8786-69C39315E761}">
      <formula1>YES_NO</formula1>
    </dataValidation>
    <dataValidation type="list" allowBlank="1" showInputMessage="1" showErrorMessage="1" error="Input YES or NO" prompt="Input YES or NO to indicate whether or not a tare is required" sqref="F2:F65" xr:uid="{49F91491-5F8D-4539-A096-3E2A2DF7514E}">
      <formula1>YES_NO</formula1>
    </dataValidation>
    <dataValidation type="whole" operator="greaterThan" allowBlank="1" showInputMessage="1" showErrorMessage="1" error="Enter a whole number (greater than 0)" prompt="Input the max shelf life (in days)" sqref="H2:H65" xr:uid="{A11A6E08-4EAD-4DEA-A906-13294F55A6D7}">
      <formula1>0</formula1>
    </dataValidation>
    <dataValidation type="decimal" operator="greaterThan" allowBlank="1" showInputMessage="1" showErrorMessage="1" error="Enter a numeric value (greater than 0)" prompt="Input the TARE WEIGHT" sqref="G2:G65" xr:uid="{0942FB30-2F91-4A6B-B68B-D7E131827CF9}">
      <formula1>0</formula1>
    </dataValidation>
    <dataValidation allowBlank="1" showInputMessage="1" showErrorMessage="1" prompt="Input a comma-delimited list of ingredients" sqref="K2:K65" xr:uid="{459B8F50-B76C-45D8-96F1-250E8CD952F4}"/>
    <dataValidation type="decimal" operator="greaterThan" allowBlank="1" showInputMessage="1" showErrorMessage="1" error="Enter a numeric value (greater than zero)" prompt="Input the number of servings per container" sqref="J2:J65" xr:uid="{3E85BE90-5C65-402A-ABC5-9E0DCE729378}">
      <formula1>0</formula1>
    </dataValidation>
    <dataValidation allowBlank="1" showInputMessage="1" showErrorMessage="1" prompt="Input the serving size, and its unit of measure" sqref="I2:I65" xr:uid="{7F8AECD5-F890-46D8-B086-33DD1DA107C9}"/>
    <dataValidation allowBlank="1" showInputMessage="1" showErrorMessage="1" prompt="Input the unit of measure that is to be applied for the scale" sqref="D2:D65" xr:uid="{A0B4E332-8160-4767-B103-F211CF3A471C}"/>
    <dataValidation type="textLength" operator="lessThanOrEqual" allowBlank="1" showInputMessage="1" showErrorMessage="1" error="No more than 32 characters can be input" prompt="Continue with the scale description (if needed), in 32 or less additional characters" sqref="C2:C65" xr:uid="{F50BFC12-6AA4-4B62-AC90-A18C41D80742}">
      <formula1>32</formula1>
    </dataValidation>
    <dataValidation type="textLength" operator="lessThanOrEqual" allowBlank="1" showInputMessage="1" showErrorMessage="1" error="No more than 32 characters can be input" prompt="Input the scale description, in 32 characters or less. Additionally use Scale Description 2, if this does not provide enough space," sqref="B2:B65" xr:uid="{15E12D36-55D6-48F3-AEF6-FD6E94529D3D}">
      <formula1>32</formula1>
    </dataValidation>
  </dataValidations>
  <hyperlinks>
    <hyperlink ref="M1" location="'DATA ENTRY SHEET'!A1" display="'DATA ENTRY SHEET'!A1" xr:uid="{AF13BB05-FC76-47F9-8EAF-970071F8AE8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3DC1-4521-427D-AE64-183FE0671398}">
  <dimension ref="A1:J2001"/>
  <sheetViews>
    <sheetView workbookViewId="0">
      <pane ySplit="1" topLeftCell="A2" activePane="bottomLeft" state="frozen"/>
      <selection pane="bottomLeft" sqref="A1:A1048576"/>
    </sheetView>
  </sheetViews>
  <sheetFormatPr defaultRowHeight="14.5" x14ac:dyDescent="0.35"/>
  <cols>
    <col min="1" max="1" width="15.08984375" style="777" bestFit="1" customWidth="1"/>
    <col min="2" max="2" width="15.453125" style="693" bestFit="1" customWidth="1"/>
    <col min="3" max="3" width="24" style="693" bestFit="1" customWidth="1"/>
    <col min="4" max="4" width="29" style="693" bestFit="1" customWidth="1"/>
    <col min="5" max="5" width="13.1796875" style="693" bestFit="1" customWidth="1"/>
    <col min="6" max="6" width="16" style="770" bestFit="1" customWidth="1"/>
    <col min="7" max="7" width="24.08984375" style="777" bestFit="1" customWidth="1"/>
    <col min="8" max="8" width="200.81640625" style="770" customWidth="1"/>
    <col min="10" max="10" width="20.81640625" bestFit="1" customWidth="1"/>
  </cols>
  <sheetData>
    <row r="1" spans="1:10" s="766" customFormat="1" ht="25" x14ac:dyDescent="0.35">
      <c r="A1" s="869" t="s">
        <v>1094</v>
      </c>
      <c r="B1" s="771" t="s">
        <v>1070</v>
      </c>
      <c r="C1" s="771" t="s">
        <v>1073</v>
      </c>
      <c r="D1" s="771" t="s">
        <v>1074</v>
      </c>
      <c r="E1" s="771" t="s">
        <v>1091</v>
      </c>
      <c r="F1" s="773" t="s">
        <v>1097</v>
      </c>
      <c r="G1" s="776" t="s">
        <v>1096</v>
      </c>
      <c r="H1" s="773" t="s">
        <v>1095</v>
      </c>
      <c r="J1" s="767" t="s">
        <v>1025</v>
      </c>
    </row>
    <row r="2" spans="1:10" x14ac:dyDescent="0.35">
      <c r="A2" s="870"/>
      <c r="B2" s="769"/>
      <c r="C2" s="769"/>
      <c r="D2" s="769"/>
      <c r="E2" s="698"/>
      <c r="F2" s="778" t="str">
        <f>IF($A2="","",IF(NOT($A2=$A1),IFERROR(IF(INDEX('40-15 SCALE LABEL INFO'!I$2:I$65,MATCH($A2,'40-15 SCALE LABEL INFO'!$A$2:$A$65,0))="","",INDEX('40-15 SCALE LABEL INFO'!I$2:I$65,MATCH($A2,'40-15 SCALE LABEL INFO'!$A$2:$A$65,0))),"not found"),IF(F1="not found","not found",IF(F1="","","ditto"))))</f>
        <v/>
      </c>
      <c r="G2" s="779" t="str">
        <f>IF($A2="","",IF(NOT($A2=$A1),IFERROR(IF(INDEX('40-15 SCALE LABEL INFO'!J$2:J$65,MATCH($A2,'40-15 SCALE LABEL INFO'!$A$2:$A$65,0))="","",INDEX('40-15 SCALE LABEL INFO'!J$2:J$65,MATCH($A2,'40-15 SCALE LABEL INFO'!$A$2:$A$65,0))),"not found"),IF(G1="not found","not found",IF(G1="","","ditto"))))</f>
        <v/>
      </c>
      <c r="H2" s="772" t="str">
        <f>IF($A2="","",IF(NOT($A2=$A1),IFERROR(IF(INDEX('40-15 SCALE LABEL INFO'!K$2:K$65,MATCH($A2,'40-15 SCALE LABEL INFO'!$A$2:$A$65,0))="","",INDEX('40-15 SCALE LABEL INFO'!K$2:K$65,MATCH($A2,'40-15 SCALE LABEL INFO'!$A$2:$A$65,0))),"not found"),IF(H1="not found","not found",IF(H1="","","ditto"))))</f>
        <v/>
      </c>
    </row>
    <row r="3" spans="1:10" x14ac:dyDescent="0.35">
      <c r="A3" s="870"/>
      <c r="B3" s="768"/>
      <c r="C3" s="768"/>
      <c r="D3" s="768"/>
      <c r="E3" s="775"/>
      <c r="F3" s="778" t="str">
        <f>IF($A3="","",IF(NOT($A3=$A2),IFERROR(IF(INDEX('40-15 SCALE LABEL INFO'!I$2:I$65,MATCH($A3,'40-15 SCALE LABEL INFO'!$A$2:$A$65,0))="","",INDEX('40-15 SCALE LABEL INFO'!I$2:I$65,MATCH($A3,'40-15 SCALE LABEL INFO'!$A$2:$A$65,0))),"not found"),IF(F2="not found","not found",IF(F2="","","ditto"))))</f>
        <v/>
      </c>
      <c r="G3" s="779" t="str">
        <f>IF($A3="","",IF(NOT($A3=$A2),IFERROR(IF(INDEX('40-15 SCALE LABEL INFO'!J$2:J$65,MATCH($A3,'40-15 SCALE LABEL INFO'!$A$2:$A$65,0))="","",INDEX('40-15 SCALE LABEL INFO'!J$2:J$65,MATCH($A3,'40-15 SCALE LABEL INFO'!$A$2:$A$65,0))),"not found"),IF(G2="not found","not found",IF(G2="","","ditto"))))</f>
        <v/>
      </c>
      <c r="H3" s="772" t="str">
        <f>IF($A3="","",IF(NOT($A3=$A2),IFERROR(IF(INDEX('40-15 SCALE LABEL INFO'!K$2:K$65,MATCH($A3,'40-15 SCALE LABEL INFO'!$A$2:$A$65,0))="","",INDEX('40-15 SCALE LABEL INFO'!K$2:K$65,MATCH($A3,'40-15 SCALE LABEL INFO'!$A$2:$A$65,0))),"not found"),IF(H2="not found","not found",IF(H2="","","ditto"))))</f>
        <v/>
      </c>
    </row>
    <row r="4" spans="1:10" x14ac:dyDescent="0.35">
      <c r="A4" s="870"/>
      <c r="B4" s="768"/>
      <c r="C4" s="768"/>
      <c r="D4" s="768"/>
      <c r="E4" s="775"/>
      <c r="F4" s="778" t="str">
        <f>IF($A4="","",IF(NOT($A4=$A3),IFERROR(IF(INDEX('40-15 SCALE LABEL INFO'!I$2:I$65,MATCH($A4,'40-15 SCALE LABEL INFO'!$A$2:$A$65,0))="","",INDEX('40-15 SCALE LABEL INFO'!I$2:I$65,MATCH($A4,'40-15 SCALE LABEL INFO'!$A$2:$A$65,0))),"not found"),IF(F3="not found","not found",IF(F3="","","ditto"))))</f>
        <v/>
      </c>
      <c r="G4" s="779" t="str">
        <f>IF($A4="","",IF(NOT($A4=$A3),IFERROR(IF(INDEX('40-15 SCALE LABEL INFO'!J$2:J$65,MATCH($A4,'40-15 SCALE LABEL INFO'!$A$2:$A$65,0))="","",INDEX('40-15 SCALE LABEL INFO'!J$2:J$65,MATCH($A4,'40-15 SCALE LABEL INFO'!$A$2:$A$65,0))),"not found"),IF(G3="not found","not found",IF(G3="","","ditto"))))</f>
        <v/>
      </c>
      <c r="H4" s="772" t="str">
        <f>IF($A4="","",IF(NOT($A4=$A3),IFERROR(IF(INDEX('40-15 SCALE LABEL INFO'!K$2:K$65,MATCH($A4,'40-15 SCALE LABEL INFO'!$A$2:$A$65,0))="","",INDEX('40-15 SCALE LABEL INFO'!K$2:K$65,MATCH($A4,'40-15 SCALE LABEL INFO'!$A$2:$A$65,0))),"not found"),IF(H3="not found","not found",IF(H3="","","ditto"))))</f>
        <v/>
      </c>
    </row>
    <row r="5" spans="1:10" x14ac:dyDescent="0.35">
      <c r="A5" s="870"/>
      <c r="B5" s="768"/>
      <c r="C5" s="768"/>
      <c r="D5" s="768"/>
      <c r="E5" s="775"/>
      <c r="F5" s="778" t="str">
        <f>IF($A5="","",IF(NOT($A5=$A4),IFERROR(IF(INDEX('40-15 SCALE LABEL INFO'!I$2:I$65,MATCH($A5,'40-15 SCALE LABEL INFO'!$A$2:$A$65,0))="","",INDEX('40-15 SCALE LABEL INFO'!I$2:I$65,MATCH($A5,'40-15 SCALE LABEL INFO'!$A$2:$A$65,0))),"not found"),IF(F4="not found","not found",IF(F4="","","ditto"))))</f>
        <v/>
      </c>
      <c r="G5" s="779" t="str">
        <f>IF($A5="","",IF(NOT($A5=$A4),IFERROR(IF(INDEX('40-15 SCALE LABEL INFO'!J$2:J$65,MATCH($A5,'40-15 SCALE LABEL INFO'!$A$2:$A$65,0))="","",INDEX('40-15 SCALE LABEL INFO'!J$2:J$65,MATCH($A5,'40-15 SCALE LABEL INFO'!$A$2:$A$65,0))),"not found"),IF(G4="not found","not found",IF(G4="","","ditto"))))</f>
        <v/>
      </c>
      <c r="H5" s="772" t="str">
        <f>IF($A5="","",IF(NOT($A5=$A4),IFERROR(IF(INDEX('40-15 SCALE LABEL INFO'!K$2:K$65,MATCH($A5,'40-15 SCALE LABEL INFO'!$A$2:$A$65,0))="","",INDEX('40-15 SCALE LABEL INFO'!K$2:K$65,MATCH($A5,'40-15 SCALE LABEL INFO'!$A$2:$A$65,0))),"not found"),IF(H4="not found","not found",IF(H4="","","ditto"))))</f>
        <v/>
      </c>
    </row>
    <row r="6" spans="1:10" x14ac:dyDescent="0.35">
      <c r="A6" s="870"/>
      <c r="B6" s="768"/>
      <c r="C6" s="768"/>
      <c r="D6" s="768"/>
      <c r="E6" s="775"/>
      <c r="F6" s="778" t="str">
        <f>IF($A6="","",IF(NOT($A6=$A5),IFERROR(IF(INDEX('40-15 SCALE LABEL INFO'!I$2:I$65,MATCH($A6,'40-15 SCALE LABEL INFO'!$A$2:$A$65,0))="","",INDEX('40-15 SCALE LABEL INFO'!I$2:I$65,MATCH($A6,'40-15 SCALE LABEL INFO'!$A$2:$A$65,0))),"not found"),IF(F5="not found","not found",IF(F5="","","ditto"))))</f>
        <v/>
      </c>
      <c r="G6" s="779" t="str">
        <f>IF($A6="","",IF(NOT($A6=$A5),IFERROR(IF(INDEX('40-15 SCALE LABEL INFO'!J$2:J$65,MATCH($A6,'40-15 SCALE LABEL INFO'!$A$2:$A$65,0))="","",INDEX('40-15 SCALE LABEL INFO'!J$2:J$65,MATCH($A6,'40-15 SCALE LABEL INFO'!$A$2:$A$65,0))),"not found"),IF(G5="not found","not found",IF(G5="","","ditto"))))</f>
        <v/>
      </c>
      <c r="H6" s="772" t="str">
        <f>IF($A6="","",IF(NOT($A6=$A5),IFERROR(IF(INDEX('40-15 SCALE LABEL INFO'!K$2:K$65,MATCH($A6,'40-15 SCALE LABEL INFO'!$A$2:$A$65,0))="","",INDEX('40-15 SCALE LABEL INFO'!K$2:K$65,MATCH($A6,'40-15 SCALE LABEL INFO'!$A$2:$A$65,0))),"not found"),IF(H5="not found","not found",IF(H5="","","ditto"))))</f>
        <v/>
      </c>
    </row>
    <row r="7" spans="1:10" x14ac:dyDescent="0.35">
      <c r="A7" s="699"/>
      <c r="B7" s="768"/>
      <c r="C7" s="768"/>
      <c r="D7" s="768"/>
      <c r="E7" s="775"/>
      <c r="F7" s="778" t="str">
        <f>IF($A7="","",IF(NOT($A7=$A6),IFERROR(IF(INDEX('40-15 SCALE LABEL INFO'!I$2:I$65,MATCH($A7,'40-15 SCALE LABEL INFO'!$A$2:$A$65,0))="","",INDEX('40-15 SCALE LABEL INFO'!I$2:I$65,MATCH($A7,'40-15 SCALE LABEL INFO'!$A$2:$A$65,0))),"not found"),IF(F6="not found","not found",IF(F6="","","ditto"))))</f>
        <v/>
      </c>
      <c r="G7" s="779" t="str">
        <f>IF($A7="","",IF(NOT($A7=$A6),IFERROR(IF(INDEX('40-15 SCALE LABEL INFO'!J$2:J$65,MATCH($A7,'40-15 SCALE LABEL INFO'!$A$2:$A$65,0))="","",INDEX('40-15 SCALE LABEL INFO'!J$2:J$65,MATCH($A7,'40-15 SCALE LABEL INFO'!$A$2:$A$65,0))),"not found"),IF(G6="not found","not found",IF(G6="","","ditto"))))</f>
        <v/>
      </c>
      <c r="H7" s="772" t="str">
        <f>IF($A7="","",IF(NOT($A7=$A6),IFERROR(IF(INDEX('40-15 SCALE LABEL INFO'!K$2:K$65,MATCH($A7,'40-15 SCALE LABEL INFO'!$A$2:$A$65,0))="","",INDEX('40-15 SCALE LABEL INFO'!K$2:K$65,MATCH($A7,'40-15 SCALE LABEL INFO'!$A$2:$A$65,0))),"not found"),IF(H6="not found","not found",IF(H6="","","ditto"))))</f>
        <v/>
      </c>
    </row>
    <row r="8" spans="1:10" x14ac:dyDescent="0.35">
      <c r="A8" s="699"/>
      <c r="B8" s="768"/>
      <c r="C8" s="768"/>
      <c r="D8" s="768"/>
      <c r="E8" s="775"/>
      <c r="F8" s="778" t="str">
        <f>IF($A8="","",IF(NOT($A8=$A7),IFERROR(IF(INDEX('40-15 SCALE LABEL INFO'!I$2:I$65,MATCH($A8,'40-15 SCALE LABEL INFO'!$A$2:$A$65,0))="","",INDEX('40-15 SCALE LABEL INFO'!I$2:I$65,MATCH($A8,'40-15 SCALE LABEL INFO'!$A$2:$A$65,0))),"not found"),IF(F7="not found","not found",IF(F7="","","ditto"))))</f>
        <v/>
      </c>
      <c r="G8" s="779" t="str">
        <f>IF($A8="","",IF(NOT($A8=$A7),IFERROR(IF(INDEX('40-15 SCALE LABEL INFO'!J$2:J$65,MATCH($A8,'40-15 SCALE LABEL INFO'!$A$2:$A$65,0))="","",INDEX('40-15 SCALE LABEL INFO'!J$2:J$65,MATCH($A8,'40-15 SCALE LABEL INFO'!$A$2:$A$65,0))),"not found"),IF(G7="not found","not found",IF(G7="","","ditto"))))</f>
        <v/>
      </c>
      <c r="H8" s="772" t="str">
        <f>IF($A8="","",IF(NOT($A8=$A7),IFERROR(IF(INDEX('40-15 SCALE LABEL INFO'!K$2:K$65,MATCH($A8,'40-15 SCALE LABEL INFO'!$A$2:$A$65,0))="","",INDEX('40-15 SCALE LABEL INFO'!K$2:K$65,MATCH($A8,'40-15 SCALE LABEL INFO'!$A$2:$A$65,0))),"not found"),IF(H7="not found","not found",IF(H7="","","ditto"))))</f>
        <v/>
      </c>
    </row>
    <row r="9" spans="1:10" x14ac:dyDescent="0.35">
      <c r="A9" s="699"/>
      <c r="B9" s="768"/>
      <c r="C9" s="768"/>
      <c r="D9" s="768"/>
      <c r="E9" s="775"/>
      <c r="F9" s="778" t="str">
        <f>IF($A9="","",IF(NOT($A9=$A8),IFERROR(IF(INDEX('40-15 SCALE LABEL INFO'!I$2:I$65,MATCH($A9,'40-15 SCALE LABEL INFO'!$A$2:$A$65,0))="","",INDEX('40-15 SCALE LABEL INFO'!I$2:I$65,MATCH($A9,'40-15 SCALE LABEL INFO'!$A$2:$A$65,0))),"not found"),IF(F8="not found","not found",IF(F8="","","ditto"))))</f>
        <v/>
      </c>
      <c r="G9" s="779" t="str">
        <f>IF($A9="","",IF(NOT($A9=$A8),IFERROR(IF(INDEX('40-15 SCALE LABEL INFO'!J$2:J$65,MATCH($A9,'40-15 SCALE LABEL INFO'!$A$2:$A$65,0))="","",INDEX('40-15 SCALE LABEL INFO'!J$2:J$65,MATCH($A9,'40-15 SCALE LABEL INFO'!$A$2:$A$65,0))),"not found"),IF(G8="not found","not found",IF(G8="","","ditto"))))</f>
        <v/>
      </c>
      <c r="H9" s="772" t="str">
        <f>IF($A9="","",IF(NOT($A9=$A8),IFERROR(IF(INDEX('40-15 SCALE LABEL INFO'!K$2:K$65,MATCH($A9,'40-15 SCALE LABEL INFO'!$A$2:$A$65,0))="","",INDEX('40-15 SCALE LABEL INFO'!K$2:K$65,MATCH($A9,'40-15 SCALE LABEL INFO'!$A$2:$A$65,0))),"not found"),IF(H8="not found","not found",IF(H8="","","ditto"))))</f>
        <v/>
      </c>
    </row>
    <row r="10" spans="1:10" x14ac:dyDescent="0.35">
      <c r="A10" s="699"/>
      <c r="B10" s="768"/>
      <c r="C10" s="768"/>
      <c r="D10" s="768"/>
      <c r="E10" s="775"/>
      <c r="F10" s="778" t="str">
        <f>IF($A10="","",IF(NOT($A10=$A9),IFERROR(IF(INDEX('40-15 SCALE LABEL INFO'!I$2:I$65,MATCH($A10,'40-15 SCALE LABEL INFO'!$A$2:$A$65,0))="","",INDEX('40-15 SCALE LABEL INFO'!I$2:I$65,MATCH($A10,'40-15 SCALE LABEL INFO'!$A$2:$A$65,0))),"not found"),IF(F9="not found","not found",IF(F9="","","ditto"))))</f>
        <v/>
      </c>
      <c r="G10" s="779" t="str">
        <f>IF($A10="","",IF(NOT($A10=$A9),IFERROR(IF(INDEX('40-15 SCALE LABEL INFO'!J$2:J$65,MATCH($A10,'40-15 SCALE LABEL INFO'!$A$2:$A$65,0))="","",INDEX('40-15 SCALE LABEL INFO'!J$2:J$65,MATCH($A10,'40-15 SCALE LABEL INFO'!$A$2:$A$65,0))),"not found"),IF(G9="not found","not found",IF(G9="","","ditto"))))</f>
        <v/>
      </c>
      <c r="H10" s="772" t="str">
        <f>IF($A10="","",IF(NOT($A10=$A9),IFERROR(IF(INDEX('40-15 SCALE LABEL INFO'!K$2:K$65,MATCH($A10,'40-15 SCALE LABEL INFO'!$A$2:$A$65,0))="","",INDEX('40-15 SCALE LABEL INFO'!K$2:K$65,MATCH($A10,'40-15 SCALE LABEL INFO'!$A$2:$A$65,0))),"not found"),IF(H9="not found","not found",IF(H9="","","ditto"))))</f>
        <v/>
      </c>
    </row>
    <row r="11" spans="1:10" x14ac:dyDescent="0.35">
      <c r="A11" s="699"/>
      <c r="B11" s="768"/>
      <c r="C11" s="768"/>
      <c r="D11" s="768"/>
      <c r="E11" s="775"/>
      <c r="F11" s="778" t="str">
        <f>IF($A11="","",IF(NOT($A11=$A10),IFERROR(IF(INDEX('40-15 SCALE LABEL INFO'!I$2:I$65,MATCH($A11,'40-15 SCALE LABEL INFO'!$A$2:$A$65,0))="","",INDEX('40-15 SCALE LABEL INFO'!I$2:I$65,MATCH($A11,'40-15 SCALE LABEL INFO'!$A$2:$A$65,0))),"not found"),IF(F10="not found","not found",IF(F10="","","ditto"))))</f>
        <v/>
      </c>
      <c r="G11" s="779" t="str">
        <f>IF($A11="","",IF(NOT($A11=$A10),IFERROR(IF(INDEX('40-15 SCALE LABEL INFO'!J$2:J$65,MATCH($A11,'40-15 SCALE LABEL INFO'!$A$2:$A$65,0))="","",INDEX('40-15 SCALE LABEL INFO'!J$2:J$65,MATCH($A11,'40-15 SCALE LABEL INFO'!$A$2:$A$65,0))),"not found"),IF(G10="not found","not found",IF(G10="","","ditto"))))</f>
        <v/>
      </c>
      <c r="H11" s="772" t="str">
        <f>IF($A11="","",IF(NOT($A11=$A10),IFERROR(IF(INDEX('40-15 SCALE LABEL INFO'!K$2:K$65,MATCH($A11,'40-15 SCALE LABEL INFO'!$A$2:$A$65,0))="","",INDEX('40-15 SCALE LABEL INFO'!K$2:K$65,MATCH($A11,'40-15 SCALE LABEL INFO'!$A$2:$A$65,0))),"not found"),IF(H10="not found","not found",IF(H10="","","ditto"))))</f>
        <v/>
      </c>
    </row>
    <row r="12" spans="1:10" x14ac:dyDescent="0.35">
      <c r="A12" s="699"/>
      <c r="B12" s="768"/>
      <c r="C12" s="768"/>
      <c r="D12" s="768"/>
      <c r="E12" s="775"/>
      <c r="F12" s="778" t="str">
        <f>IF($A12="","",IF(NOT($A12=$A11),IFERROR(IF(INDEX('40-15 SCALE LABEL INFO'!I$2:I$65,MATCH($A12,'40-15 SCALE LABEL INFO'!$A$2:$A$65,0))="","",INDEX('40-15 SCALE LABEL INFO'!I$2:I$65,MATCH($A12,'40-15 SCALE LABEL INFO'!$A$2:$A$65,0))),"not found"),IF(F11="not found","not found",IF(F11="","","ditto"))))</f>
        <v/>
      </c>
      <c r="G12" s="779" t="str">
        <f>IF($A12="","",IF(NOT($A12=$A11),IFERROR(IF(INDEX('40-15 SCALE LABEL INFO'!J$2:J$65,MATCH($A12,'40-15 SCALE LABEL INFO'!$A$2:$A$65,0))="","",INDEX('40-15 SCALE LABEL INFO'!J$2:J$65,MATCH($A12,'40-15 SCALE LABEL INFO'!$A$2:$A$65,0))),"not found"),IF(G11="not found","not found",IF(G11="","","ditto"))))</f>
        <v/>
      </c>
      <c r="H12" s="772" t="str">
        <f>IF($A12="","",IF(NOT($A12=$A11),IFERROR(IF(INDEX('40-15 SCALE LABEL INFO'!K$2:K$65,MATCH($A12,'40-15 SCALE LABEL INFO'!$A$2:$A$65,0))="","",INDEX('40-15 SCALE LABEL INFO'!K$2:K$65,MATCH($A12,'40-15 SCALE LABEL INFO'!$A$2:$A$65,0))),"not found"),IF(H11="not found","not found",IF(H11="","","ditto"))))</f>
        <v/>
      </c>
    </row>
    <row r="13" spans="1:10" x14ac:dyDescent="0.35">
      <c r="A13" s="699"/>
      <c r="B13" s="768"/>
      <c r="C13" s="768"/>
      <c r="D13" s="768"/>
      <c r="E13" s="775"/>
      <c r="F13" s="778" t="str">
        <f>IF($A13="","",IF(NOT($A13=$A12),IFERROR(IF(INDEX('40-15 SCALE LABEL INFO'!I$2:I$65,MATCH($A13,'40-15 SCALE LABEL INFO'!$A$2:$A$65,0))="","",INDEX('40-15 SCALE LABEL INFO'!I$2:I$65,MATCH($A13,'40-15 SCALE LABEL INFO'!$A$2:$A$65,0))),"not found"),IF(F12="not found","not found",IF(F12="","","ditto"))))</f>
        <v/>
      </c>
      <c r="G13" s="779" t="str">
        <f>IF($A13="","",IF(NOT($A13=$A12),IFERROR(IF(INDEX('40-15 SCALE LABEL INFO'!J$2:J$65,MATCH($A13,'40-15 SCALE LABEL INFO'!$A$2:$A$65,0))="","",INDEX('40-15 SCALE LABEL INFO'!J$2:J$65,MATCH($A13,'40-15 SCALE LABEL INFO'!$A$2:$A$65,0))),"not found"),IF(G12="not found","not found",IF(G12="","","ditto"))))</f>
        <v/>
      </c>
      <c r="H13" s="772" t="str">
        <f>IF($A13="","",IF(NOT($A13=$A12),IFERROR(IF(INDEX('40-15 SCALE LABEL INFO'!K$2:K$65,MATCH($A13,'40-15 SCALE LABEL INFO'!$A$2:$A$65,0))="","",INDEX('40-15 SCALE LABEL INFO'!K$2:K$65,MATCH($A13,'40-15 SCALE LABEL INFO'!$A$2:$A$65,0))),"not found"),IF(H12="not found","not found",IF(H12="","","ditto"))))</f>
        <v/>
      </c>
    </row>
    <row r="14" spans="1:10" x14ac:dyDescent="0.35">
      <c r="A14" s="699"/>
      <c r="B14" s="768"/>
      <c r="C14" s="768"/>
      <c r="D14" s="768"/>
      <c r="E14" s="775"/>
      <c r="F14" s="778" t="str">
        <f>IF($A14="","",IF(NOT($A14=$A13),IFERROR(IF(INDEX('40-15 SCALE LABEL INFO'!I$2:I$65,MATCH($A14,'40-15 SCALE LABEL INFO'!$A$2:$A$65,0))="","",INDEX('40-15 SCALE LABEL INFO'!I$2:I$65,MATCH($A14,'40-15 SCALE LABEL INFO'!$A$2:$A$65,0))),"not found"),IF(F13="not found","not found",IF(F13="","","ditto"))))</f>
        <v/>
      </c>
      <c r="G14" s="779" t="str">
        <f>IF($A14="","",IF(NOT($A14=$A13),IFERROR(IF(INDEX('40-15 SCALE LABEL INFO'!J$2:J$65,MATCH($A14,'40-15 SCALE LABEL INFO'!$A$2:$A$65,0))="","",INDEX('40-15 SCALE LABEL INFO'!J$2:J$65,MATCH($A14,'40-15 SCALE LABEL INFO'!$A$2:$A$65,0))),"not found"),IF(G13="not found","not found",IF(G13="","","ditto"))))</f>
        <v/>
      </c>
      <c r="H14" s="772" t="str">
        <f>IF($A14="","",IF(NOT($A14=$A13),IFERROR(IF(INDEX('40-15 SCALE LABEL INFO'!K$2:K$65,MATCH($A14,'40-15 SCALE LABEL INFO'!$A$2:$A$65,0))="","",INDEX('40-15 SCALE LABEL INFO'!K$2:K$65,MATCH($A14,'40-15 SCALE LABEL INFO'!$A$2:$A$65,0))),"not found"),IF(H13="not found","not found",IF(H13="","","ditto"))))</f>
        <v/>
      </c>
    </row>
    <row r="15" spans="1:10" x14ac:dyDescent="0.35">
      <c r="A15" s="699"/>
      <c r="B15" s="768"/>
      <c r="C15" s="768"/>
      <c r="D15" s="768"/>
      <c r="E15" s="775"/>
      <c r="F15" s="778" t="str">
        <f>IF($A15="","",IF(NOT($A15=$A14),IFERROR(IF(INDEX('40-15 SCALE LABEL INFO'!I$2:I$65,MATCH($A15,'40-15 SCALE LABEL INFO'!$A$2:$A$65,0))="","",INDEX('40-15 SCALE LABEL INFO'!I$2:I$65,MATCH($A15,'40-15 SCALE LABEL INFO'!$A$2:$A$65,0))),"not found"),IF(F14="not found","not found",IF(F14="","","ditto"))))</f>
        <v/>
      </c>
      <c r="G15" s="779" t="str">
        <f>IF($A15="","",IF(NOT($A15=$A14),IFERROR(IF(INDEX('40-15 SCALE LABEL INFO'!J$2:J$65,MATCH($A15,'40-15 SCALE LABEL INFO'!$A$2:$A$65,0))="","",INDEX('40-15 SCALE LABEL INFO'!J$2:J$65,MATCH($A15,'40-15 SCALE LABEL INFO'!$A$2:$A$65,0))),"not found"),IF(G14="not found","not found",IF(G14="","","ditto"))))</f>
        <v/>
      </c>
      <c r="H15" s="772" t="str">
        <f>IF($A15="","",IF(NOT($A15=$A14),IFERROR(IF(INDEX('40-15 SCALE LABEL INFO'!K$2:K$65,MATCH($A15,'40-15 SCALE LABEL INFO'!$A$2:$A$65,0))="","",INDEX('40-15 SCALE LABEL INFO'!K$2:K$65,MATCH($A15,'40-15 SCALE LABEL INFO'!$A$2:$A$65,0))),"not found"),IF(H14="not found","not found",IF(H14="","","ditto"))))</f>
        <v/>
      </c>
    </row>
    <row r="16" spans="1:10" x14ac:dyDescent="0.35">
      <c r="A16" s="699"/>
      <c r="B16" s="768"/>
      <c r="C16" s="768"/>
      <c r="D16" s="768"/>
      <c r="E16" s="775"/>
      <c r="F16" s="778" t="str">
        <f>IF($A16="","",IF(NOT($A16=$A15),IFERROR(IF(INDEX('40-15 SCALE LABEL INFO'!I$2:I$65,MATCH($A16,'40-15 SCALE LABEL INFO'!$A$2:$A$65,0))="","",INDEX('40-15 SCALE LABEL INFO'!I$2:I$65,MATCH($A16,'40-15 SCALE LABEL INFO'!$A$2:$A$65,0))),"not found"),IF(F15="not found","not found",IF(F15="","","ditto"))))</f>
        <v/>
      </c>
      <c r="G16" s="779" t="str">
        <f>IF($A16="","",IF(NOT($A16=$A15),IFERROR(IF(INDEX('40-15 SCALE LABEL INFO'!J$2:J$65,MATCH($A16,'40-15 SCALE LABEL INFO'!$A$2:$A$65,0))="","",INDEX('40-15 SCALE LABEL INFO'!J$2:J$65,MATCH($A16,'40-15 SCALE LABEL INFO'!$A$2:$A$65,0))),"not found"),IF(G15="not found","not found",IF(G15="","","ditto"))))</f>
        <v/>
      </c>
      <c r="H16" s="772" t="str">
        <f>IF($A16="","",IF(NOT($A16=$A15),IFERROR(IF(INDEX('40-15 SCALE LABEL INFO'!K$2:K$65,MATCH($A16,'40-15 SCALE LABEL INFO'!$A$2:$A$65,0))="","",INDEX('40-15 SCALE LABEL INFO'!K$2:K$65,MATCH($A16,'40-15 SCALE LABEL INFO'!$A$2:$A$65,0))),"not found"),IF(H15="not found","not found",IF(H15="","","ditto"))))</f>
        <v/>
      </c>
    </row>
    <row r="17" spans="1:8" x14ac:dyDescent="0.35">
      <c r="A17" s="699"/>
      <c r="B17" s="768"/>
      <c r="C17" s="768"/>
      <c r="D17" s="768"/>
      <c r="E17" s="775"/>
      <c r="F17" s="778" t="str">
        <f>IF($A17="","",IF(NOT($A17=$A16),IFERROR(IF(INDEX('40-15 SCALE LABEL INFO'!I$2:I$65,MATCH($A17,'40-15 SCALE LABEL INFO'!$A$2:$A$65,0))="","",INDEX('40-15 SCALE LABEL INFO'!I$2:I$65,MATCH($A17,'40-15 SCALE LABEL INFO'!$A$2:$A$65,0))),"not found"),IF(F16="not found","not found",IF(F16="","","ditto"))))</f>
        <v/>
      </c>
      <c r="G17" s="779" t="str">
        <f>IF($A17="","",IF(NOT($A17=$A16),IFERROR(IF(INDEX('40-15 SCALE LABEL INFO'!J$2:J$65,MATCH($A17,'40-15 SCALE LABEL INFO'!$A$2:$A$65,0))="","",INDEX('40-15 SCALE LABEL INFO'!J$2:J$65,MATCH($A17,'40-15 SCALE LABEL INFO'!$A$2:$A$65,0))),"not found"),IF(G16="not found","not found",IF(G16="","","ditto"))))</f>
        <v/>
      </c>
      <c r="H17" s="772" t="str">
        <f>IF($A17="","",IF(NOT($A17=$A16),IFERROR(IF(INDEX('40-15 SCALE LABEL INFO'!K$2:K$65,MATCH($A17,'40-15 SCALE LABEL INFO'!$A$2:$A$65,0))="","",INDEX('40-15 SCALE LABEL INFO'!K$2:K$65,MATCH($A17,'40-15 SCALE LABEL INFO'!$A$2:$A$65,0))),"not found"),IF(H16="not found","not found",IF(H16="","","ditto"))))</f>
        <v/>
      </c>
    </row>
    <row r="18" spans="1:8" x14ac:dyDescent="0.35">
      <c r="A18" s="699"/>
      <c r="B18" s="768"/>
      <c r="C18" s="768"/>
      <c r="D18" s="768"/>
      <c r="E18" s="775"/>
      <c r="F18" s="778" t="str">
        <f>IF($A18="","",IF(NOT($A18=$A17),IFERROR(IF(INDEX('40-15 SCALE LABEL INFO'!I$2:I$65,MATCH($A18,'40-15 SCALE LABEL INFO'!$A$2:$A$65,0))="","",INDEX('40-15 SCALE LABEL INFO'!I$2:I$65,MATCH($A18,'40-15 SCALE LABEL INFO'!$A$2:$A$65,0))),"not found"),IF(F17="not found","not found",IF(F17="","","ditto"))))</f>
        <v/>
      </c>
      <c r="G18" s="779" t="str">
        <f>IF($A18="","",IF(NOT($A18=$A17),IFERROR(IF(INDEX('40-15 SCALE LABEL INFO'!J$2:J$65,MATCH($A18,'40-15 SCALE LABEL INFO'!$A$2:$A$65,0))="","",INDEX('40-15 SCALE LABEL INFO'!J$2:J$65,MATCH($A18,'40-15 SCALE LABEL INFO'!$A$2:$A$65,0))),"not found"),IF(G17="not found","not found",IF(G17="","","ditto"))))</f>
        <v/>
      </c>
      <c r="H18" s="772" t="str">
        <f>IF($A18="","",IF(NOT($A18=$A17),IFERROR(IF(INDEX('40-15 SCALE LABEL INFO'!K$2:K$65,MATCH($A18,'40-15 SCALE LABEL INFO'!$A$2:$A$65,0))="","",INDEX('40-15 SCALE LABEL INFO'!K$2:K$65,MATCH($A18,'40-15 SCALE LABEL INFO'!$A$2:$A$65,0))),"not found"),IF(H17="not found","not found",IF(H17="","","ditto"))))</f>
        <v/>
      </c>
    </row>
    <row r="19" spans="1:8" x14ac:dyDescent="0.35">
      <c r="A19" s="699"/>
      <c r="B19" s="768"/>
      <c r="C19" s="768"/>
      <c r="D19" s="768"/>
      <c r="E19" s="775"/>
      <c r="F19" s="778" t="str">
        <f>IF($A19="","",IF(NOT($A19=$A18),IFERROR(IF(INDEX('40-15 SCALE LABEL INFO'!I$2:I$65,MATCH($A19,'40-15 SCALE LABEL INFO'!$A$2:$A$65,0))="","",INDEX('40-15 SCALE LABEL INFO'!I$2:I$65,MATCH($A19,'40-15 SCALE LABEL INFO'!$A$2:$A$65,0))),"not found"),IF(F18="not found","not found",IF(F18="","","ditto"))))</f>
        <v/>
      </c>
      <c r="G19" s="779" t="str">
        <f>IF($A19="","",IF(NOT($A19=$A18),IFERROR(IF(INDEX('40-15 SCALE LABEL INFO'!J$2:J$65,MATCH($A19,'40-15 SCALE LABEL INFO'!$A$2:$A$65,0))="","",INDEX('40-15 SCALE LABEL INFO'!J$2:J$65,MATCH($A19,'40-15 SCALE LABEL INFO'!$A$2:$A$65,0))),"not found"),IF(G18="not found","not found",IF(G18="","","ditto"))))</f>
        <v/>
      </c>
      <c r="H19" s="772" t="str">
        <f>IF($A19="","",IF(NOT($A19=$A18),IFERROR(IF(INDEX('40-15 SCALE LABEL INFO'!K$2:K$65,MATCH($A19,'40-15 SCALE LABEL INFO'!$A$2:$A$65,0))="","",INDEX('40-15 SCALE LABEL INFO'!K$2:K$65,MATCH($A19,'40-15 SCALE LABEL INFO'!$A$2:$A$65,0))),"not found"),IF(H18="not found","not found",IF(H18="","","ditto"))))</f>
        <v/>
      </c>
    </row>
    <row r="20" spans="1:8" x14ac:dyDescent="0.35">
      <c r="A20" s="699"/>
      <c r="B20" s="768"/>
      <c r="C20" s="768"/>
      <c r="D20" s="768"/>
      <c r="E20" s="775"/>
      <c r="F20" s="778" t="str">
        <f>IF($A20="","",IF(NOT($A20=$A19),IFERROR(IF(INDEX('40-15 SCALE LABEL INFO'!I$2:I$65,MATCH($A20,'40-15 SCALE LABEL INFO'!$A$2:$A$65,0))="","",INDEX('40-15 SCALE LABEL INFO'!I$2:I$65,MATCH($A20,'40-15 SCALE LABEL INFO'!$A$2:$A$65,0))),"not found"),IF(F19="not found","not found",IF(F19="","","ditto"))))</f>
        <v/>
      </c>
      <c r="G20" s="779" t="str">
        <f>IF($A20="","",IF(NOT($A20=$A19),IFERROR(IF(INDEX('40-15 SCALE LABEL INFO'!J$2:J$65,MATCH($A20,'40-15 SCALE LABEL INFO'!$A$2:$A$65,0))="","",INDEX('40-15 SCALE LABEL INFO'!J$2:J$65,MATCH($A20,'40-15 SCALE LABEL INFO'!$A$2:$A$65,0))),"not found"),IF(G19="not found","not found",IF(G19="","","ditto"))))</f>
        <v/>
      </c>
      <c r="H20" s="772" t="str">
        <f>IF($A20="","",IF(NOT($A20=$A19),IFERROR(IF(INDEX('40-15 SCALE LABEL INFO'!K$2:K$65,MATCH($A20,'40-15 SCALE LABEL INFO'!$A$2:$A$65,0))="","",INDEX('40-15 SCALE LABEL INFO'!K$2:K$65,MATCH($A20,'40-15 SCALE LABEL INFO'!$A$2:$A$65,0))),"not found"),IF(H19="not found","not found",IF(H19="","","ditto"))))</f>
        <v/>
      </c>
    </row>
    <row r="21" spans="1:8" x14ac:dyDescent="0.35">
      <c r="A21" s="699"/>
      <c r="B21" s="768"/>
      <c r="C21" s="768"/>
      <c r="D21" s="768"/>
      <c r="E21" s="775"/>
      <c r="F21" s="778" t="str">
        <f>IF($A21="","",IF(NOT($A21=$A20),IFERROR(IF(INDEX('40-15 SCALE LABEL INFO'!I$2:I$65,MATCH($A21,'40-15 SCALE LABEL INFO'!$A$2:$A$65,0))="","",INDEX('40-15 SCALE LABEL INFO'!I$2:I$65,MATCH($A21,'40-15 SCALE LABEL INFO'!$A$2:$A$65,0))),"not found"),IF(F20="not found","not found",IF(F20="","","ditto"))))</f>
        <v/>
      </c>
      <c r="G21" s="779" t="str">
        <f>IF($A21="","",IF(NOT($A21=$A20),IFERROR(IF(INDEX('40-15 SCALE LABEL INFO'!J$2:J$65,MATCH($A21,'40-15 SCALE LABEL INFO'!$A$2:$A$65,0))="","",INDEX('40-15 SCALE LABEL INFO'!J$2:J$65,MATCH($A21,'40-15 SCALE LABEL INFO'!$A$2:$A$65,0))),"not found"),IF(G20="not found","not found",IF(G20="","","ditto"))))</f>
        <v/>
      </c>
      <c r="H21" s="772" t="str">
        <f>IF($A21="","",IF(NOT($A21=$A20),IFERROR(IF(INDEX('40-15 SCALE LABEL INFO'!K$2:K$65,MATCH($A21,'40-15 SCALE LABEL INFO'!$A$2:$A$65,0))="","",INDEX('40-15 SCALE LABEL INFO'!K$2:K$65,MATCH($A21,'40-15 SCALE LABEL INFO'!$A$2:$A$65,0))),"not found"),IF(H20="not found","not found",IF(H20="","","ditto"))))</f>
        <v/>
      </c>
    </row>
    <row r="22" spans="1:8" x14ac:dyDescent="0.35">
      <c r="A22" s="699"/>
      <c r="B22" s="768"/>
      <c r="C22" s="768"/>
      <c r="D22" s="768"/>
      <c r="E22" s="775"/>
      <c r="F22" s="778" t="str">
        <f>IF($A22="","",IF(NOT($A22=$A21),IFERROR(IF(INDEX('40-15 SCALE LABEL INFO'!I$2:I$65,MATCH($A22,'40-15 SCALE LABEL INFO'!$A$2:$A$65,0))="","",INDEX('40-15 SCALE LABEL INFO'!I$2:I$65,MATCH($A22,'40-15 SCALE LABEL INFO'!$A$2:$A$65,0))),"not found"),IF(F21="not found","not found",IF(F21="","","ditto"))))</f>
        <v/>
      </c>
      <c r="G22" s="779" t="str">
        <f>IF($A22="","",IF(NOT($A22=$A21),IFERROR(IF(INDEX('40-15 SCALE LABEL INFO'!J$2:J$65,MATCH($A22,'40-15 SCALE LABEL INFO'!$A$2:$A$65,0))="","",INDEX('40-15 SCALE LABEL INFO'!J$2:J$65,MATCH($A22,'40-15 SCALE LABEL INFO'!$A$2:$A$65,0))),"not found"),IF(G21="not found","not found",IF(G21="","","ditto"))))</f>
        <v/>
      </c>
      <c r="H22" s="772" t="str">
        <f>IF($A22="","",IF(NOT($A22=$A21),IFERROR(IF(INDEX('40-15 SCALE LABEL INFO'!K$2:K$65,MATCH($A22,'40-15 SCALE LABEL INFO'!$A$2:$A$65,0))="","",INDEX('40-15 SCALE LABEL INFO'!K$2:K$65,MATCH($A22,'40-15 SCALE LABEL INFO'!$A$2:$A$65,0))),"not found"),IF(H21="not found","not found",IF(H21="","","ditto"))))</f>
        <v/>
      </c>
    </row>
    <row r="23" spans="1:8" x14ac:dyDescent="0.35">
      <c r="A23" s="699"/>
      <c r="B23" s="768"/>
      <c r="C23" s="768"/>
      <c r="D23" s="768"/>
      <c r="E23" s="775"/>
      <c r="F23" s="778" t="str">
        <f>IF($A23="","",IF(NOT($A23=$A22),IFERROR(IF(INDEX('40-15 SCALE LABEL INFO'!I$2:I$65,MATCH($A23,'40-15 SCALE LABEL INFO'!$A$2:$A$65,0))="","",INDEX('40-15 SCALE LABEL INFO'!I$2:I$65,MATCH($A23,'40-15 SCALE LABEL INFO'!$A$2:$A$65,0))),"not found"),IF(F22="not found","not found",IF(F22="","","ditto"))))</f>
        <v/>
      </c>
      <c r="G23" s="779" t="str">
        <f>IF($A23="","",IF(NOT($A23=$A22),IFERROR(IF(INDEX('40-15 SCALE LABEL INFO'!J$2:J$65,MATCH($A23,'40-15 SCALE LABEL INFO'!$A$2:$A$65,0))="","",INDEX('40-15 SCALE LABEL INFO'!J$2:J$65,MATCH($A23,'40-15 SCALE LABEL INFO'!$A$2:$A$65,0))),"not found"),IF(G22="not found","not found",IF(G22="","","ditto"))))</f>
        <v/>
      </c>
      <c r="H23" s="772" t="str">
        <f>IF($A23="","",IF(NOT($A23=$A22),IFERROR(IF(INDEX('40-15 SCALE LABEL INFO'!K$2:K$65,MATCH($A23,'40-15 SCALE LABEL INFO'!$A$2:$A$65,0))="","",INDEX('40-15 SCALE LABEL INFO'!K$2:K$65,MATCH($A23,'40-15 SCALE LABEL INFO'!$A$2:$A$65,0))),"not found"),IF(H22="not found","not found",IF(H22="","","ditto"))))</f>
        <v/>
      </c>
    </row>
    <row r="24" spans="1:8" x14ac:dyDescent="0.35">
      <c r="A24" s="699"/>
      <c r="B24" s="768"/>
      <c r="C24" s="768"/>
      <c r="D24" s="768"/>
      <c r="E24" s="775"/>
      <c r="F24" s="778" t="str">
        <f>IF($A24="","",IF(NOT($A24=$A23),IFERROR(IF(INDEX('40-15 SCALE LABEL INFO'!I$2:I$65,MATCH($A24,'40-15 SCALE LABEL INFO'!$A$2:$A$65,0))="","",INDEX('40-15 SCALE LABEL INFO'!I$2:I$65,MATCH($A24,'40-15 SCALE LABEL INFO'!$A$2:$A$65,0))),"not found"),IF(F23="not found","not found",IF(F23="","","ditto"))))</f>
        <v/>
      </c>
      <c r="G24" s="779" t="str">
        <f>IF($A24="","",IF(NOT($A24=$A23),IFERROR(IF(INDEX('40-15 SCALE LABEL INFO'!J$2:J$65,MATCH($A24,'40-15 SCALE LABEL INFO'!$A$2:$A$65,0))="","",INDEX('40-15 SCALE LABEL INFO'!J$2:J$65,MATCH($A24,'40-15 SCALE LABEL INFO'!$A$2:$A$65,0))),"not found"),IF(G23="not found","not found",IF(G23="","","ditto"))))</f>
        <v/>
      </c>
      <c r="H24" s="772" t="str">
        <f>IF($A24="","",IF(NOT($A24=$A23),IFERROR(IF(INDEX('40-15 SCALE LABEL INFO'!K$2:K$65,MATCH($A24,'40-15 SCALE LABEL INFO'!$A$2:$A$65,0))="","",INDEX('40-15 SCALE LABEL INFO'!K$2:K$65,MATCH($A24,'40-15 SCALE LABEL INFO'!$A$2:$A$65,0))),"not found"),IF(H23="not found","not found",IF(H23="","","ditto"))))</f>
        <v/>
      </c>
    </row>
    <row r="25" spans="1:8" x14ac:dyDescent="0.35">
      <c r="A25" s="699"/>
      <c r="B25" s="768"/>
      <c r="C25" s="768"/>
      <c r="D25" s="768"/>
      <c r="E25" s="775"/>
      <c r="F25" s="778" t="str">
        <f>IF($A25="","",IF(NOT($A25=$A24),IFERROR(IF(INDEX('40-15 SCALE LABEL INFO'!I$2:I$65,MATCH($A25,'40-15 SCALE LABEL INFO'!$A$2:$A$65,0))="","",INDEX('40-15 SCALE LABEL INFO'!I$2:I$65,MATCH($A25,'40-15 SCALE LABEL INFO'!$A$2:$A$65,0))),"not found"),IF(F24="not found","not found",IF(F24="","","ditto"))))</f>
        <v/>
      </c>
      <c r="G25" s="779" t="str">
        <f>IF($A25="","",IF(NOT($A25=$A24),IFERROR(IF(INDEX('40-15 SCALE LABEL INFO'!J$2:J$65,MATCH($A25,'40-15 SCALE LABEL INFO'!$A$2:$A$65,0))="","",INDEX('40-15 SCALE LABEL INFO'!J$2:J$65,MATCH($A25,'40-15 SCALE LABEL INFO'!$A$2:$A$65,0))),"not found"),IF(G24="not found","not found",IF(G24="","","ditto"))))</f>
        <v/>
      </c>
      <c r="H25" s="772" t="str">
        <f>IF($A25="","",IF(NOT($A25=$A24),IFERROR(IF(INDEX('40-15 SCALE LABEL INFO'!K$2:K$65,MATCH($A25,'40-15 SCALE LABEL INFO'!$A$2:$A$65,0))="","",INDEX('40-15 SCALE LABEL INFO'!K$2:K$65,MATCH($A25,'40-15 SCALE LABEL INFO'!$A$2:$A$65,0))),"not found"),IF(H24="not found","not found",IF(H24="","","ditto"))))</f>
        <v/>
      </c>
    </row>
    <row r="26" spans="1:8" x14ac:dyDescent="0.35">
      <c r="A26" s="699"/>
      <c r="B26" s="768"/>
      <c r="C26" s="768"/>
      <c r="D26" s="768"/>
      <c r="E26" s="775"/>
      <c r="F26" s="778" t="str">
        <f>IF($A26="","",IF(NOT($A26=$A25),IFERROR(IF(INDEX('40-15 SCALE LABEL INFO'!I$2:I$65,MATCH($A26,'40-15 SCALE LABEL INFO'!$A$2:$A$65,0))="","",INDEX('40-15 SCALE LABEL INFO'!I$2:I$65,MATCH($A26,'40-15 SCALE LABEL INFO'!$A$2:$A$65,0))),"not found"),IF(F25="not found","not found",IF(F25="","","ditto"))))</f>
        <v/>
      </c>
      <c r="G26" s="779" t="str">
        <f>IF($A26="","",IF(NOT($A26=$A25),IFERROR(IF(INDEX('40-15 SCALE LABEL INFO'!J$2:J$65,MATCH($A26,'40-15 SCALE LABEL INFO'!$A$2:$A$65,0))="","",INDEX('40-15 SCALE LABEL INFO'!J$2:J$65,MATCH($A26,'40-15 SCALE LABEL INFO'!$A$2:$A$65,0))),"not found"),IF(G25="not found","not found",IF(G25="","","ditto"))))</f>
        <v/>
      </c>
      <c r="H26" s="772" t="str">
        <f>IF($A26="","",IF(NOT($A26=$A25),IFERROR(IF(INDEX('40-15 SCALE LABEL INFO'!K$2:K$65,MATCH($A26,'40-15 SCALE LABEL INFO'!$A$2:$A$65,0))="","",INDEX('40-15 SCALE LABEL INFO'!K$2:K$65,MATCH($A26,'40-15 SCALE LABEL INFO'!$A$2:$A$65,0))),"not found"),IF(H25="not found","not found",IF(H25="","","ditto"))))</f>
        <v/>
      </c>
    </row>
    <row r="27" spans="1:8" x14ac:dyDescent="0.35">
      <c r="A27" s="699"/>
      <c r="B27" s="768"/>
      <c r="C27" s="768"/>
      <c r="D27" s="768"/>
      <c r="E27" s="775"/>
      <c r="F27" s="778" t="str">
        <f>IF($A27="","",IF(NOT($A27=$A26),IFERROR(IF(INDEX('40-15 SCALE LABEL INFO'!I$2:I$65,MATCH($A27,'40-15 SCALE LABEL INFO'!$A$2:$A$65,0))="","",INDEX('40-15 SCALE LABEL INFO'!I$2:I$65,MATCH($A27,'40-15 SCALE LABEL INFO'!$A$2:$A$65,0))),"not found"),IF(F26="not found","not found",IF(F26="","","ditto"))))</f>
        <v/>
      </c>
      <c r="G27" s="779" t="str">
        <f>IF($A27="","",IF(NOT($A27=$A26),IFERROR(IF(INDEX('40-15 SCALE LABEL INFO'!J$2:J$65,MATCH($A27,'40-15 SCALE LABEL INFO'!$A$2:$A$65,0))="","",INDEX('40-15 SCALE LABEL INFO'!J$2:J$65,MATCH($A27,'40-15 SCALE LABEL INFO'!$A$2:$A$65,0))),"not found"),IF(G26="not found","not found",IF(G26="","","ditto"))))</f>
        <v/>
      </c>
      <c r="H27" s="772" t="str">
        <f>IF($A27="","",IF(NOT($A27=$A26),IFERROR(IF(INDEX('40-15 SCALE LABEL INFO'!K$2:K$65,MATCH($A27,'40-15 SCALE LABEL INFO'!$A$2:$A$65,0))="","",INDEX('40-15 SCALE LABEL INFO'!K$2:K$65,MATCH($A27,'40-15 SCALE LABEL INFO'!$A$2:$A$65,0))),"not found"),IF(H26="not found","not found",IF(H26="","","ditto"))))</f>
        <v/>
      </c>
    </row>
    <row r="28" spans="1:8" x14ac:dyDescent="0.35">
      <c r="A28" s="699"/>
      <c r="B28" s="768"/>
      <c r="C28" s="768"/>
      <c r="D28" s="768"/>
      <c r="E28" s="775"/>
      <c r="F28" s="778" t="str">
        <f>IF($A28="","",IF(NOT($A28=$A27),IFERROR(IF(INDEX('40-15 SCALE LABEL INFO'!I$2:I$65,MATCH($A28,'40-15 SCALE LABEL INFO'!$A$2:$A$65,0))="","",INDEX('40-15 SCALE LABEL INFO'!I$2:I$65,MATCH($A28,'40-15 SCALE LABEL INFO'!$A$2:$A$65,0))),"not found"),IF(F27="not found","not found",IF(F27="","","ditto"))))</f>
        <v/>
      </c>
      <c r="G28" s="779" t="str">
        <f>IF($A28="","",IF(NOT($A28=$A27),IFERROR(IF(INDEX('40-15 SCALE LABEL INFO'!J$2:J$65,MATCH($A28,'40-15 SCALE LABEL INFO'!$A$2:$A$65,0))="","",INDEX('40-15 SCALE LABEL INFO'!J$2:J$65,MATCH($A28,'40-15 SCALE LABEL INFO'!$A$2:$A$65,0))),"not found"),IF(G27="not found","not found",IF(G27="","","ditto"))))</f>
        <v/>
      </c>
      <c r="H28" s="772" t="str">
        <f>IF($A28="","",IF(NOT($A28=$A27),IFERROR(IF(INDEX('40-15 SCALE LABEL INFO'!K$2:K$65,MATCH($A28,'40-15 SCALE LABEL INFO'!$A$2:$A$65,0))="","",INDEX('40-15 SCALE LABEL INFO'!K$2:K$65,MATCH($A28,'40-15 SCALE LABEL INFO'!$A$2:$A$65,0))),"not found"),IF(H27="not found","not found",IF(H27="","","ditto"))))</f>
        <v/>
      </c>
    </row>
    <row r="29" spans="1:8" x14ac:dyDescent="0.35">
      <c r="A29" s="699"/>
      <c r="B29" s="768"/>
      <c r="C29" s="768"/>
      <c r="D29" s="768"/>
      <c r="E29" s="775"/>
      <c r="F29" s="778" t="str">
        <f>IF($A29="","",IF(NOT($A29=$A28),IFERROR(IF(INDEX('40-15 SCALE LABEL INFO'!I$2:I$65,MATCH($A29,'40-15 SCALE LABEL INFO'!$A$2:$A$65,0))="","",INDEX('40-15 SCALE LABEL INFO'!I$2:I$65,MATCH($A29,'40-15 SCALE LABEL INFO'!$A$2:$A$65,0))),"not found"),IF(F28="not found","not found",IF(F28="","","ditto"))))</f>
        <v/>
      </c>
      <c r="G29" s="779" t="str">
        <f>IF($A29="","",IF(NOT($A29=$A28),IFERROR(IF(INDEX('40-15 SCALE LABEL INFO'!J$2:J$65,MATCH($A29,'40-15 SCALE LABEL INFO'!$A$2:$A$65,0))="","",INDEX('40-15 SCALE LABEL INFO'!J$2:J$65,MATCH($A29,'40-15 SCALE LABEL INFO'!$A$2:$A$65,0))),"not found"),IF(G28="not found","not found",IF(G28="","","ditto"))))</f>
        <v/>
      </c>
      <c r="H29" s="772" t="str">
        <f>IF($A29="","",IF(NOT($A29=$A28),IFERROR(IF(INDEX('40-15 SCALE LABEL INFO'!K$2:K$65,MATCH($A29,'40-15 SCALE LABEL INFO'!$A$2:$A$65,0))="","",INDEX('40-15 SCALE LABEL INFO'!K$2:K$65,MATCH($A29,'40-15 SCALE LABEL INFO'!$A$2:$A$65,0))),"not found"),IF(H28="not found","not found",IF(H28="","","ditto"))))</f>
        <v/>
      </c>
    </row>
    <row r="30" spans="1:8" x14ac:dyDescent="0.35">
      <c r="A30" s="699"/>
      <c r="B30" s="768"/>
      <c r="C30" s="768"/>
      <c r="D30" s="768"/>
      <c r="E30" s="775"/>
      <c r="F30" s="778" t="str">
        <f>IF($A30="","",IF(NOT($A30=$A29),IFERROR(IF(INDEX('40-15 SCALE LABEL INFO'!I$2:I$65,MATCH($A30,'40-15 SCALE LABEL INFO'!$A$2:$A$65,0))="","",INDEX('40-15 SCALE LABEL INFO'!I$2:I$65,MATCH($A30,'40-15 SCALE LABEL INFO'!$A$2:$A$65,0))),"not found"),IF(F29="not found","not found",IF(F29="","","ditto"))))</f>
        <v/>
      </c>
      <c r="G30" s="779" t="str">
        <f>IF($A30="","",IF(NOT($A30=$A29),IFERROR(IF(INDEX('40-15 SCALE LABEL INFO'!J$2:J$65,MATCH($A30,'40-15 SCALE LABEL INFO'!$A$2:$A$65,0))="","",INDEX('40-15 SCALE LABEL INFO'!J$2:J$65,MATCH($A30,'40-15 SCALE LABEL INFO'!$A$2:$A$65,0))),"not found"),IF(G29="not found","not found",IF(G29="","","ditto"))))</f>
        <v/>
      </c>
      <c r="H30" s="772" t="str">
        <f>IF($A30="","",IF(NOT($A30=$A29),IFERROR(IF(INDEX('40-15 SCALE LABEL INFO'!K$2:K$65,MATCH($A30,'40-15 SCALE LABEL INFO'!$A$2:$A$65,0))="","",INDEX('40-15 SCALE LABEL INFO'!K$2:K$65,MATCH($A30,'40-15 SCALE LABEL INFO'!$A$2:$A$65,0))),"not found"),IF(H29="not found","not found",IF(H29="","","ditto"))))</f>
        <v/>
      </c>
    </row>
    <row r="31" spans="1:8" x14ac:dyDescent="0.35">
      <c r="A31" s="699"/>
      <c r="B31" s="768"/>
      <c r="C31" s="768"/>
      <c r="D31" s="768"/>
      <c r="E31" s="775"/>
      <c r="F31" s="778" t="str">
        <f>IF($A31="","",IF(NOT($A31=$A30),IFERROR(IF(INDEX('40-15 SCALE LABEL INFO'!I$2:I$65,MATCH($A31,'40-15 SCALE LABEL INFO'!$A$2:$A$65,0))="","",INDEX('40-15 SCALE LABEL INFO'!I$2:I$65,MATCH($A31,'40-15 SCALE LABEL INFO'!$A$2:$A$65,0))),"not found"),IF(F30="not found","not found",IF(F30="","","ditto"))))</f>
        <v/>
      </c>
      <c r="G31" s="779" t="str">
        <f>IF($A31="","",IF(NOT($A31=$A30),IFERROR(IF(INDEX('40-15 SCALE LABEL INFO'!J$2:J$65,MATCH($A31,'40-15 SCALE LABEL INFO'!$A$2:$A$65,0))="","",INDEX('40-15 SCALE LABEL INFO'!J$2:J$65,MATCH($A31,'40-15 SCALE LABEL INFO'!$A$2:$A$65,0))),"not found"),IF(G30="not found","not found",IF(G30="","","ditto"))))</f>
        <v/>
      </c>
      <c r="H31" s="772" t="str">
        <f>IF($A31="","",IF(NOT($A31=$A30),IFERROR(IF(INDEX('40-15 SCALE LABEL INFO'!K$2:K$65,MATCH($A31,'40-15 SCALE LABEL INFO'!$A$2:$A$65,0))="","",INDEX('40-15 SCALE LABEL INFO'!K$2:K$65,MATCH($A31,'40-15 SCALE LABEL INFO'!$A$2:$A$65,0))),"not found"),IF(H30="not found","not found",IF(H30="","","ditto"))))</f>
        <v/>
      </c>
    </row>
    <row r="32" spans="1:8" x14ac:dyDescent="0.35">
      <c r="A32" s="699"/>
      <c r="B32" s="768"/>
      <c r="C32" s="768"/>
      <c r="D32" s="768"/>
      <c r="E32" s="775"/>
      <c r="F32" s="778" t="str">
        <f>IF($A32="","",IF(NOT($A32=$A31),IFERROR(IF(INDEX('40-15 SCALE LABEL INFO'!I$2:I$65,MATCH($A32,'40-15 SCALE LABEL INFO'!$A$2:$A$65,0))="","",INDEX('40-15 SCALE LABEL INFO'!I$2:I$65,MATCH($A32,'40-15 SCALE LABEL INFO'!$A$2:$A$65,0))),"not found"),IF(F31="not found","not found",IF(F31="","","ditto"))))</f>
        <v/>
      </c>
      <c r="G32" s="779" t="str">
        <f>IF($A32="","",IF(NOT($A32=$A31),IFERROR(IF(INDEX('40-15 SCALE LABEL INFO'!J$2:J$65,MATCH($A32,'40-15 SCALE LABEL INFO'!$A$2:$A$65,0))="","",INDEX('40-15 SCALE LABEL INFO'!J$2:J$65,MATCH($A32,'40-15 SCALE LABEL INFO'!$A$2:$A$65,0))),"not found"),IF(G31="not found","not found",IF(G31="","","ditto"))))</f>
        <v/>
      </c>
      <c r="H32" s="772" t="str">
        <f>IF($A32="","",IF(NOT($A32=$A31),IFERROR(IF(INDEX('40-15 SCALE LABEL INFO'!K$2:K$65,MATCH($A32,'40-15 SCALE LABEL INFO'!$A$2:$A$65,0))="","",INDEX('40-15 SCALE LABEL INFO'!K$2:K$65,MATCH($A32,'40-15 SCALE LABEL INFO'!$A$2:$A$65,0))),"not found"),IF(H31="not found","not found",IF(H31="","","ditto"))))</f>
        <v/>
      </c>
    </row>
    <row r="33" spans="1:8" x14ac:dyDescent="0.35">
      <c r="A33" s="699"/>
      <c r="B33" s="768"/>
      <c r="C33" s="768"/>
      <c r="D33" s="768"/>
      <c r="E33" s="775"/>
      <c r="F33" s="778" t="str">
        <f>IF($A33="","",IF(NOT($A33=$A32),IFERROR(IF(INDEX('40-15 SCALE LABEL INFO'!I$2:I$65,MATCH($A33,'40-15 SCALE LABEL INFO'!$A$2:$A$65,0))="","",INDEX('40-15 SCALE LABEL INFO'!I$2:I$65,MATCH($A33,'40-15 SCALE LABEL INFO'!$A$2:$A$65,0))),"not found"),IF(F32="not found","not found",IF(F32="","","ditto"))))</f>
        <v/>
      </c>
      <c r="G33" s="779" t="str">
        <f>IF($A33="","",IF(NOT($A33=$A32),IFERROR(IF(INDEX('40-15 SCALE LABEL INFO'!J$2:J$65,MATCH($A33,'40-15 SCALE LABEL INFO'!$A$2:$A$65,0))="","",INDEX('40-15 SCALE LABEL INFO'!J$2:J$65,MATCH($A33,'40-15 SCALE LABEL INFO'!$A$2:$A$65,0))),"not found"),IF(G32="not found","not found",IF(G32="","","ditto"))))</f>
        <v/>
      </c>
      <c r="H33" s="772" t="str">
        <f>IF($A33="","",IF(NOT($A33=$A32),IFERROR(IF(INDEX('40-15 SCALE LABEL INFO'!K$2:K$65,MATCH($A33,'40-15 SCALE LABEL INFO'!$A$2:$A$65,0))="","",INDEX('40-15 SCALE LABEL INFO'!K$2:K$65,MATCH($A33,'40-15 SCALE LABEL INFO'!$A$2:$A$65,0))),"not found"),IF(H32="not found","not found",IF(H32="","","ditto"))))</f>
        <v/>
      </c>
    </row>
    <row r="34" spans="1:8" x14ac:dyDescent="0.35">
      <c r="A34" s="699"/>
      <c r="B34" s="768"/>
      <c r="C34" s="768"/>
      <c r="D34" s="768"/>
      <c r="E34" s="775"/>
      <c r="F34" s="778" t="str">
        <f>IF($A34="","",IF(NOT($A34=$A33),IFERROR(IF(INDEX('40-15 SCALE LABEL INFO'!I$2:I$65,MATCH($A34,'40-15 SCALE LABEL INFO'!$A$2:$A$65,0))="","",INDEX('40-15 SCALE LABEL INFO'!I$2:I$65,MATCH($A34,'40-15 SCALE LABEL INFO'!$A$2:$A$65,0))),"not found"),IF(F33="not found","not found",IF(F33="","","ditto"))))</f>
        <v/>
      </c>
      <c r="G34" s="779" t="str">
        <f>IF($A34="","",IF(NOT($A34=$A33),IFERROR(IF(INDEX('40-15 SCALE LABEL INFO'!J$2:J$65,MATCH($A34,'40-15 SCALE LABEL INFO'!$A$2:$A$65,0))="","",INDEX('40-15 SCALE LABEL INFO'!J$2:J$65,MATCH($A34,'40-15 SCALE LABEL INFO'!$A$2:$A$65,0))),"not found"),IF(G33="not found","not found",IF(G33="","","ditto"))))</f>
        <v/>
      </c>
      <c r="H34" s="772" t="str">
        <f>IF($A34="","",IF(NOT($A34=$A33),IFERROR(IF(INDEX('40-15 SCALE LABEL INFO'!K$2:K$65,MATCH($A34,'40-15 SCALE LABEL INFO'!$A$2:$A$65,0))="","",INDEX('40-15 SCALE LABEL INFO'!K$2:K$65,MATCH($A34,'40-15 SCALE LABEL INFO'!$A$2:$A$65,0))),"not found"),IF(H33="not found","not found",IF(H33="","","ditto"))))</f>
        <v/>
      </c>
    </row>
    <row r="35" spans="1:8" x14ac:dyDescent="0.35">
      <c r="A35" s="699"/>
      <c r="B35" s="768"/>
      <c r="C35" s="768"/>
      <c r="D35" s="768"/>
      <c r="E35" s="775"/>
      <c r="F35" s="778" t="str">
        <f>IF($A35="","",IF(NOT($A35=$A34),IFERROR(IF(INDEX('40-15 SCALE LABEL INFO'!I$2:I$65,MATCH($A35,'40-15 SCALE LABEL INFO'!$A$2:$A$65,0))="","",INDEX('40-15 SCALE LABEL INFO'!I$2:I$65,MATCH($A35,'40-15 SCALE LABEL INFO'!$A$2:$A$65,0))),"not found"),IF(F34="not found","not found",IF(F34="","","ditto"))))</f>
        <v/>
      </c>
      <c r="G35" s="779" t="str">
        <f>IF($A35="","",IF(NOT($A35=$A34),IFERROR(IF(INDEX('40-15 SCALE LABEL INFO'!J$2:J$65,MATCH($A35,'40-15 SCALE LABEL INFO'!$A$2:$A$65,0))="","",INDEX('40-15 SCALE LABEL INFO'!J$2:J$65,MATCH($A35,'40-15 SCALE LABEL INFO'!$A$2:$A$65,0))),"not found"),IF(G34="not found","not found",IF(G34="","","ditto"))))</f>
        <v/>
      </c>
      <c r="H35" s="772" t="str">
        <f>IF($A35="","",IF(NOT($A35=$A34),IFERROR(IF(INDEX('40-15 SCALE LABEL INFO'!K$2:K$65,MATCH($A35,'40-15 SCALE LABEL INFO'!$A$2:$A$65,0))="","",INDEX('40-15 SCALE LABEL INFO'!K$2:K$65,MATCH($A35,'40-15 SCALE LABEL INFO'!$A$2:$A$65,0))),"not found"),IF(H34="not found","not found",IF(H34="","","ditto"))))</f>
        <v/>
      </c>
    </row>
    <row r="36" spans="1:8" x14ac:dyDescent="0.35">
      <c r="A36" s="699"/>
      <c r="B36" s="768"/>
      <c r="C36" s="768"/>
      <c r="D36" s="768"/>
      <c r="E36" s="775"/>
      <c r="F36" s="778" t="str">
        <f>IF($A36="","",IF(NOT($A36=$A35),IFERROR(IF(INDEX('40-15 SCALE LABEL INFO'!I$2:I$65,MATCH($A36,'40-15 SCALE LABEL INFO'!$A$2:$A$65,0))="","",INDEX('40-15 SCALE LABEL INFO'!I$2:I$65,MATCH($A36,'40-15 SCALE LABEL INFO'!$A$2:$A$65,0))),"not found"),IF(F35="not found","not found",IF(F35="","","ditto"))))</f>
        <v/>
      </c>
      <c r="G36" s="779" t="str">
        <f>IF($A36="","",IF(NOT($A36=$A35),IFERROR(IF(INDEX('40-15 SCALE LABEL INFO'!J$2:J$65,MATCH($A36,'40-15 SCALE LABEL INFO'!$A$2:$A$65,0))="","",INDEX('40-15 SCALE LABEL INFO'!J$2:J$65,MATCH($A36,'40-15 SCALE LABEL INFO'!$A$2:$A$65,0))),"not found"),IF(G35="not found","not found",IF(G35="","","ditto"))))</f>
        <v/>
      </c>
      <c r="H36" s="772" t="str">
        <f>IF($A36="","",IF(NOT($A36=$A35),IFERROR(IF(INDEX('40-15 SCALE LABEL INFO'!K$2:K$65,MATCH($A36,'40-15 SCALE LABEL INFO'!$A$2:$A$65,0))="","",INDEX('40-15 SCALE LABEL INFO'!K$2:K$65,MATCH($A36,'40-15 SCALE LABEL INFO'!$A$2:$A$65,0))),"not found"),IF(H35="not found","not found",IF(H35="","","ditto"))))</f>
        <v/>
      </c>
    </row>
    <row r="37" spans="1:8" x14ac:dyDescent="0.35">
      <c r="A37" s="699"/>
      <c r="B37" s="768"/>
      <c r="C37" s="768"/>
      <c r="D37" s="768"/>
      <c r="E37" s="775"/>
      <c r="F37" s="778" t="str">
        <f>IF($A37="","",IF(NOT($A37=$A36),IFERROR(IF(INDEX('40-15 SCALE LABEL INFO'!I$2:I$65,MATCH($A37,'40-15 SCALE LABEL INFO'!$A$2:$A$65,0))="","",INDEX('40-15 SCALE LABEL INFO'!I$2:I$65,MATCH($A37,'40-15 SCALE LABEL INFO'!$A$2:$A$65,0))),"not found"),IF(F36="not found","not found",IF(F36="","","ditto"))))</f>
        <v/>
      </c>
      <c r="G37" s="779" t="str">
        <f>IF($A37="","",IF(NOT($A37=$A36),IFERROR(IF(INDEX('40-15 SCALE LABEL INFO'!J$2:J$65,MATCH($A37,'40-15 SCALE LABEL INFO'!$A$2:$A$65,0))="","",INDEX('40-15 SCALE LABEL INFO'!J$2:J$65,MATCH($A37,'40-15 SCALE LABEL INFO'!$A$2:$A$65,0))),"not found"),IF(G36="not found","not found",IF(G36="","","ditto"))))</f>
        <v/>
      </c>
      <c r="H37" s="772" t="str">
        <f>IF($A37="","",IF(NOT($A37=$A36),IFERROR(IF(INDEX('40-15 SCALE LABEL INFO'!K$2:K$65,MATCH($A37,'40-15 SCALE LABEL INFO'!$A$2:$A$65,0))="","",INDEX('40-15 SCALE LABEL INFO'!K$2:K$65,MATCH($A37,'40-15 SCALE LABEL INFO'!$A$2:$A$65,0))),"not found"),IF(H36="not found","not found",IF(H36="","","ditto"))))</f>
        <v/>
      </c>
    </row>
    <row r="38" spans="1:8" x14ac:dyDescent="0.35">
      <c r="A38" s="699"/>
      <c r="B38" s="768"/>
      <c r="C38" s="768"/>
      <c r="D38" s="768"/>
      <c r="E38" s="775"/>
      <c r="F38" s="778" t="str">
        <f>IF($A38="","",IF(NOT($A38=$A37),IFERROR(IF(INDEX('40-15 SCALE LABEL INFO'!I$2:I$65,MATCH($A38,'40-15 SCALE LABEL INFO'!$A$2:$A$65,0))="","",INDEX('40-15 SCALE LABEL INFO'!I$2:I$65,MATCH($A38,'40-15 SCALE LABEL INFO'!$A$2:$A$65,0))),"not found"),IF(F37="not found","not found",IF(F37="","","ditto"))))</f>
        <v/>
      </c>
      <c r="G38" s="779" t="str">
        <f>IF($A38="","",IF(NOT($A38=$A37),IFERROR(IF(INDEX('40-15 SCALE LABEL INFO'!J$2:J$65,MATCH($A38,'40-15 SCALE LABEL INFO'!$A$2:$A$65,0))="","",INDEX('40-15 SCALE LABEL INFO'!J$2:J$65,MATCH($A38,'40-15 SCALE LABEL INFO'!$A$2:$A$65,0))),"not found"),IF(G37="not found","not found",IF(G37="","","ditto"))))</f>
        <v/>
      </c>
      <c r="H38" s="772" t="str">
        <f>IF($A38="","",IF(NOT($A38=$A37),IFERROR(IF(INDEX('40-15 SCALE LABEL INFO'!K$2:K$65,MATCH($A38,'40-15 SCALE LABEL INFO'!$A$2:$A$65,0))="","",INDEX('40-15 SCALE LABEL INFO'!K$2:K$65,MATCH($A38,'40-15 SCALE LABEL INFO'!$A$2:$A$65,0))),"not found"),IF(H37="not found","not found",IF(H37="","","ditto"))))</f>
        <v/>
      </c>
    </row>
    <row r="39" spans="1:8" x14ac:dyDescent="0.35">
      <c r="A39" s="699"/>
      <c r="B39" s="768"/>
      <c r="C39" s="768"/>
      <c r="D39" s="768"/>
      <c r="E39" s="775"/>
      <c r="F39" s="778" t="str">
        <f>IF($A39="","",IF(NOT($A39=$A38),IFERROR(IF(INDEX('40-15 SCALE LABEL INFO'!I$2:I$65,MATCH($A39,'40-15 SCALE LABEL INFO'!$A$2:$A$65,0))="","",INDEX('40-15 SCALE LABEL INFO'!I$2:I$65,MATCH($A39,'40-15 SCALE LABEL INFO'!$A$2:$A$65,0))),"not found"),IF(F38="not found","not found",IF(F38="","","ditto"))))</f>
        <v/>
      </c>
      <c r="G39" s="779" t="str">
        <f>IF($A39="","",IF(NOT($A39=$A38),IFERROR(IF(INDEX('40-15 SCALE LABEL INFO'!J$2:J$65,MATCH($A39,'40-15 SCALE LABEL INFO'!$A$2:$A$65,0))="","",INDEX('40-15 SCALE LABEL INFO'!J$2:J$65,MATCH($A39,'40-15 SCALE LABEL INFO'!$A$2:$A$65,0))),"not found"),IF(G38="not found","not found",IF(G38="","","ditto"))))</f>
        <v/>
      </c>
      <c r="H39" s="772" t="str">
        <f>IF($A39="","",IF(NOT($A39=$A38),IFERROR(IF(INDEX('40-15 SCALE LABEL INFO'!K$2:K$65,MATCH($A39,'40-15 SCALE LABEL INFO'!$A$2:$A$65,0))="","",INDEX('40-15 SCALE LABEL INFO'!K$2:K$65,MATCH($A39,'40-15 SCALE LABEL INFO'!$A$2:$A$65,0))),"not found"),IF(H38="not found","not found",IF(H38="","","ditto"))))</f>
        <v/>
      </c>
    </row>
    <row r="40" spans="1:8" x14ac:dyDescent="0.35">
      <c r="A40" s="699"/>
      <c r="B40" s="768"/>
      <c r="C40" s="768"/>
      <c r="D40" s="768"/>
      <c r="E40" s="775"/>
      <c r="F40" s="778" t="str">
        <f>IF($A40="","",IF(NOT($A40=$A39),IFERROR(IF(INDEX('40-15 SCALE LABEL INFO'!I$2:I$65,MATCH($A40,'40-15 SCALE LABEL INFO'!$A$2:$A$65,0))="","",INDEX('40-15 SCALE LABEL INFO'!I$2:I$65,MATCH($A40,'40-15 SCALE LABEL INFO'!$A$2:$A$65,0))),"not found"),IF(F39="not found","not found",IF(F39="","","ditto"))))</f>
        <v/>
      </c>
      <c r="G40" s="779" t="str">
        <f>IF($A40="","",IF(NOT($A40=$A39),IFERROR(IF(INDEX('40-15 SCALE LABEL INFO'!J$2:J$65,MATCH($A40,'40-15 SCALE LABEL INFO'!$A$2:$A$65,0))="","",INDEX('40-15 SCALE LABEL INFO'!J$2:J$65,MATCH($A40,'40-15 SCALE LABEL INFO'!$A$2:$A$65,0))),"not found"),IF(G39="not found","not found",IF(G39="","","ditto"))))</f>
        <v/>
      </c>
      <c r="H40" s="772" t="str">
        <f>IF($A40="","",IF(NOT($A40=$A39),IFERROR(IF(INDEX('40-15 SCALE LABEL INFO'!K$2:K$65,MATCH($A40,'40-15 SCALE LABEL INFO'!$A$2:$A$65,0))="","",INDEX('40-15 SCALE LABEL INFO'!K$2:K$65,MATCH($A40,'40-15 SCALE LABEL INFO'!$A$2:$A$65,0))),"not found"),IF(H39="not found","not found",IF(H39="","","ditto"))))</f>
        <v/>
      </c>
    </row>
    <row r="41" spans="1:8" x14ac:dyDescent="0.35">
      <c r="A41" s="699"/>
      <c r="B41" s="768"/>
      <c r="C41" s="768"/>
      <c r="D41" s="768"/>
      <c r="E41" s="775"/>
      <c r="F41" s="778" t="str">
        <f>IF($A41="","",IF(NOT($A41=$A40),IFERROR(IF(INDEX('40-15 SCALE LABEL INFO'!I$2:I$65,MATCH($A41,'40-15 SCALE LABEL INFO'!$A$2:$A$65,0))="","",INDEX('40-15 SCALE LABEL INFO'!I$2:I$65,MATCH($A41,'40-15 SCALE LABEL INFO'!$A$2:$A$65,0))),"not found"),IF(F40="not found","not found",IF(F40="","","ditto"))))</f>
        <v/>
      </c>
      <c r="G41" s="779" t="str">
        <f>IF($A41="","",IF(NOT($A41=$A40),IFERROR(IF(INDEX('40-15 SCALE LABEL INFO'!J$2:J$65,MATCH($A41,'40-15 SCALE LABEL INFO'!$A$2:$A$65,0))="","",INDEX('40-15 SCALE LABEL INFO'!J$2:J$65,MATCH($A41,'40-15 SCALE LABEL INFO'!$A$2:$A$65,0))),"not found"),IF(G40="not found","not found",IF(G40="","","ditto"))))</f>
        <v/>
      </c>
      <c r="H41" s="772" t="str">
        <f>IF($A41="","",IF(NOT($A41=$A40),IFERROR(IF(INDEX('40-15 SCALE LABEL INFO'!K$2:K$65,MATCH($A41,'40-15 SCALE LABEL INFO'!$A$2:$A$65,0))="","",INDEX('40-15 SCALE LABEL INFO'!K$2:K$65,MATCH($A41,'40-15 SCALE LABEL INFO'!$A$2:$A$65,0))),"not found"),IF(H40="not found","not found",IF(H40="","","ditto"))))</f>
        <v/>
      </c>
    </row>
    <row r="42" spans="1:8" x14ac:dyDescent="0.35">
      <c r="A42" s="699"/>
      <c r="B42" s="768"/>
      <c r="C42" s="768"/>
      <c r="D42" s="768"/>
      <c r="E42" s="775"/>
      <c r="F42" s="778" t="str">
        <f>IF($A42="","",IF(NOT($A42=$A41),IFERROR(IF(INDEX('40-15 SCALE LABEL INFO'!I$2:I$65,MATCH($A42,'40-15 SCALE LABEL INFO'!$A$2:$A$65,0))="","",INDEX('40-15 SCALE LABEL INFO'!I$2:I$65,MATCH($A42,'40-15 SCALE LABEL INFO'!$A$2:$A$65,0))),"not found"),IF(F41="not found","not found",IF(F41="","","ditto"))))</f>
        <v/>
      </c>
      <c r="G42" s="779" t="str">
        <f>IF($A42="","",IF(NOT($A42=$A41),IFERROR(IF(INDEX('40-15 SCALE LABEL INFO'!J$2:J$65,MATCH($A42,'40-15 SCALE LABEL INFO'!$A$2:$A$65,0))="","",INDEX('40-15 SCALE LABEL INFO'!J$2:J$65,MATCH($A42,'40-15 SCALE LABEL INFO'!$A$2:$A$65,0))),"not found"),IF(G41="not found","not found",IF(G41="","","ditto"))))</f>
        <v/>
      </c>
      <c r="H42" s="772" t="str">
        <f>IF($A42="","",IF(NOT($A42=$A41),IFERROR(IF(INDEX('40-15 SCALE LABEL INFO'!K$2:K$65,MATCH($A42,'40-15 SCALE LABEL INFO'!$A$2:$A$65,0))="","",INDEX('40-15 SCALE LABEL INFO'!K$2:K$65,MATCH($A42,'40-15 SCALE LABEL INFO'!$A$2:$A$65,0))),"not found"),IF(H41="not found","not found",IF(H41="","","ditto"))))</f>
        <v/>
      </c>
    </row>
    <row r="43" spans="1:8" x14ac:dyDescent="0.35">
      <c r="A43" s="699"/>
      <c r="B43" s="768"/>
      <c r="C43" s="768"/>
      <c r="D43" s="768"/>
      <c r="E43" s="775"/>
      <c r="F43" s="778" t="str">
        <f>IF($A43="","",IF(NOT($A43=$A42),IFERROR(IF(INDEX('40-15 SCALE LABEL INFO'!I$2:I$65,MATCH($A43,'40-15 SCALE LABEL INFO'!$A$2:$A$65,0))="","",INDEX('40-15 SCALE LABEL INFO'!I$2:I$65,MATCH($A43,'40-15 SCALE LABEL INFO'!$A$2:$A$65,0))),"not found"),IF(F42="not found","not found",IF(F42="","","ditto"))))</f>
        <v/>
      </c>
      <c r="G43" s="779" t="str">
        <f>IF($A43="","",IF(NOT($A43=$A42),IFERROR(IF(INDEX('40-15 SCALE LABEL INFO'!J$2:J$65,MATCH($A43,'40-15 SCALE LABEL INFO'!$A$2:$A$65,0))="","",INDEX('40-15 SCALE LABEL INFO'!J$2:J$65,MATCH($A43,'40-15 SCALE LABEL INFO'!$A$2:$A$65,0))),"not found"),IF(G42="not found","not found",IF(G42="","","ditto"))))</f>
        <v/>
      </c>
      <c r="H43" s="772" t="str">
        <f>IF($A43="","",IF(NOT($A43=$A42),IFERROR(IF(INDEX('40-15 SCALE LABEL INFO'!K$2:K$65,MATCH($A43,'40-15 SCALE LABEL INFO'!$A$2:$A$65,0))="","",INDEX('40-15 SCALE LABEL INFO'!K$2:K$65,MATCH($A43,'40-15 SCALE LABEL INFO'!$A$2:$A$65,0))),"not found"),IF(H42="not found","not found",IF(H42="","","ditto"))))</f>
        <v/>
      </c>
    </row>
    <row r="44" spans="1:8" x14ac:dyDescent="0.35">
      <c r="A44" s="699"/>
      <c r="B44" s="768"/>
      <c r="C44" s="768"/>
      <c r="D44" s="768"/>
      <c r="E44" s="775"/>
      <c r="F44" s="778" t="str">
        <f>IF($A44="","",IF(NOT($A44=$A43),IFERROR(IF(INDEX('40-15 SCALE LABEL INFO'!I$2:I$65,MATCH($A44,'40-15 SCALE LABEL INFO'!$A$2:$A$65,0))="","",INDEX('40-15 SCALE LABEL INFO'!I$2:I$65,MATCH($A44,'40-15 SCALE LABEL INFO'!$A$2:$A$65,0))),"not found"),IF(F43="not found","not found",IF(F43="","","ditto"))))</f>
        <v/>
      </c>
      <c r="G44" s="779" t="str">
        <f>IF($A44="","",IF(NOT($A44=$A43),IFERROR(IF(INDEX('40-15 SCALE LABEL INFO'!J$2:J$65,MATCH($A44,'40-15 SCALE LABEL INFO'!$A$2:$A$65,0))="","",INDEX('40-15 SCALE LABEL INFO'!J$2:J$65,MATCH($A44,'40-15 SCALE LABEL INFO'!$A$2:$A$65,0))),"not found"),IF(G43="not found","not found",IF(G43="","","ditto"))))</f>
        <v/>
      </c>
      <c r="H44" s="772" t="str">
        <f>IF($A44="","",IF(NOT($A44=$A43),IFERROR(IF(INDEX('40-15 SCALE LABEL INFO'!K$2:K$65,MATCH($A44,'40-15 SCALE LABEL INFO'!$A$2:$A$65,0))="","",INDEX('40-15 SCALE LABEL INFO'!K$2:K$65,MATCH($A44,'40-15 SCALE LABEL INFO'!$A$2:$A$65,0))),"not found"),IF(H43="not found","not found",IF(H43="","","ditto"))))</f>
        <v/>
      </c>
    </row>
    <row r="45" spans="1:8" x14ac:dyDescent="0.35">
      <c r="A45" s="699"/>
      <c r="B45" s="768"/>
      <c r="C45" s="768"/>
      <c r="D45" s="768"/>
      <c r="E45" s="775"/>
      <c r="F45" s="778" t="str">
        <f>IF($A45="","",IF(NOT($A45=$A44),IFERROR(IF(INDEX('40-15 SCALE LABEL INFO'!I$2:I$65,MATCH($A45,'40-15 SCALE LABEL INFO'!$A$2:$A$65,0))="","",INDEX('40-15 SCALE LABEL INFO'!I$2:I$65,MATCH($A45,'40-15 SCALE LABEL INFO'!$A$2:$A$65,0))),"not found"),IF(F44="not found","not found",IF(F44="","","ditto"))))</f>
        <v/>
      </c>
      <c r="G45" s="779" t="str">
        <f>IF($A45="","",IF(NOT($A45=$A44),IFERROR(IF(INDEX('40-15 SCALE LABEL INFO'!J$2:J$65,MATCH($A45,'40-15 SCALE LABEL INFO'!$A$2:$A$65,0))="","",INDEX('40-15 SCALE LABEL INFO'!J$2:J$65,MATCH($A45,'40-15 SCALE LABEL INFO'!$A$2:$A$65,0))),"not found"),IF(G44="not found","not found",IF(G44="","","ditto"))))</f>
        <v/>
      </c>
      <c r="H45" s="772" t="str">
        <f>IF($A45="","",IF(NOT($A45=$A44),IFERROR(IF(INDEX('40-15 SCALE LABEL INFO'!K$2:K$65,MATCH($A45,'40-15 SCALE LABEL INFO'!$A$2:$A$65,0))="","",INDEX('40-15 SCALE LABEL INFO'!K$2:K$65,MATCH($A45,'40-15 SCALE LABEL INFO'!$A$2:$A$65,0))),"not found"),IF(H44="not found","not found",IF(H44="","","ditto"))))</f>
        <v/>
      </c>
    </row>
    <row r="46" spans="1:8" x14ac:dyDescent="0.35">
      <c r="A46" s="699"/>
      <c r="B46" s="768"/>
      <c r="C46" s="768"/>
      <c r="D46" s="768"/>
      <c r="E46" s="775"/>
      <c r="F46" s="778" t="str">
        <f>IF($A46="","",IF(NOT($A46=$A45),IFERROR(IF(INDEX('40-15 SCALE LABEL INFO'!I$2:I$65,MATCH($A46,'40-15 SCALE LABEL INFO'!$A$2:$A$65,0))="","",INDEX('40-15 SCALE LABEL INFO'!I$2:I$65,MATCH($A46,'40-15 SCALE LABEL INFO'!$A$2:$A$65,0))),"not found"),IF(F45="not found","not found",IF(F45="","","ditto"))))</f>
        <v/>
      </c>
      <c r="G46" s="779" t="str">
        <f>IF($A46="","",IF(NOT($A46=$A45),IFERROR(IF(INDEX('40-15 SCALE LABEL INFO'!J$2:J$65,MATCH($A46,'40-15 SCALE LABEL INFO'!$A$2:$A$65,0))="","",INDEX('40-15 SCALE LABEL INFO'!J$2:J$65,MATCH($A46,'40-15 SCALE LABEL INFO'!$A$2:$A$65,0))),"not found"),IF(G45="not found","not found",IF(G45="","","ditto"))))</f>
        <v/>
      </c>
      <c r="H46" s="772" t="str">
        <f>IF($A46="","",IF(NOT($A46=$A45),IFERROR(IF(INDEX('40-15 SCALE LABEL INFO'!K$2:K$65,MATCH($A46,'40-15 SCALE LABEL INFO'!$A$2:$A$65,0))="","",INDEX('40-15 SCALE LABEL INFO'!K$2:K$65,MATCH($A46,'40-15 SCALE LABEL INFO'!$A$2:$A$65,0))),"not found"),IF(H45="not found","not found",IF(H45="","","ditto"))))</f>
        <v/>
      </c>
    </row>
    <row r="47" spans="1:8" x14ac:dyDescent="0.35">
      <c r="A47" s="699"/>
      <c r="B47" s="768"/>
      <c r="C47" s="768"/>
      <c r="D47" s="768"/>
      <c r="E47" s="775"/>
      <c r="F47" s="778" t="str">
        <f>IF($A47="","",IF(NOT($A47=$A46),IFERROR(IF(INDEX('40-15 SCALE LABEL INFO'!I$2:I$65,MATCH($A47,'40-15 SCALE LABEL INFO'!$A$2:$A$65,0))="","",INDEX('40-15 SCALE LABEL INFO'!I$2:I$65,MATCH($A47,'40-15 SCALE LABEL INFO'!$A$2:$A$65,0))),"not found"),IF(F46="not found","not found",IF(F46="","","ditto"))))</f>
        <v/>
      </c>
      <c r="G47" s="779" t="str">
        <f>IF($A47="","",IF(NOT($A47=$A46),IFERROR(IF(INDEX('40-15 SCALE LABEL INFO'!J$2:J$65,MATCH($A47,'40-15 SCALE LABEL INFO'!$A$2:$A$65,0))="","",INDEX('40-15 SCALE LABEL INFO'!J$2:J$65,MATCH($A47,'40-15 SCALE LABEL INFO'!$A$2:$A$65,0))),"not found"),IF(G46="not found","not found",IF(G46="","","ditto"))))</f>
        <v/>
      </c>
      <c r="H47" s="772" t="str">
        <f>IF($A47="","",IF(NOT($A47=$A46),IFERROR(IF(INDEX('40-15 SCALE LABEL INFO'!K$2:K$65,MATCH($A47,'40-15 SCALE LABEL INFO'!$A$2:$A$65,0))="","",INDEX('40-15 SCALE LABEL INFO'!K$2:K$65,MATCH($A47,'40-15 SCALE LABEL INFO'!$A$2:$A$65,0))),"not found"),IF(H46="not found","not found",IF(H46="","","ditto"))))</f>
        <v/>
      </c>
    </row>
    <row r="48" spans="1:8" x14ac:dyDescent="0.35">
      <c r="A48" s="699"/>
      <c r="B48" s="768"/>
      <c r="C48" s="768"/>
      <c r="D48" s="768"/>
      <c r="E48" s="775"/>
      <c r="F48" s="778" t="str">
        <f>IF($A48="","",IF(NOT($A48=$A47),IFERROR(IF(INDEX('40-15 SCALE LABEL INFO'!I$2:I$65,MATCH($A48,'40-15 SCALE LABEL INFO'!$A$2:$A$65,0))="","",INDEX('40-15 SCALE LABEL INFO'!I$2:I$65,MATCH($A48,'40-15 SCALE LABEL INFO'!$A$2:$A$65,0))),"not found"),IF(F47="not found","not found",IF(F47="","","ditto"))))</f>
        <v/>
      </c>
      <c r="G48" s="779" t="str">
        <f>IF($A48="","",IF(NOT($A48=$A47),IFERROR(IF(INDEX('40-15 SCALE LABEL INFO'!J$2:J$65,MATCH($A48,'40-15 SCALE LABEL INFO'!$A$2:$A$65,0))="","",INDEX('40-15 SCALE LABEL INFO'!J$2:J$65,MATCH($A48,'40-15 SCALE LABEL INFO'!$A$2:$A$65,0))),"not found"),IF(G47="not found","not found",IF(G47="","","ditto"))))</f>
        <v/>
      </c>
      <c r="H48" s="772" t="str">
        <f>IF($A48="","",IF(NOT($A48=$A47),IFERROR(IF(INDEX('40-15 SCALE LABEL INFO'!K$2:K$65,MATCH($A48,'40-15 SCALE LABEL INFO'!$A$2:$A$65,0))="","",INDEX('40-15 SCALE LABEL INFO'!K$2:K$65,MATCH($A48,'40-15 SCALE LABEL INFO'!$A$2:$A$65,0))),"not found"),IF(H47="not found","not found",IF(H47="","","ditto"))))</f>
        <v/>
      </c>
    </row>
    <row r="49" spans="1:8" x14ac:dyDescent="0.35">
      <c r="A49" s="699"/>
      <c r="B49" s="768"/>
      <c r="C49" s="768"/>
      <c r="D49" s="768"/>
      <c r="E49" s="775"/>
      <c r="F49" s="778" t="str">
        <f>IF($A49="","",IF(NOT($A49=$A48),IFERROR(IF(INDEX('40-15 SCALE LABEL INFO'!I$2:I$65,MATCH($A49,'40-15 SCALE LABEL INFO'!$A$2:$A$65,0))="","",INDEX('40-15 SCALE LABEL INFO'!I$2:I$65,MATCH($A49,'40-15 SCALE LABEL INFO'!$A$2:$A$65,0))),"not found"),IF(F48="not found","not found",IF(F48="","","ditto"))))</f>
        <v/>
      </c>
      <c r="G49" s="779" t="str">
        <f>IF($A49="","",IF(NOT($A49=$A48),IFERROR(IF(INDEX('40-15 SCALE LABEL INFO'!J$2:J$65,MATCH($A49,'40-15 SCALE LABEL INFO'!$A$2:$A$65,0))="","",INDEX('40-15 SCALE LABEL INFO'!J$2:J$65,MATCH($A49,'40-15 SCALE LABEL INFO'!$A$2:$A$65,0))),"not found"),IF(G48="not found","not found",IF(G48="","","ditto"))))</f>
        <v/>
      </c>
      <c r="H49" s="772" t="str">
        <f>IF($A49="","",IF(NOT($A49=$A48),IFERROR(IF(INDEX('40-15 SCALE LABEL INFO'!K$2:K$65,MATCH($A49,'40-15 SCALE LABEL INFO'!$A$2:$A$65,0))="","",INDEX('40-15 SCALE LABEL INFO'!K$2:K$65,MATCH($A49,'40-15 SCALE LABEL INFO'!$A$2:$A$65,0))),"not found"),IF(H48="not found","not found",IF(H48="","","ditto"))))</f>
        <v/>
      </c>
    </row>
    <row r="50" spans="1:8" x14ac:dyDescent="0.35">
      <c r="A50" s="699"/>
      <c r="B50" s="768"/>
      <c r="C50" s="768"/>
      <c r="D50" s="768"/>
      <c r="E50" s="775"/>
      <c r="F50" s="778" t="str">
        <f>IF($A50="","",IF(NOT($A50=$A49),IFERROR(IF(INDEX('40-15 SCALE LABEL INFO'!I$2:I$65,MATCH($A50,'40-15 SCALE LABEL INFO'!$A$2:$A$65,0))="","",INDEX('40-15 SCALE LABEL INFO'!I$2:I$65,MATCH($A50,'40-15 SCALE LABEL INFO'!$A$2:$A$65,0))),"not found"),IF(F49="not found","not found",IF(F49="","","ditto"))))</f>
        <v/>
      </c>
      <c r="G50" s="779" t="str">
        <f>IF($A50="","",IF(NOT($A50=$A49),IFERROR(IF(INDEX('40-15 SCALE LABEL INFO'!J$2:J$65,MATCH($A50,'40-15 SCALE LABEL INFO'!$A$2:$A$65,0))="","",INDEX('40-15 SCALE LABEL INFO'!J$2:J$65,MATCH($A50,'40-15 SCALE LABEL INFO'!$A$2:$A$65,0))),"not found"),IF(G49="not found","not found",IF(G49="","","ditto"))))</f>
        <v/>
      </c>
      <c r="H50" s="772" t="str">
        <f>IF($A50="","",IF(NOT($A50=$A49),IFERROR(IF(INDEX('40-15 SCALE LABEL INFO'!K$2:K$65,MATCH($A50,'40-15 SCALE LABEL INFO'!$A$2:$A$65,0))="","",INDEX('40-15 SCALE LABEL INFO'!K$2:K$65,MATCH($A50,'40-15 SCALE LABEL INFO'!$A$2:$A$65,0))),"not found"),IF(H49="not found","not found",IF(H49="","","ditto"))))</f>
        <v/>
      </c>
    </row>
    <row r="51" spans="1:8" x14ac:dyDescent="0.35">
      <c r="A51" s="699"/>
      <c r="B51" s="768"/>
      <c r="C51" s="768"/>
      <c r="D51" s="768"/>
      <c r="E51" s="775"/>
      <c r="F51" s="778" t="str">
        <f>IF($A51="","",IF(NOT($A51=$A50),IFERROR(IF(INDEX('40-15 SCALE LABEL INFO'!I$2:I$65,MATCH($A51,'40-15 SCALE LABEL INFO'!$A$2:$A$65,0))="","",INDEX('40-15 SCALE LABEL INFO'!I$2:I$65,MATCH($A51,'40-15 SCALE LABEL INFO'!$A$2:$A$65,0))),"not found"),IF(F50="not found","not found",IF(F50="","","ditto"))))</f>
        <v/>
      </c>
      <c r="G51" s="779" t="str">
        <f>IF($A51="","",IF(NOT($A51=$A50),IFERROR(IF(INDEX('40-15 SCALE LABEL INFO'!J$2:J$65,MATCH($A51,'40-15 SCALE LABEL INFO'!$A$2:$A$65,0))="","",INDEX('40-15 SCALE LABEL INFO'!J$2:J$65,MATCH($A51,'40-15 SCALE LABEL INFO'!$A$2:$A$65,0))),"not found"),IF(G50="not found","not found",IF(G50="","","ditto"))))</f>
        <v/>
      </c>
      <c r="H51" s="772" t="str">
        <f>IF($A51="","",IF(NOT($A51=$A50),IFERROR(IF(INDEX('40-15 SCALE LABEL INFO'!K$2:K$65,MATCH($A51,'40-15 SCALE LABEL INFO'!$A$2:$A$65,0))="","",INDEX('40-15 SCALE LABEL INFO'!K$2:K$65,MATCH($A51,'40-15 SCALE LABEL INFO'!$A$2:$A$65,0))),"not found"),IF(H50="not found","not found",IF(H50="","","ditto"))))</f>
        <v/>
      </c>
    </row>
    <row r="52" spans="1:8" x14ac:dyDescent="0.35">
      <c r="A52" s="699"/>
      <c r="B52" s="768"/>
      <c r="C52" s="768"/>
      <c r="D52" s="768"/>
      <c r="E52" s="775"/>
      <c r="F52" s="778" t="str">
        <f>IF($A52="","",IF(NOT($A52=$A51),IFERROR(IF(INDEX('40-15 SCALE LABEL INFO'!I$2:I$65,MATCH($A52,'40-15 SCALE LABEL INFO'!$A$2:$A$65,0))="","",INDEX('40-15 SCALE LABEL INFO'!I$2:I$65,MATCH($A52,'40-15 SCALE LABEL INFO'!$A$2:$A$65,0))),"not found"),IF(F51="not found","not found",IF(F51="","","ditto"))))</f>
        <v/>
      </c>
      <c r="G52" s="779" t="str">
        <f>IF($A52="","",IF(NOT($A52=$A51),IFERROR(IF(INDEX('40-15 SCALE LABEL INFO'!J$2:J$65,MATCH($A52,'40-15 SCALE LABEL INFO'!$A$2:$A$65,0))="","",INDEX('40-15 SCALE LABEL INFO'!J$2:J$65,MATCH($A52,'40-15 SCALE LABEL INFO'!$A$2:$A$65,0))),"not found"),IF(G51="not found","not found",IF(G51="","","ditto"))))</f>
        <v/>
      </c>
      <c r="H52" s="772" t="str">
        <f>IF($A52="","",IF(NOT($A52=$A51),IFERROR(IF(INDEX('40-15 SCALE LABEL INFO'!K$2:K$65,MATCH($A52,'40-15 SCALE LABEL INFO'!$A$2:$A$65,0))="","",INDEX('40-15 SCALE LABEL INFO'!K$2:K$65,MATCH($A52,'40-15 SCALE LABEL INFO'!$A$2:$A$65,0))),"not found"),IF(H51="not found","not found",IF(H51="","","ditto"))))</f>
        <v/>
      </c>
    </row>
    <row r="53" spans="1:8" x14ac:dyDescent="0.35">
      <c r="A53" s="699"/>
      <c r="B53" s="768"/>
      <c r="C53" s="768"/>
      <c r="D53" s="768"/>
      <c r="E53" s="775"/>
      <c r="F53" s="778" t="str">
        <f>IF($A53="","",IF(NOT($A53=$A52),IFERROR(IF(INDEX('40-15 SCALE LABEL INFO'!I$2:I$65,MATCH($A53,'40-15 SCALE LABEL INFO'!$A$2:$A$65,0))="","",INDEX('40-15 SCALE LABEL INFO'!I$2:I$65,MATCH($A53,'40-15 SCALE LABEL INFO'!$A$2:$A$65,0))),"not found"),IF(F52="not found","not found",IF(F52="","","ditto"))))</f>
        <v/>
      </c>
      <c r="G53" s="779" t="str">
        <f>IF($A53="","",IF(NOT($A53=$A52),IFERROR(IF(INDEX('40-15 SCALE LABEL INFO'!J$2:J$65,MATCH($A53,'40-15 SCALE LABEL INFO'!$A$2:$A$65,0))="","",INDEX('40-15 SCALE LABEL INFO'!J$2:J$65,MATCH($A53,'40-15 SCALE LABEL INFO'!$A$2:$A$65,0))),"not found"),IF(G52="not found","not found",IF(G52="","","ditto"))))</f>
        <v/>
      </c>
      <c r="H53" s="772" t="str">
        <f>IF($A53="","",IF(NOT($A53=$A52),IFERROR(IF(INDEX('40-15 SCALE LABEL INFO'!K$2:K$65,MATCH($A53,'40-15 SCALE LABEL INFO'!$A$2:$A$65,0))="","",INDEX('40-15 SCALE LABEL INFO'!K$2:K$65,MATCH($A53,'40-15 SCALE LABEL INFO'!$A$2:$A$65,0))),"not found"),IF(H52="not found","not found",IF(H52="","","ditto"))))</f>
        <v/>
      </c>
    </row>
    <row r="54" spans="1:8" x14ac:dyDescent="0.35">
      <c r="A54" s="699"/>
      <c r="B54" s="768"/>
      <c r="C54" s="768"/>
      <c r="D54" s="768"/>
      <c r="E54" s="775"/>
      <c r="F54" s="778" t="str">
        <f>IF($A54="","",IF(NOT($A54=$A53),IFERROR(IF(INDEX('40-15 SCALE LABEL INFO'!I$2:I$65,MATCH($A54,'40-15 SCALE LABEL INFO'!$A$2:$A$65,0))="","",INDEX('40-15 SCALE LABEL INFO'!I$2:I$65,MATCH($A54,'40-15 SCALE LABEL INFO'!$A$2:$A$65,0))),"not found"),IF(F53="not found","not found",IF(F53="","","ditto"))))</f>
        <v/>
      </c>
      <c r="G54" s="779" t="str">
        <f>IF($A54="","",IF(NOT($A54=$A53),IFERROR(IF(INDEX('40-15 SCALE LABEL INFO'!J$2:J$65,MATCH($A54,'40-15 SCALE LABEL INFO'!$A$2:$A$65,0))="","",INDEX('40-15 SCALE LABEL INFO'!J$2:J$65,MATCH($A54,'40-15 SCALE LABEL INFO'!$A$2:$A$65,0))),"not found"),IF(G53="not found","not found",IF(G53="","","ditto"))))</f>
        <v/>
      </c>
      <c r="H54" s="772" t="str">
        <f>IF($A54="","",IF(NOT($A54=$A53),IFERROR(IF(INDEX('40-15 SCALE LABEL INFO'!K$2:K$65,MATCH($A54,'40-15 SCALE LABEL INFO'!$A$2:$A$65,0))="","",INDEX('40-15 SCALE LABEL INFO'!K$2:K$65,MATCH($A54,'40-15 SCALE LABEL INFO'!$A$2:$A$65,0))),"not found"),IF(H53="not found","not found",IF(H53="","","ditto"))))</f>
        <v/>
      </c>
    </row>
    <row r="55" spans="1:8" x14ac:dyDescent="0.35">
      <c r="A55" s="699"/>
      <c r="B55" s="768"/>
      <c r="C55" s="768"/>
      <c r="D55" s="768"/>
      <c r="E55" s="775"/>
      <c r="F55" s="778" t="str">
        <f>IF($A55="","",IF(NOT($A55=$A54),IFERROR(IF(INDEX('40-15 SCALE LABEL INFO'!I$2:I$65,MATCH($A55,'40-15 SCALE LABEL INFO'!$A$2:$A$65,0))="","",INDEX('40-15 SCALE LABEL INFO'!I$2:I$65,MATCH($A55,'40-15 SCALE LABEL INFO'!$A$2:$A$65,0))),"not found"),IF(F54="not found","not found",IF(F54="","","ditto"))))</f>
        <v/>
      </c>
      <c r="G55" s="779" t="str">
        <f>IF($A55="","",IF(NOT($A55=$A54),IFERROR(IF(INDEX('40-15 SCALE LABEL INFO'!J$2:J$65,MATCH($A55,'40-15 SCALE LABEL INFO'!$A$2:$A$65,0))="","",INDEX('40-15 SCALE LABEL INFO'!J$2:J$65,MATCH($A55,'40-15 SCALE LABEL INFO'!$A$2:$A$65,0))),"not found"),IF(G54="not found","not found",IF(G54="","","ditto"))))</f>
        <v/>
      </c>
      <c r="H55" s="772" t="str">
        <f>IF($A55="","",IF(NOT($A55=$A54),IFERROR(IF(INDEX('40-15 SCALE LABEL INFO'!K$2:K$65,MATCH($A55,'40-15 SCALE LABEL INFO'!$A$2:$A$65,0))="","",INDEX('40-15 SCALE LABEL INFO'!K$2:K$65,MATCH($A55,'40-15 SCALE LABEL INFO'!$A$2:$A$65,0))),"not found"),IF(H54="not found","not found",IF(H54="","","ditto"))))</f>
        <v/>
      </c>
    </row>
    <row r="56" spans="1:8" x14ac:dyDescent="0.35">
      <c r="A56" s="699"/>
      <c r="B56" s="768"/>
      <c r="C56" s="768"/>
      <c r="D56" s="768"/>
      <c r="E56" s="775"/>
      <c r="F56" s="778" t="str">
        <f>IF($A56="","",IF(NOT($A56=$A55),IFERROR(IF(INDEX('40-15 SCALE LABEL INFO'!I$2:I$65,MATCH($A56,'40-15 SCALE LABEL INFO'!$A$2:$A$65,0))="","",INDEX('40-15 SCALE LABEL INFO'!I$2:I$65,MATCH($A56,'40-15 SCALE LABEL INFO'!$A$2:$A$65,0))),"not found"),IF(F55="not found","not found",IF(F55="","","ditto"))))</f>
        <v/>
      </c>
      <c r="G56" s="779" t="str">
        <f>IF($A56="","",IF(NOT($A56=$A55),IFERROR(IF(INDEX('40-15 SCALE LABEL INFO'!J$2:J$65,MATCH($A56,'40-15 SCALE LABEL INFO'!$A$2:$A$65,0))="","",INDEX('40-15 SCALE LABEL INFO'!J$2:J$65,MATCH($A56,'40-15 SCALE LABEL INFO'!$A$2:$A$65,0))),"not found"),IF(G55="not found","not found",IF(G55="","","ditto"))))</f>
        <v/>
      </c>
      <c r="H56" s="772" t="str">
        <f>IF($A56="","",IF(NOT($A56=$A55),IFERROR(IF(INDEX('40-15 SCALE LABEL INFO'!K$2:K$65,MATCH($A56,'40-15 SCALE LABEL INFO'!$A$2:$A$65,0))="","",INDEX('40-15 SCALE LABEL INFO'!K$2:K$65,MATCH($A56,'40-15 SCALE LABEL INFO'!$A$2:$A$65,0))),"not found"),IF(H55="not found","not found",IF(H55="","","ditto"))))</f>
        <v/>
      </c>
    </row>
    <row r="57" spans="1:8" x14ac:dyDescent="0.35">
      <c r="A57" s="699"/>
      <c r="B57" s="768"/>
      <c r="C57" s="768"/>
      <c r="D57" s="768"/>
      <c r="E57" s="775"/>
      <c r="F57" s="778" t="str">
        <f>IF($A57="","",IF(NOT($A57=$A56),IFERROR(IF(INDEX('40-15 SCALE LABEL INFO'!I$2:I$65,MATCH($A57,'40-15 SCALE LABEL INFO'!$A$2:$A$65,0))="","",INDEX('40-15 SCALE LABEL INFO'!I$2:I$65,MATCH($A57,'40-15 SCALE LABEL INFO'!$A$2:$A$65,0))),"not found"),IF(F56="not found","not found",IF(F56="","","ditto"))))</f>
        <v/>
      </c>
      <c r="G57" s="779" t="str">
        <f>IF($A57="","",IF(NOT($A57=$A56),IFERROR(IF(INDEX('40-15 SCALE LABEL INFO'!J$2:J$65,MATCH($A57,'40-15 SCALE LABEL INFO'!$A$2:$A$65,0))="","",INDEX('40-15 SCALE LABEL INFO'!J$2:J$65,MATCH($A57,'40-15 SCALE LABEL INFO'!$A$2:$A$65,0))),"not found"),IF(G56="not found","not found",IF(G56="","","ditto"))))</f>
        <v/>
      </c>
      <c r="H57" s="772" t="str">
        <f>IF($A57="","",IF(NOT($A57=$A56),IFERROR(IF(INDEX('40-15 SCALE LABEL INFO'!K$2:K$65,MATCH($A57,'40-15 SCALE LABEL INFO'!$A$2:$A$65,0))="","",INDEX('40-15 SCALE LABEL INFO'!K$2:K$65,MATCH($A57,'40-15 SCALE LABEL INFO'!$A$2:$A$65,0))),"not found"),IF(H56="not found","not found",IF(H56="","","ditto"))))</f>
        <v/>
      </c>
    </row>
    <row r="58" spans="1:8" x14ac:dyDescent="0.35">
      <c r="A58" s="699"/>
      <c r="B58" s="768"/>
      <c r="C58" s="768"/>
      <c r="D58" s="768"/>
      <c r="E58" s="775"/>
      <c r="F58" s="778" t="str">
        <f>IF($A58="","",IF(NOT($A58=$A57),IFERROR(IF(INDEX('40-15 SCALE LABEL INFO'!I$2:I$65,MATCH($A58,'40-15 SCALE LABEL INFO'!$A$2:$A$65,0))="","",INDEX('40-15 SCALE LABEL INFO'!I$2:I$65,MATCH($A58,'40-15 SCALE LABEL INFO'!$A$2:$A$65,0))),"not found"),IF(F57="not found","not found",IF(F57="","","ditto"))))</f>
        <v/>
      </c>
      <c r="G58" s="779" t="str">
        <f>IF($A58="","",IF(NOT($A58=$A57),IFERROR(IF(INDEX('40-15 SCALE LABEL INFO'!J$2:J$65,MATCH($A58,'40-15 SCALE LABEL INFO'!$A$2:$A$65,0))="","",INDEX('40-15 SCALE LABEL INFO'!J$2:J$65,MATCH($A58,'40-15 SCALE LABEL INFO'!$A$2:$A$65,0))),"not found"),IF(G57="not found","not found",IF(G57="","","ditto"))))</f>
        <v/>
      </c>
      <c r="H58" s="772" t="str">
        <f>IF($A58="","",IF(NOT($A58=$A57),IFERROR(IF(INDEX('40-15 SCALE LABEL INFO'!K$2:K$65,MATCH($A58,'40-15 SCALE LABEL INFO'!$A$2:$A$65,0))="","",INDEX('40-15 SCALE LABEL INFO'!K$2:K$65,MATCH($A58,'40-15 SCALE LABEL INFO'!$A$2:$A$65,0))),"not found"),IF(H57="not found","not found",IF(H57="","","ditto"))))</f>
        <v/>
      </c>
    </row>
    <row r="59" spans="1:8" x14ac:dyDescent="0.35">
      <c r="A59" s="699"/>
      <c r="B59" s="768"/>
      <c r="C59" s="768"/>
      <c r="D59" s="768"/>
      <c r="E59" s="775"/>
      <c r="F59" s="778" t="str">
        <f>IF($A59="","",IF(NOT($A59=$A58),IFERROR(IF(INDEX('40-15 SCALE LABEL INFO'!I$2:I$65,MATCH($A59,'40-15 SCALE LABEL INFO'!$A$2:$A$65,0))="","",INDEX('40-15 SCALE LABEL INFO'!I$2:I$65,MATCH($A59,'40-15 SCALE LABEL INFO'!$A$2:$A$65,0))),"not found"),IF(F58="not found","not found",IF(F58="","","ditto"))))</f>
        <v/>
      </c>
      <c r="G59" s="779" t="str">
        <f>IF($A59="","",IF(NOT($A59=$A58),IFERROR(IF(INDEX('40-15 SCALE LABEL INFO'!J$2:J$65,MATCH($A59,'40-15 SCALE LABEL INFO'!$A$2:$A$65,0))="","",INDEX('40-15 SCALE LABEL INFO'!J$2:J$65,MATCH($A59,'40-15 SCALE LABEL INFO'!$A$2:$A$65,0))),"not found"),IF(G58="not found","not found",IF(G58="","","ditto"))))</f>
        <v/>
      </c>
      <c r="H59" s="772" t="str">
        <f>IF($A59="","",IF(NOT($A59=$A58),IFERROR(IF(INDEX('40-15 SCALE LABEL INFO'!K$2:K$65,MATCH($A59,'40-15 SCALE LABEL INFO'!$A$2:$A$65,0))="","",INDEX('40-15 SCALE LABEL INFO'!K$2:K$65,MATCH($A59,'40-15 SCALE LABEL INFO'!$A$2:$A$65,0))),"not found"),IF(H58="not found","not found",IF(H58="","","ditto"))))</f>
        <v/>
      </c>
    </row>
    <row r="60" spans="1:8" x14ac:dyDescent="0.35">
      <c r="A60" s="699"/>
      <c r="B60" s="768"/>
      <c r="C60" s="768"/>
      <c r="D60" s="768"/>
      <c r="E60" s="775"/>
      <c r="F60" s="778" t="str">
        <f>IF($A60="","",IF(NOT($A60=$A59),IFERROR(IF(INDEX('40-15 SCALE LABEL INFO'!I$2:I$65,MATCH($A60,'40-15 SCALE LABEL INFO'!$A$2:$A$65,0))="","",INDEX('40-15 SCALE LABEL INFO'!I$2:I$65,MATCH($A60,'40-15 SCALE LABEL INFO'!$A$2:$A$65,0))),"not found"),IF(F59="not found","not found",IF(F59="","","ditto"))))</f>
        <v/>
      </c>
      <c r="G60" s="779" t="str">
        <f>IF($A60="","",IF(NOT($A60=$A59),IFERROR(IF(INDEX('40-15 SCALE LABEL INFO'!J$2:J$65,MATCH($A60,'40-15 SCALE LABEL INFO'!$A$2:$A$65,0))="","",INDEX('40-15 SCALE LABEL INFO'!J$2:J$65,MATCH($A60,'40-15 SCALE LABEL INFO'!$A$2:$A$65,0))),"not found"),IF(G59="not found","not found",IF(G59="","","ditto"))))</f>
        <v/>
      </c>
      <c r="H60" s="772" t="str">
        <f>IF($A60="","",IF(NOT($A60=$A59),IFERROR(IF(INDEX('40-15 SCALE LABEL INFO'!K$2:K$65,MATCH($A60,'40-15 SCALE LABEL INFO'!$A$2:$A$65,0))="","",INDEX('40-15 SCALE LABEL INFO'!K$2:K$65,MATCH($A60,'40-15 SCALE LABEL INFO'!$A$2:$A$65,0))),"not found"),IF(H59="not found","not found",IF(H59="","","ditto"))))</f>
        <v/>
      </c>
    </row>
    <row r="61" spans="1:8" x14ac:dyDescent="0.35">
      <c r="A61" s="699"/>
      <c r="B61" s="768"/>
      <c r="C61" s="768"/>
      <c r="D61" s="768"/>
      <c r="E61" s="775"/>
      <c r="F61" s="778" t="str">
        <f>IF($A61="","",IF(NOT($A61=$A60),IFERROR(IF(INDEX('40-15 SCALE LABEL INFO'!I$2:I$65,MATCH($A61,'40-15 SCALE LABEL INFO'!$A$2:$A$65,0))="","",INDEX('40-15 SCALE LABEL INFO'!I$2:I$65,MATCH($A61,'40-15 SCALE LABEL INFO'!$A$2:$A$65,0))),"not found"),IF(F60="not found","not found",IF(F60="","","ditto"))))</f>
        <v/>
      </c>
      <c r="G61" s="779" t="str">
        <f>IF($A61="","",IF(NOT($A61=$A60),IFERROR(IF(INDEX('40-15 SCALE LABEL INFO'!J$2:J$65,MATCH($A61,'40-15 SCALE LABEL INFO'!$A$2:$A$65,0))="","",INDEX('40-15 SCALE LABEL INFO'!J$2:J$65,MATCH($A61,'40-15 SCALE LABEL INFO'!$A$2:$A$65,0))),"not found"),IF(G60="not found","not found",IF(G60="","","ditto"))))</f>
        <v/>
      </c>
      <c r="H61" s="772" t="str">
        <f>IF($A61="","",IF(NOT($A61=$A60),IFERROR(IF(INDEX('40-15 SCALE LABEL INFO'!K$2:K$65,MATCH($A61,'40-15 SCALE LABEL INFO'!$A$2:$A$65,0))="","",INDEX('40-15 SCALE LABEL INFO'!K$2:K$65,MATCH($A61,'40-15 SCALE LABEL INFO'!$A$2:$A$65,0))),"not found"),IF(H60="not found","not found",IF(H60="","","ditto"))))</f>
        <v/>
      </c>
    </row>
    <row r="62" spans="1:8" x14ac:dyDescent="0.35">
      <c r="A62" s="699"/>
      <c r="B62" s="768"/>
      <c r="C62" s="768"/>
      <c r="D62" s="768"/>
      <c r="E62" s="775"/>
      <c r="F62" s="778" t="str">
        <f>IF($A62="","",IF(NOT($A62=$A61),IFERROR(IF(INDEX('40-15 SCALE LABEL INFO'!I$2:I$65,MATCH($A62,'40-15 SCALE LABEL INFO'!$A$2:$A$65,0))="","",INDEX('40-15 SCALE LABEL INFO'!I$2:I$65,MATCH($A62,'40-15 SCALE LABEL INFO'!$A$2:$A$65,0))),"not found"),IF(F61="not found","not found",IF(F61="","","ditto"))))</f>
        <v/>
      </c>
      <c r="G62" s="779" t="str">
        <f>IF($A62="","",IF(NOT($A62=$A61),IFERROR(IF(INDEX('40-15 SCALE LABEL INFO'!J$2:J$65,MATCH($A62,'40-15 SCALE LABEL INFO'!$A$2:$A$65,0))="","",INDEX('40-15 SCALE LABEL INFO'!J$2:J$65,MATCH($A62,'40-15 SCALE LABEL INFO'!$A$2:$A$65,0))),"not found"),IF(G61="not found","not found",IF(G61="","","ditto"))))</f>
        <v/>
      </c>
      <c r="H62" s="772" t="str">
        <f>IF($A62="","",IF(NOT($A62=$A61),IFERROR(IF(INDEX('40-15 SCALE LABEL INFO'!K$2:K$65,MATCH($A62,'40-15 SCALE LABEL INFO'!$A$2:$A$65,0))="","",INDEX('40-15 SCALE LABEL INFO'!K$2:K$65,MATCH($A62,'40-15 SCALE LABEL INFO'!$A$2:$A$65,0))),"not found"),IF(H61="not found","not found",IF(H61="","","ditto"))))</f>
        <v/>
      </c>
    </row>
    <row r="63" spans="1:8" x14ac:dyDescent="0.35">
      <c r="A63" s="699"/>
      <c r="B63" s="768"/>
      <c r="C63" s="768"/>
      <c r="D63" s="768"/>
      <c r="E63" s="775"/>
      <c r="F63" s="778" t="str">
        <f>IF($A63="","",IF(NOT($A63=$A62),IFERROR(IF(INDEX('40-15 SCALE LABEL INFO'!I$2:I$65,MATCH($A63,'40-15 SCALE LABEL INFO'!$A$2:$A$65,0))="","",INDEX('40-15 SCALE LABEL INFO'!I$2:I$65,MATCH($A63,'40-15 SCALE LABEL INFO'!$A$2:$A$65,0))),"not found"),IF(F62="not found","not found",IF(F62="","","ditto"))))</f>
        <v/>
      </c>
      <c r="G63" s="779" t="str">
        <f>IF($A63="","",IF(NOT($A63=$A62),IFERROR(IF(INDEX('40-15 SCALE LABEL INFO'!J$2:J$65,MATCH($A63,'40-15 SCALE LABEL INFO'!$A$2:$A$65,0))="","",INDEX('40-15 SCALE LABEL INFO'!J$2:J$65,MATCH($A63,'40-15 SCALE LABEL INFO'!$A$2:$A$65,0))),"not found"),IF(G62="not found","not found",IF(G62="","","ditto"))))</f>
        <v/>
      </c>
      <c r="H63" s="772" t="str">
        <f>IF($A63="","",IF(NOT($A63=$A62),IFERROR(IF(INDEX('40-15 SCALE LABEL INFO'!K$2:K$65,MATCH($A63,'40-15 SCALE LABEL INFO'!$A$2:$A$65,0))="","",INDEX('40-15 SCALE LABEL INFO'!K$2:K$65,MATCH($A63,'40-15 SCALE LABEL INFO'!$A$2:$A$65,0))),"not found"),IF(H62="not found","not found",IF(H62="","","ditto"))))</f>
        <v/>
      </c>
    </row>
    <row r="64" spans="1:8" x14ac:dyDescent="0.35">
      <c r="A64" s="699"/>
      <c r="B64" s="768"/>
      <c r="C64" s="768"/>
      <c r="D64" s="768"/>
      <c r="E64" s="775"/>
      <c r="F64" s="778" t="str">
        <f>IF($A64="","",IF(NOT($A64=$A63),IFERROR(IF(INDEX('40-15 SCALE LABEL INFO'!I$2:I$65,MATCH($A64,'40-15 SCALE LABEL INFO'!$A$2:$A$65,0))="","",INDEX('40-15 SCALE LABEL INFO'!I$2:I$65,MATCH($A64,'40-15 SCALE LABEL INFO'!$A$2:$A$65,0))),"not found"),IF(F63="not found","not found",IF(F63="","","ditto"))))</f>
        <v/>
      </c>
      <c r="G64" s="779" t="str">
        <f>IF($A64="","",IF(NOT($A64=$A63),IFERROR(IF(INDEX('40-15 SCALE LABEL INFO'!J$2:J$65,MATCH($A64,'40-15 SCALE LABEL INFO'!$A$2:$A$65,0))="","",INDEX('40-15 SCALE LABEL INFO'!J$2:J$65,MATCH($A64,'40-15 SCALE LABEL INFO'!$A$2:$A$65,0))),"not found"),IF(G63="not found","not found",IF(G63="","","ditto"))))</f>
        <v/>
      </c>
      <c r="H64" s="772" t="str">
        <f>IF($A64="","",IF(NOT($A64=$A63),IFERROR(IF(INDEX('40-15 SCALE LABEL INFO'!K$2:K$65,MATCH($A64,'40-15 SCALE LABEL INFO'!$A$2:$A$65,0))="","",INDEX('40-15 SCALE LABEL INFO'!K$2:K$65,MATCH($A64,'40-15 SCALE LABEL INFO'!$A$2:$A$65,0))),"not found"),IF(H63="not found","not found",IF(H63="","","ditto"))))</f>
        <v/>
      </c>
    </row>
    <row r="65" spans="1:8" x14ac:dyDescent="0.35">
      <c r="A65" s="699"/>
      <c r="B65" s="768"/>
      <c r="C65" s="768"/>
      <c r="D65" s="768"/>
      <c r="E65" s="775"/>
      <c r="F65" s="778" t="str">
        <f>IF($A65="","",IF(NOT($A65=$A64),IFERROR(IF(INDEX('40-15 SCALE LABEL INFO'!I$2:I$65,MATCH($A65,'40-15 SCALE LABEL INFO'!$A$2:$A$65,0))="","",INDEX('40-15 SCALE LABEL INFO'!I$2:I$65,MATCH($A65,'40-15 SCALE LABEL INFO'!$A$2:$A$65,0))),"not found"),IF(F64="not found","not found",IF(F64="","","ditto"))))</f>
        <v/>
      </c>
      <c r="G65" s="779" t="str">
        <f>IF($A65="","",IF(NOT($A65=$A64),IFERROR(IF(INDEX('40-15 SCALE LABEL INFO'!J$2:J$65,MATCH($A65,'40-15 SCALE LABEL INFO'!$A$2:$A$65,0))="","",INDEX('40-15 SCALE LABEL INFO'!J$2:J$65,MATCH($A65,'40-15 SCALE LABEL INFO'!$A$2:$A$65,0))),"not found"),IF(G64="not found","not found",IF(G64="","","ditto"))))</f>
        <v/>
      </c>
      <c r="H65" s="772" t="str">
        <f>IF($A65="","",IF(NOT($A65=$A64),IFERROR(IF(INDEX('40-15 SCALE LABEL INFO'!K$2:K$65,MATCH($A65,'40-15 SCALE LABEL INFO'!$A$2:$A$65,0))="","",INDEX('40-15 SCALE LABEL INFO'!K$2:K$65,MATCH($A65,'40-15 SCALE LABEL INFO'!$A$2:$A$65,0))),"not found"),IF(H64="not found","not found",IF(H64="","","ditto"))))</f>
        <v/>
      </c>
    </row>
    <row r="66" spans="1:8" x14ac:dyDescent="0.35">
      <c r="A66" s="699"/>
      <c r="B66" s="768"/>
      <c r="C66" s="768"/>
      <c r="D66" s="768"/>
      <c r="E66" s="775"/>
      <c r="F66" s="778" t="str">
        <f>IF($A66="","",IF(NOT($A66=$A65),IFERROR(IF(INDEX('40-15 SCALE LABEL INFO'!I$2:I$65,MATCH($A66,'40-15 SCALE LABEL INFO'!$A$2:$A$65,0))="","",INDEX('40-15 SCALE LABEL INFO'!I$2:I$65,MATCH($A66,'40-15 SCALE LABEL INFO'!$A$2:$A$65,0))),"not found"),IF(F65="not found","not found",IF(F65="","","ditto"))))</f>
        <v/>
      </c>
      <c r="G66" s="779" t="str">
        <f>IF($A66="","",IF(NOT($A66=$A65),IFERROR(IF(INDEX('40-15 SCALE LABEL INFO'!J$2:J$65,MATCH($A66,'40-15 SCALE LABEL INFO'!$A$2:$A$65,0))="","",INDEX('40-15 SCALE LABEL INFO'!J$2:J$65,MATCH($A66,'40-15 SCALE LABEL INFO'!$A$2:$A$65,0))),"not found"),IF(G65="not found","not found",IF(G65="","","ditto"))))</f>
        <v/>
      </c>
      <c r="H66" s="772" t="str">
        <f>IF($A66="","",IF(NOT($A66=$A65),IFERROR(IF(INDEX('40-15 SCALE LABEL INFO'!K$2:K$65,MATCH($A66,'40-15 SCALE LABEL INFO'!$A$2:$A$65,0))="","",INDEX('40-15 SCALE LABEL INFO'!K$2:K$65,MATCH($A66,'40-15 SCALE LABEL INFO'!$A$2:$A$65,0))),"not found"),IF(H65="not found","not found",IF(H65="","","ditto"))))</f>
        <v/>
      </c>
    </row>
    <row r="67" spans="1:8" x14ac:dyDescent="0.35">
      <c r="A67" s="699"/>
      <c r="B67" s="768"/>
      <c r="C67" s="768"/>
      <c r="D67" s="768"/>
      <c r="E67" s="775"/>
      <c r="F67" s="778" t="str">
        <f>IF($A67="","",IF(NOT($A67=$A66),IFERROR(IF(INDEX('40-15 SCALE LABEL INFO'!I$2:I$65,MATCH($A67,'40-15 SCALE LABEL INFO'!$A$2:$A$65,0))="","",INDEX('40-15 SCALE LABEL INFO'!I$2:I$65,MATCH($A67,'40-15 SCALE LABEL INFO'!$A$2:$A$65,0))),"not found"),IF(F66="not found","not found",IF(F66="","","ditto"))))</f>
        <v/>
      </c>
      <c r="G67" s="779" t="str">
        <f>IF($A67="","",IF(NOT($A67=$A66),IFERROR(IF(INDEX('40-15 SCALE LABEL INFO'!J$2:J$65,MATCH($A67,'40-15 SCALE LABEL INFO'!$A$2:$A$65,0))="","",INDEX('40-15 SCALE LABEL INFO'!J$2:J$65,MATCH($A67,'40-15 SCALE LABEL INFO'!$A$2:$A$65,0))),"not found"),IF(G66="not found","not found",IF(G66="","","ditto"))))</f>
        <v/>
      </c>
      <c r="H67" s="772" t="str">
        <f>IF($A67="","",IF(NOT($A67=$A66),IFERROR(IF(INDEX('40-15 SCALE LABEL INFO'!K$2:K$65,MATCH($A67,'40-15 SCALE LABEL INFO'!$A$2:$A$65,0))="","",INDEX('40-15 SCALE LABEL INFO'!K$2:K$65,MATCH($A67,'40-15 SCALE LABEL INFO'!$A$2:$A$65,0))),"not found"),IF(H66="not found","not found",IF(H66="","","ditto"))))</f>
        <v/>
      </c>
    </row>
    <row r="68" spans="1:8" x14ac:dyDescent="0.35">
      <c r="A68" s="699"/>
      <c r="B68" s="768"/>
      <c r="C68" s="768"/>
      <c r="D68" s="768"/>
      <c r="E68" s="775"/>
      <c r="F68" s="778" t="str">
        <f>IF($A68="","",IF(NOT($A68=$A67),IFERROR(IF(INDEX('40-15 SCALE LABEL INFO'!I$2:I$65,MATCH($A68,'40-15 SCALE LABEL INFO'!$A$2:$A$65,0))="","",INDEX('40-15 SCALE LABEL INFO'!I$2:I$65,MATCH($A68,'40-15 SCALE LABEL INFO'!$A$2:$A$65,0))),"not found"),IF(F67="not found","not found",IF(F67="","","ditto"))))</f>
        <v/>
      </c>
      <c r="G68" s="779" t="str">
        <f>IF($A68="","",IF(NOT($A68=$A67),IFERROR(IF(INDEX('40-15 SCALE LABEL INFO'!J$2:J$65,MATCH($A68,'40-15 SCALE LABEL INFO'!$A$2:$A$65,0))="","",INDEX('40-15 SCALE LABEL INFO'!J$2:J$65,MATCH($A68,'40-15 SCALE LABEL INFO'!$A$2:$A$65,0))),"not found"),IF(G67="not found","not found",IF(G67="","","ditto"))))</f>
        <v/>
      </c>
      <c r="H68" s="772" t="str">
        <f>IF($A68="","",IF(NOT($A68=$A67),IFERROR(IF(INDEX('40-15 SCALE LABEL INFO'!K$2:K$65,MATCH($A68,'40-15 SCALE LABEL INFO'!$A$2:$A$65,0))="","",INDEX('40-15 SCALE LABEL INFO'!K$2:K$65,MATCH($A68,'40-15 SCALE LABEL INFO'!$A$2:$A$65,0))),"not found"),IF(H67="not found","not found",IF(H67="","","ditto"))))</f>
        <v/>
      </c>
    </row>
    <row r="69" spans="1:8" x14ac:dyDescent="0.35">
      <c r="A69" s="699"/>
      <c r="B69" s="768"/>
      <c r="C69" s="768"/>
      <c r="D69" s="768"/>
      <c r="E69" s="775"/>
      <c r="F69" s="778" t="str">
        <f>IF($A69="","",IF(NOT($A69=$A68),IFERROR(IF(INDEX('40-15 SCALE LABEL INFO'!I$2:I$65,MATCH($A69,'40-15 SCALE LABEL INFO'!$A$2:$A$65,0))="","",INDEX('40-15 SCALE LABEL INFO'!I$2:I$65,MATCH($A69,'40-15 SCALE LABEL INFO'!$A$2:$A$65,0))),"not found"),IF(F68="not found","not found",IF(F68="","","ditto"))))</f>
        <v/>
      </c>
      <c r="G69" s="779" t="str">
        <f>IF($A69="","",IF(NOT($A69=$A68),IFERROR(IF(INDEX('40-15 SCALE LABEL INFO'!J$2:J$65,MATCH($A69,'40-15 SCALE LABEL INFO'!$A$2:$A$65,0))="","",INDEX('40-15 SCALE LABEL INFO'!J$2:J$65,MATCH($A69,'40-15 SCALE LABEL INFO'!$A$2:$A$65,0))),"not found"),IF(G68="not found","not found",IF(G68="","","ditto"))))</f>
        <v/>
      </c>
      <c r="H69" s="772" t="str">
        <f>IF($A69="","",IF(NOT($A69=$A68),IFERROR(IF(INDEX('40-15 SCALE LABEL INFO'!K$2:K$65,MATCH($A69,'40-15 SCALE LABEL INFO'!$A$2:$A$65,0))="","",INDEX('40-15 SCALE LABEL INFO'!K$2:K$65,MATCH($A69,'40-15 SCALE LABEL INFO'!$A$2:$A$65,0))),"not found"),IF(H68="not found","not found",IF(H68="","","ditto"))))</f>
        <v/>
      </c>
    </row>
    <row r="70" spans="1:8" x14ac:dyDescent="0.35">
      <c r="A70" s="699"/>
      <c r="B70" s="768"/>
      <c r="C70" s="768"/>
      <c r="D70" s="768"/>
      <c r="E70" s="775"/>
      <c r="F70" s="778" t="str">
        <f>IF($A70="","",IF(NOT($A70=$A69),IFERROR(IF(INDEX('40-15 SCALE LABEL INFO'!I$2:I$65,MATCH($A70,'40-15 SCALE LABEL INFO'!$A$2:$A$65,0))="","",INDEX('40-15 SCALE LABEL INFO'!I$2:I$65,MATCH($A70,'40-15 SCALE LABEL INFO'!$A$2:$A$65,0))),"not found"),IF(F69="not found","not found",IF(F69="","","ditto"))))</f>
        <v/>
      </c>
      <c r="G70" s="779" t="str">
        <f>IF($A70="","",IF(NOT($A70=$A69),IFERROR(IF(INDEX('40-15 SCALE LABEL INFO'!J$2:J$65,MATCH($A70,'40-15 SCALE LABEL INFO'!$A$2:$A$65,0))="","",INDEX('40-15 SCALE LABEL INFO'!J$2:J$65,MATCH($A70,'40-15 SCALE LABEL INFO'!$A$2:$A$65,0))),"not found"),IF(G69="not found","not found",IF(G69="","","ditto"))))</f>
        <v/>
      </c>
      <c r="H70" s="772" t="str">
        <f>IF($A70="","",IF(NOT($A70=$A69),IFERROR(IF(INDEX('40-15 SCALE LABEL INFO'!K$2:K$65,MATCH($A70,'40-15 SCALE LABEL INFO'!$A$2:$A$65,0))="","",INDEX('40-15 SCALE LABEL INFO'!K$2:K$65,MATCH($A70,'40-15 SCALE LABEL INFO'!$A$2:$A$65,0))),"not found"),IF(H69="not found","not found",IF(H69="","","ditto"))))</f>
        <v/>
      </c>
    </row>
    <row r="71" spans="1:8" x14ac:dyDescent="0.35">
      <c r="A71" s="699"/>
      <c r="B71" s="768"/>
      <c r="C71" s="768"/>
      <c r="D71" s="768"/>
      <c r="E71" s="775"/>
      <c r="F71" s="778" t="str">
        <f>IF($A71="","",IF(NOT($A71=$A70),IFERROR(IF(INDEX('40-15 SCALE LABEL INFO'!I$2:I$65,MATCH($A71,'40-15 SCALE LABEL INFO'!$A$2:$A$65,0))="","",INDEX('40-15 SCALE LABEL INFO'!I$2:I$65,MATCH($A71,'40-15 SCALE LABEL INFO'!$A$2:$A$65,0))),"not found"),IF(F70="not found","not found",IF(F70="","","ditto"))))</f>
        <v/>
      </c>
      <c r="G71" s="779" t="str">
        <f>IF($A71="","",IF(NOT($A71=$A70),IFERROR(IF(INDEX('40-15 SCALE LABEL INFO'!J$2:J$65,MATCH($A71,'40-15 SCALE LABEL INFO'!$A$2:$A$65,0))="","",INDEX('40-15 SCALE LABEL INFO'!J$2:J$65,MATCH($A71,'40-15 SCALE LABEL INFO'!$A$2:$A$65,0))),"not found"),IF(G70="not found","not found",IF(G70="","","ditto"))))</f>
        <v/>
      </c>
      <c r="H71" s="772" t="str">
        <f>IF($A71="","",IF(NOT($A71=$A70),IFERROR(IF(INDEX('40-15 SCALE LABEL INFO'!K$2:K$65,MATCH($A71,'40-15 SCALE LABEL INFO'!$A$2:$A$65,0))="","",INDEX('40-15 SCALE LABEL INFO'!K$2:K$65,MATCH($A71,'40-15 SCALE LABEL INFO'!$A$2:$A$65,0))),"not found"),IF(H70="not found","not found",IF(H70="","","ditto"))))</f>
        <v/>
      </c>
    </row>
    <row r="72" spans="1:8" x14ac:dyDescent="0.35">
      <c r="A72" s="699"/>
      <c r="B72" s="768"/>
      <c r="C72" s="768"/>
      <c r="D72" s="768"/>
      <c r="E72" s="775"/>
      <c r="F72" s="778" t="str">
        <f>IF($A72="","",IF(NOT($A72=$A71),IFERROR(IF(INDEX('40-15 SCALE LABEL INFO'!I$2:I$65,MATCH($A72,'40-15 SCALE LABEL INFO'!$A$2:$A$65,0))="","",INDEX('40-15 SCALE LABEL INFO'!I$2:I$65,MATCH($A72,'40-15 SCALE LABEL INFO'!$A$2:$A$65,0))),"not found"),IF(F71="not found","not found",IF(F71="","","ditto"))))</f>
        <v/>
      </c>
      <c r="G72" s="779" t="str">
        <f>IF($A72="","",IF(NOT($A72=$A71),IFERROR(IF(INDEX('40-15 SCALE LABEL INFO'!J$2:J$65,MATCH($A72,'40-15 SCALE LABEL INFO'!$A$2:$A$65,0))="","",INDEX('40-15 SCALE LABEL INFO'!J$2:J$65,MATCH($A72,'40-15 SCALE LABEL INFO'!$A$2:$A$65,0))),"not found"),IF(G71="not found","not found",IF(G71="","","ditto"))))</f>
        <v/>
      </c>
      <c r="H72" s="772" t="str">
        <f>IF($A72="","",IF(NOT($A72=$A71),IFERROR(IF(INDEX('40-15 SCALE LABEL INFO'!K$2:K$65,MATCH($A72,'40-15 SCALE LABEL INFO'!$A$2:$A$65,0))="","",INDEX('40-15 SCALE LABEL INFO'!K$2:K$65,MATCH($A72,'40-15 SCALE LABEL INFO'!$A$2:$A$65,0))),"not found"),IF(H71="not found","not found",IF(H71="","","ditto"))))</f>
        <v/>
      </c>
    </row>
    <row r="73" spans="1:8" x14ac:dyDescent="0.35">
      <c r="A73" s="699"/>
      <c r="B73" s="768"/>
      <c r="C73" s="768"/>
      <c r="D73" s="768"/>
      <c r="E73" s="775"/>
      <c r="F73" s="778" t="str">
        <f>IF($A73="","",IF(NOT($A73=$A72),IFERROR(IF(INDEX('40-15 SCALE LABEL INFO'!I$2:I$65,MATCH($A73,'40-15 SCALE LABEL INFO'!$A$2:$A$65,0))="","",INDEX('40-15 SCALE LABEL INFO'!I$2:I$65,MATCH($A73,'40-15 SCALE LABEL INFO'!$A$2:$A$65,0))),"not found"),IF(F72="not found","not found",IF(F72="","","ditto"))))</f>
        <v/>
      </c>
      <c r="G73" s="779" t="str">
        <f>IF($A73="","",IF(NOT($A73=$A72),IFERROR(IF(INDEX('40-15 SCALE LABEL INFO'!J$2:J$65,MATCH($A73,'40-15 SCALE LABEL INFO'!$A$2:$A$65,0))="","",INDEX('40-15 SCALE LABEL INFO'!J$2:J$65,MATCH($A73,'40-15 SCALE LABEL INFO'!$A$2:$A$65,0))),"not found"),IF(G72="not found","not found",IF(G72="","","ditto"))))</f>
        <v/>
      </c>
      <c r="H73" s="772" t="str">
        <f>IF($A73="","",IF(NOT($A73=$A72),IFERROR(IF(INDEX('40-15 SCALE LABEL INFO'!K$2:K$65,MATCH($A73,'40-15 SCALE LABEL INFO'!$A$2:$A$65,0))="","",INDEX('40-15 SCALE LABEL INFO'!K$2:K$65,MATCH($A73,'40-15 SCALE LABEL INFO'!$A$2:$A$65,0))),"not found"),IF(H72="not found","not found",IF(H72="","","ditto"))))</f>
        <v/>
      </c>
    </row>
    <row r="74" spans="1:8" x14ac:dyDescent="0.35">
      <c r="A74" s="699"/>
      <c r="B74" s="768"/>
      <c r="C74" s="768"/>
      <c r="D74" s="768"/>
      <c r="E74" s="775"/>
      <c r="F74" s="778" t="str">
        <f>IF($A74="","",IF(NOT($A74=$A73),IFERROR(IF(INDEX('40-15 SCALE LABEL INFO'!I$2:I$65,MATCH($A74,'40-15 SCALE LABEL INFO'!$A$2:$A$65,0))="","",INDEX('40-15 SCALE LABEL INFO'!I$2:I$65,MATCH($A74,'40-15 SCALE LABEL INFO'!$A$2:$A$65,0))),"not found"),IF(F73="not found","not found",IF(F73="","","ditto"))))</f>
        <v/>
      </c>
      <c r="G74" s="779" t="str">
        <f>IF($A74="","",IF(NOT($A74=$A73),IFERROR(IF(INDEX('40-15 SCALE LABEL INFO'!J$2:J$65,MATCH($A74,'40-15 SCALE LABEL INFO'!$A$2:$A$65,0))="","",INDEX('40-15 SCALE LABEL INFO'!J$2:J$65,MATCH($A74,'40-15 SCALE LABEL INFO'!$A$2:$A$65,0))),"not found"),IF(G73="not found","not found",IF(G73="","","ditto"))))</f>
        <v/>
      </c>
      <c r="H74" s="772" t="str">
        <f>IF($A74="","",IF(NOT($A74=$A73),IFERROR(IF(INDEX('40-15 SCALE LABEL INFO'!K$2:K$65,MATCH($A74,'40-15 SCALE LABEL INFO'!$A$2:$A$65,0))="","",INDEX('40-15 SCALE LABEL INFO'!K$2:K$65,MATCH($A74,'40-15 SCALE LABEL INFO'!$A$2:$A$65,0))),"not found"),IF(H73="not found","not found",IF(H73="","","ditto"))))</f>
        <v/>
      </c>
    </row>
    <row r="75" spans="1:8" x14ac:dyDescent="0.35">
      <c r="A75" s="699"/>
      <c r="B75" s="768"/>
      <c r="C75" s="768"/>
      <c r="D75" s="768"/>
      <c r="E75" s="775"/>
      <c r="F75" s="778" t="str">
        <f>IF($A75="","",IF(NOT($A75=$A74),IFERROR(IF(INDEX('40-15 SCALE LABEL INFO'!I$2:I$65,MATCH($A75,'40-15 SCALE LABEL INFO'!$A$2:$A$65,0))="","",INDEX('40-15 SCALE LABEL INFO'!I$2:I$65,MATCH($A75,'40-15 SCALE LABEL INFO'!$A$2:$A$65,0))),"not found"),IF(F74="not found","not found",IF(F74="","","ditto"))))</f>
        <v/>
      </c>
      <c r="G75" s="779" t="str">
        <f>IF($A75="","",IF(NOT($A75=$A74),IFERROR(IF(INDEX('40-15 SCALE LABEL INFO'!J$2:J$65,MATCH($A75,'40-15 SCALE LABEL INFO'!$A$2:$A$65,0))="","",INDEX('40-15 SCALE LABEL INFO'!J$2:J$65,MATCH($A75,'40-15 SCALE LABEL INFO'!$A$2:$A$65,0))),"not found"),IF(G74="not found","not found",IF(G74="","","ditto"))))</f>
        <v/>
      </c>
      <c r="H75" s="772" t="str">
        <f>IF($A75="","",IF(NOT($A75=$A74),IFERROR(IF(INDEX('40-15 SCALE LABEL INFO'!K$2:K$65,MATCH($A75,'40-15 SCALE LABEL INFO'!$A$2:$A$65,0))="","",INDEX('40-15 SCALE LABEL INFO'!K$2:K$65,MATCH($A75,'40-15 SCALE LABEL INFO'!$A$2:$A$65,0))),"not found"),IF(H74="not found","not found",IF(H74="","","ditto"))))</f>
        <v/>
      </c>
    </row>
    <row r="76" spans="1:8" x14ac:dyDescent="0.35">
      <c r="A76" s="699"/>
      <c r="B76" s="768"/>
      <c r="C76" s="768"/>
      <c r="D76" s="768"/>
      <c r="E76" s="775"/>
      <c r="F76" s="778" t="str">
        <f>IF($A76="","",IF(NOT($A76=$A75),IFERROR(IF(INDEX('40-15 SCALE LABEL INFO'!I$2:I$65,MATCH($A76,'40-15 SCALE LABEL INFO'!$A$2:$A$65,0))="","",INDEX('40-15 SCALE LABEL INFO'!I$2:I$65,MATCH($A76,'40-15 SCALE LABEL INFO'!$A$2:$A$65,0))),"not found"),IF(F75="not found","not found",IF(F75="","","ditto"))))</f>
        <v/>
      </c>
      <c r="G76" s="779" t="str">
        <f>IF($A76="","",IF(NOT($A76=$A75),IFERROR(IF(INDEX('40-15 SCALE LABEL INFO'!J$2:J$65,MATCH($A76,'40-15 SCALE LABEL INFO'!$A$2:$A$65,0))="","",INDEX('40-15 SCALE LABEL INFO'!J$2:J$65,MATCH($A76,'40-15 SCALE LABEL INFO'!$A$2:$A$65,0))),"not found"),IF(G75="not found","not found",IF(G75="","","ditto"))))</f>
        <v/>
      </c>
      <c r="H76" s="772" t="str">
        <f>IF($A76="","",IF(NOT($A76=$A75),IFERROR(IF(INDEX('40-15 SCALE LABEL INFO'!K$2:K$65,MATCH($A76,'40-15 SCALE LABEL INFO'!$A$2:$A$65,0))="","",INDEX('40-15 SCALE LABEL INFO'!K$2:K$65,MATCH($A76,'40-15 SCALE LABEL INFO'!$A$2:$A$65,0))),"not found"),IF(H75="not found","not found",IF(H75="","","ditto"))))</f>
        <v/>
      </c>
    </row>
    <row r="77" spans="1:8" x14ac:dyDescent="0.35">
      <c r="A77" s="699"/>
      <c r="B77" s="768"/>
      <c r="C77" s="768"/>
      <c r="D77" s="768"/>
      <c r="E77" s="775"/>
      <c r="F77" s="778" t="str">
        <f>IF($A77="","",IF(NOT($A77=$A76),IFERROR(IF(INDEX('40-15 SCALE LABEL INFO'!I$2:I$65,MATCH($A77,'40-15 SCALE LABEL INFO'!$A$2:$A$65,0))="","",INDEX('40-15 SCALE LABEL INFO'!I$2:I$65,MATCH($A77,'40-15 SCALE LABEL INFO'!$A$2:$A$65,0))),"not found"),IF(F76="not found","not found",IF(F76="","","ditto"))))</f>
        <v/>
      </c>
      <c r="G77" s="779" t="str">
        <f>IF($A77="","",IF(NOT($A77=$A76),IFERROR(IF(INDEX('40-15 SCALE LABEL INFO'!J$2:J$65,MATCH($A77,'40-15 SCALE LABEL INFO'!$A$2:$A$65,0))="","",INDEX('40-15 SCALE LABEL INFO'!J$2:J$65,MATCH($A77,'40-15 SCALE LABEL INFO'!$A$2:$A$65,0))),"not found"),IF(G76="not found","not found",IF(G76="","","ditto"))))</f>
        <v/>
      </c>
      <c r="H77" s="772" t="str">
        <f>IF($A77="","",IF(NOT($A77=$A76),IFERROR(IF(INDEX('40-15 SCALE LABEL INFO'!K$2:K$65,MATCH($A77,'40-15 SCALE LABEL INFO'!$A$2:$A$65,0))="","",INDEX('40-15 SCALE LABEL INFO'!K$2:K$65,MATCH($A77,'40-15 SCALE LABEL INFO'!$A$2:$A$65,0))),"not found"),IF(H76="not found","not found",IF(H76="","","ditto"))))</f>
        <v/>
      </c>
    </row>
    <row r="78" spans="1:8" x14ac:dyDescent="0.35">
      <c r="A78" s="699"/>
      <c r="B78" s="768"/>
      <c r="C78" s="768"/>
      <c r="D78" s="768"/>
      <c r="E78" s="775"/>
      <c r="F78" s="778" t="str">
        <f>IF($A78="","",IF(NOT($A78=$A77),IFERROR(IF(INDEX('40-15 SCALE LABEL INFO'!I$2:I$65,MATCH($A78,'40-15 SCALE LABEL INFO'!$A$2:$A$65,0))="","",INDEX('40-15 SCALE LABEL INFO'!I$2:I$65,MATCH($A78,'40-15 SCALE LABEL INFO'!$A$2:$A$65,0))),"not found"),IF(F77="not found","not found",IF(F77="","","ditto"))))</f>
        <v/>
      </c>
      <c r="G78" s="779" t="str">
        <f>IF($A78="","",IF(NOT($A78=$A77),IFERROR(IF(INDEX('40-15 SCALE LABEL INFO'!J$2:J$65,MATCH($A78,'40-15 SCALE LABEL INFO'!$A$2:$A$65,0))="","",INDEX('40-15 SCALE LABEL INFO'!J$2:J$65,MATCH($A78,'40-15 SCALE LABEL INFO'!$A$2:$A$65,0))),"not found"),IF(G77="not found","not found",IF(G77="","","ditto"))))</f>
        <v/>
      </c>
      <c r="H78" s="772" t="str">
        <f>IF($A78="","",IF(NOT($A78=$A77),IFERROR(IF(INDEX('40-15 SCALE LABEL INFO'!K$2:K$65,MATCH($A78,'40-15 SCALE LABEL INFO'!$A$2:$A$65,0))="","",INDEX('40-15 SCALE LABEL INFO'!K$2:K$65,MATCH($A78,'40-15 SCALE LABEL INFO'!$A$2:$A$65,0))),"not found"),IF(H77="not found","not found",IF(H77="","","ditto"))))</f>
        <v/>
      </c>
    </row>
    <row r="79" spans="1:8" x14ac:dyDescent="0.35">
      <c r="A79" s="699"/>
      <c r="B79" s="768"/>
      <c r="C79" s="768"/>
      <c r="D79" s="768"/>
      <c r="E79" s="775"/>
      <c r="F79" s="778" t="str">
        <f>IF($A79="","",IF(NOT($A79=$A78),IFERROR(IF(INDEX('40-15 SCALE LABEL INFO'!I$2:I$65,MATCH($A79,'40-15 SCALE LABEL INFO'!$A$2:$A$65,0))="","",INDEX('40-15 SCALE LABEL INFO'!I$2:I$65,MATCH($A79,'40-15 SCALE LABEL INFO'!$A$2:$A$65,0))),"not found"),IF(F78="not found","not found",IF(F78="","","ditto"))))</f>
        <v/>
      </c>
      <c r="G79" s="779" t="str">
        <f>IF($A79="","",IF(NOT($A79=$A78),IFERROR(IF(INDEX('40-15 SCALE LABEL INFO'!J$2:J$65,MATCH($A79,'40-15 SCALE LABEL INFO'!$A$2:$A$65,0))="","",INDEX('40-15 SCALE LABEL INFO'!J$2:J$65,MATCH($A79,'40-15 SCALE LABEL INFO'!$A$2:$A$65,0))),"not found"),IF(G78="not found","not found",IF(G78="","","ditto"))))</f>
        <v/>
      </c>
      <c r="H79" s="772" t="str">
        <f>IF($A79="","",IF(NOT($A79=$A78),IFERROR(IF(INDEX('40-15 SCALE LABEL INFO'!K$2:K$65,MATCH($A79,'40-15 SCALE LABEL INFO'!$A$2:$A$65,0))="","",INDEX('40-15 SCALE LABEL INFO'!K$2:K$65,MATCH($A79,'40-15 SCALE LABEL INFO'!$A$2:$A$65,0))),"not found"),IF(H78="not found","not found",IF(H78="","","ditto"))))</f>
        <v/>
      </c>
    </row>
    <row r="80" spans="1:8" x14ac:dyDescent="0.35">
      <c r="A80" s="699"/>
      <c r="B80" s="768"/>
      <c r="C80" s="768"/>
      <c r="D80" s="768"/>
      <c r="E80" s="775"/>
      <c r="F80" s="778" t="str">
        <f>IF($A80="","",IF(NOT($A80=$A79),IFERROR(IF(INDEX('40-15 SCALE LABEL INFO'!I$2:I$65,MATCH($A80,'40-15 SCALE LABEL INFO'!$A$2:$A$65,0))="","",INDEX('40-15 SCALE LABEL INFO'!I$2:I$65,MATCH($A80,'40-15 SCALE LABEL INFO'!$A$2:$A$65,0))),"not found"),IF(F79="not found","not found",IF(F79="","","ditto"))))</f>
        <v/>
      </c>
      <c r="G80" s="779" t="str">
        <f>IF($A80="","",IF(NOT($A80=$A79),IFERROR(IF(INDEX('40-15 SCALE LABEL INFO'!J$2:J$65,MATCH($A80,'40-15 SCALE LABEL INFO'!$A$2:$A$65,0))="","",INDEX('40-15 SCALE LABEL INFO'!J$2:J$65,MATCH($A80,'40-15 SCALE LABEL INFO'!$A$2:$A$65,0))),"not found"),IF(G79="not found","not found",IF(G79="","","ditto"))))</f>
        <v/>
      </c>
      <c r="H80" s="772" t="str">
        <f>IF($A80="","",IF(NOT($A80=$A79),IFERROR(IF(INDEX('40-15 SCALE LABEL INFO'!K$2:K$65,MATCH($A80,'40-15 SCALE LABEL INFO'!$A$2:$A$65,0))="","",INDEX('40-15 SCALE LABEL INFO'!K$2:K$65,MATCH($A80,'40-15 SCALE LABEL INFO'!$A$2:$A$65,0))),"not found"),IF(H79="not found","not found",IF(H79="","","ditto"))))</f>
        <v/>
      </c>
    </row>
    <row r="81" spans="1:8" x14ac:dyDescent="0.35">
      <c r="A81" s="699"/>
      <c r="B81" s="768"/>
      <c r="C81" s="768"/>
      <c r="D81" s="768"/>
      <c r="E81" s="775"/>
      <c r="F81" s="778" t="str">
        <f>IF($A81="","",IF(NOT($A81=$A80),IFERROR(IF(INDEX('40-15 SCALE LABEL INFO'!I$2:I$65,MATCH($A81,'40-15 SCALE LABEL INFO'!$A$2:$A$65,0))="","",INDEX('40-15 SCALE LABEL INFO'!I$2:I$65,MATCH($A81,'40-15 SCALE LABEL INFO'!$A$2:$A$65,0))),"not found"),IF(F80="not found","not found",IF(F80="","","ditto"))))</f>
        <v/>
      </c>
      <c r="G81" s="779" t="str">
        <f>IF($A81="","",IF(NOT($A81=$A80),IFERROR(IF(INDEX('40-15 SCALE LABEL INFO'!J$2:J$65,MATCH($A81,'40-15 SCALE LABEL INFO'!$A$2:$A$65,0))="","",INDEX('40-15 SCALE LABEL INFO'!J$2:J$65,MATCH($A81,'40-15 SCALE LABEL INFO'!$A$2:$A$65,0))),"not found"),IF(G80="not found","not found",IF(G80="","","ditto"))))</f>
        <v/>
      </c>
      <c r="H81" s="772" t="str">
        <f>IF($A81="","",IF(NOT($A81=$A80),IFERROR(IF(INDEX('40-15 SCALE LABEL INFO'!K$2:K$65,MATCH($A81,'40-15 SCALE LABEL INFO'!$A$2:$A$65,0))="","",INDEX('40-15 SCALE LABEL INFO'!K$2:K$65,MATCH($A81,'40-15 SCALE LABEL INFO'!$A$2:$A$65,0))),"not found"),IF(H80="not found","not found",IF(H80="","","ditto"))))</f>
        <v/>
      </c>
    </row>
    <row r="82" spans="1:8" x14ac:dyDescent="0.35">
      <c r="A82" s="699"/>
      <c r="B82" s="768"/>
      <c r="C82" s="768"/>
      <c r="D82" s="768"/>
      <c r="E82" s="775"/>
      <c r="F82" s="778" t="str">
        <f>IF($A82="","",IF(NOT($A82=$A81),IFERROR(IF(INDEX('40-15 SCALE LABEL INFO'!I$2:I$65,MATCH($A82,'40-15 SCALE LABEL INFO'!$A$2:$A$65,0))="","",INDEX('40-15 SCALE LABEL INFO'!I$2:I$65,MATCH($A82,'40-15 SCALE LABEL INFO'!$A$2:$A$65,0))),"not found"),IF(F81="not found","not found",IF(F81="","","ditto"))))</f>
        <v/>
      </c>
      <c r="G82" s="779" t="str">
        <f>IF($A82="","",IF(NOT($A82=$A81),IFERROR(IF(INDEX('40-15 SCALE LABEL INFO'!J$2:J$65,MATCH($A82,'40-15 SCALE LABEL INFO'!$A$2:$A$65,0))="","",INDEX('40-15 SCALE LABEL INFO'!J$2:J$65,MATCH($A82,'40-15 SCALE LABEL INFO'!$A$2:$A$65,0))),"not found"),IF(G81="not found","not found",IF(G81="","","ditto"))))</f>
        <v/>
      </c>
      <c r="H82" s="772" t="str">
        <f>IF($A82="","",IF(NOT($A82=$A81),IFERROR(IF(INDEX('40-15 SCALE LABEL INFO'!K$2:K$65,MATCH($A82,'40-15 SCALE LABEL INFO'!$A$2:$A$65,0))="","",INDEX('40-15 SCALE LABEL INFO'!K$2:K$65,MATCH($A82,'40-15 SCALE LABEL INFO'!$A$2:$A$65,0))),"not found"),IF(H81="not found","not found",IF(H81="","","ditto"))))</f>
        <v/>
      </c>
    </row>
    <row r="83" spans="1:8" x14ac:dyDescent="0.35">
      <c r="A83" s="699"/>
      <c r="B83" s="768"/>
      <c r="C83" s="768"/>
      <c r="D83" s="768"/>
      <c r="E83" s="775"/>
      <c r="F83" s="778" t="str">
        <f>IF($A83="","",IF(NOT($A83=$A82),IFERROR(IF(INDEX('40-15 SCALE LABEL INFO'!I$2:I$65,MATCH($A83,'40-15 SCALE LABEL INFO'!$A$2:$A$65,0))="","",INDEX('40-15 SCALE LABEL INFO'!I$2:I$65,MATCH($A83,'40-15 SCALE LABEL INFO'!$A$2:$A$65,0))),"not found"),IF(F82="not found","not found",IF(F82="","","ditto"))))</f>
        <v/>
      </c>
      <c r="G83" s="779" t="str">
        <f>IF($A83="","",IF(NOT($A83=$A82),IFERROR(IF(INDEX('40-15 SCALE LABEL INFO'!J$2:J$65,MATCH($A83,'40-15 SCALE LABEL INFO'!$A$2:$A$65,0))="","",INDEX('40-15 SCALE LABEL INFO'!J$2:J$65,MATCH($A83,'40-15 SCALE LABEL INFO'!$A$2:$A$65,0))),"not found"),IF(G82="not found","not found",IF(G82="","","ditto"))))</f>
        <v/>
      </c>
      <c r="H83" s="772" t="str">
        <f>IF($A83="","",IF(NOT($A83=$A82),IFERROR(IF(INDEX('40-15 SCALE LABEL INFO'!K$2:K$65,MATCH($A83,'40-15 SCALE LABEL INFO'!$A$2:$A$65,0))="","",INDEX('40-15 SCALE LABEL INFO'!K$2:K$65,MATCH($A83,'40-15 SCALE LABEL INFO'!$A$2:$A$65,0))),"not found"),IF(H82="not found","not found",IF(H82="","","ditto"))))</f>
        <v/>
      </c>
    </row>
    <row r="84" spans="1:8" x14ac:dyDescent="0.35">
      <c r="A84" s="699"/>
      <c r="B84" s="768"/>
      <c r="C84" s="768"/>
      <c r="D84" s="768"/>
      <c r="E84" s="775"/>
      <c r="F84" s="778" t="str">
        <f>IF($A84="","",IF(NOT($A84=$A83),IFERROR(IF(INDEX('40-15 SCALE LABEL INFO'!I$2:I$65,MATCH($A84,'40-15 SCALE LABEL INFO'!$A$2:$A$65,0))="","",INDEX('40-15 SCALE LABEL INFO'!I$2:I$65,MATCH($A84,'40-15 SCALE LABEL INFO'!$A$2:$A$65,0))),"not found"),IF(F83="not found","not found",IF(F83="","","ditto"))))</f>
        <v/>
      </c>
      <c r="G84" s="779" t="str">
        <f>IF($A84="","",IF(NOT($A84=$A83),IFERROR(IF(INDEX('40-15 SCALE LABEL INFO'!J$2:J$65,MATCH($A84,'40-15 SCALE LABEL INFO'!$A$2:$A$65,0))="","",INDEX('40-15 SCALE LABEL INFO'!J$2:J$65,MATCH($A84,'40-15 SCALE LABEL INFO'!$A$2:$A$65,0))),"not found"),IF(G83="not found","not found",IF(G83="","","ditto"))))</f>
        <v/>
      </c>
      <c r="H84" s="772" t="str">
        <f>IF($A84="","",IF(NOT($A84=$A83),IFERROR(IF(INDEX('40-15 SCALE LABEL INFO'!K$2:K$65,MATCH($A84,'40-15 SCALE LABEL INFO'!$A$2:$A$65,0))="","",INDEX('40-15 SCALE LABEL INFO'!K$2:K$65,MATCH($A84,'40-15 SCALE LABEL INFO'!$A$2:$A$65,0))),"not found"),IF(H83="not found","not found",IF(H83="","","ditto"))))</f>
        <v/>
      </c>
    </row>
    <row r="85" spans="1:8" x14ac:dyDescent="0.35">
      <c r="A85" s="699"/>
      <c r="B85" s="768"/>
      <c r="C85" s="768"/>
      <c r="D85" s="768"/>
      <c r="E85" s="775"/>
      <c r="F85" s="778" t="str">
        <f>IF($A85="","",IF(NOT($A85=$A84),IFERROR(IF(INDEX('40-15 SCALE LABEL INFO'!I$2:I$65,MATCH($A85,'40-15 SCALE LABEL INFO'!$A$2:$A$65,0))="","",INDEX('40-15 SCALE LABEL INFO'!I$2:I$65,MATCH($A85,'40-15 SCALE LABEL INFO'!$A$2:$A$65,0))),"not found"),IF(F84="not found","not found",IF(F84="","","ditto"))))</f>
        <v/>
      </c>
      <c r="G85" s="779" t="str">
        <f>IF($A85="","",IF(NOT($A85=$A84),IFERROR(IF(INDEX('40-15 SCALE LABEL INFO'!J$2:J$65,MATCH($A85,'40-15 SCALE LABEL INFO'!$A$2:$A$65,0))="","",INDEX('40-15 SCALE LABEL INFO'!J$2:J$65,MATCH($A85,'40-15 SCALE LABEL INFO'!$A$2:$A$65,0))),"not found"),IF(G84="not found","not found",IF(G84="","","ditto"))))</f>
        <v/>
      </c>
      <c r="H85" s="772" t="str">
        <f>IF($A85="","",IF(NOT($A85=$A84),IFERROR(IF(INDEX('40-15 SCALE LABEL INFO'!K$2:K$65,MATCH($A85,'40-15 SCALE LABEL INFO'!$A$2:$A$65,0))="","",INDEX('40-15 SCALE LABEL INFO'!K$2:K$65,MATCH($A85,'40-15 SCALE LABEL INFO'!$A$2:$A$65,0))),"not found"),IF(H84="not found","not found",IF(H84="","","ditto"))))</f>
        <v/>
      </c>
    </row>
    <row r="86" spans="1:8" x14ac:dyDescent="0.35">
      <c r="A86" s="699"/>
      <c r="B86" s="768"/>
      <c r="C86" s="768"/>
      <c r="D86" s="768"/>
      <c r="E86" s="775"/>
      <c r="F86" s="778" t="str">
        <f>IF($A86="","",IF(NOT($A86=$A85),IFERROR(IF(INDEX('40-15 SCALE LABEL INFO'!I$2:I$65,MATCH($A86,'40-15 SCALE LABEL INFO'!$A$2:$A$65,0))="","",INDEX('40-15 SCALE LABEL INFO'!I$2:I$65,MATCH($A86,'40-15 SCALE LABEL INFO'!$A$2:$A$65,0))),"not found"),IF(F85="not found","not found",IF(F85="","","ditto"))))</f>
        <v/>
      </c>
      <c r="G86" s="779" t="str">
        <f>IF($A86="","",IF(NOT($A86=$A85),IFERROR(IF(INDEX('40-15 SCALE LABEL INFO'!J$2:J$65,MATCH($A86,'40-15 SCALE LABEL INFO'!$A$2:$A$65,0))="","",INDEX('40-15 SCALE LABEL INFO'!J$2:J$65,MATCH($A86,'40-15 SCALE LABEL INFO'!$A$2:$A$65,0))),"not found"),IF(G85="not found","not found",IF(G85="","","ditto"))))</f>
        <v/>
      </c>
      <c r="H86" s="772" t="str">
        <f>IF($A86="","",IF(NOT($A86=$A85),IFERROR(IF(INDEX('40-15 SCALE LABEL INFO'!K$2:K$65,MATCH($A86,'40-15 SCALE LABEL INFO'!$A$2:$A$65,0))="","",INDEX('40-15 SCALE LABEL INFO'!K$2:K$65,MATCH($A86,'40-15 SCALE LABEL INFO'!$A$2:$A$65,0))),"not found"),IF(H85="not found","not found",IF(H85="","","ditto"))))</f>
        <v/>
      </c>
    </row>
    <row r="87" spans="1:8" x14ac:dyDescent="0.35">
      <c r="A87" s="699"/>
      <c r="B87" s="768"/>
      <c r="C87" s="768"/>
      <c r="D87" s="768"/>
      <c r="E87" s="775"/>
      <c r="F87" s="778" t="str">
        <f>IF($A87="","",IF(NOT($A87=$A86),IFERROR(IF(INDEX('40-15 SCALE LABEL INFO'!I$2:I$65,MATCH($A87,'40-15 SCALE LABEL INFO'!$A$2:$A$65,0))="","",INDEX('40-15 SCALE LABEL INFO'!I$2:I$65,MATCH($A87,'40-15 SCALE LABEL INFO'!$A$2:$A$65,0))),"not found"),IF(F86="not found","not found",IF(F86="","","ditto"))))</f>
        <v/>
      </c>
      <c r="G87" s="779" t="str">
        <f>IF($A87="","",IF(NOT($A87=$A86),IFERROR(IF(INDEX('40-15 SCALE LABEL INFO'!J$2:J$65,MATCH($A87,'40-15 SCALE LABEL INFO'!$A$2:$A$65,0))="","",INDEX('40-15 SCALE LABEL INFO'!J$2:J$65,MATCH($A87,'40-15 SCALE LABEL INFO'!$A$2:$A$65,0))),"not found"),IF(G86="not found","not found",IF(G86="","","ditto"))))</f>
        <v/>
      </c>
      <c r="H87" s="772" t="str">
        <f>IF($A87="","",IF(NOT($A87=$A86),IFERROR(IF(INDEX('40-15 SCALE LABEL INFO'!K$2:K$65,MATCH($A87,'40-15 SCALE LABEL INFO'!$A$2:$A$65,0))="","",INDEX('40-15 SCALE LABEL INFO'!K$2:K$65,MATCH($A87,'40-15 SCALE LABEL INFO'!$A$2:$A$65,0))),"not found"),IF(H86="not found","not found",IF(H86="","","ditto"))))</f>
        <v/>
      </c>
    </row>
    <row r="88" spans="1:8" x14ac:dyDescent="0.35">
      <c r="A88" s="699"/>
      <c r="B88" s="768"/>
      <c r="C88" s="768"/>
      <c r="D88" s="768"/>
      <c r="E88" s="775"/>
      <c r="F88" s="778" t="str">
        <f>IF($A88="","",IF(NOT($A88=$A87),IFERROR(IF(INDEX('40-15 SCALE LABEL INFO'!I$2:I$65,MATCH($A88,'40-15 SCALE LABEL INFO'!$A$2:$A$65,0))="","",INDEX('40-15 SCALE LABEL INFO'!I$2:I$65,MATCH($A88,'40-15 SCALE LABEL INFO'!$A$2:$A$65,0))),"not found"),IF(F87="not found","not found",IF(F87="","","ditto"))))</f>
        <v/>
      </c>
      <c r="G88" s="779" t="str">
        <f>IF($A88="","",IF(NOT($A88=$A87),IFERROR(IF(INDEX('40-15 SCALE LABEL INFO'!J$2:J$65,MATCH($A88,'40-15 SCALE LABEL INFO'!$A$2:$A$65,0))="","",INDEX('40-15 SCALE LABEL INFO'!J$2:J$65,MATCH($A88,'40-15 SCALE LABEL INFO'!$A$2:$A$65,0))),"not found"),IF(G87="not found","not found",IF(G87="","","ditto"))))</f>
        <v/>
      </c>
      <c r="H88" s="772" t="str">
        <f>IF($A88="","",IF(NOT($A88=$A87),IFERROR(IF(INDEX('40-15 SCALE LABEL INFO'!K$2:K$65,MATCH($A88,'40-15 SCALE LABEL INFO'!$A$2:$A$65,0))="","",INDEX('40-15 SCALE LABEL INFO'!K$2:K$65,MATCH($A88,'40-15 SCALE LABEL INFO'!$A$2:$A$65,0))),"not found"),IF(H87="not found","not found",IF(H87="","","ditto"))))</f>
        <v/>
      </c>
    </row>
    <row r="89" spans="1:8" x14ac:dyDescent="0.35">
      <c r="A89" s="699"/>
      <c r="B89" s="768"/>
      <c r="C89" s="768"/>
      <c r="D89" s="768"/>
      <c r="E89" s="775"/>
      <c r="F89" s="778" t="str">
        <f>IF($A89="","",IF(NOT($A89=$A88),IFERROR(IF(INDEX('40-15 SCALE LABEL INFO'!I$2:I$65,MATCH($A89,'40-15 SCALE LABEL INFO'!$A$2:$A$65,0))="","",INDEX('40-15 SCALE LABEL INFO'!I$2:I$65,MATCH($A89,'40-15 SCALE LABEL INFO'!$A$2:$A$65,0))),"not found"),IF(F88="not found","not found",IF(F88="","","ditto"))))</f>
        <v/>
      </c>
      <c r="G89" s="779" t="str">
        <f>IF($A89="","",IF(NOT($A89=$A88),IFERROR(IF(INDEX('40-15 SCALE LABEL INFO'!J$2:J$65,MATCH($A89,'40-15 SCALE LABEL INFO'!$A$2:$A$65,0))="","",INDEX('40-15 SCALE LABEL INFO'!J$2:J$65,MATCH($A89,'40-15 SCALE LABEL INFO'!$A$2:$A$65,0))),"not found"),IF(G88="not found","not found",IF(G88="","","ditto"))))</f>
        <v/>
      </c>
      <c r="H89" s="772" t="str">
        <f>IF($A89="","",IF(NOT($A89=$A88),IFERROR(IF(INDEX('40-15 SCALE LABEL INFO'!K$2:K$65,MATCH($A89,'40-15 SCALE LABEL INFO'!$A$2:$A$65,0))="","",INDEX('40-15 SCALE LABEL INFO'!K$2:K$65,MATCH($A89,'40-15 SCALE LABEL INFO'!$A$2:$A$65,0))),"not found"),IF(H88="not found","not found",IF(H88="","","ditto"))))</f>
        <v/>
      </c>
    </row>
    <row r="90" spans="1:8" x14ac:dyDescent="0.35">
      <c r="A90" s="699"/>
      <c r="B90" s="768"/>
      <c r="C90" s="768"/>
      <c r="D90" s="768"/>
      <c r="E90" s="775"/>
      <c r="F90" s="778" t="str">
        <f>IF($A90="","",IF(NOT($A90=$A89),IFERROR(IF(INDEX('40-15 SCALE LABEL INFO'!I$2:I$65,MATCH($A90,'40-15 SCALE LABEL INFO'!$A$2:$A$65,0))="","",INDEX('40-15 SCALE LABEL INFO'!I$2:I$65,MATCH($A90,'40-15 SCALE LABEL INFO'!$A$2:$A$65,0))),"not found"),IF(F89="not found","not found",IF(F89="","","ditto"))))</f>
        <v/>
      </c>
      <c r="G90" s="779" t="str">
        <f>IF($A90="","",IF(NOT($A90=$A89),IFERROR(IF(INDEX('40-15 SCALE LABEL INFO'!J$2:J$65,MATCH($A90,'40-15 SCALE LABEL INFO'!$A$2:$A$65,0))="","",INDEX('40-15 SCALE LABEL INFO'!J$2:J$65,MATCH($A90,'40-15 SCALE LABEL INFO'!$A$2:$A$65,0))),"not found"),IF(G89="not found","not found",IF(G89="","","ditto"))))</f>
        <v/>
      </c>
      <c r="H90" s="772" t="str">
        <f>IF($A90="","",IF(NOT($A90=$A89),IFERROR(IF(INDEX('40-15 SCALE LABEL INFO'!K$2:K$65,MATCH($A90,'40-15 SCALE LABEL INFO'!$A$2:$A$65,0))="","",INDEX('40-15 SCALE LABEL INFO'!K$2:K$65,MATCH($A90,'40-15 SCALE LABEL INFO'!$A$2:$A$65,0))),"not found"),IF(H89="not found","not found",IF(H89="","","ditto"))))</f>
        <v/>
      </c>
    </row>
    <row r="91" spans="1:8" x14ac:dyDescent="0.35">
      <c r="A91" s="699"/>
      <c r="B91" s="768"/>
      <c r="C91" s="768"/>
      <c r="D91" s="768"/>
      <c r="E91" s="775"/>
      <c r="F91" s="778" t="str">
        <f>IF($A91="","",IF(NOT($A91=$A90),IFERROR(IF(INDEX('40-15 SCALE LABEL INFO'!I$2:I$65,MATCH($A91,'40-15 SCALE LABEL INFO'!$A$2:$A$65,0))="","",INDEX('40-15 SCALE LABEL INFO'!I$2:I$65,MATCH($A91,'40-15 SCALE LABEL INFO'!$A$2:$A$65,0))),"not found"),IF(F90="not found","not found",IF(F90="","","ditto"))))</f>
        <v/>
      </c>
      <c r="G91" s="779" t="str">
        <f>IF($A91="","",IF(NOT($A91=$A90),IFERROR(IF(INDEX('40-15 SCALE LABEL INFO'!J$2:J$65,MATCH($A91,'40-15 SCALE LABEL INFO'!$A$2:$A$65,0))="","",INDEX('40-15 SCALE LABEL INFO'!J$2:J$65,MATCH($A91,'40-15 SCALE LABEL INFO'!$A$2:$A$65,0))),"not found"),IF(G90="not found","not found",IF(G90="","","ditto"))))</f>
        <v/>
      </c>
      <c r="H91" s="772" t="str">
        <f>IF($A91="","",IF(NOT($A91=$A90),IFERROR(IF(INDEX('40-15 SCALE LABEL INFO'!K$2:K$65,MATCH($A91,'40-15 SCALE LABEL INFO'!$A$2:$A$65,0))="","",INDEX('40-15 SCALE LABEL INFO'!K$2:K$65,MATCH($A91,'40-15 SCALE LABEL INFO'!$A$2:$A$65,0))),"not found"),IF(H90="not found","not found",IF(H90="","","ditto"))))</f>
        <v/>
      </c>
    </row>
    <row r="92" spans="1:8" x14ac:dyDescent="0.35">
      <c r="A92" s="699"/>
      <c r="B92" s="768"/>
      <c r="C92" s="768"/>
      <c r="D92" s="768"/>
      <c r="E92" s="775"/>
      <c r="F92" s="778" t="str">
        <f>IF($A92="","",IF(NOT($A92=$A91),IFERROR(IF(INDEX('40-15 SCALE LABEL INFO'!I$2:I$65,MATCH($A92,'40-15 SCALE LABEL INFO'!$A$2:$A$65,0))="","",INDEX('40-15 SCALE LABEL INFO'!I$2:I$65,MATCH($A92,'40-15 SCALE LABEL INFO'!$A$2:$A$65,0))),"not found"),IF(F91="not found","not found",IF(F91="","","ditto"))))</f>
        <v/>
      </c>
      <c r="G92" s="779" t="str">
        <f>IF($A92="","",IF(NOT($A92=$A91),IFERROR(IF(INDEX('40-15 SCALE LABEL INFO'!J$2:J$65,MATCH($A92,'40-15 SCALE LABEL INFO'!$A$2:$A$65,0))="","",INDEX('40-15 SCALE LABEL INFO'!J$2:J$65,MATCH($A92,'40-15 SCALE LABEL INFO'!$A$2:$A$65,0))),"not found"),IF(G91="not found","not found",IF(G91="","","ditto"))))</f>
        <v/>
      </c>
      <c r="H92" s="772" t="str">
        <f>IF($A92="","",IF(NOT($A92=$A91),IFERROR(IF(INDEX('40-15 SCALE LABEL INFO'!K$2:K$65,MATCH($A92,'40-15 SCALE LABEL INFO'!$A$2:$A$65,0))="","",INDEX('40-15 SCALE LABEL INFO'!K$2:K$65,MATCH($A92,'40-15 SCALE LABEL INFO'!$A$2:$A$65,0))),"not found"),IF(H91="not found","not found",IF(H91="","","ditto"))))</f>
        <v/>
      </c>
    </row>
    <row r="93" spans="1:8" x14ac:dyDescent="0.35">
      <c r="A93" s="699"/>
      <c r="B93" s="768"/>
      <c r="C93" s="768"/>
      <c r="D93" s="768"/>
      <c r="E93" s="775"/>
      <c r="F93" s="778" t="str">
        <f>IF($A93="","",IF(NOT($A93=$A92),IFERROR(IF(INDEX('40-15 SCALE LABEL INFO'!I$2:I$65,MATCH($A93,'40-15 SCALE LABEL INFO'!$A$2:$A$65,0))="","",INDEX('40-15 SCALE LABEL INFO'!I$2:I$65,MATCH($A93,'40-15 SCALE LABEL INFO'!$A$2:$A$65,0))),"not found"),IF(F92="not found","not found",IF(F92="","","ditto"))))</f>
        <v/>
      </c>
      <c r="G93" s="779" t="str">
        <f>IF($A93="","",IF(NOT($A93=$A92),IFERROR(IF(INDEX('40-15 SCALE LABEL INFO'!J$2:J$65,MATCH($A93,'40-15 SCALE LABEL INFO'!$A$2:$A$65,0))="","",INDEX('40-15 SCALE LABEL INFO'!J$2:J$65,MATCH($A93,'40-15 SCALE LABEL INFO'!$A$2:$A$65,0))),"not found"),IF(G92="not found","not found",IF(G92="","","ditto"))))</f>
        <v/>
      </c>
      <c r="H93" s="772" t="str">
        <f>IF($A93="","",IF(NOT($A93=$A92),IFERROR(IF(INDEX('40-15 SCALE LABEL INFO'!K$2:K$65,MATCH($A93,'40-15 SCALE LABEL INFO'!$A$2:$A$65,0))="","",INDEX('40-15 SCALE LABEL INFO'!K$2:K$65,MATCH($A93,'40-15 SCALE LABEL INFO'!$A$2:$A$65,0))),"not found"),IF(H92="not found","not found",IF(H92="","","ditto"))))</f>
        <v/>
      </c>
    </row>
    <row r="94" spans="1:8" x14ac:dyDescent="0.35">
      <c r="A94" s="699"/>
      <c r="B94" s="768"/>
      <c r="C94" s="768"/>
      <c r="D94" s="768"/>
      <c r="E94" s="775"/>
      <c r="F94" s="778" t="str">
        <f>IF($A94="","",IF(NOT($A94=$A93),IFERROR(IF(INDEX('40-15 SCALE LABEL INFO'!I$2:I$65,MATCH($A94,'40-15 SCALE LABEL INFO'!$A$2:$A$65,0))="","",INDEX('40-15 SCALE LABEL INFO'!I$2:I$65,MATCH($A94,'40-15 SCALE LABEL INFO'!$A$2:$A$65,0))),"not found"),IF(F93="not found","not found",IF(F93="","","ditto"))))</f>
        <v/>
      </c>
      <c r="G94" s="779" t="str">
        <f>IF($A94="","",IF(NOT($A94=$A93),IFERROR(IF(INDEX('40-15 SCALE LABEL INFO'!J$2:J$65,MATCH($A94,'40-15 SCALE LABEL INFO'!$A$2:$A$65,0))="","",INDEX('40-15 SCALE LABEL INFO'!J$2:J$65,MATCH($A94,'40-15 SCALE LABEL INFO'!$A$2:$A$65,0))),"not found"),IF(G93="not found","not found",IF(G93="","","ditto"))))</f>
        <v/>
      </c>
      <c r="H94" s="772" t="str">
        <f>IF($A94="","",IF(NOT($A94=$A93),IFERROR(IF(INDEX('40-15 SCALE LABEL INFO'!K$2:K$65,MATCH($A94,'40-15 SCALE LABEL INFO'!$A$2:$A$65,0))="","",INDEX('40-15 SCALE LABEL INFO'!K$2:K$65,MATCH($A94,'40-15 SCALE LABEL INFO'!$A$2:$A$65,0))),"not found"),IF(H93="not found","not found",IF(H93="","","ditto"))))</f>
        <v/>
      </c>
    </row>
    <row r="95" spans="1:8" x14ac:dyDescent="0.35">
      <c r="A95" s="699"/>
      <c r="B95" s="768"/>
      <c r="C95" s="768"/>
      <c r="D95" s="768"/>
      <c r="E95" s="775"/>
      <c r="F95" s="778" t="str">
        <f>IF($A95="","",IF(NOT($A95=$A94),IFERROR(IF(INDEX('40-15 SCALE LABEL INFO'!I$2:I$65,MATCH($A95,'40-15 SCALE LABEL INFO'!$A$2:$A$65,0))="","",INDEX('40-15 SCALE LABEL INFO'!I$2:I$65,MATCH($A95,'40-15 SCALE LABEL INFO'!$A$2:$A$65,0))),"not found"),IF(F94="not found","not found",IF(F94="","","ditto"))))</f>
        <v/>
      </c>
      <c r="G95" s="779" t="str">
        <f>IF($A95="","",IF(NOT($A95=$A94),IFERROR(IF(INDEX('40-15 SCALE LABEL INFO'!J$2:J$65,MATCH($A95,'40-15 SCALE LABEL INFO'!$A$2:$A$65,0))="","",INDEX('40-15 SCALE LABEL INFO'!J$2:J$65,MATCH($A95,'40-15 SCALE LABEL INFO'!$A$2:$A$65,0))),"not found"),IF(G94="not found","not found",IF(G94="","","ditto"))))</f>
        <v/>
      </c>
      <c r="H95" s="772" t="str">
        <f>IF($A95="","",IF(NOT($A95=$A94),IFERROR(IF(INDEX('40-15 SCALE LABEL INFO'!K$2:K$65,MATCH($A95,'40-15 SCALE LABEL INFO'!$A$2:$A$65,0))="","",INDEX('40-15 SCALE LABEL INFO'!K$2:K$65,MATCH($A95,'40-15 SCALE LABEL INFO'!$A$2:$A$65,0))),"not found"),IF(H94="not found","not found",IF(H94="","","ditto"))))</f>
        <v/>
      </c>
    </row>
    <row r="96" spans="1:8" x14ac:dyDescent="0.35">
      <c r="A96" s="699"/>
      <c r="B96" s="768"/>
      <c r="C96" s="768"/>
      <c r="D96" s="768"/>
      <c r="E96" s="775"/>
      <c r="F96" s="778" t="str">
        <f>IF($A96="","",IF(NOT($A96=$A95),IFERROR(IF(INDEX('40-15 SCALE LABEL INFO'!I$2:I$65,MATCH($A96,'40-15 SCALE LABEL INFO'!$A$2:$A$65,0))="","",INDEX('40-15 SCALE LABEL INFO'!I$2:I$65,MATCH($A96,'40-15 SCALE LABEL INFO'!$A$2:$A$65,0))),"not found"),IF(F95="not found","not found",IF(F95="","","ditto"))))</f>
        <v/>
      </c>
      <c r="G96" s="779" t="str">
        <f>IF($A96="","",IF(NOT($A96=$A95),IFERROR(IF(INDEX('40-15 SCALE LABEL INFO'!J$2:J$65,MATCH($A96,'40-15 SCALE LABEL INFO'!$A$2:$A$65,0))="","",INDEX('40-15 SCALE LABEL INFO'!J$2:J$65,MATCH($A96,'40-15 SCALE LABEL INFO'!$A$2:$A$65,0))),"not found"),IF(G95="not found","not found",IF(G95="","","ditto"))))</f>
        <v/>
      </c>
      <c r="H96" s="772" t="str">
        <f>IF($A96="","",IF(NOT($A96=$A95),IFERROR(IF(INDEX('40-15 SCALE LABEL INFO'!K$2:K$65,MATCH($A96,'40-15 SCALE LABEL INFO'!$A$2:$A$65,0))="","",INDEX('40-15 SCALE LABEL INFO'!K$2:K$65,MATCH($A96,'40-15 SCALE LABEL INFO'!$A$2:$A$65,0))),"not found"),IF(H95="not found","not found",IF(H95="","","ditto"))))</f>
        <v/>
      </c>
    </row>
    <row r="97" spans="1:8" x14ac:dyDescent="0.35">
      <c r="A97" s="699"/>
      <c r="B97" s="768"/>
      <c r="C97" s="768"/>
      <c r="D97" s="768"/>
      <c r="E97" s="775"/>
      <c r="F97" s="778" t="str">
        <f>IF($A97="","",IF(NOT($A97=$A96),IFERROR(IF(INDEX('40-15 SCALE LABEL INFO'!I$2:I$65,MATCH($A97,'40-15 SCALE LABEL INFO'!$A$2:$A$65,0))="","",INDEX('40-15 SCALE LABEL INFO'!I$2:I$65,MATCH($A97,'40-15 SCALE LABEL INFO'!$A$2:$A$65,0))),"not found"),IF(F96="not found","not found",IF(F96="","","ditto"))))</f>
        <v/>
      </c>
      <c r="G97" s="779" t="str">
        <f>IF($A97="","",IF(NOT($A97=$A96),IFERROR(IF(INDEX('40-15 SCALE LABEL INFO'!J$2:J$65,MATCH($A97,'40-15 SCALE LABEL INFO'!$A$2:$A$65,0))="","",INDEX('40-15 SCALE LABEL INFO'!J$2:J$65,MATCH($A97,'40-15 SCALE LABEL INFO'!$A$2:$A$65,0))),"not found"),IF(G96="not found","not found",IF(G96="","","ditto"))))</f>
        <v/>
      </c>
      <c r="H97" s="772" t="str">
        <f>IF($A97="","",IF(NOT($A97=$A96),IFERROR(IF(INDEX('40-15 SCALE LABEL INFO'!K$2:K$65,MATCH($A97,'40-15 SCALE LABEL INFO'!$A$2:$A$65,0))="","",INDEX('40-15 SCALE LABEL INFO'!K$2:K$65,MATCH($A97,'40-15 SCALE LABEL INFO'!$A$2:$A$65,0))),"not found"),IF(H96="not found","not found",IF(H96="","","ditto"))))</f>
        <v/>
      </c>
    </row>
    <row r="98" spans="1:8" x14ac:dyDescent="0.35">
      <c r="A98" s="699"/>
      <c r="B98" s="768"/>
      <c r="C98" s="768"/>
      <c r="D98" s="768"/>
      <c r="E98" s="775"/>
      <c r="F98" s="778" t="str">
        <f>IF($A98="","",IF(NOT($A98=$A97),IFERROR(IF(INDEX('40-15 SCALE LABEL INFO'!I$2:I$65,MATCH($A98,'40-15 SCALE LABEL INFO'!$A$2:$A$65,0))="","",INDEX('40-15 SCALE LABEL INFO'!I$2:I$65,MATCH($A98,'40-15 SCALE LABEL INFO'!$A$2:$A$65,0))),"not found"),IF(F97="not found","not found",IF(F97="","","ditto"))))</f>
        <v/>
      </c>
      <c r="G98" s="779" t="str">
        <f>IF($A98="","",IF(NOT($A98=$A97),IFERROR(IF(INDEX('40-15 SCALE LABEL INFO'!J$2:J$65,MATCH($A98,'40-15 SCALE LABEL INFO'!$A$2:$A$65,0))="","",INDEX('40-15 SCALE LABEL INFO'!J$2:J$65,MATCH($A98,'40-15 SCALE LABEL INFO'!$A$2:$A$65,0))),"not found"),IF(G97="not found","not found",IF(G97="","","ditto"))))</f>
        <v/>
      </c>
      <c r="H98" s="772" t="str">
        <f>IF($A98="","",IF(NOT($A98=$A97),IFERROR(IF(INDEX('40-15 SCALE LABEL INFO'!K$2:K$65,MATCH($A98,'40-15 SCALE LABEL INFO'!$A$2:$A$65,0))="","",INDEX('40-15 SCALE LABEL INFO'!K$2:K$65,MATCH($A98,'40-15 SCALE LABEL INFO'!$A$2:$A$65,0))),"not found"),IF(H97="not found","not found",IF(H97="","","ditto"))))</f>
        <v/>
      </c>
    </row>
    <row r="99" spans="1:8" x14ac:dyDescent="0.35">
      <c r="A99" s="699"/>
      <c r="B99" s="768"/>
      <c r="C99" s="768"/>
      <c r="D99" s="768"/>
      <c r="E99" s="775"/>
      <c r="F99" s="778" t="str">
        <f>IF($A99="","",IF(NOT($A99=$A98),IFERROR(IF(INDEX('40-15 SCALE LABEL INFO'!I$2:I$65,MATCH($A99,'40-15 SCALE LABEL INFO'!$A$2:$A$65,0))="","",INDEX('40-15 SCALE LABEL INFO'!I$2:I$65,MATCH($A99,'40-15 SCALE LABEL INFO'!$A$2:$A$65,0))),"not found"),IF(F98="not found","not found",IF(F98="","","ditto"))))</f>
        <v/>
      </c>
      <c r="G99" s="779" t="str">
        <f>IF($A99="","",IF(NOT($A99=$A98),IFERROR(IF(INDEX('40-15 SCALE LABEL INFO'!J$2:J$65,MATCH($A99,'40-15 SCALE LABEL INFO'!$A$2:$A$65,0))="","",INDEX('40-15 SCALE LABEL INFO'!J$2:J$65,MATCH($A99,'40-15 SCALE LABEL INFO'!$A$2:$A$65,0))),"not found"),IF(G98="not found","not found",IF(G98="","","ditto"))))</f>
        <v/>
      </c>
      <c r="H99" s="772" t="str">
        <f>IF($A99="","",IF(NOT($A99=$A98),IFERROR(IF(INDEX('40-15 SCALE LABEL INFO'!K$2:K$65,MATCH($A99,'40-15 SCALE LABEL INFO'!$A$2:$A$65,0))="","",INDEX('40-15 SCALE LABEL INFO'!K$2:K$65,MATCH($A99,'40-15 SCALE LABEL INFO'!$A$2:$A$65,0))),"not found"),IF(H98="not found","not found",IF(H98="","","ditto"))))</f>
        <v/>
      </c>
    </row>
    <row r="100" spans="1:8" x14ac:dyDescent="0.35">
      <c r="A100" s="699"/>
      <c r="B100" s="768"/>
      <c r="C100" s="768"/>
      <c r="D100" s="768"/>
      <c r="E100" s="775"/>
      <c r="F100" s="778" t="str">
        <f>IF($A100="","",IF(NOT($A100=$A99),IFERROR(IF(INDEX('40-15 SCALE LABEL INFO'!I$2:I$65,MATCH($A100,'40-15 SCALE LABEL INFO'!$A$2:$A$65,0))="","",INDEX('40-15 SCALE LABEL INFO'!I$2:I$65,MATCH($A100,'40-15 SCALE LABEL INFO'!$A$2:$A$65,0))),"not found"),IF(F99="not found","not found",IF(F99="","","ditto"))))</f>
        <v/>
      </c>
      <c r="G100" s="779" t="str">
        <f>IF($A100="","",IF(NOT($A100=$A99),IFERROR(IF(INDEX('40-15 SCALE LABEL INFO'!J$2:J$65,MATCH($A100,'40-15 SCALE LABEL INFO'!$A$2:$A$65,0))="","",INDEX('40-15 SCALE LABEL INFO'!J$2:J$65,MATCH($A100,'40-15 SCALE LABEL INFO'!$A$2:$A$65,0))),"not found"),IF(G99="not found","not found",IF(G99="","","ditto"))))</f>
        <v/>
      </c>
      <c r="H100" s="772" t="str">
        <f>IF($A100="","",IF(NOT($A100=$A99),IFERROR(IF(INDEX('40-15 SCALE LABEL INFO'!K$2:K$65,MATCH($A100,'40-15 SCALE LABEL INFO'!$A$2:$A$65,0))="","",INDEX('40-15 SCALE LABEL INFO'!K$2:K$65,MATCH($A100,'40-15 SCALE LABEL INFO'!$A$2:$A$65,0))),"not found"),IF(H99="not found","not found",IF(H99="","","ditto"))))</f>
        <v/>
      </c>
    </row>
    <row r="101" spans="1:8" x14ac:dyDescent="0.35">
      <c r="A101" s="699"/>
      <c r="B101" s="768"/>
      <c r="C101" s="768"/>
      <c r="D101" s="768"/>
      <c r="E101" s="775"/>
      <c r="F101" s="778" t="str">
        <f>IF($A101="","",IF(NOT($A101=$A100),IFERROR(IF(INDEX('40-15 SCALE LABEL INFO'!I$2:I$65,MATCH($A101,'40-15 SCALE LABEL INFO'!$A$2:$A$65,0))="","",INDEX('40-15 SCALE LABEL INFO'!I$2:I$65,MATCH($A101,'40-15 SCALE LABEL INFO'!$A$2:$A$65,0))),"not found"),IF(F100="not found","not found",IF(F100="","","ditto"))))</f>
        <v/>
      </c>
      <c r="G101" s="779" t="str">
        <f>IF($A101="","",IF(NOT($A101=$A100),IFERROR(IF(INDEX('40-15 SCALE LABEL INFO'!J$2:J$65,MATCH($A101,'40-15 SCALE LABEL INFO'!$A$2:$A$65,0))="","",INDEX('40-15 SCALE LABEL INFO'!J$2:J$65,MATCH($A101,'40-15 SCALE LABEL INFO'!$A$2:$A$65,0))),"not found"),IF(G100="not found","not found",IF(G100="","","ditto"))))</f>
        <v/>
      </c>
      <c r="H101" s="772" t="str">
        <f>IF($A101="","",IF(NOT($A101=$A100),IFERROR(IF(INDEX('40-15 SCALE LABEL INFO'!K$2:K$65,MATCH($A101,'40-15 SCALE LABEL INFO'!$A$2:$A$65,0))="","",INDEX('40-15 SCALE LABEL INFO'!K$2:K$65,MATCH($A101,'40-15 SCALE LABEL INFO'!$A$2:$A$65,0))),"not found"),IF(H100="not found","not found",IF(H100="","","ditto"))))</f>
        <v/>
      </c>
    </row>
    <row r="102" spans="1:8" x14ac:dyDescent="0.35">
      <c r="A102" s="699"/>
      <c r="B102" s="768"/>
      <c r="C102" s="768"/>
      <c r="D102" s="768"/>
      <c r="E102" s="775"/>
      <c r="F102" s="778" t="str">
        <f>IF($A102="","",IF(NOT($A102=$A101),IFERROR(IF(INDEX('40-15 SCALE LABEL INFO'!I$2:I$65,MATCH($A102,'40-15 SCALE LABEL INFO'!$A$2:$A$65,0))="","",INDEX('40-15 SCALE LABEL INFO'!I$2:I$65,MATCH($A102,'40-15 SCALE LABEL INFO'!$A$2:$A$65,0))),"not found"),IF(F101="not found","not found",IF(F101="","","ditto"))))</f>
        <v/>
      </c>
      <c r="G102" s="779" t="str">
        <f>IF($A102="","",IF(NOT($A102=$A101),IFERROR(IF(INDEX('40-15 SCALE LABEL INFO'!J$2:J$65,MATCH($A102,'40-15 SCALE LABEL INFO'!$A$2:$A$65,0))="","",INDEX('40-15 SCALE LABEL INFO'!J$2:J$65,MATCH($A102,'40-15 SCALE LABEL INFO'!$A$2:$A$65,0))),"not found"),IF(G101="not found","not found",IF(G101="","","ditto"))))</f>
        <v/>
      </c>
      <c r="H102" s="772" t="str">
        <f>IF($A102="","",IF(NOT($A102=$A101),IFERROR(IF(INDEX('40-15 SCALE LABEL INFO'!K$2:K$65,MATCH($A102,'40-15 SCALE LABEL INFO'!$A$2:$A$65,0))="","",INDEX('40-15 SCALE LABEL INFO'!K$2:K$65,MATCH($A102,'40-15 SCALE LABEL INFO'!$A$2:$A$65,0))),"not found"),IF(H101="not found","not found",IF(H101="","","ditto"))))</f>
        <v/>
      </c>
    </row>
    <row r="103" spans="1:8" x14ac:dyDescent="0.35">
      <c r="A103" s="699"/>
      <c r="B103" s="768"/>
      <c r="C103" s="768"/>
      <c r="D103" s="768"/>
      <c r="E103" s="775"/>
      <c r="F103" s="778" t="str">
        <f>IF($A103="","",IF(NOT($A103=$A102),IFERROR(IF(INDEX('40-15 SCALE LABEL INFO'!I$2:I$65,MATCH($A103,'40-15 SCALE LABEL INFO'!$A$2:$A$65,0))="","",INDEX('40-15 SCALE LABEL INFO'!I$2:I$65,MATCH($A103,'40-15 SCALE LABEL INFO'!$A$2:$A$65,0))),"not found"),IF(F102="not found","not found",IF(F102="","","ditto"))))</f>
        <v/>
      </c>
      <c r="G103" s="779" t="str">
        <f>IF($A103="","",IF(NOT($A103=$A102),IFERROR(IF(INDEX('40-15 SCALE LABEL INFO'!J$2:J$65,MATCH($A103,'40-15 SCALE LABEL INFO'!$A$2:$A$65,0))="","",INDEX('40-15 SCALE LABEL INFO'!J$2:J$65,MATCH($A103,'40-15 SCALE LABEL INFO'!$A$2:$A$65,0))),"not found"),IF(G102="not found","not found",IF(G102="","","ditto"))))</f>
        <v/>
      </c>
      <c r="H103" s="772" t="str">
        <f>IF($A103="","",IF(NOT($A103=$A102),IFERROR(IF(INDEX('40-15 SCALE LABEL INFO'!K$2:K$65,MATCH($A103,'40-15 SCALE LABEL INFO'!$A$2:$A$65,0))="","",INDEX('40-15 SCALE LABEL INFO'!K$2:K$65,MATCH($A103,'40-15 SCALE LABEL INFO'!$A$2:$A$65,0))),"not found"),IF(H102="not found","not found",IF(H102="","","ditto"))))</f>
        <v/>
      </c>
    </row>
    <row r="104" spans="1:8" x14ac:dyDescent="0.35">
      <c r="A104" s="699"/>
      <c r="B104" s="768"/>
      <c r="C104" s="768"/>
      <c r="D104" s="768"/>
      <c r="E104" s="775"/>
      <c r="F104" s="778" t="str">
        <f>IF($A104="","",IF(NOT($A104=$A103),IFERROR(IF(INDEX('40-15 SCALE LABEL INFO'!I$2:I$65,MATCH($A104,'40-15 SCALE LABEL INFO'!$A$2:$A$65,0))="","",INDEX('40-15 SCALE LABEL INFO'!I$2:I$65,MATCH($A104,'40-15 SCALE LABEL INFO'!$A$2:$A$65,0))),"not found"),IF(F103="not found","not found",IF(F103="","","ditto"))))</f>
        <v/>
      </c>
      <c r="G104" s="779" t="str">
        <f>IF($A104="","",IF(NOT($A104=$A103),IFERROR(IF(INDEX('40-15 SCALE LABEL INFO'!J$2:J$65,MATCH($A104,'40-15 SCALE LABEL INFO'!$A$2:$A$65,0))="","",INDEX('40-15 SCALE LABEL INFO'!J$2:J$65,MATCH($A104,'40-15 SCALE LABEL INFO'!$A$2:$A$65,0))),"not found"),IF(G103="not found","not found",IF(G103="","","ditto"))))</f>
        <v/>
      </c>
      <c r="H104" s="772" t="str">
        <f>IF($A104="","",IF(NOT($A104=$A103),IFERROR(IF(INDEX('40-15 SCALE LABEL INFO'!K$2:K$65,MATCH($A104,'40-15 SCALE LABEL INFO'!$A$2:$A$65,0))="","",INDEX('40-15 SCALE LABEL INFO'!K$2:K$65,MATCH($A104,'40-15 SCALE LABEL INFO'!$A$2:$A$65,0))),"not found"),IF(H103="not found","not found",IF(H103="","","ditto"))))</f>
        <v/>
      </c>
    </row>
    <row r="105" spans="1:8" x14ac:dyDescent="0.35">
      <c r="A105" s="699"/>
      <c r="B105" s="768"/>
      <c r="C105" s="768"/>
      <c r="D105" s="768"/>
      <c r="E105" s="775"/>
      <c r="F105" s="778" t="str">
        <f>IF($A105="","",IF(NOT($A105=$A104),IFERROR(IF(INDEX('40-15 SCALE LABEL INFO'!I$2:I$65,MATCH($A105,'40-15 SCALE LABEL INFO'!$A$2:$A$65,0))="","",INDEX('40-15 SCALE LABEL INFO'!I$2:I$65,MATCH($A105,'40-15 SCALE LABEL INFO'!$A$2:$A$65,0))),"not found"),IF(F104="not found","not found",IF(F104="","","ditto"))))</f>
        <v/>
      </c>
      <c r="G105" s="779" t="str">
        <f>IF($A105="","",IF(NOT($A105=$A104),IFERROR(IF(INDEX('40-15 SCALE LABEL INFO'!J$2:J$65,MATCH($A105,'40-15 SCALE LABEL INFO'!$A$2:$A$65,0))="","",INDEX('40-15 SCALE LABEL INFO'!J$2:J$65,MATCH($A105,'40-15 SCALE LABEL INFO'!$A$2:$A$65,0))),"not found"),IF(G104="not found","not found",IF(G104="","","ditto"))))</f>
        <v/>
      </c>
      <c r="H105" s="772" t="str">
        <f>IF($A105="","",IF(NOT($A105=$A104),IFERROR(IF(INDEX('40-15 SCALE LABEL INFO'!K$2:K$65,MATCH($A105,'40-15 SCALE LABEL INFO'!$A$2:$A$65,0))="","",INDEX('40-15 SCALE LABEL INFO'!K$2:K$65,MATCH($A105,'40-15 SCALE LABEL INFO'!$A$2:$A$65,0))),"not found"),IF(H104="not found","not found",IF(H104="","","ditto"))))</f>
        <v/>
      </c>
    </row>
    <row r="106" spans="1:8" x14ac:dyDescent="0.35">
      <c r="A106" s="699"/>
      <c r="B106" s="768"/>
      <c r="C106" s="768"/>
      <c r="D106" s="768"/>
      <c r="E106" s="775"/>
      <c r="F106" s="778" t="str">
        <f>IF($A106="","",IF(NOT($A106=$A105),IFERROR(IF(INDEX('40-15 SCALE LABEL INFO'!I$2:I$65,MATCH($A106,'40-15 SCALE LABEL INFO'!$A$2:$A$65,0))="","",INDEX('40-15 SCALE LABEL INFO'!I$2:I$65,MATCH($A106,'40-15 SCALE LABEL INFO'!$A$2:$A$65,0))),"not found"),IF(F105="not found","not found",IF(F105="","","ditto"))))</f>
        <v/>
      </c>
      <c r="G106" s="779" t="str">
        <f>IF($A106="","",IF(NOT($A106=$A105),IFERROR(IF(INDEX('40-15 SCALE LABEL INFO'!J$2:J$65,MATCH($A106,'40-15 SCALE LABEL INFO'!$A$2:$A$65,0))="","",INDEX('40-15 SCALE LABEL INFO'!J$2:J$65,MATCH($A106,'40-15 SCALE LABEL INFO'!$A$2:$A$65,0))),"not found"),IF(G105="not found","not found",IF(G105="","","ditto"))))</f>
        <v/>
      </c>
      <c r="H106" s="772" t="str">
        <f>IF($A106="","",IF(NOT($A106=$A105),IFERROR(IF(INDEX('40-15 SCALE LABEL INFO'!K$2:K$65,MATCH($A106,'40-15 SCALE LABEL INFO'!$A$2:$A$65,0))="","",INDEX('40-15 SCALE LABEL INFO'!K$2:K$65,MATCH($A106,'40-15 SCALE LABEL INFO'!$A$2:$A$65,0))),"not found"),IF(H105="not found","not found",IF(H105="","","ditto"))))</f>
        <v/>
      </c>
    </row>
    <row r="107" spans="1:8" x14ac:dyDescent="0.35">
      <c r="A107" s="699"/>
      <c r="B107" s="768"/>
      <c r="C107" s="768"/>
      <c r="D107" s="768"/>
      <c r="E107" s="775"/>
      <c r="F107" s="778" t="str">
        <f>IF($A107="","",IF(NOT($A107=$A106),IFERROR(IF(INDEX('40-15 SCALE LABEL INFO'!I$2:I$65,MATCH($A107,'40-15 SCALE LABEL INFO'!$A$2:$A$65,0))="","",INDEX('40-15 SCALE LABEL INFO'!I$2:I$65,MATCH($A107,'40-15 SCALE LABEL INFO'!$A$2:$A$65,0))),"not found"),IF(F106="not found","not found",IF(F106="","","ditto"))))</f>
        <v/>
      </c>
      <c r="G107" s="779" t="str">
        <f>IF($A107="","",IF(NOT($A107=$A106),IFERROR(IF(INDEX('40-15 SCALE LABEL INFO'!J$2:J$65,MATCH($A107,'40-15 SCALE LABEL INFO'!$A$2:$A$65,0))="","",INDEX('40-15 SCALE LABEL INFO'!J$2:J$65,MATCH($A107,'40-15 SCALE LABEL INFO'!$A$2:$A$65,0))),"not found"),IF(G106="not found","not found",IF(G106="","","ditto"))))</f>
        <v/>
      </c>
      <c r="H107" s="772" t="str">
        <f>IF($A107="","",IF(NOT($A107=$A106),IFERROR(IF(INDEX('40-15 SCALE LABEL INFO'!K$2:K$65,MATCH($A107,'40-15 SCALE LABEL INFO'!$A$2:$A$65,0))="","",INDEX('40-15 SCALE LABEL INFO'!K$2:K$65,MATCH($A107,'40-15 SCALE LABEL INFO'!$A$2:$A$65,0))),"not found"),IF(H106="not found","not found",IF(H106="","","ditto"))))</f>
        <v/>
      </c>
    </row>
    <row r="108" spans="1:8" x14ac:dyDescent="0.35">
      <c r="A108" s="699"/>
      <c r="B108" s="768"/>
      <c r="C108" s="768"/>
      <c r="D108" s="768"/>
      <c r="E108" s="775"/>
      <c r="F108" s="778" t="str">
        <f>IF($A108="","",IF(NOT($A108=$A107),IFERROR(IF(INDEX('40-15 SCALE LABEL INFO'!I$2:I$65,MATCH($A108,'40-15 SCALE LABEL INFO'!$A$2:$A$65,0))="","",INDEX('40-15 SCALE LABEL INFO'!I$2:I$65,MATCH($A108,'40-15 SCALE LABEL INFO'!$A$2:$A$65,0))),"not found"),IF(F107="not found","not found",IF(F107="","","ditto"))))</f>
        <v/>
      </c>
      <c r="G108" s="779" t="str">
        <f>IF($A108="","",IF(NOT($A108=$A107),IFERROR(IF(INDEX('40-15 SCALE LABEL INFO'!J$2:J$65,MATCH($A108,'40-15 SCALE LABEL INFO'!$A$2:$A$65,0))="","",INDEX('40-15 SCALE LABEL INFO'!J$2:J$65,MATCH($A108,'40-15 SCALE LABEL INFO'!$A$2:$A$65,0))),"not found"),IF(G107="not found","not found",IF(G107="","","ditto"))))</f>
        <v/>
      </c>
      <c r="H108" s="772" t="str">
        <f>IF($A108="","",IF(NOT($A108=$A107),IFERROR(IF(INDEX('40-15 SCALE LABEL INFO'!K$2:K$65,MATCH($A108,'40-15 SCALE LABEL INFO'!$A$2:$A$65,0))="","",INDEX('40-15 SCALE LABEL INFO'!K$2:K$65,MATCH($A108,'40-15 SCALE LABEL INFO'!$A$2:$A$65,0))),"not found"),IF(H107="not found","not found",IF(H107="","","ditto"))))</f>
        <v/>
      </c>
    </row>
    <row r="109" spans="1:8" x14ac:dyDescent="0.35">
      <c r="A109" s="699"/>
      <c r="B109" s="768"/>
      <c r="C109" s="768"/>
      <c r="D109" s="768"/>
      <c r="E109" s="775"/>
      <c r="F109" s="778" t="str">
        <f>IF($A109="","",IF(NOT($A109=$A108),IFERROR(IF(INDEX('40-15 SCALE LABEL INFO'!I$2:I$65,MATCH($A109,'40-15 SCALE LABEL INFO'!$A$2:$A$65,0))="","",INDEX('40-15 SCALE LABEL INFO'!I$2:I$65,MATCH($A109,'40-15 SCALE LABEL INFO'!$A$2:$A$65,0))),"not found"),IF(F108="not found","not found",IF(F108="","","ditto"))))</f>
        <v/>
      </c>
      <c r="G109" s="779" t="str">
        <f>IF($A109="","",IF(NOT($A109=$A108),IFERROR(IF(INDEX('40-15 SCALE LABEL INFO'!J$2:J$65,MATCH($A109,'40-15 SCALE LABEL INFO'!$A$2:$A$65,0))="","",INDEX('40-15 SCALE LABEL INFO'!J$2:J$65,MATCH($A109,'40-15 SCALE LABEL INFO'!$A$2:$A$65,0))),"not found"),IF(G108="not found","not found",IF(G108="","","ditto"))))</f>
        <v/>
      </c>
      <c r="H109" s="772" t="str">
        <f>IF($A109="","",IF(NOT($A109=$A108),IFERROR(IF(INDEX('40-15 SCALE LABEL INFO'!K$2:K$65,MATCH($A109,'40-15 SCALE LABEL INFO'!$A$2:$A$65,0))="","",INDEX('40-15 SCALE LABEL INFO'!K$2:K$65,MATCH($A109,'40-15 SCALE LABEL INFO'!$A$2:$A$65,0))),"not found"),IF(H108="not found","not found",IF(H108="","","ditto"))))</f>
        <v/>
      </c>
    </row>
    <row r="110" spans="1:8" x14ac:dyDescent="0.35">
      <c r="A110" s="699"/>
      <c r="B110" s="768"/>
      <c r="C110" s="768"/>
      <c r="D110" s="768"/>
      <c r="E110" s="775"/>
      <c r="F110" s="778" t="str">
        <f>IF($A110="","",IF(NOT($A110=$A109),IFERROR(IF(INDEX('40-15 SCALE LABEL INFO'!I$2:I$65,MATCH($A110,'40-15 SCALE LABEL INFO'!$A$2:$A$65,0))="","",INDEX('40-15 SCALE LABEL INFO'!I$2:I$65,MATCH($A110,'40-15 SCALE LABEL INFO'!$A$2:$A$65,0))),"not found"),IF(F109="not found","not found",IF(F109="","","ditto"))))</f>
        <v/>
      </c>
      <c r="G110" s="779" t="str">
        <f>IF($A110="","",IF(NOT($A110=$A109),IFERROR(IF(INDEX('40-15 SCALE LABEL INFO'!J$2:J$65,MATCH($A110,'40-15 SCALE LABEL INFO'!$A$2:$A$65,0))="","",INDEX('40-15 SCALE LABEL INFO'!J$2:J$65,MATCH($A110,'40-15 SCALE LABEL INFO'!$A$2:$A$65,0))),"not found"),IF(G109="not found","not found",IF(G109="","","ditto"))))</f>
        <v/>
      </c>
      <c r="H110" s="772" t="str">
        <f>IF($A110="","",IF(NOT($A110=$A109),IFERROR(IF(INDEX('40-15 SCALE LABEL INFO'!K$2:K$65,MATCH($A110,'40-15 SCALE LABEL INFO'!$A$2:$A$65,0))="","",INDEX('40-15 SCALE LABEL INFO'!K$2:K$65,MATCH($A110,'40-15 SCALE LABEL INFO'!$A$2:$A$65,0))),"not found"),IF(H109="not found","not found",IF(H109="","","ditto"))))</f>
        <v/>
      </c>
    </row>
    <row r="111" spans="1:8" x14ac:dyDescent="0.35">
      <c r="A111" s="699"/>
      <c r="B111" s="768"/>
      <c r="C111" s="768"/>
      <c r="D111" s="768"/>
      <c r="E111" s="775"/>
      <c r="F111" s="778" t="str">
        <f>IF($A111="","",IF(NOT($A111=$A110),IFERROR(IF(INDEX('40-15 SCALE LABEL INFO'!I$2:I$65,MATCH($A111,'40-15 SCALE LABEL INFO'!$A$2:$A$65,0))="","",INDEX('40-15 SCALE LABEL INFO'!I$2:I$65,MATCH($A111,'40-15 SCALE LABEL INFO'!$A$2:$A$65,0))),"not found"),IF(F110="not found","not found",IF(F110="","","ditto"))))</f>
        <v/>
      </c>
      <c r="G111" s="779" t="str">
        <f>IF($A111="","",IF(NOT($A111=$A110),IFERROR(IF(INDEX('40-15 SCALE LABEL INFO'!J$2:J$65,MATCH($A111,'40-15 SCALE LABEL INFO'!$A$2:$A$65,0))="","",INDEX('40-15 SCALE LABEL INFO'!J$2:J$65,MATCH($A111,'40-15 SCALE LABEL INFO'!$A$2:$A$65,0))),"not found"),IF(G110="not found","not found",IF(G110="","","ditto"))))</f>
        <v/>
      </c>
      <c r="H111" s="772" t="str">
        <f>IF($A111="","",IF(NOT($A111=$A110),IFERROR(IF(INDEX('40-15 SCALE LABEL INFO'!K$2:K$65,MATCH($A111,'40-15 SCALE LABEL INFO'!$A$2:$A$65,0))="","",INDEX('40-15 SCALE LABEL INFO'!K$2:K$65,MATCH($A111,'40-15 SCALE LABEL INFO'!$A$2:$A$65,0))),"not found"),IF(H110="not found","not found",IF(H110="","","ditto"))))</f>
        <v/>
      </c>
    </row>
    <row r="112" spans="1:8" x14ac:dyDescent="0.35">
      <c r="A112" s="699"/>
      <c r="B112" s="768"/>
      <c r="C112" s="768"/>
      <c r="D112" s="768"/>
      <c r="E112" s="775"/>
      <c r="F112" s="778" t="str">
        <f>IF($A112="","",IF(NOT($A112=$A111),IFERROR(IF(INDEX('40-15 SCALE LABEL INFO'!I$2:I$65,MATCH($A112,'40-15 SCALE LABEL INFO'!$A$2:$A$65,0))="","",INDEX('40-15 SCALE LABEL INFO'!I$2:I$65,MATCH($A112,'40-15 SCALE LABEL INFO'!$A$2:$A$65,0))),"not found"),IF(F111="not found","not found",IF(F111="","","ditto"))))</f>
        <v/>
      </c>
      <c r="G112" s="779" t="str">
        <f>IF($A112="","",IF(NOT($A112=$A111),IFERROR(IF(INDEX('40-15 SCALE LABEL INFO'!J$2:J$65,MATCH($A112,'40-15 SCALE LABEL INFO'!$A$2:$A$65,0))="","",INDEX('40-15 SCALE LABEL INFO'!J$2:J$65,MATCH($A112,'40-15 SCALE LABEL INFO'!$A$2:$A$65,0))),"not found"),IF(G111="not found","not found",IF(G111="","","ditto"))))</f>
        <v/>
      </c>
      <c r="H112" s="772" t="str">
        <f>IF($A112="","",IF(NOT($A112=$A111),IFERROR(IF(INDEX('40-15 SCALE LABEL INFO'!K$2:K$65,MATCH($A112,'40-15 SCALE LABEL INFO'!$A$2:$A$65,0))="","",INDEX('40-15 SCALE LABEL INFO'!K$2:K$65,MATCH($A112,'40-15 SCALE LABEL INFO'!$A$2:$A$65,0))),"not found"),IF(H111="not found","not found",IF(H111="","","ditto"))))</f>
        <v/>
      </c>
    </row>
    <row r="113" spans="1:8" x14ac:dyDescent="0.35">
      <c r="A113" s="699"/>
      <c r="B113" s="768"/>
      <c r="C113" s="768"/>
      <c r="D113" s="768"/>
      <c r="E113" s="775"/>
      <c r="F113" s="778" t="str">
        <f>IF($A113="","",IF(NOT($A113=$A112),IFERROR(IF(INDEX('40-15 SCALE LABEL INFO'!I$2:I$65,MATCH($A113,'40-15 SCALE LABEL INFO'!$A$2:$A$65,0))="","",INDEX('40-15 SCALE LABEL INFO'!I$2:I$65,MATCH($A113,'40-15 SCALE LABEL INFO'!$A$2:$A$65,0))),"not found"),IF(F112="not found","not found",IF(F112="","","ditto"))))</f>
        <v/>
      </c>
      <c r="G113" s="779" t="str">
        <f>IF($A113="","",IF(NOT($A113=$A112),IFERROR(IF(INDEX('40-15 SCALE LABEL INFO'!J$2:J$65,MATCH($A113,'40-15 SCALE LABEL INFO'!$A$2:$A$65,0))="","",INDEX('40-15 SCALE LABEL INFO'!J$2:J$65,MATCH($A113,'40-15 SCALE LABEL INFO'!$A$2:$A$65,0))),"not found"),IF(G112="not found","not found",IF(G112="","","ditto"))))</f>
        <v/>
      </c>
      <c r="H113" s="772" t="str">
        <f>IF($A113="","",IF(NOT($A113=$A112),IFERROR(IF(INDEX('40-15 SCALE LABEL INFO'!K$2:K$65,MATCH($A113,'40-15 SCALE LABEL INFO'!$A$2:$A$65,0))="","",INDEX('40-15 SCALE LABEL INFO'!K$2:K$65,MATCH($A113,'40-15 SCALE LABEL INFO'!$A$2:$A$65,0))),"not found"),IF(H112="not found","not found",IF(H112="","","ditto"))))</f>
        <v/>
      </c>
    </row>
    <row r="114" spans="1:8" x14ac:dyDescent="0.35">
      <c r="A114" s="699"/>
      <c r="B114" s="768"/>
      <c r="C114" s="768"/>
      <c r="D114" s="768"/>
      <c r="E114" s="775"/>
      <c r="F114" s="778" t="str">
        <f>IF($A114="","",IF(NOT($A114=$A113),IFERROR(IF(INDEX('40-15 SCALE LABEL INFO'!I$2:I$65,MATCH($A114,'40-15 SCALE LABEL INFO'!$A$2:$A$65,0))="","",INDEX('40-15 SCALE LABEL INFO'!I$2:I$65,MATCH($A114,'40-15 SCALE LABEL INFO'!$A$2:$A$65,0))),"not found"),IF(F113="not found","not found",IF(F113="","","ditto"))))</f>
        <v/>
      </c>
      <c r="G114" s="779" t="str">
        <f>IF($A114="","",IF(NOT($A114=$A113),IFERROR(IF(INDEX('40-15 SCALE LABEL INFO'!J$2:J$65,MATCH($A114,'40-15 SCALE LABEL INFO'!$A$2:$A$65,0))="","",INDEX('40-15 SCALE LABEL INFO'!J$2:J$65,MATCH($A114,'40-15 SCALE LABEL INFO'!$A$2:$A$65,0))),"not found"),IF(G113="not found","not found",IF(G113="","","ditto"))))</f>
        <v/>
      </c>
      <c r="H114" s="772" t="str">
        <f>IF($A114="","",IF(NOT($A114=$A113),IFERROR(IF(INDEX('40-15 SCALE LABEL INFO'!K$2:K$65,MATCH($A114,'40-15 SCALE LABEL INFO'!$A$2:$A$65,0))="","",INDEX('40-15 SCALE LABEL INFO'!K$2:K$65,MATCH($A114,'40-15 SCALE LABEL INFO'!$A$2:$A$65,0))),"not found"),IF(H113="not found","not found",IF(H113="","","ditto"))))</f>
        <v/>
      </c>
    </row>
    <row r="115" spans="1:8" x14ac:dyDescent="0.35">
      <c r="A115" s="699"/>
      <c r="B115" s="768"/>
      <c r="C115" s="768"/>
      <c r="D115" s="768"/>
      <c r="E115" s="775"/>
      <c r="F115" s="778" t="str">
        <f>IF($A115="","",IF(NOT($A115=$A114),IFERROR(IF(INDEX('40-15 SCALE LABEL INFO'!I$2:I$65,MATCH($A115,'40-15 SCALE LABEL INFO'!$A$2:$A$65,0))="","",INDEX('40-15 SCALE LABEL INFO'!I$2:I$65,MATCH($A115,'40-15 SCALE LABEL INFO'!$A$2:$A$65,0))),"not found"),IF(F114="not found","not found",IF(F114="","","ditto"))))</f>
        <v/>
      </c>
      <c r="G115" s="779" t="str">
        <f>IF($A115="","",IF(NOT($A115=$A114),IFERROR(IF(INDEX('40-15 SCALE LABEL INFO'!J$2:J$65,MATCH($A115,'40-15 SCALE LABEL INFO'!$A$2:$A$65,0))="","",INDEX('40-15 SCALE LABEL INFO'!J$2:J$65,MATCH($A115,'40-15 SCALE LABEL INFO'!$A$2:$A$65,0))),"not found"),IF(G114="not found","not found",IF(G114="","","ditto"))))</f>
        <v/>
      </c>
      <c r="H115" s="772" t="str">
        <f>IF($A115="","",IF(NOT($A115=$A114),IFERROR(IF(INDEX('40-15 SCALE LABEL INFO'!K$2:K$65,MATCH($A115,'40-15 SCALE LABEL INFO'!$A$2:$A$65,0))="","",INDEX('40-15 SCALE LABEL INFO'!K$2:K$65,MATCH($A115,'40-15 SCALE LABEL INFO'!$A$2:$A$65,0))),"not found"),IF(H114="not found","not found",IF(H114="","","ditto"))))</f>
        <v/>
      </c>
    </row>
    <row r="116" spans="1:8" x14ac:dyDescent="0.35">
      <c r="A116" s="699"/>
      <c r="B116" s="768"/>
      <c r="C116" s="768"/>
      <c r="D116" s="768"/>
      <c r="E116" s="775"/>
      <c r="F116" s="778" t="str">
        <f>IF($A116="","",IF(NOT($A116=$A115),IFERROR(IF(INDEX('40-15 SCALE LABEL INFO'!I$2:I$65,MATCH($A116,'40-15 SCALE LABEL INFO'!$A$2:$A$65,0))="","",INDEX('40-15 SCALE LABEL INFO'!I$2:I$65,MATCH($A116,'40-15 SCALE LABEL INFO'!$A$2:$A$65,0))),"not found"),IF(F115="not found","not found",IF(F115="","","ditto"))))</f>
        <v/>
      </c>
      <c r="G116" s="779" t="str">
        <f>IF($A116="","",IF(NOT($A116=$A115),IFERROR(IF(INDEX('40-15 SCALE LABEL INFO'!J$2:J$65,MATCH($A116,'40-15 SCALE LABEL INFO'!$A$2:$A$65,0))="","",INDEX('40-15 SCALE LABEL INFO'!J$2:J$65,MATCH($A116,'40-15 SCALE LABEL INFO'!$A$2:$A$65,0))),"not found"),IF(G115="not found","not found",IF(G115="","","ditto"))))</f>
        <v/>
      </c>
      <c r="H116" s="772" t="str">
        <f>IF($A116="","",IF(NOT($A116=$A115),IFERROR(IF(INDEX('40-15 SCALE LABEL INFO'!K$2:K$65,MATCH($A116,'40-15 SCALE LABEL INFO'!$A$2:$A$65,0))="","",INDEX('40-15 SCALE LABEL INFO'!K$2:K$65,MATCH($A116,'40-15 SCALE LABEL INFO'!$A$2:$A$65,0))),"not found"),IF(H115="not found","not found",IF(H115="","","ditto"))))</f>
        <v/>
      </c>
    </row>
    <row r="117" spans="1:8" x14ac:dyDescent="0.35">
      <c r="A117" s="699"/>
      <c r="B117" s="768"/>
      <c r="C117" s="768"/>
      <c r="D117" s="768"/>
      <c r="E117" s="775"/>
      <c r="F117" s="778" t="str">
        <f>IF($A117="","",IF(NOT($A117=$A116),IFERROR(IF(INDEX('40-15 SCALE LABEL INFO'!I$2:I$65,MATCH($A117,'40-15 SCALE LABEL INFO'!$A$2:$A$65,0))="","",INDEX('40-15 SCALE LABEL INFO'!I$2:I$65,MATCH($A117,'40-15 SCALE LABEL INFO'!$A$2:$A$65,0))),"not found"),IF(F116="not found","not found",IF(F116="","","ditto"))))</f>
        <v/>
      </c>
      <c r="G117" s="779" t="str">
        <f>IF($A117="","",IF(NOT($A117=$A116),IFERROR(IF(INDEX('40-15 SCALE LABEL INFO'!J$2:J$65,MATCH($A117,'40-15 SCALE LABEL INFO'!$A$2:$A$65,0))="","",INDEX('40-15 SCALE LABEL INFO'!J$2:J$65,MATCH($A117,'40-15 SCALE LABEL INFO'!$A$2:$A$65,0))),"not found"),IF(G116="not found","not found",IF(G116="","","ditto"))))</f>
        <v/>
      </c>
      <c r="H117" s="772" t="str">
        <f>IF($A117="","",IF(NOT($A117=$A116),IFERROR(IF(INDEX('40-15 SCALE LABEL INFO'!K$2:K$65,MATCH($A117,'40-15 SCALE LABEL INFO'!$A$2:$A$65,0))="","",INDEX('40-15 SCALE LABEL INFO'!K$2:K$65,MATCH($A117,'40-15 SCALE LABEL INFO'!$A$2:$A$65,0))),"not found"),IF(H116="not found","not found",IF(H116="","","ditto"))))</f>
        <v/>
      </c>
    </row>
    <row r="118" spans="1:8" x14ac:dyDescent="0.35">
      <c r="A118" s="699"/>
      <c r="B118" s="768"/>
      <c r="C118" s="768"/>
      <c r="D118" s="768"/>
      <c r="E118" s="775"/>
      <c r="F118" s="778" t="str">
        <f>IF($A118="","",IF(NOT($A118=$A117),IFERROR(IF(INDEX('40-15 SCALE LABEL INFO'!I$2:I$65,MATCH($A118,'40-15 SCALE LABEL INFO'!$A$2:$A$65,0))="","",INDEX('40-15 SCALE LABEL INFO'!I$2:I$65,MATCH($A118,'40-15 SCALE LABEL INFO'!$A$2:$A$65,0))),"not found"),IF(F117="not found","not found",IF(F117="","","ditto"))))</f>
        <v/>
      </c>
      <c r="G118" s="779" t="str">
        <f>IF($A118="","",IF(NOT($A118=$A117),IFERROR(IF(INDEX('40-15 SCALE LABEL INFO'!J$2:J$65,MATCH($A118,'40-15 SCALE LABEL INFO'!$A$2:$A$65,0))="","",INDEX('40-15 SCALE LABEL INFO'!J$2:J$65,MATCH($A118,'40-15 SCALE LABEL INFO'!$A$2:$A$65,0))),"not found"),IF(G117="not found","not found",IF(G117="","","ditto"))))</f>
        <v/>
      </c>
      <c r="H118" s="772" t="str">
        <f>IF($A118="","",IF(NOT($A118=$A117),IFERROR(IF(INDEX('40-15 SCALE LABEL INFO'!K$2:K$65,MATCH($A118,'40-15 SCALE LABEL INFO'!$A$2:$A$65,0))="","",INDEX('40-15 SCALE LABEL INFO'!K$2:K$65,MATCH($A118,'40-15 SCALE LABEL INFO'!$A$2:$A$65,0))),"not found"),IF(H117="not found","not found",IF(H117="","","ditto"))))</f>
        <v/>
      </c>
    </row>
    <row r="119" spans="1:8" x14ac:dyDescent="0.35">
      <c r="A119" s="699"/>
      <c r="B119" s="768"/>
      <c r="C119" s="768"/>
      <c r="D119" s="768"/>
      <c r="E119" s="775"/>
      <c r="F119" s="778" t="str">
        <f>IF($A119="","",IF(NOT($A119=$A118),IFERROR(IF(INDEX('40-15 SCALE LABEL INFO'!I$2:I$65,MATCH($A119,'40-15 SCALE LABEL INFO'!$A$2:$A$65,0))="","",INDEX('40-15 SCALE LABEL INFO'!I$2:I$65,MATCH($A119,'40-15 SCALE LABEL INFO'!$A$2:$A$65,0))),"not found"),IF(F118="not found","not found",IF(F118="","","ditto"))))</f>
        <v/>
      </c>
      <c r="G119" s="779" t="str">
        <f>IF($A119="","",IF(NOT($A119=$A118),IFERROR(IF(INDEX('40-15 SCALE LABEL INFO'!J$2:J$65,MATCH($A119,'40-15 SCALE LABEL INFO'!$A$2:$A$65,0))="","",INDEX('40-15 SCALE LABEL INFO'!J$2:J$65,MATCH($A119,'40-15 SCALE LABEL INFO'!$A$2:$A$65,0))),"not found"),IF(G118="not found","not found",IF(G118="","","ditto"))))</f>
        <v/>
      </c>
      <c r="H119" s="772" t="str">
        <f>IF($A119="","",IF(NOT($A119=$A118),IFERROR(IF(INDEX('40-15 SCALE LABEL INFO'!K$2:K$65,MATCH($A119,'40-15 SCALE LABEL INFO'!$A$2:$A$65,0))="","",INDEX('40-15 SCALE LABEL INFO'!K$2:K$65,MATCH($A119,'40-15 SCALE LABEL INFO'!$A$2:$A$65,0))),"not found"),IF(H118="not found","not found",IF(H118="","","ditto"))))</f>
        <v/>
      </c>
    </row>
    <row r="120" spans="1:8" x14ac:dyDescent="0.35">
      <c r="A120" s="699"/>
      <c r="B120" s="768"/>
      <c r="C120" s="768"/>
      <c r="D120" s="768"/>
      <c r="E120" s="775"/>
      <c r="F120" s="778" t="str">
        <f>IF($A120="","",IF(NOT($A120=$A119),IFERROR(IF(INDEX('40-15 SCALE LABEL INFO'!I$2:I$65,MATCH($A120,'40-15 SCALE LABEL INFO'!$A$2:$A$65,0))="","",INDEX('40-15 SCALE LABEL INFO'!I$2:I$65,MATCH($A120,'40-15 SCALE LABEL INFO'!$A$2:$A$65,0))),"not found"),IF(F119="not found","not found",IF(F119="","","ditto"))))</f>
        <v/>
      </c>
      <c r="G120" s="779" t="str">
        <f>IF($A120="","",IF(NOT($A120=$A119),IFERROR(IF(INDEX('40-15 SCALE LABEL INFO'!J$2:J$65,MATCH($A120,'40-15 SCALE LABEL INFO'!$A$2:$A$65,0))="","",INDEX('40-15 SCALE LABEL INFO'!J$2:J$65,MATCH($A120,'40-15 SCALE LABEL INFO'!$A$2:$A$65,0))),"not found"),IF(G119="not found","not found",IF(G119="","","ditto"))))</f>
        <v/>
      </c>
      <c r="H120" s="772" t="str">
        <f>IF($A120="","",IF(NOT($A120=$A119),IFERROR(IF(INDEX('40-15 SCALE LABEL INFO'!K$2:K$65,MATCH($A120,'40-15 SCALE LABEL INFO'!$A$2:$A$65,0))="","",INDEX('40-15 SCALE LABEL INFO'!K$2:K$65,MATCH($A120,'40-15 SCALE LABEL INFO'!$A$2:$A$65,0))),"not found"),IF(H119="not found","not found",IF(H119="","","ditto"))))</f>
        <v/>
      </c>
    </row>
    <row r="121" spans="1:8" x14ac:dyDescent="0.35">
      <c r="A121" s="699"/>
      <c r="B121" s="768"/>
      <c r="C121" s="768"/>
      <c r="D121" s="768"/>
      <c r="E121" s="775"/>
      <c r="F121" s="778" t="str">
        <f>IF($A121="","",IF(NOT($A121=$A120),IFERROR(IF(INDEX('40-15 SCALE LABEL INFO'!I$2:I$65,MATCH($A121,'40-15 SCALE LABEL INFO'!$A$2:$A$65,0))="","",INDEX('40-15 SCALE LABEL INFO'!I$2:I$65,MATCH($A121,'40-15 SCALE LABEL INFO'!$A$2:$A$65,0))),"not found"),IF(F120="not found","not found",IF(F120="","","ditto"))))</f>
        <v/>
      </c>
      <c r="G121" s="779" t="str">
        <f>IF($A121="","",IF(NOT($A121=$A120),IFERROR(IF(INDEX('40-15 SCALE LABEL INFO'!J$2:J$65,MATCH($A121,'40-15 SCALE LABEL INFO'!$A$2:$A$65,0))="","",INDEX('40-15 SCALE LABEL INFO'!J$2:J$65,MATCH($A121,'40-15 SCALE LABEL INFO'!$A$2:$A$65,0))),"not found"),IF(G120="not found","not found",IF(G120="","","ditto"))))</f>
        <v/>
      </c>
      <c r="H121" s="772" t="str">
        <f>IF($A121="","",IF(NOT($A121=$A120),IFERROR(IF(INDEX('40-15 SCALE LABEL INFO'!K$2:K$65,MATCH($A121,'40-15 SCALE LABEL INFO'!$A$2:$A$65,0))="","",INDEX('40-15 SCALE LABEL INFO'!K$2:K$65,MATCH($A121,'40-15 SCALE LABEL INFO'!$A$2:$A$65,0))),"not found"),IF(H120="not found","not found",IF(H120="","","ditto"))))</f>
        <v/>
      </c>
    </row>
    <row r="122" spans="1:8" x14ac:dyDescent="0.35">
      <c r="A122" s="699"/>
      <c r="B122" s="768"/>
      <c r="C122" s="768"/>
      <c r="D122" s="768"/>
      <c r="E122" s="775"/>
      <c r="F122" s="778" t="str">
        <f>IF($A122="","",IF(NOT($A122=$A121),IFERROR(IF(INDEX('40-15 SCALE LABEL INFO'!I$2:I$65,MATCH($A122,'40-15 SCALE LABEL INFO'!$A$2:$A$65,0))="","",INDEX('40-15 SCALE LABEL INFO'!I$2:I$65,MATCH($A122,'40-15 SCALE LABEL INFO'!$A$2:$A$65,0))),"not found"),IF(F121="not found","not found",IF(F121="","","ditto"))))</f>
        <v/>
      </c>
      <c r="G122" s="779" t="str">
        <f>IF($A122="","",IF(NOT($A122=$A121),IFERROR(IF(INDEX('40-15 SCALE LABEL INFO'!J$2:J$65,MATCH($A122,'40-15 SCALE LABEL INFO'!$A$2:$A$65,0))="","",INDEX('40-15 SCALE LABEL INFO'!J$2:J$65,MATCH($A122,'40-15 SCALE LABEL INFO'!$A$2:$A$65,0))),"not found"),IF(G121="not found","not found",IF(G121="","","ditto"))))</f>
        <v/>
      </c>
      <c r="H122" s="772" t="str">
        <f>IF($A122="","",IF(NOT($A122=$A121),IFERROR(IF(INDEX('40-15 SCALE LABEL INFO'!K$2:K$65,MATCH($A122,'40-15 SCALE LABEL INFO'!$A$2:$A$65,0))="","",INDEX('40-15 SCALE LABEL INFO'!K$2:K$65,MATCH($A122,'40-15 SCALE LABEL INFO'!$A$2:$A$65,0))),"not found"),IF(H121="not found","not found",IF(H121="","","ditto"))))</f>
        <v/>
      </c>
    </row>
    <row r="123" spans="1:8" x14ac:dyDescent="0.35">
      <c r="A123" s="699"/>
      <c r="B123" s="768"/>
      <c r="C123" s="768"/>
      <c r="D123" s="768"/>
      <c r="E123" s="775"/>
      <c r="F123" s="778" t="str">
        <f>IF($A123="","",IF(NOT($A123=$A122),IFERROR(IF(INDEX('40-15 SCALE LABEL INFO'!I$2:I$65,MATCH($A123,'40-15 SCALE LABEL INFO'!$A$2:$A$65,0))="","",INDEX('40-15 SCALE LABEL INFO'!I$2:I$65,MATCH($A123,'40-15 SCALE LABEL INFO'!$A$2:$A$65,0))),"not found"),IF(F122="not found","not found",IF(F122="","","ditto"))))</f>
        <v/>
      </c>
      <c r="G123" s="779" t="str">
        <f>IF($A123="","",IF(NOT($A123=$A122),IFERROR(IF(INDEX('40-15 SCALE LABEL INFO'!J$2:J$65,MATCH($A123,'40-15 SCALE LABEL INFO'!$A$2:$A$65,0))="","",INDEX('40-15 SCALE LABEL INFO'!J$2:J$65,MATCH($A123,'40-15 SCALE LABEL INFO'!$A$2:$A$65,0))),"not found"),IF(G122="not found","not found",IF(G122="","","ditto"))))</f>
        <v/>
      </c>
      <c r="H123" s="772" t="str">
        <f>IF($A123="","",IF(NOT($A123=$A122),IFERROR(IF(INDEX('40-15 SCALE LABEL INFO'!K$2:K$65,MATCH($A123,'40-15 SCALE LABEL INFO'!$A$2:$A$65,0))="","",INDEX('40-15 SCALE LABEL INFO'!K$2:K$65,MATCH($A123,'40-15 SCALE LABEL INFO'!$A$2:$A$65,0))),"not found"),IF(H122="not found","not found",IF(H122="","","ditto"))))</f>
        <v/>
      </c>
    </row>
    <row r="124" spans="1:8" x14ac:dyDescent="0.35">
      <c r="A124" s="699"/>
      <c r="B124" s="768"/>
      <c r="C124" s="768"/>
      <c r="D124" s="768"/>
      <c r="E124" s="775"/>
      <c r="F124" s="778" t="str">
        <f>IF($A124="","",IF(NOT($A124=$A123),IFERROR(IF(INDEX('40-15 SCALE LABEL INFO'!I$2:I$65,MATCH($A124,'40-15 SCALE LABEL INFO'!$A$2:$A$65,0))="","",INDEX('40-15 SCALE LABEL INFO'!I$2:I$65,MATCH($A124,'40-15 SCALE LABEL INFO'!$A$2:$A$65,0))),"not found"),IF(F123="not found","not found",IF(F123="","","ditto"))))</f>
        <v/>
      </c>
      <c r="G124" s="779" t="str">
        <f>IF($A124="","",IF(NOT($A124=$A123),IFERROR(IF(INDEX('40-15 SCALE LABEL INFO'!J$2:J$65,MATCH($A124,'40-15 SCALE LABEL INFO'!$A$2:$A$65,0))="","",INDEX('40-15 SCALE LABEL INFO'!J$2:J$65,MATCH($A124,'40-15 SCALE LABEL INFO'!$A$2:$A$65,0))),"not found"),IF(G123="not found","not found",IF(G123="","","ditto"))))</f>
        <v/>
      </c>
      <c r="H124" s="772" t="str">
        <f>IF($A124="","",IF(NOT($A124=$A123),IFERROR(IF(INDEX('40-15 SCALE LABEL INFO'!K$2:K$65,MATCH($A124,'40-15 SCALE LABEL INFO'!$A$2:$A$65,0))="","",INDEX('40-15 SCALE LABEL INFO'!K$2:K$65,MATCH($A124,'40-15 SCALE LABEL INFO'!$A$2:$A$65,0))),"not found"),IF(H123="not found","not found",IF(H123="","","ditto"))))</f>
        <v/>
      </c>
    </row>
    <row r="125" spans="1:8" x14ac:dyDescent="0.35">
      <c r="A125" s="699"/>
      <c r="B125" s="768"/>
      <c r="C125" s="768"/>
      <c r="D125" s="768"/>
      <c r="E125" s="775"/>
      <c r="F125" s="778" t="str">
        <f>IF($A125="","",IF(NOT($A125=$A124),IFERROR(IF(INDEX('40-15 SCALE LABEL INFO'!I$2:I$65,MATCH($A125,'40-15 SCALE LABEL INFO'!$A$2:$A$65,0))="","",INDEX('40-15 SCALE LABEL INFO'!I$2:I$65,MATCH($A125,'40-15 SCALE LABEL INFO'!$A$2:$A$65,0))),"not found"),IF(F124="not found","not found",IF(F124="","","ditto"))))</f>
        <v/>
      </c>
      <c r="G125" s="779" t="str">
        <f>IF($A125="","",IF(NOT($A125=$A124),IFERROR(IF(INDEX('40-15 SCALE LABEL INFO'!J$2:J$65,MATCH($A125,'40-15 SCALE LABEL INFO'!$A$2:$A$65,0))="","",INDEX('40-15 SCALE LABEL INFO'!J$2:J$65,MATCH($A125,'40-15 SCALE LABEL INFO'!$A$2:$A$65,0))),"not found"),IF(G124="not found","not found",IF(G124="","","ditto"))))</f>
        <v/>
      </c>
      <c r="H125" s="772" t="str">
        <f>IF($A125="","",IF(NOT($A125=$A124),IFERROR(IF(INDEX('40-15 SCALE LABEL INFO'!K$2:K$65,MATCH($A125,'40-15 SCALE LABEL INFO'!$A$2:$A$65,0))="","",INDEX('40-15 SCALE LABEL INFO'!K$2:K$65,MATCH($A125,'40-15 SCALE LABEL INFO'!$A$2:$A$65,0))),"not found"),IF(H124="not found","not found",IF(H124="","","ditto"))))</f>
        <v/>
      </c>
    </row>
    <row r="126" spans="1:8" x14ac:dyDescent="0.35">
      <c r="A126" s="699"/>
      <c r="B126" s="768"/>
      <c r="C126" s="768"/>
      <c r="D126" s="768"/>
      <c r="E126" s="775"/>
      <c r="F126" s="778" t="str">
        <f>IF($A126="","",IF(NOT($A126=$A125),IFERROR(IF(INDEX('40-15 SCALE LABEL INFO'!I$2:I$65,MATCH($A126,'40-15 SCALE LABEL INFO'!$A$2:$A$65,0))="","",INDEX('40-15 SCALE LABEL INFO'!I$2:I$65,MATCH($A126,'40-15 SCALE LABEL INFO'!$A$2:$A$65,0))),"not found"),IF(F125="not found","not found",IF(F125="","","ditto"))))</f>
        <v/>
      </c>
      <c r="G126" s="779" t="str">
        <f>IF($A126="","",IF(NOT($A126=$A125),IFERROR(IF(INDEX('40-15 SCALE LABEL INFO'!J$2:J$65,MATCH($A126,'40-15 SCALE LABEL INFO'!$A$2:$A$65,0))="","",INDEX('40-15 SCALE LABEL INFO'!J$2:J$65,MATCH($A126,'40-15 SCALE LABEL INFO'!$A$2:$A$65,0))),"not found"),IF(G125="not found","not found",IF(G125="","","ditto"))))</f>
        <v/>
      </c>
      <c r="H126" s="772" t="str">
        <f>IF($A126="","",IF(NOT($A126=$A125),IFERROR(IF(INDEX('40-15 SCALE LABEL INFO'!K$2:K$65,MATCH($A126,'40-15 SCALE LABEL INFO'!$A$2:$A$65,0))="","",INDEX('40-15 SCALE LABEL INFO'!K$2:K$65,MATCH($A126,'40-15 SCALE LABEL INFO'!$A$2:$A$65,0))),"not found"),IF(H125="not found","not found",IF(H125="","","ditto"))))</f>
        <v/>
      </c>
    </row>
    <row r="127" spans="1:8" x14ac:dyDescent="0.35">
      <c r="A127" s="699"/>
      <c r="B127" s="768"/>
      <c r="C127" s="768"/>
      <c r="D127" s="768"/>
      <c r="E127" s="775"/>
      <c r="F127" s="778" t="str">
        <f>IF($A127="","",IF(NOT($A127=$A126),IFERROR(IF(INDEX('40-15 SCALE LABEL INFO'!I$2:I$65,MATCH($A127,'40-15 SCALE LABEL INFO'!$A$2:$A$65,0))="","",INDEX('40-15 SCALE LABEL INFO'!I$2:I$65,MATCH($A127,'40-15 SCALE LABEL INFO'!$A$2:$A$65,0))),"not found"),IF(F126="not found","not found",IF(F126="","","ditto"))))</f>
        <v/>
      </c>
      <c r="G127" s="779" t="str">
        <f>IF($A127="","",IF(NOT($A127=$A126),IFERROR(IF(INDEX('40-15 SCALE LABEL INFO'!J$2:J$65,MATCH($A127,'40-15 SCALE LABEL INFO'!$A$2:$A$65,0))="","",INDEX('40-15 SCALE LABEL INFO'!J$2:J$65,MATCH($A127,'40-15 SCALE LABEL INFO'!$A$2:$A$65,0))),"not found"),IF(G126="not found","not found",IF(G126="","","ditto"))))</f>
        <v/>
      </c>
      <c r="H127" s="772" t="str">
        <f>IF($A127="","",IF(NOT($A127=$A126),IFERROR(IF(INDEX('40-15 SCALE LABEL INFO'!K$2:K$65,MATCH($A127,'40-15 SCALE LABEL INFO'!$A$2:$A$65,0))="","",INDEX('40-15 SCALE LABEL INFO'!K$2:K$65,MATCH($A127,'40-15 SCALE LABEL INFO'!$A$2:$A$65,0))),"not found"),IF(H126="not found","not found",IF(H126="","","ditto"))))</f>
        <v/>
      </c>
    </row>
    <row r="128" spans="1:8" x14ac:dyDescent="0.35">
      <c r="A128" s="699"/>
      <c r="B128" s="768"/>
      <c r="C128" s="768"/>
      <c r="D128" s="768"/>
      <c r="E128" s="775"/>
      <c r="F128" s="778" t="str">
        <f>IF($A128="","",IF(NOT($A128=$A127),IFERROR(IF(INDEX('40-15 SCALE LABEL INFO'!I$2:I$65,MATCH($A128,'40-15 SCALE LABEL INFO'!$A$2:$A$65,0))="","",INDEX('40-15 SCALE LABEL INFO'!I$2:I$65,MATCH($A128,'40-15 SCALE LABEL INFO'!$A$2:$A$65,0))),"not found"),IF(F127="not found","not found",IF(F127="","","ditto"))))</f>
        <v/>
      </c>
      <c r="G128" s="779" t="str">
        <f>IF($A128="","",IF(NOT($A128=$A127),IFERROR(IF(INDEX('40-15 SCALE LABEL INFO'!J$2:J$65,MATCH($A128,'40-15 SCALE LABEL INFO'!$A$2:$A$65,0))="","",INDEX('40-15 SCALE LABEL INFO'!J$2:J$65,MATCH($A128,'40-15 SCALE LABEL INFO'!$A$2:$A$65,0))),"not found"),IF(G127="not found","not found",IF(G127="","","ditto"))))</f>
        <v/>
      </c>
      <c r="H128" s="772" t="str">
        <f>IF($A128="","",IF(NOT($A128=$A127),IFERROR(IF(INDEX('40-15 SCALE LABEL INFO'!K$2:K$65,MATCH($A128,'40-15 SCALE LABEL INFO'!$A$2:$A$65,0))="","",INDEX('40-15 SCALE LABEL INFO'!K$2:K$65,MATCH($A128,'40-15 SCALE LABEL INFO'!$A$2:$A$65,0))),"not found"),IF(H127="not found","not found",IF(H127="","","ditto"))))</f>
        <v/>
      </c>
    </row>
    <row r="129" spans="1:8" x14ac:dyDescent="0.35">
      <c r="A129" s="699"/>
      <c r="B129" s="768"/>
      <c r="C129" s="768"/>
      <c r="D129" s="768"/>
      <c r="E129" s="775"/>
      <c r="F129" s="778" t="str">
        <f>IF($A129="","",IF(NOT($A129=$A128),IFERROR(IF(INDEX('40-15 SCALE LABEL INFO'!I$2:I$65,MATCH($A129,'40-15 SCALE LABEL INFO'!$A$2:$A$65,0))="","",INDEX('40-15 SCALE LABEL INFO'!I$2:I$65,MATCH($A129,'40-15 SCALE LABEL INFO'!$A$2:$A$65,0))),"not found"),IF(F128="not found","not found",IF(F128="","","ditto"))))</f>
        <v/>
      </c>
      <c r="G129" s="779" t="str">
        <f>IF($A129="","",IF(NOT($A129=$A128),IFERROR(IF(INDEX('40-15 SCALE LABEL INFO'!J$2:J$65,MATCH($A129,'40-15 SCALE LABEL INFO'!$A$2:$A$65,0))="","",INDEX('40-15 SCALE LABEL INFO'!J$2:J$65,MATCH($A129,'40-15 SCALE LABEL INFO'!$A$2:$A$65,0))),"not found"),IF(G128="not found","not found",IF(G128="","","ditto"))))</f>
        <v/>
      </c>
      <c r="H129" s="772" t="str">
        <f>IF($A129="","",IF(NOT($A129=$A128),IFERROR(IF(INDEX('40-15 SCALE LABEL INFO'!K$2:K$65,MATCH($A129,'40-15 SCALE LABEL INFO'!$A$2:$A$65,0))="","",INDEX('40-15 SCALE LABEL INFO'!K$2:K$65,MATCH($A129,'40-15 SCALE LABEL INFO'!$A$2:$A$65,0))),"not found"),IF(H128="not found","not found",IF(H128="","","ditto"))))</f>
        <v/>
      </c>
    </row>
    <row r="130" spans="1:8" x14ac:dyDescent="0.35">
      <c r="A130" s="699"/>
      <c r="B130" s="768"/>
      <c r="C130" s="768"/>
      <c r="D130" s="768"/>
      <c r="E130" s="775"/>
      <c r="F130" s="778" t="str">
        <f>IF($A130="","",IF(NOT($A130=$A129),IFERROR(IF(INDEX('40-15 SCALE LABEL INFO'!I$2:I$65,MATCH($A130,'40-15 SCALE LABEL INFO'!$A$2:$A$65,0))="","",INDEX('40-15 SCALE LABEL INFO'!I$2:I$65,MATCH($A130,'40-15 SCALE LABEL INFO'!$A$2:$A$65,0))),"not found"),IF(F129="not found","not found",IF(F129="","","ditto"))))</f>
        <v/>
      </c>
      <c r="G130" s="779" t="str">
        <f>IF($A130="","",IF(NOT($A130=$A129),IFERROR(IF(INDEX('40-15 SCALE LABEL INFO'!J$2:J$65,MATCH($A130,'40-15 SCALE LABEL INFO'!$A$2:$A$65,0))="","",INDEX('40-15 SCALE LABEL INFO'!J$2:J$65,MATCH($A130,'40-15 SCALE LABEL INFO'!$A$2:$A$65,0))),"not found"),IF(G129="not found","not found",IF(G129="","","ditto"))))</f>
        <v/>
      </c>
      <c r="H130" s="772" t="str">
        <f>IF($A130="","",IF(NOT($A130=$A129),IFERROR(IF(INDEX('40-15 SCALE LABEL INFO'!K$2:K$65,MATCH($A130,'40-15 SCALE LABEL INFO'!$A$2:$A$65,0))="","",INDEX('40-15 SCALE LABEL INFO'!K$2:K$65,MATCH($A130,'40-15 SCALE LABEL INFO'!$A$2:$A$65,0))),"not found"),IF(H129="not found","not found",IF(H129="","","ditto"))))</f>
        <v/>
      </c>
    </row>
    <row r="131" spans="1:8" x14ac:dyDescent="0.35">
      <c r="A131" s="699"/>
      <c r="B131" s="768"/>
      <c r="C131" s="768"/>
      <c r="D131" s="768"/>
      <c r="E131" s="775"/>
      <c r="F131" s="778" t="str">
        <f>IF($A131="","",IF(NOT($A131=$A130),IFERROR(IF(INDEX('40-15 SCALE LABEL INFO'!I$2:I$65,MATCH($A131,'40-15 SCALE LABEL INFO'!$A$2:$A$65,0))="","",INDEX('40-15 SCALE LABEL INFO'!I$2:I$65,MATCH($A131,'40-15 SCALE LABEL INFO'!$A$2:$A$65,0))),"not found"),IF(F130="not found","not found",IF(F130="","","ditto"))))</f>
        <v/>
      </c>
      <c r="G131" s="779" t="str">
        <f>IF($A131="","",IF(NOT($A131=$A130),IFERROR(IF(INDEX('40-15 SCALE LABEL INFO'!J$2:J$65,MATCH($A131,'40-15 SCALE LABEL INFO'!$A$2:$A$65,0))="","",INDEX('40-15 SCALE LABEL INFO'!J$2:J$65,MATCH($A131,'40-15 SCALE LABEL INFO'!$A$2:$A$65,0))),"not found"),IF(G130="not found","not found",IF(G130="","","ditto"))))</f>
        <v/>
      </c>
      <c r="H131" s="772" t="str">
        <f>IF($A131="","",IF(NOT($A131=$A130),IFERROR(IF(INDEX('40-15 SCALE LABEL INFO'!K$2:K$65,MATCH($A131,'40-15 SCALE LABEL INFO'!$A$2:$A$65,0))="","",INDEX('40-15 SCALE LABEL INFO'!K$2:K$65,MATCH($A131,'40-15 SCALE LABEL INFO'!$A$2:$A$65,0))),"not found"),IF(H130="not found","not found",IF(H130="","","ditto"))))</f>
        <v/>
      </c>
    </row>
    <row r="132" spans="1:8" x14ac:dyDescent="0.35">
      <c r="A132" s="699"/>
      <c r="B132" s="768"/>
      <c r="C132" s="768"/>
      <c r="D132" s="768"/>
      <c r="E132" s="775"/>
      <c r="F132" s="778" t="str">
        <f>IF($A132="","",IF(NOT($A132=$A131),IFERROR(IF(INDEX('40-15 SCALE LABEL INFO'!I$2:I$65,MATCH($A132,'40-15 SCALE LABEL INFO'!$A$2:$A$65,0))="","",INDEX('40-15 SCALE LABEL INFO'!I$2:I$65,MATCH($A132,'40-15 SCALE LABEL INFO'!$A$2:$A$65,0))),"not found"),IF(F131="not found","not found",IF(F131="","","ditto"))))</f>
        <v/>
      </c>
      <c r="G132" s="779" t="str">
        <f>IF($A132="","",IF(NOT($A132=$A131),IFERROR(IF(INDEX('40-15 SCALE LABEL INFO'!J$2:J$65,MATCH($A132,'40-15 SCALE LABEL INFO'!$A$2:$A$65,0))="","",INDEX('40-15 SCALE LABEL INFO'!J$2:J$65,MATCH($A132,'40-15 SCALE LABEL INFO'!$A$2:$A$65,0))),"not found"),IF(G131="not found","not found",IF(G131="","","ditto"))))</f>
        <v/>
      </c>
      <c r="H132" s="772" t="str">
        <f>IF($A132="","",IF(NOT($A132=$A131),IFERROR(IF(INDEX('40-15 SCALE LABEL INFO'!K$2:K$65,MATCH($A132,'40-15 SCALE LABEL INFO'!$A$2:$A$65,0))="","",INDEX('40-15 SCALE LABEL INFO'!K$2:K$65,MATCH($A132,'40-15 SCALE LABEL INFO'!$A$2:$A$65,0))),"not found"),IF(H131="not found","not found",IF(H131="","","ditto"))))</f>
        <v/>
      </c>
    </row>
    <row r="133" spans="1:8" x14ac:dyDescent="0.35">
      <c r="A133" s="699"/>
      <c r="B133" s="768"/>
      <c r="C133" s="768"/>
      <c r="D133" s="768"/>
      <c r="E133" s="775"/>
      <c r="F133" s="778" t="str">
        <f>IF($A133="","",IF(NOT($A133=$A132),IFERROR(IF(INDEX('40-15 SCALE LABEL INFO'!I$2:I$65,MATCH($A133,'40-15 SCALE LABEL INFO'!$A$2:$A$65,0))="","",INDEX('40-15 SCALE LABEL INFO'!I$2:I$65,MATCH($A133,'40-15 SCALE LABEL INFO'!$A$2:$A$65,0))),"not found"),IF(F132="not found","not found",IF(F132="","","ditto"))))</f>
        <v/>
      </c>
      <c r="G133" s="779" t="str">
        <f>IF($A133="","",IF(NOT($A133=$A132),IFERROR(IF(INDEX('40-15 SCALE LABEL INFO'!J$2:J$65,MATCH($A133,'40-15 SCALE LABEL INFO'!$A$2:$A$65,0))="","",INDEX('40-15 SCALE LABEL INFO'!J$2:J$65,MATCH($A133,'40-15 SCALE LABEL INFO'!$A$2:$A$65,0))),"not found"),IF(G132="not found","not found",IF(G132="","","ditto"))))</f>
        <v/>
      </c>
      <c r="H133" s="772" t="str">
        <f>IF($A133="","",IF(NOT($A133=$A132),IFERROR(IF(INDEX('40-15 SCALE LABEL INFO'!K$2:K$65,MATCH($A133,'40-15 SCALE LABEL INFO'!$A$2:$A$65,0))="","",INDEX('40-15 SCALE LABEL INFO'!K$2:K$65,MATCH($A133,'40-15 SCALE LABEL INFO'!$A$2:$A$65,0))),"not found"),IF(H132="not found","not found",IF(H132="","","ditto"))))</f>
        <v/>
      </c>
    </row>
    <row r="134" spans="1:8" x14ac:dyDescent="0.35">
      <c r="A134" s="699"/>
      <c r="B134" s="768"/>
      <c r="C134" s="768"/>
      <c r="D134" s="768"/>
      <c r="E134" s="775"/>
      <c r="F134" s="778" t="str">
        <f>IF($A134="","",IF(NOT($A134=$A133),IFERROR(IF(INDEX('40-15 SCALE LABEL INFO'!I$2:I$65,MATCH($A134,'40-15 SCALE LABEL INFO'!$A$2:$A$65,0))="","",INDEX('40-15 SCALE LABEL INFO'!I$2:I$65,MATCH($A134,'40-15 SCALE LABEL INFO'!$A$2:$A$65,0))),"not found"),IF(F133="not found","not found",IF(F133="","","ditto"))))</f>
        <v/>
      </c>
      <c r="G134" s="779" t="str">
        <f>IF($A134="","",IF(NOT($A134=$A133),IFERROR(IF(INDEX('40-15 SCALE LABEL INFO'!J$2:J$65,MATCH($A134,'40-15 SCALE LABEL INFO'!$A$2:$A$65,0))="","",INDEX('40-15 SCALE LABEL INFO'!J$2:J$65,MATCH($A134,'40-15 SCALE LABEL INFO'!$A$2:$A$65,0))),"not found"),IF(G133="not found","not found",IF(G133="","","ditto"))))</f>
        <v/>
      </c>
      <c r="H134" s="772" t="str">
        <f>IF($A134="","",IF(NOT($A134=$A133),IFERROR(IF(INDEX('40-15 SCALE LABEL INFO'!K$2:K$65,MATCH($A134,'40-15 SCALE LABEL INFO'!$A$2:$A$65,0))="","",INDEX('40-15 SCALE LABEL INFO'!K$2:K$65,MATCH($A134,'40-15 SCALE LABEL INFO'!$A$2:$A$65,0))),"not found"),IF(H133="not found","not found",IF(H133="","","ditto"))))</f>
        <v/>
      </c>
    </row>
    <row r="135" spans="1:8" x14ac:dyDescent="0.35">
      <c r="A135" s="699"/>
      <c r="B135" s="768"/>
      <c r="C135" s="768"/>
      <c r="D135" s="768"/>
      <c r="E135" s="775"/>
      <c r="F135" s="778" t="str">
        <f>IF($A135="","",IF(NOT($A135=$A134),IFERROR(IF(INDEX('40-15 SCALE LABEL INFO'!I$2:I$65,MATCH($A135,'40-15 SCALE LABEL INFO'!$A$2:$A$65,0))="","",INDEX('40-15 SCALE LABEL INFO'!I$2:I$65,MATCH($A135,'40-15 SCALE LABEL INFO'!$A$2:$A$65,0))),"not found"),IF(F134="not found","not found",IF(F134="","","ditto"))))</f>
        <v/>
      </c>
      <c r="G135" s="779" t="str">
        <f>IF($A135="","",IF(NOT($A135=$A134),IFERROR(IF(INDEX('40-15 SCALE LABEL INFO'!J$2:J$65,MATCH($A135,'40-15 SCALE LABEL INFO'!$A$2:$A$65,0))="","",INDEX('40-15 SCALE LABEL INFO'!J$2:J$65,MATCH($A135,'40-15 SCALE LABEL INFO'!$A$2:$A$65,0))),"not found"),IF(G134="not found","not found",IF(G134="","","ditto"))))</f>
        <v/>
      </c>
      <c r="H135" s="772" t="str">
        <f>IF($A135="","",IF(NOT($A135=$A134),IFERROR(IF(INDEX('40-15 SCALE LABEL INFO'!K$2:K$65,MATCH($A135,'40-15 SCALE LABEL INFO'!$A$2:$A$65,0))="","",INDEX('40-15 SCALE LABEL INFO'!K$2:K$65,MATCH($A135,'40-15 SCALE LABEL INFO'!$A$2:$A$65,0))),"not found"),IF(H134="not found","not found",IF(H134="","","ditto"))))</f>
        <v/>
      </c>
    </row>
    <row r="136" spans="1:8" x14ac:dyDescent="0.35">
      <c r="A136" s="699"/>
      <c r="B136" s="768"/>
      <c r="C136" s="768"/>
      <c r="D136" s="768"/>
      <c r="E136" s="775"/>
      <c r="F136" s="778" t="str">
        <f>IF($A136="","",IF(NOT($A136=$A135),IFERROR(IF(INDEX('40-15 SCALE LABEL INFO'!I$2:I$65,MATCH($A136,'40-15 SCALE LABEL INFO'!$A$2:$A$65,0))="","",INDEX('40-15 SCALE LABEL INFO'!I$2:I$65,MATCH($A136,'40-15 SCALE LABEL INFO'!$A$2:$A$65,0))),"not found"),IF(F135="not found","not found",IF(F135="","","ditto"))))</f>
        <v/>
      </c>
      <c r="G136" s="779" t="str">
        <f>IF($A136="","",IF(NOT($A136=$A135),IFERROR(IF(INDEX('40-15 SCALE LABEL INFO'!J$2:J$65,MATCH($A136,'40-15 SCALE LABEL INFO'!$A$2:$A$65,0))="","",INDEX('40-15 SCALE LABEL INFO'!J$2:J$65,MATCH($A136,'40-15 SCALE LABEL INFO'!$A$2:$A$65,0))),"not found"),IF(G135="not found","not found",IF(G135="","","ditto"))))</f>
        <v/>
      </c>
      <c r="H136" s="772" t="str">
        <f>IF($A136="","",IF(NOT($A136=$A135),IFERROR(IF(INDEX('40-15 SCALE LABEL INFO'!K$2:K$65,MATCH($A136,'40-15 SCALE LABEL INFO'!$A$2:$A$65,0))="","",INDEX('40-15 SCALE LABEL INFO'!K$2:K$65,MATCH($A136,'40-15 SCALE LABEL INFO'!$A$2:$A$65,0))),"not found"),IF(H135="not found","not found",IF(H135="","","ditto"))))</f>
        <v/>
      </c>
    </row>
    <row r="137" spans="1:8" x14ac:dyDescent="0.35">
      <c r="A137" s="699"/>
      <c r="B137" s="768"/>
      <c r="C137" s="768"/>
      <c r="D137" s="768"/>
      <c r="E137" s="775"/>
      <c r="F137" s="778" t="str">
        <f>IF($A137="","",IF(NOT($A137=$A136),IFERROR(IF(INDEX('40-15 SCALE LABEL INFO'!I$2:I$65,MATCH($A137,'40-15 SCALE LABEL INFO'!$A$2:$A$65,0))="","",INDEX('40-15 SCALE LABEL INFO'!I$2:I$65,MATCH($A137,'40-15 SCALE LABEL INFO'!$A$2:$A$65,0))),"not found"),IF(F136="not found","not found",IF(F136="","","ditto"))))</f>
        <v/>
      </c>
      <c r="G137" s="779" t="str">
        <f>IF($A137="","",IF(NOT($A137=$A136),IFERROR(IF(INDEX('40-15 SCALE LABEL INFO'!J$2:J$65,MATCH($A137,'40-15 SCALE LABEL INFO'!$A$2:$A$65,0))="","",INDEX('40-15 SCALE LABEL INFO'!J$2:J$65,MATCH($A137,'40-15 SCALE LABEL INFO'!$A$2:$A$65,0))),"not found"),IF(G136="not found","not found",IF(G136="","","ditto"))))</f>
        <v/>
      </c>
      <c r="H137" s="772" t="str">
        <f>IF($A137="","",IF(NOT($A137=$A136),IFERROR(IF(INDEX('40-15 SCALE LABEL INFO'!K$2:K$65,MATCH($A137,'40-15 SCALE LABEL INFO'!$A$2:$A$65,0))="","",INDEX('40-15 SCALE LABEL INFO'!K$2:K$65,MATCH($A137,'40-15 SCALE LABEL INFO'!$A$2:$A$65,0))),"not found"),IF(H136="not found","not found",IF(H136="","","ditto"))))</f>
        <v/>
      </c>
    </row>
    <row r="138" spans="1:8" x14ac:dyDescent="0.35">
      <c r="A138" s="699"/>
      <c r="B138" s="768"/>
      <c r="C138" s="768"/>
      <c r="D138" s="768"/>
      <c r="E138" s="775"/>
      <c r="F138" s="778" t="str">
        <f>IF($A138="","",IF(NOT($A138=$A137),IFERROR(IF(INDEX('40-15 SCALE LABEL INFO'!I$2:I$65,MATCH($A138,'40-15 SCALE LABEL INFO'!$A$2:$A$65,0))="","",INDEX('40-15 SCALE LABEL INFO'!I$2:I$65,MATCH($A138,'40-15 SCALE LABEL INFO'!$A$2:$A$65,0))),"not found"),IF(F137="not found","not found",IF(F137="","","ditto"))))</f>
        <v/>
      </c>
      <c r="G138" s="779" t="str">
        <f>IF($A138="","",IF(NOT($A138=$A137),IFERROR(IF(INDEX('40-15 SCALE LABEL INFO'!J$2:J$65,MATCH($A138,'40-15 SCALE LABEL INFO'!$A$2:$A$65,0))="","",INDEX('40-15 SCALE LABEL INFO'!J$2:J$65,MATCH($A138,'40-15 SCALE LABEL INFO'!$A$2:$A$65,0))),"not found"),IF(G137="not found","not found",IF(G137="","","ditto"))))</f>
        <v/>
      </c>
      <c r="H138" s="772" t="str">
        <f>IF($A138="","",IF(NOT($A138=$A137),IFERROR(IF(INDEX('40-15 SCALE LABEL INFO'!K$2:K$65,MATCH($A138,'40-15 SCALE LABEL INFO'!$A$2:$A$65,0))="","",INDEX('40-15 SCALE LABEL INFO'!K$2:K$65,MATCH($A138,'40-15 SCALE LABEL INFO'!$A$2:$A$65,0))),"not found"),IF(H137="not found","not found",IF(H137="","","ditto"))))</f>
        <v/>
      </c>
    </row>
    <row r="139" spans="1:8" x14ac:dyDescent="0.35">
      <c r="A139" s="699"/>
      <c r="B139" s="768"/>
      <c r="C139" s="768"/>
      <c r="D139" s="768"/>
      <c r="E139" s="775"/>
      <c r="F139" s="778" t="str">
        <f>IF($A139="","",IF(NOT($A139=$A138),IFERROR(IF(INDEX('40-15 SCALE LABEL INFO'!I$2:I$65,MATCH($A139,'40-15 SCALE LABEL INFO'!$A$2:$A$65,0))="","",INDEX('40-15 SCALE LABEL INFO'!I$2:I$65,MATCH($A139,'40-15 SCALE LABEL INFO'!$A$2:$A$65,0))),"not found"),IF(F138="not found","not found",IF(F138="","","ditto"))))</f>
        <v/>
      </c>
      <c r="G139" s="779" t="str">
        <f>IF($A139="","",IF(NOT($A139=$A138),IFERROR(IF(INDEX('40-15 SCALE LABEL INFO'!J$2:J$65,MATCH($A139,'40-15 SCALE LABEL INFO'!$A$2:$A$65,0))="","",INDEX('40-15 SCALE LABEL INFO'!J$2:J$65,MATCH($A139,'40-15 SCALE LABEL INFO'!$A$2:$A$65,0))),"not found"),IF(G138="not found","not found",IF(G138="","","ditto"))))</f>
        <v/>
      </c>
      <c r="H139" s="772" t="str">
        <f>IF($A139="","",IF(NOT($A139=$A138),IFERROR(IF(INDEX('40-15 SCALE LABEL INFO'!K$2:K$65,MATCH($A139,'40-15 SCALE LABEL INFO'!$A$2:$A$65,0))="","",INDEX('40-15 SCALE LABEL INFO'!K$2:K$65,MATCH($A139,'40-15 SCALE LABEL INFO'!$A$2:$A$65,0))),"not found"),IF(H138="not found","not found",IF(H138="","","ditto"))))</f>
        <v/>
      </c>
    </row>
    <row r="140" spans="1:8" x14ac:dyDescent="0.35">
      <c r="A140" s="699"/>
      <c r="B140" s="768"/>
      <c r="C140" s="768"/>
      <c r="D140" s="768"/>
      <c r="E140" s="775"/>
      <c r="F140" s="778" t="str">
        <f>IF($A140="","",IF(NOT($A140=$A139),IFERROR(IF(INDEX('40-15 SCALE LABEL INFO'!I$2:I$65,MATCH($A140,'40-15 SCALE LABEL INFO'!$A$2:$A$65,0))="","",INDEX('40-15 SCALE LABEL INFO'!I$2:I$65,MATCH($A140,'40-15 SCALE LABEL INFO'!$A$2:$A$65,0))),"not found"),IF(F139="not found","not found",IF(F139="","","ditto"))))</f>
        <v/>
      </c>
      <c r="G140" s="779" t="str">
        <f>IF($A140="","",IF(NOT($A140=$A139),IFERROR(IF(INDEX('40-15 SCALE LABEL INFO'!J$2:J$65,MATCH($A140,'40-15 SCALE LABEL INFO'!$A$2:$A$65,0))="","",INDEX('40-15 SCALE LABEL INFO'!J$2:J$65,MATCH($A140,'40-15 SCALE LABEL INFO'!$A$2:$A$65,0))),"not found"),IF(G139="not found","not found",IF(G139="","","ditto"))))</f>
        <v/>
      </c>
      <c r="H140" s="772" t="str">
        <f>IF($A140="","",IF(NOT($A140=$A139),IFERROR(IF(INDEX('40-15 SCALE LABEL INFO'!K$2:K$65,MATCH($A140,'40-15 SCALE LABEL INFO'!$A$2:$A$65,0))="","",INDEX('40-15 SCALE LABEL INFO'!K$2:K$65,MATCH($A140,'40-15 SCALE LABEL INFO'!$A$2:$A$65,0))),"not found"),IF(H139="not found","not found",IF(H139="","","ditto"))))</f>
        <v/>
      </c>
    </row>
    <row r="141" spans="1:8" x14ac:dyDescent="0.35">
      <c r="A141" s="699"/>
      <c r="B141" s="768"/>
      <c r="C141" s="768"/>
      <c r="D141" s="768"/>
      <c r="E141" s="775"/>
      <c r="F141" s="778" t="str">
        <f>IF($A141="","",IF(NOT($A141=$A140),IFERROR(IF(INDEX('40-15 SCALE LABEL INFO'!I$2:I$65,MATCH($A141,'40-15 SCALE LABEL INFO'!$A$2:$A$65,0))="","",INDEX('40-15 SCALE LABEL INFO'!I$2:I$65,MATCH($A141,'40-15 SCALE LABEL INFO'!$A$2:$A$65,0))),"not found"),IF(F140="not found","not found",IF(F140="","","ditto"))))</f>
        <v/>
      </c>
      <c r="G141" s="779" t="str">
        <f>IF($A141="","",IF(NOT($A141=$A140),IFERROR(IF(INDEX('40-15 SCALE LABEL INFO'!J$2:J$65,MATCH($A141,'40-15 SCALE LABEL INFO'!$A$2:$A$65,0))="","",INDEX('40-15 SCALE LABEL INFO'!J$2:J$65,MATCH($A141,'40-15 SCALE LABEL INFO'!$A$2:$A$65,0))),"not found"),IF(G140="not found","not found",IF(G140="","","ditto"))))</f>
        <v/>
      </c>
      <c r="H141" s="772" t="str">
        <f>IF($A141="","",IF(NOT($A141=$A140),IFERROR(IF(INDEX('40-15 SCALE LABEL INFO'!K$2:K$65,MATCH($A141,'40-15 SCALE LABEL INFO'!$A$2:$A$65,0))="","",INDEX('40-15 SCALE LABEL INFO'!K$2:K$65,MATCH($A141,'40-15 SCALE LABEL INFO'!$A$2:$A$65,0))),"not found"),IF(H140="not found","not found",IF(H140="","","ditto"))))</f>
        <v/>
      </c>
    </row>
    <row r="142" spans="1:8" x14ac:dyDescent="0.35">
      <c r="A142" s="699"/>
      <c r="B142" s="768"/>
      <c r="C142" s="768"/>
      <c r="D142" s="768"/>
      <c r="E142" s="775"/>
      <c r="F142" s="778" t="str">
        <f>IF($A142="","",IF(NOT($A142=$A141),IFERROR(IF(INDEX('40-15 SCALE LABEL INFO'!I$2:I$65,MATCH($A142,'40-15 SCALE LABEL INFO'!$A$2:$A$65,0))="","",INDEX('40-15 SCALE LABEL INFO'!I$2:I$65,MATCH($A142,'40-15 SCALE LABEL INFO'!$A$2:$A$65,0))),"not found"),IF(F141="not found","not found",IF(F141="","","ditto"))))</f>
        <v/>
      </c>
      <c r="G142" s="779" t="str">
        <f>IF($A142="","",IF(NOT($A142=$A141),IFERROR(IF(INDEX('40-15 SCALE LABEL INFO'!J$2:J$65,MATCH($A142,'40-15 SCALE LABEL INFO'!$A$2:$A$65,0))="","",INDEX('40-15 SCALE LABEL INFO'!J$2:J$65,MATCH($A142,'40-15 SCALE LABEL INFO'!$A$2:$A$65,0))),"not found"),IF(G141="not found","not found",IF(G141="","","ditto"))))</f>
        <v/>
      </c>
      <c r="H142" s="772" t="str">
        <f>IF($A142="","",IF(NOT($A142=$A141),IFERROR(IF(INDEX('40-15 SCALE LABEL INFO'!K$2:K$65,MATCH($A142,'40-15 SCALE LABEL INFO'!$A$2:$A$65,0))="","",INDEX('40-15 SCALE LABEL INFO'!K$2:K$65,MATCH($A142,'40-15 SCALE LABEL INFO'!$A$2:$A$65,0))),"not found"),IF(H141="not found","not found",IF(H141="","","ditto"))))</f>
        <v/>
      </c>
    </row>
    <row r="143" spans="1:8" x14ac:dyDescent="0.35">
      <c r="A143" s="699"/>
      <c r="B143" s="768"/>
      <c r="C143" s="768"/>
      <c r="D143" s="768"/>
      <c r="E143" s="775"/>
      <c r="F143" s="778" t="str">
        <f>IF($A143="","",IF(NOT($A143=$A142),IFERROR(IF(INDEX('40-15 SCALE LABEL INFO'!I$2:I$65,MATCH($A143,'40-15 SCALE LABEL INFO'!$A$2:$A$65,0))="","",INDEX('40-15 SCALE LABEL INFO'!I$2:I$65,MATCH($A143,'40-15 SCALE LABEL INFO'!$A$2:$A$65,0))),"not found"),IF(F142="not found","not found",IF(F142="","","ditto"))))</f>
        <v/>
      </c>
      <c r="G143" s="779" t="str">
        <f>IF($A143="","",IF(NOT($A143=$A142),IFERROR(IF(INDEX('40-15 SCALE LABEL INFO'!J$2:J$65,MATCH($A143,'40-15 SCALE LABEL INFO'!$A$2:$A$65,0))="","",INDEX('40-15 SCALE LABEL INFO'!J$2:J$65,MATCH($A143,'40-15 SCALE LABEL INFO'!$A$2:$A$65,0))),"not found"),IF(G142="not found","not found",IF(G142="","","ditto"))))</f>
        <v/>
      </c>
      <c r="H143" s="772" t="str">
        <f>IF($A143="","",IF(NOT($A143=$A142),IFERROR(IF(INDEX('40-15 SCALE LABEL INFO'!K$2:K$65,MATCH($A143,'40-15 SCALE LABEL INFO'!$A$2:$A$65,0))="","",INDEX('40-15 SCALE LABEL INFO'!K$2:K$65,MATCH($A143,'40-15 SCALE LABEL INFO'!$A$2:$A$65,0))),"not found"),IF(H142="not found","not found",IF(H142="","","ditto"))))</f>
        <v/>
      </c>
    </row>
    <row r="144" spans="1:8" x14ac:dyDescent="0.35">
      <c r="A144" s="699"/>
      <c r="B144" s="768"/>
      <c r="C144" s="768"/>
      <c r="D144" s="768"/>
      <c r="E144" s="775"/>
      <c r="F144" s="778" t="str">
        <f>IF($A144="","",IF(NOT($A144=$A143),IFERROR(IF(INDEX('40-15 SCALE LABEL INFO'!I$2:I$65,MATCH($A144,'40-15 SCALE LABEL INFO'!$A$2:$A$65,0))="","",INDEX('40-15 SCALE LABEL INFO'!I$2:I$65,MATCH($A144,'40-15 SCALE LABEL INFO'!$A$2:$A$65,0))),"not found"),IF(F143="not found","not found",IF(F143="","","ditto"))))</f>
        <v/>
      </c>
      <c r="G144" s="779" t="str">
        <f>IF($A144="","",IF(NOT($A144=$A143),IFERROR(IF(INDEX('40-15 SCALE LABEL INFO'!J$2:J$65,MATCH($A144,'40-15 SCALE LABEL INFO'!$A$2:$A$65,0))="","",INDEX('40-15 SCALE LABEL INFO'!J$2:J$65,MATCH($A144,'40-15 SCALE LABEL INFO'!$A$2:$A$65,0))),"not found"),IF(G143="not found","not found",IF(G143="","","ditto"))))</f>
        <v/>
      </c>
      <c r="H144" s="772" t="str">
        <f>IF($A144="","",IF(NOT($A144=$A143),IFERROR(IF(INDEX('40-15 SCALE LABEL INFO'!K$2:K$65,MATCH($A144,'40-15 SCALE LABEL INFO'!$A$2:$A$65,0))="","",INDEX('40-15 SCALE LABEL INFO'!K$2:K$65,MATCH($A144,'40-15 SCALE LABEL INFO'!$A$2:$A$65,0))),"not found"),IF(H143="not found","not found",IF(H143="","","ditto"))))</f>
        <v/>
      </c>
    </row>
    <row r="145" spans="1:8" x14ac:dyDescent="0.35">
      <c r="A145" s="699"/>
      <c r="B145" s="768"/>
      <c r="C145" s="768"/>
      <c r="D145" s="768"/>
      <c r="E145" s="775"/>
      <c r="F145" s="778" t="str">
        <f>IF($A145="","",IF(NOT($A145=$A144),IFERROR(IF(INDEX('40-15 SCALE LABEL INFO'!I$2:I$65,MATCH($A145,'40-15 SCALE LABEL INFO'!$A$2:$A$65,0))="","",INDEX('40-15 SCALE LABEL INFO'!I$2:I$65,MATCH($A145,'40-15 SCALE LABEL INFO'!$A$2:$A$65,0))),"not found"),IF(F144="not found","not found",IF(F144="","","ditto"))))</f>
        <v/>
      </c>
      <c r="G145" s="779" t="str">
        <f>IF($A145="","",IF(NOT($A145=$A144),IFERROR(IF(INDEX('40-15 SCALE LABEL INFO'!J$2:J$65,MATCH($A145,'40-15 SCALE LABEL INFO'!$A$2:$A$65,0))="","",INDEX('40-15 SCALE LABEL INFO'!J$2:J$65,MATCH($A145,'40-15 SCALE LABEL INFO'!$A$2:$A$65,0))),"not found"),IF(G144="not found","not found",IF(G144="","","ditto"))))</f>
        <v/>
      </c>
      <c r="H145" s="772" t="str">
        <f>IF($A145="","",IF(NOT($A145=$A144),IFERROR(IF(INDEX('40-15 SCALE LABEL INFO'!K$2:K$65,MATCH($A145,'40-15 SCALE LABEL INFO'!$A$2:$A$65,0))="","",INDEX('40-15 SCALE LABEL INFO'!K$2:K$65,MATCH($A145,'40-15 SCALE LABEL INFO'!$A$2:$A$65,0))),"not found"),IF(H144="not found","not found",IF(H144="","","ditto"))))</f>
        <v/>
      </c>
    </row>
    <row r="146" spans="1:8" x14ac:dyDescent="0.35">
      <c r="A146" s="699"/>
      <c r="B146" s="768"/>
      <c r="C146" s="768"/>
      <c r="D146" s="768"/>
      <c r="E146" s="775"/>
      <c r="F146" s="778" t="str">
        <f>IF($A146="","",IF(NOT($A146=$A145),IFERROR(IF(INDEX('40-15 SCALE LABEL INFO'!I$2:I$65,MATCH($A146,'40-15 SCALE LABEL INFO'!$A$2:$A$65,0))="","",INDEX('40-15 SCALE LABEL INFO'!I$2:I$65,MATCH($A146,'40-15 SCALE LABEL INFO'!$A$2:$A$65,0))),"not found"),IF(F145="not found","not found",IF(F145="","","ditto"))))</f>
        <v/>
      </c>
      <c r="G146" s="779" t="str">
        <f>IF($A146="","",IF(NOT($A146=$A145),IFERROR(IF(INDEX('40-15 SCALE LABEL INFO'!J$2:J$65,MATCH($A146,'40-15 SCALE LABEL INFO'!$A$2:$A$65,0))="","",INDEX('40-15 SCALE LABEL INFO'!J$2:J$65,MATCH($A146,'40-15 SCALE LABEL INFO'!$A$2:$A$65,0))),"not found"),IF(G145="not found","not found",IF(G145="","","ditto"))))</f>
        <v/>
      </c>
      <c r="H146" s="772" t="str">
        <f>IF($A146="","",IF(NOT($A146=$A145),IFERROR(IF(INDEX('40-15 SCALE LABEL INFO'!K$2:K$65,MATCH($A146,'40-15 SCALE LABEL INFO'!$A$2:$A$65,0))="","",INDEX('40-15 SCALE LABEL INFO'!K$2:K$65,MATCH($A146,'40-15 SCALE LABEL INFO'!$A$2:$A$65,0))),"not found"),IF(H145="not found","not found",IF(H145="","","ditto"))))</f>
        <v/>
      </c>
    </row>
    <row r="147" spans="1:8" x14ac:dyDescent="0.35">
      <c r="A147" s="699"/>
      <c r="B147" s="768"/>
      <c r="C147" s="768"/>
      <c r="D147" s="768"/>
      <c r="E147" s="775"/>
      <c r="F147" s="778" t="str">
        <f>IF($A147="","",IF(NOT($A147=$A146),IFERROR(IF(INDEX('40-15 SCALE LABEL INFO'!I$2:I$65,MATCH($A147,'40-15 SCALE LABEL INFO'!$A$2:$A$65,0))="","",INDEX('40-15 SCALE LABEL INFO'!I$2:I$65,MATCH($A147,'40-15 SCALE LABEL INFO'!$A$2:$A$65,0))),"not found"),IF(F146="not found","not found",IF(F146="","","ditto"))))</f>
        <v/>
      </c>
      <c r="G147" s="779" t="str">
        <f>IF($A147="","",IF(NOT($A147=$A146),IFERROR(IF(INDEX('40-15 SCALE LABEL INFO'!J$2:J$65,MATCH($A147,'40-15 SCALE LABEL INFO'!$A$2:$A$65,0))="","",INDEX('40-15 SCALE LABEL INFO'!J$2:J$65,MATCH($A147,'40-15 SCALE LABEL INFO'!$A$2:$A$65,0))),"not found"),IF(G146="not found","not found",IF(G146="","","ditto"))))</f>
        <v/>
      </c>
      <c r="H147" s="772" t="str">
        <f>IF($A147="","",IF(NOT($A147=$A146),IFERROR(IF(INDEX('40-15 SCALE LABEL INFO'!K$2:K$65,MATCH($A147,'40-15 SCALE LABEL INFO'!$A$2:$A$65,0))="","",INDEX('40-15 SCALE LABEL INFO'!K$2:K$65,MATCH($A147,'40-15 SCALE LABEL INFO'!$A$2:$A$65,0))),"not found"),IF(H146="not found","not found",IF(H146="","","ditto"))))</f>
        <v/>
      </c>
    </row>
    <row r="148" spans="1:8" x14ac:dyDescent="0.35">
      <c r="A148" s="699"/>
      <c r="B148" s="768"/>
      <c r="C148" s="768"/>
      <c r="D148" s="768"/>
      <c r="E148" s="775"/>
      <c r="F148" s="778" t="str">
        <f>IF($A148="","",IF(NOT($A148=$A147),IFERROR(IF(INDEX('40-15 SCALE LABEL INFO'!I$2:I$65,MATCH($A148,'40-15 SCALE LABEL INFO'!$A$2:$A$65,0))="","",INDEX('40-15 SCALE LABEL INFO'!I$2:I$65,MATCH($A148,'40-15 SCALE LABEL INFO'!$A$2:$A$65,0))),"not found"),IF(F147="not found","not found",IF(F147="","","ditto"))))</f>
        <v/>
      </c>
      <c r="G148" s="779" t="str">
        <f>IF($A148="","",IF(NOT($A148=$A147),IFERROR(IF(INDEX('40-15 SCALE LABEL INFO'!J$2:J$65,MATCH($A148,'40-15 SCALE LABEL INFO'!$A$2:$A$65,0))="","",INDEX('40-15 SCALE LABEL INFO'!J$2:J$65,MATCH($A148,'40-15 SCALE LABEL INFO'!$A$2:$A$65,0))),"not found"),IF(G147="not found","not found",IF(G147="","","ditto"))))</f>
        <v/>
      </c>
      <c r="H148" s="772" t="str">
        <f>IF($A148="","",IF(NOT($A148=$A147),IFERROR(IF(INDEX('40-15 SCALE LABEL INFO'!K$2:K$65,MATCH($A148,'40-15 SCALE LABEL INFO'!$A$2:$A$65,0))="","",INDEX('40-15 SCALE LABEL INFO'!K$2:K$65,MATCH($A148,'40-15 SCALE LABEL INFO'!$A$2:$A$65,0))),"not found"),IF(H147="not found","not found",IF(H147="","","ditto"))))</f>
        <v/>
      </c>
    </row>
    <row r="149" spans="1:8" x14ac:dyDescent="0.35">
      <c r="A149" s="699"/>
      <c r="B149" s="768"/>
      <c r="C149" s="768"/>
      <c r="D149" s="768"/>
      <c r="E149" s="775"/>
      <c r="F149" s="778" t="str">
        <f>IF($A149="","",IF(NOT($A149=$A148),IFERROR(IF(INDEX('40-15 SCALE LABEL INFO'!I$2:I$65,MATCH($A149,'40-15 SCALE LABEL INFO'!$A$2:$A$65,0))="","",INDEX('40-15 SCALE LABEL INFO'!I$2:I$65,MATCH($A149,'40-15 SCALE LABEL INFO'!$A$2:$A$65,0))),"not found"),IF(F148="not found","not found",IF(F148="","","ditto"))))</f>
        <v/>
      </c>
      <c r="G149" s="779" t="str">
        <f>IF($A149="","",IF(NOT($A149=$A148),IFERROR(IF(INDEX('40-15 SCALE LABEL INFO'!J$2:J$65,MATCH($A149,'40-15 SCALE LABEL INFO'!$A$2:$A$65,0))="","",INDEX('40-15 SCALE LABEL INFO'!J$2:J$65,MATCH($A149,'40-15 SCALE LABEL INFO'!$A$2:$A$65,0))),"not found"),IF(G148="not found","not found",IF(G148="","","ditto"))))</f>
        <v/>
      </c>
      <c r="H149" s="772" t="str">
        <f>IF($A149="","",IF(NOT($A149=$A148),IFERROR(IF(INDEX('40-15 SCALE LABEL INFO'!K$2:K$65,MATCH($A149,'40-15 SCALE LABEL INFO'!$A$2:$A$65,0))="","",INDEX('40-15 SCALE LABEL INFO'!K$2:K$65,MATCH($A149,'40-15 SCALE LABEL INFO'!$A$2:$A$65,0))),"not found"),IF(H148="not found","not found",IF(H148="","","ditto"))))</f>
        <v/>
      </c>
    </row>
    <row r="150" spans="1:8" x14ac:dyDescent="0.35">
      <c r="A150" s="699"/>
      <c r="B150" s="768"/>
      <c r="C150" s="768"/>
      <c r="D150" s="768"/>
      <c r="E150" s="775"/>
      <c r="F150" s="778" t="str">
        <f>IF($A150="","",IF(NOT($A150=$A149),IFERROR(IF(INDEX('40-15 SCALE LABEL INFO'!I$2:I$65,MATCH($A150,'40-15 SCALE LABEL INFO'!$A$2:$A$65,0))="","",INDEX('40-15 SCALE LABEL INFO'!I$2:I$65,MATCH($A150,'40-15 SCALE LABEL INFO'!$A$2:$A$65,0))),"not found"),IF(F149="not found","not found",IF(F149="","","ditto"))))</f>
        <v/>
      </c>
      <c r="G150" s="779" t="str">
        <f>IF($A150="","",IF(NOT($A150=$A149),IFERROR(IF(INDEX('40-15 SCALE LABEL INFO'!J$2:J$65,MATCH($A150,'40-15 SCALE LABEL INFO'!$A$2:$A$65,0))="","",INDEX('40-15 SCALE LABEL INFO'!J$2:J$65,MATCH($A150,'40-15 SCALE LABEL INFO'!$A$2:$A$65,0))),"not found"),IF(G149="not found","not found",IF(G149="","","ditto"))))</f>
        <v/>
      </c>
      <c r="H150" s="772" t="str">
        <f>IF($A150="","",IF(NOT($A150=$A149),IFERROR(IF(INDEX('40-15 SCALE LABEL INFO'!K$2:K$65,MATCH($A150,'40-15 SCALE LABEL INFO'!$A$2:$A$65,0))="","",INDEX('40-15 SCALE LABEL INFO'!K$2:K$65,MATCH($A150,'40-15 SCALE LABEL INFO'!$A$2:$A$65,0))),"not found"),IF(H149="not found","not found",IF(H149="","","ditto"))))</f>
        <v/>
      </c>
    </row>
    <row r="151" spans="1:8" x14ac:dyDescent="0.35">
      <c r="A151" s="699"/>
      <c r="B151" s="768"/>
      <c r="C151" s="768"/>
      <c r="D151" s="768"/>
      <c r="E151" s="775"/>
      <c r="F151" s="778" t="str">
        <f>IF($A151="","",IF(NOT($A151=$A150),IFERROR(IF(INDEX('40-15 SCALE LABEL INFO'!I$2:I$65,MATCH($A151,'40-15 SCALE LABEL INFO'!$A$2:$A$65,0))="","",INDEX('40-15 SCALE LABEL INFO'!I$2:I$65,MATCH($A151,'40-15 SCALE LABEL INFO'!$A$2:$A$65,0))),"not found"),IF(F150="not found","not found",IF(F150="","","ditto"))))</f>
        <v/>
      </c>
      <c r="G151" s="779" t="str">
        <f>IF($A151="","",IF(NOT($A151=$A150),IFERROR(IF(INDEX('40-15 SCALE LABEL INFO'!J$2:J$65,MATCH($A151,'40-15 SCALE LABEL INFO'!$A$2:$A$65,0))="","",INDEX('40-15 SCALE LABEL INFO'!J$2:J$65,MATCH($A151,'40-15 SCALE LABEL INFO'!$A$2:$A$65,0))),"not found"),IF(G150="not found","not found",IF(G150="","","ditto"))))</f>
        <v/>
      </c>
      <c r="H151" s="772" t="str">
        <f>IF($A151="","",IF(NOT($A151=$A150),IFERROR(IF(INDEX('40-15 SCALE LABEL INFO'!K$2:K$65,MATCH($A151,'40-15 SCALE LABEL INFO'!$A$2:$A$65,0))="","",INDEX('40-15 SCALE LABEL INFO'!K$2:K$65,MATCH($A151,'40-15 SCALE LABEL INFO'!$A$2:$A$65,0))),"not found"),IF(H150="not found","not found",IF(H150="","","ditto"))))</f>
        <v/>
      </c>
    </row>
    <row r="152" spans="1:8" x14ac:dyDescent="0.35">
      <c r="A152" s="699"/>
      <c r="B152" s="768"/>
      <c r="C152" s="768"/>
      <c r="D152" s="768"/>
      <c r="E152" s="775"/>
      <c r="F152" s="778" t="str">
        <f>IF($A152="","",IF(NOT($A152=$A151),IFERROR(IF(INDEX('40-15 SCALE LABEL INFO'!I$2:I$65,MATCH($A152,'40-15 SCALE LABEL INFO'!$A$2:$A$65,0))="","",INDEX('40-15 SCALE LABEL INFO'!I$2:I$65,MATCH($A152,'40-15 SCALE LABEL INFO'!$A$2:$A$65,0))),"not found"),IF(F151="not found","not found",IF(F151="","","ditto"))))</f>
        <v/>
      </c>
      <c r="G152" s="779" t="str">
        <f>IF($A152="","",IF(NOT($A152=$A151),IFERROR(IF(INDEX('40-15 SCALE LABEL INFO'!J$2:J$65,MATCH($A152,'40-15 SCALE LABEL INFO'!$A$2:$A$65,0))="","",INDEX('40-15 SCALE LABEL INFO'!J$2:J$65,MATCH($A152,'40-15 SCALE LABEL INFO'!$A$2:$A$65,0))),"not found"),IF(G151="not found","not found",IF(G151="","","ditto"))))</f>
        <v/>
      </c>
      <c r="H152" s="772" t="str">
        <f>IF($A152="","",IF(NOT($A152=$A151),IFERROR(IF(INDEX('40-15 SCALE LABEL INFO'!K$2:K$65,MATCH($A152,'40-15 SCALE LABEL INFO'!$A$2:$A$65,0))="","",INDEX('40-15 SCALE LABEL INFO'!K$2:K$65,MATCH($A152,'40-15 SCALE LABEL INFO'!$A$2:$A$65,0))),"not found"),IF(H151="not found","not found",IF(H151="","","ditto"))))</f>
        <v/>
      </c>
    </row>
    <row r="153" spans="1:8" x14ac:dyDescent="0.35">
      <c r="A153" s="699"/>
      <c r="B153" s="768"/>
      <c r="C153" s="768"/>
      <c r="D153" s="768"/>
      <c r="E153" s="775"/>
      <c r="F153" s="778" t="str">
        <f>IF($A153="","",IF(NOT($A153=$A152),IFERROR(IF(INDEX('40-15 SCALE LABEL INFO'!I$2:I$65,MATCH($A153,'40-15 SCALE LABEL INFO'!$A$2:$A$65,0))="","",INDEX('40-15 SCALE LABEL INFO'!I$2:I$65,MATCH($A153,'40-15 SCALE LABEL INFO'!$A$2:$A$65,0))),"not found"),IF(F152="not found","not found",IF(F152="","","ditto"))))</f>
        <v/>
      </c>
      <c r="G153" s="779" t="str">
        <f>IF($A153="","",IF(NOT($A153=$A152),IFERROR(IF(INDEX('40-15 SCALE LABEL INFO'!J$2:J$65,MATCH($A153,'40-15 SCALE LABEL INFO'!$A$2:$A$65,0))="","",INDEX('40-15 SCALE LABEL INFO'!J$2:J$65,MATCH($A153,'40-15 SCALE LABEL INFO'!$A$2:$A$65,0))),"not found"),IF(G152="not found","not found",IF(G152="","","ditto"))))</f>
        <v/>
      </c>
      <c r="H153" s="772" t="str">
        <f>IF($A153="","",IF(NOT($A153=$A152),IFERROR(IF(INDEX('40-15 SCALE LABEL INFO'!K$2:K$65,MATCH($A153,'40-15 SCALE LABEL INFO'!$A$2:$A$65,0))="","",INDEX('40-15 SCALE LABEL INFO'!K$2:K$65,MATCH($A153,'40-15 SCALE LABEL INFO'!$A$2:$A$65,0))),"not found"),IF(H152="not found","not found",IF(H152="","","ditto"))))</f>
        <v/>
      </c>
    </row>
    <row r="154" spans="1:8" x14ac:dyDescent="0.35">
      <c r="A154" s="699"/>
      <c r="B154" s="768"/>
      <c r="C154" s="768"/>
      <c r="D154" s="768"/>
      <c r="E154" s="775"/>
      <c r="F154" s="778" t="str">
        <f>IF($A154="","",IF(NOT($A154=$A153),IFERROR(IF(INDEX('40-15 SCALE LABEL INFO'!I$2:I$65,MATCH($A154,'40-15 SCALE LABEL INFO'!$A$2:$A$65,0))="","",INDEX('40-15 SCALE LABEL INFO'!I$2:I$65,MATCH($A154,'40-15 SCALE LABEL INFO'!$A$2:$A$65,0))),"not found"),IF(F153="not found","not found",IF(F153="","","ditto"))))</f>
        <v/>
      </c>
      <c r="G154" s="779" t="str">
        <f>IF($A154="","",IF(NOT($A154=$A153),IFERROR(IF(INDEX('40-15 SCALE LABEL INFO'!J$2:J$65,MATCH($A154,'40-15 SCALE LABEL INFO'!$A$2:$A$65,0))="","",INDEX('40-15 SCALE LABEL INFO'!J$2:J$65,MATCH($A154,'40-15 SCALE LABEL INFO'!$A$2:$A$65,0))),"not found"),IF(G153="not found","not found",IF(G153="","","ditto"))))</f>
        <v/>
      </c>
      <c r="H154" s="772" t="str">
        <f>IF($A154="","",IF(NOT($A154=$A153),IFERROR(IF(INDEX('40-15 SCALE LABEL INFO'!K$2:K$65,MATCH($A154,'40-15 SCALE LABEL INFO'!$A$2:$A$65,0))="","",INDEX('40-15 SCALE LABEL INFO'!K$2:K$65,MATCH($A154,'40-15 SCALE LABEL INFO'!$A$2:$A$65,0))),"not found"),IF(H153="not found","not found",IF(H153="","","ditto"))))</f>
        <v/>
      </c>
    </row>
    <row r="155" spans="1:8" x14ac:dyDescent="0.35">
      <c r="A155" s="699"/>
      <c r="B155" s="768"/>
      <c r="C155" s="768"/>
      <c r="D155" s="768"/>
      <c r="E155" s="775"/>
      <c r="F155" s="778" t="str">
        <f>IF($A155="","",IF(NOT($A155=$A154),IFERROR(IF(INDEX('40-15 SCALE LABEL INFO'!I$2:I$65,MATCH($A155,'40-15 SCALE LABEL INFO'!$A$2:$A$65,0))="","",INDEX('40-15 SCALE LABEL INFO'!I$2:I$65,MATCH($A155,'40-15 SCALE LABEL INFO'!$A$2:$A$65,0))),"not found"),IF(F154="not found","not found",IF(F154="","","ditto"))))</f>
        <v/>
      </c>
      <c r="G155" s="779" t="str">
        <f>IF($A155="","",IF(NOT($A155=$A154),IFERROR(IF(INDEX('40-15 SCALE LABEL INFO'!J$2:J$65,MATCH($A155,'40-15 SCALE LABEL INFO'!$A$2:$A$65,0))="","",INDEX('40-15 SCALE LABEL INFO'!J$2:J$65,MATCH($A155,'40-15 SCALE LABEL INFO'!$A$2:$A$65,0))),"not found"),IF(G154="not found","not found",IF(G154="","","ditto"))))</f>
        <v/>
      </c>
      <c r="H155" s="772" t="str">
        <f>IF($A155="","",IF(NOT($A155=$A154),IFERROR(IF(INDEX('40-15 SCALE LABEL INFO'!K$2:K$65,MATCH($A155,'40-15 SCALE LABEL INFO'!$A$2:$A$65,0))="","",INDEX('40-15 SCALE LABEL INFO'!K$2:K$65,MATCH($A155,'40-15 SCALE LABEL INFO'!$A$2:$A$65,0))),"not found"),IF(H154="not found","not found",IF(H154="","","ditto"))))</f>
        <v/>
      </c>
    </row>
    <row r="156" spans="1:8" x14ac:dyDescent="0.35">
      <c r="A156" s="699"/>
      <c r="B156" s="768"/>
      <c r="C156" s="768"/>
      <c r="D156" s="768"/>
      <c r="E156" s="775"/>
      <c r="F156" s="778" t="str">
        <f>IF($A156="","",IF(NOT($A156=$A155),IFERROR(IF(INDEX('40-15 SCALE LABEL INFO'!I$2:I$65,MATCH($A156,'40-15 SCALE LABEL INFO'!$A$2:$A$65,0))="","",INDEX('40-15 SCALE LABEL INFO'!I$2:I$65,MATCH($A156,'40-15 SCALE LABEL INFO'!$A$2:$A$65,0))),"not found"),IF(F155="not found","not found",IF(F155="","","ditto"))))</f>
        <v/>
      </c>
      <c r="G156" s="779" t="str">
        <f>IF($A156="","",IF(NOT($A156=$A155),IFERROR(IF(INDEX('40-15 SCALE LABEL INFO'!J$2:J$65,MATCH($A156,'40-15 SCALE LABEL INFO'!$A$2:$A$65,0))="","",INDEX('40-15 SCALE LABEL INFO'!J$2:J$65,MATCH($A156,'40-15 SCALE LABEL INFO'!$A$2:$A$65,0))),"not found"),IF(G155="not found","not found",IF(G155="","","ditto"))))</f>
        <v/>
      </c>
      <c r="H156" s="772" t="str">
        <f>IF($A156="","",IF(NOT($A156=$A155),IFERROR(IF(INDEX('40-15 SCALE LABEL INFO'!K$2:K$65,MATCH($A156,'40-15 SCALE LABEL INFO'!$A$2:$A$65,0))="","",INDEX('40-15 SCALE LABEL INFO'!K$2:K$65,MATCH($A156,'40-15 SCALE LABEL INFO'!$A$2:$A$65,0))),"not found"),IF(H155="not found","not found",IF(H155="","","ditto"))))</f>
        <v/>
      </c>
    </row>
    <row r="157" spans="1:8" x14ac:dyDescent="0.35">
      <c r="A157" s="699"/>
      <c r="B157" s="768"/>
      <c r="C157" s="768"/>
      <c r="D157" s="768"/>
      <c r="E157" s="775"/>
      <c r="F157" s="778" t="str">
        <f>IF($A157="","",IF(NOT($A157=$A156),IFERROR(IF(INDEX('40-15 SCALE LABEL INFO'!I$2:I$65,MATCH($A157,'40-15 SCALE LABEL INFO'!$A$2:$A$65,0))="","",INDEX('40-15 SCALE LABEL INFO'!I$2:I$65,MATCH($A157,'40-15 SCALE LABEL INFO'!$A$2:$A$65,0))),"not found"),IF(F156="not found","not found",IF(F156="","","ditto"))))</f>
        <v/>
      </c>
      <c r="G157" s="779" t="str">
        <f>IF($A157="","",IF(NOT($A157=$A156),IFERROR(IF(INDEX('40-15 SCALE LABEL INFO'!J$2:J$65,MATCH($A157,'40-15 SCALE LABEL INFO'!$A$2:$A$65,0))="","",INDEX('40-15 SCALE LABEL INFO'!J$2:J$65,MATCH($A157,'40-15 SCALE LABEL INFO'!$A$2:$A$65,0))),"not found"),IF(G156="not found","not found",IF(G156="","","ditto"))))</f>
        <v/>
      </c>
      <c r="H157" s="772" t="str">
        <f>IF($A157="","",IF(NOT($A157=$A156),IFERROR(IF(INDEX('40-15 SCALE LABEL INFO'!K$2:K$65,MATCH($A157,'40-15 SCALE LABEL INFO'!$A$2:$A$65,0))="","",INDEX('40-15 SCALE LABEL INFO'!K$2:K$65,MATCH($A157,'40-15 SCALE LABEL INFO'!$A$2:$A$65,0))),"not found"),IF(H156="not found","not found",IF(H156="","","ditto"))))</f>
        <v/>
      </c>
    </row>
    <row r="158" spans="1:8" x14ac:dyDescent="0.35">
      <c r="A158" s="699"/>
      <c r="B158" s="768"/>
      <c r="C158" s="768"/>
      <c r="D158" s="768"/>
      <c r="E158" s="775"/>
      <c r="F158" s="778" t="str">
        <f>IF($A158="","",IF(NOT($A158=$A157),IFERROR(IF(INDEX('40-15 SCALE LABEL INFO'!I$2:I$65,MATCH($A158,'40-15 SCALE LABEL INFO'!$A$2:$A$65,0))="","",INDEX('40-15 SCALE LABEL INFO'!I$2:I$65,MATCH($A158,'40-15 SCALE LABEL INFO'!$A$2:$A$65,0))),"not found"),IF(F157="not found","not found",IF(F157="","","ditto"))))</f>
        <v/>
      </c>
      <c r="G158" s="779" t="str">
        <f>IF($A158="","",IF(NOT($A158=$A157),IFERROR(IF(INDEX('40-15 SCALE LABEL INFO'!J$2:J$65,MATCH($A158,'40-15 SCALE LABEL INFO'!$A$2:$A$65,0))="","",INDEX('40-15 SCALE LABEL INFO'!J$2:J$65,MATCH($A158,'40-15 SCALE LABEL INFO'!$A$2:$A$65,0))),"not found"),IF(G157="not found","not found",IF(G157="","","ditto"))))</f>
        <v/>
      </c>
      <c r="H158" s="772" t="str">
        <f>IF($A158="","",IF(NOT($A158=$A157),IFERROR(IF(INDEX('40-15 SCALE LABEL INFO'!K$2:K$65,MATCH($A158,'40-15 SCALE LABEL INFO'!$A$2:$A$65,0))="","",INDEX('40-15 SCALE LABEL INFO'!K$2:K$65,MATCH($A158,'40-15 SCALE LABEL INFO'!$A$2:$A$65,0))),"not found"),IF(H157="not found","not found",IF(H157="","","ditto"))))</f>
        <v/>
      </c>
    </row>
    <row r="159" spans="1:8" x14ac:dyDescent="0.35">
      <c r="A159" s="699"/>
      <c r="B159" s="768"/>
      <c r="C159" s="768"/>
      <c r="D159" s="768"/>
      <c r="E159" s="775"/>
      <c r="F159" s="778" t="str">
        <f>IF($A159="","",IF(NOT($A159=$A158),IFERROR(IF(INDEX('40-15 SCALE LABEL INFO'!I$2:I$65,MATCH($A159,'40-15 SCALE LABEL INFO'!$A$2:$A$65,0))="","",INDEX('40-15 SCALE LABEL INFO'!I$2:I$65,MATCH($A159,'40-15 SCALE LABEL INFO'!$A$2:$A$65,0))),"not found"),IF(F158="not found","not found",IF(F158="","","ditto"))))</f>
        <v/>
      </c>
      <c r="G159" s="779" t="str">
        <f>IF($A159="","",IF(NOT($A159=$A158),IFERROR(IF(INDEX('40-15 SCALE LABEL INFO'!J$2:J$65,MATCH($A159,'40-15 SCALE LABEL INFO'!$A$2:$A$65,0))="","",INDEX('40-15 SCALE LABEL INFO'!J$2:J$65,MATCH($A159,'40-15 SCALE LABEL INFO'!$A$2:$A$65,0))),"not found"),IF(G158="not found","not found",IF(G158="","","ditto"))))</f>
        <v/>
      </c>
      <c r="H159" s="772" t="str">
        <f>IF($A159="","",IF(NOT($A159=$A158),IFERROR(IF(INDEX('40-15 SCALE LABEL INFO'!K$2:K$65,MATCH($A159,'40-15 SCALE LABEL INFO'!$A$2:$A$65,0))="","",INDEX('40-15 SCALE LABEL INFO'!K$2:K$65,MATCH($A159,'40-15 SCALE LABEL INFO'!$A$2:$A$65,0))),"not found"),IF(H158="not found","not found",IF(H158="","","ditto"))))</f>
        <v/>
      </c>
    </row>
    <row r="160" spans="1:8" x14ac:dyDescent="0.35">
      <c r="A160" s="699"/>
      <c r="B160" s="768"/>
      <c r="C160" s="768"/>
      <c r="D160" s="768"/>
      <c r="E160" s="775"/>
      <c r="F160" s="778" t="str">
        <f>IF($A160="","",IF(NOT($A160=$A159),IFERROR(IF(INDEX('40-15 SCALE LABEL INFO'!I$2:I$65,MATCH($A160,'40-15 SCALE LABEL INFO'!$A$2:$A$65,0))="","",INDEX('40-15 SCALE LABEL INFO'!I$2:I$65,MATCH($A160,'40-15 SCALE LABEL INFO'!$A$2:$A$65,0))),"not found"),IF(F159="not found","not found",IF(F159="","","ditto"))))</f>
        <v/>
      </c>
      <c r="G160" s="779" t="str">
        <f>IF($A160="","",IF(NOT($A160=$A159),IFERROR(IF(INDEX('40-15 SCALE LABEL INFO'!J$2:J$65,MATCH($A160,'40-15 SCALE LABEL INFO'!$A$2:$A$65,0))="","",INDEX('40-15 SCALE LABEL INFO'!J$2:J$65,MATCH($A160,'40-15 SCALE LABEL INFO'!$A$2:$A$65,0))),"not found"),IF(G159="not found","not found",IF(G159="","","ditto"))))</f>
        <v/>
      </c>
      <c r="H160" s="772" t="str">
        <f>IF($A160="","",IF(NOT($A160=$A159),IFERROR(IF(INDEX('40-15 SCALE LABEL INFO'!K$2:K$65,MATCH($A160,'40-15 SCALE LABEL INFO'!$A$2:$A$65,0))="","",INDEX('40-15 SCALE LABEL INFO'!K$2:K$65,MATCH($A160,'40-15 SCALE LABEL INFO'!$A$2:$A$65,0))),"not found"),IF(H159="not found","not found",IF(H159="","","ditto"))))</f>
        <v/>
      </c>
    </row>
    <row r="161" spans="1:8" x14ac:dyDescent="0.35">
      <c r="A161" s="699"/>
      <c r="B161" s="768"/>
      <c r="C161" s="768"/>
      <c r="D161" s="768"/>
      <c r="E161" s="775"/>
      <c r="F161" s="778" t="str">
        <f>IF($A161="","",IF(NOT($A161=$A160),IFERROR(IF(INDEX('40-15 SCALE LABEL INFO'!I$2:I$65,MATCH($A161,'40-15 SCALE LABEL INFO'!$A$2:$A$65,0))="","",INDEX('40-15 SCALE LABEL INFO'!I$2:I$65,MATCH($A161,'40-15 SCALE LABEL INFO'!$A$2:$A$65,0))),"not found"),IF(F160="not found","not found",IF(F160="","","ditto"))))</f>
        <v/>
      </c>
      <c r="G161" s="779" t="str">
        <f>IF($A161="","",IF(NOT($A161=$A160),IFERROR(IF(INDEX('40-15 SCALE LABEL INFO'!J$2:J$65,MATCH($A161,'40-15 SCALE LABEL INFO'!$A$2:$A$65,0))="","",INDEX('40-15 SCALE LABEL INFO'!J$2:J$65,MATCH($A161,'40-15 SCALE LABEL INFO'!$A$2:$A$65,0))),"not found"),IF(G160="not found","not found",IF(G160="","","ditto"))))</f>
        <v/>
      </c>
      <c r="H161" s="772" t="str">
        <f>IF($A161="","",IF(NOT($A161=$A160),IFERROR(IF(INDEX('40-15 SCALE LABEL INFO'!K$2:K$65,MATCH($A161,'40-15 SCALE LABEL INFO'!$A$2:$A$65,0))="","",INDEX('40-15 SCALE LABEL INFO'!K$2:K$65,MATCH($A161,'40-15 SCALE LABEL INFO'!$A$2:$A$65,0))),"not found"),IF(H160="not found","not found",IF(H160="","","ditto"))))</f>
        <v/>
      </c>
    </row>
    <row r="162" spans="1:8" x14ac:dyDescent="0.35">
      <c r="A162" s="699"/>
      <c r="B162" s="768"/>
      <c r="C162" s="768"/>
      <c r="D162" s="768"/>
      <c r="E162" s="775"/>
      <c r="F162" s="778" t="str">
        <f>IF($A162="","",IF(NOT($A162=$A161),IFERROR(IF(INDEX('40-15 SCALE LABEL INFO'!I$2:I$65,MATCH($A162,'40-15 SCALE LABEL INFO'!$A$2:$A$65,0))="","",INDEX('40-15 SCALE LABEL INFO'!I$2:I$65,MATCH($A162,'40-15 SCALE LABEL INFO'!$A$2:$A$65,0))),"not found"),IF(F161="not found","not found",IF(F161="","","ditto"))))</f>
        <v/>
      </c>
      <c r="G162" s="779" t="str">
        <f>IF($A162="","",IF(NOT($A162=$A161),IFERROR(IF(INDEX('40-15 SCALE LABEL INFO'!J$2:J$65,MATCH($A162,'40-15 SCALE LABEL INFO'!$A$2:$A$65,0))="","",INDEX('40-15 SCALE LABEL INFO'!J$2:J$65,MATCH($A162,'40-15 SCALE LABEL INFO'!$A$2:$A$65,0))),"not found"),IF(G161="not found","not found",IF(G161="","","ditto"))))</f>
        <v/>
      </c>
      <c r="H162" s="772" t="str">
        <f>IF($A162="","",IF(NOT($A162=$A161),IFERROR(IF(INDEX('40-15 SCALE LABEL INFO'!K$2:K$65,MATCH($A162,'40-15 SCALE LABEL INFO'!$A$2:$A$65,0))="","",INDEX('40-15 SCALE LABEL INFO'!K$2:K$65,MATCH($A162,'40-15 SCALE LABEL INFO'!$A$2:$A$65,0))),"not found"),IF(H161="not found","not found",IF(H161="","","ditto"))))</f>
        <v/>
      </c>
    </row>
    <row r="163" spans="1:8" x14ac:dyDescent="0.35">
      <c r="A163" s="699"/>
      <c r="B163" s="768"/>
      <c r="C163" s="768"/>
      <c r="D163" s="768"/>
      <c r="E163" s="775"/>
      <c r="F163" s="778" t="str">
        <f>IF($A163="","",IF(NOT($A163=$A162),IFERROR(IF(INDEX('40-15 SCALE LABEL INFO'!I$2:I$65,MATCH($A163,'40-15 SCALE LABEL INFO'!$A$2:$A$65,0))="","",INDEX('40-15 SCALE LABEL INFO'!I$2:I$65,MATCH($A163,'40-15 SCALE LABEL INFO'!$A$2:$A$65,0))),"not found"),IF(F162="not found","not found",IF(F162="","","ditto"))))</f>
        <v/>
      </c>
      <c r="G163" s="779" t="str">
        <f>IF($A163="","",IF(NOT($A163=$A162),IFERROR(IF(INDEX('40-15 SCALE LABEL INFO'!J$2:J$65,MATCH($A163,'40-15 SCALE LABEL INFO'!$A$2:$A$65,0))="","",INDEX('40-15 SCALE LABEL INFO'!J$2:J$65,MATCH($A163,'40-15 SCALE LABEL INFO'!$A$2:$A$65,0))),"not found"),IF(G162="not found","not found",IF(G162="","","ditto"))))</f>
        <v/>
      </c>
      <c r="H163" s="772" t="str">
        <f>IF($A163="","",IF(NOT($A163=$A162),IFERROR(IF(INDEX('40-15 SCALE LABEL INFO'!K$2:K$65,MATCH($A163,'40-15 SCALE LABEL INFO'!$A$2:$A$65,0))="","",INDEX('40-15 SCALE LABEL INFO'!K$2:K$65,MATCH($A163,'40-15 SCALE LABEL INFO'!$A$2:$A$65,0))),"not found"),IF(H162="not found","not found",IF(H162="","","ditto"))))</f>
        <v/>
      </c>
    </row>
    <row r="164" spans="1:8" x14ac:dyDescent="0.35">
      <c r="A164" s="699"/>
      <c r="B164" s="768"/>
      <c r="C164" s="768"/>
      <c r="D164" s="768"/>
      <c r="E164" s="775"/>
      <c r="F164" s="778" t="str">
        <f>IF($A164="","",IF(NOT($A164=$A163),IFERROR(IF(INDEX('40-15 SCALE LABEL INFO'!I$2:I$65,MATCH($A164,'40-15 SCALE LABEL INFO'!$A$2:$A$65,0))="","",INDEX('40-15 SCALE LABEL INFO'!I$2:I$65,MATCH($A164,'40-15 SCALE LABEL INFO'!$A$2:$A$65,0))),"not found"),IF(F163="not found","not found",IF(F163="","","ditto"))))</f>
        <v/>
      </c>
      <c r="G164" s="779" t="str">
        <f>IF($A164="","",IF(NOT($A164=$A163),IFERROR(IF(INDEX('40-15 SCALE LABEL INFO'!J$2:J$65,MATCH($A164,'40-15 SCALE LABEL INFO'!$A$2:$A$65,0))="","",INDEX('40-15 SCALE LABEL INFO'!J$2:J$65,MATCH($A164,'40-15 SCALE LABEL INFO'!$A$2:$A$65,0))),"not found"),IF(G163="not found","not found",IF(G163="","","ditto"))))</f>
        <v/>
      </c>
      <c r="H164" s="772" t="str">
        <f>IF($A164="","",IF(NOT($A164=$A163),IFERROR(IF(INDEX('40-15 SCALE LABEL INFO'!K$2:K$65,MATCH($A164,'40-15 SCALE LABEL INFO'!$A$2:$A$65,0))="","",INDEX('40-15 SCALE LABEL INFO'!K$2:K$65,MATCH($A164,'40-15 SCALE LABEL INFO'!$A$2:$A$65,0))),"not found"),IF(H163="not found","not found",IF(H163="","","ditto"))))</f>
        <v/>
      </c>
    </row>
    <row r="165" spans="1:8" x14ac:dyDescent="0.35">
      <c r="A165" s="699"/>
      <c r="B165" s="768"/>
      <c r="C165" s="768"/>
      <c r="D165" s="768"/>
      <c r="E165" s="775"/>
      <c r="F165" s="778" t="str">
        <f>IF($A165="","",IF(NOT($A165=$A164),IFERROR(IF(INDEX('40-15 SCALE LABEL INFO'!I$2:I$65,MATCH($A165,'40-15 SCALE LABEL INFO'!$A$2:$A$65,0))="","",INDEX('40-15 SCALE LABEL INFO'!I$2:I$65,MATCH($A165,'40-15 SCALE LABEL INFO'!$A$2:$A$65,0))),"not found"),IF(F164="not found","not found",IF(F164="","","ditto"))))</f>
        <v/>
      </c>
      <c r="G165" s="779" t="str">
        <f>IF($A165="","",IF(NOT($A165=$A164),IFERROR(IF(INDEX('40-15 SCALE LABEL INFO'!J$2:J$65,MATCH($A165,'40-15 SCALE LABEL INFO'!$A$2:$A$65,0))="","",INDEX('40-15 SCALE LABEL INFO'!J$2:J$65,MATCH($A165,'40-15 SCALE LABEL INFO'!$A$2:$A$65,0))),"not found"),IF(G164="not found","not found",IF(G164="","","ditto"))))</f>
        <v/>
      </c>
      <c r="H165" s="772" t="str">
        <f>IF($A165="","",IF(NOT($A165=$A164),IFERROR(IF(INDEX('40-15 SCALE LABEL INFO'!K$2:K$65,MATCH($A165,'40-15 SCALE LABEL INFO'!$A$2:$A$65,0))="","",INDEX('40-15 SCALE LABEL INFO'!K$2:K$65,MATCH($A165,'40-15 SCALE LABEL INFO'!$A$2:$A$65,0))),"not found"),IF(H164="not found","not found",IF(H164="","","ditto"))))</f>
        <v/>
      </c>
    </row>
    <row r="166" spans="1:8" x14ac:dyDescent="0.35">
      <c r="A166" s="699"/>
      <c r="B166" s="768"/>
      <c r="C166" s="768"/>
      <c r="D166" s="768"/>
      <c r="E166" s="775"/>
      <c r="F166" s="778" t="str">
        <f>IF($A166="","",IF(NOT($A166=$A165),IFERROR(IF(INDEX('40-15 SCALE LABEL INFO'!I$2:I$65,MATCH($A166,'40-15 SCALE LABEL INFO'!$A$2:$A$65,0))="","",INDEX('40-15 SCALE LABEL INFO'!I$2:I$65,MATCH($A166,'40-15 SCALE LABEL INFO'!$A$2:$A$65,0))),"not found"),IF(F165="not found","not found",IF(F165="","","ditto"))))</f>
        <v/>
      </c>
      <c r="G166" s="779" t="str">
        <f>IF($A166="","",IF(NOT($A166=$A165),IFERROR(IF(INDEX('40-15 SCALE LABEL INFO'!J$2:J$65,MATCH($A166,'40-15 SCALE LABEL INFO'!$A$2:$A$65,0))="","",INDEX('40-15 SCALE LABEL INFO'!J$2:J$65,MATCH($A166,'40-15 SCALE LABEL INFO'!$A$2:$A$65,0))),"not found"),IF(G165="not found","not found",IF(G165="","","ditto"))))</f>
        <v/>
      </c>
      <c r="H166" s="772" t="str">
        <f>IF($A166="","",IF(NOT($A166=$A165),IFERROR(IF(INDEX('40-15 SCALE LABEL INFO'!K$2:K$65,MATCH($A166,'40-15 SCALE LABEL INFO'!$A$2:$A$65,0))="","",INDEX('40-15 SCALE LABEL INFO'!K$2:K$65,MATCH($A166,'40-15 SCALE LABEL INFO'!$A$2:$A$65,0))),"not found"),IF(H165="not found","not found",IF(H165="","","ditto"))))</f>
        <v/>
      </c>
    </row>
    <row r="167" spans="1:8" x14ac:dyDescent="0.35">
      <c r="A167" s="699"/>
      <c r="B167" s="768"/>
      <c r="C167" s="768"/>
      <c r="D167" s="768"/>
      <c r="E167" s="775"/>
      <c r="F167" s="778" t="str">
        <f>IF($A167="","",IF(NOT($A167=$A166),IFERROR(IF(INDEX('40-15 SCALE LABEL INFO'!I$2:I$65,MATCH($A167,'40-15 SCALE LABEL INFO'!$A$2:$A$65,0))="","",INDEX('40-15 SCALE LABEL INFO'!I$2:I$65,MATCH($A167,'40-15 SCALE LABEL INFO'!$A$2:$A$65,0))),"not found"),IF(F166="not found","not found",IF(F166="","","ditto"))))</f>
        <v/>
      </c>
      <c r="G167" s="779" t="str">
        <f>IF($A167="","",IF(NOT($A167=$A166),IFERROR(IF(INDEX('40-15 SCALE LABEL INFO'!J$2:J$65,MATCH($A167,'40-15 SCALE LABEL INFO'!$A$2:$A$65,0))="","",INDEX('40-15 SCALE LABEL INFO'!J$2:J$65,MATCH($A167,'40-15 SCALE LABEL INFO'!$A$2:$A$65,0))),"not found"),IF(G166="not found","not found",IF(G166="","","ditto"))))</f>
        <v/>
      </c>
      <c r="H167" s="772" t="str">
        <f>IF($A167="","",IF(NOT($A167=$A166),IFERROR(IF(INDEX('40-15 SCALE LABEL INFO'!K$2:K$65,MATCH($A167,'40-15 SCALE LABEL INFO'!$A$2:$A$65,0))="","",INDEX('40-15 SCALE LABEL INFO'!K$2:K$65,MATCH($A167,'40-15 SCALE LABEL INFO'!$A$2:$A$65,0))),"not found"),IF(H166="not found","not found",IF(H166="","","ditto"))))</f>
        <v/>
      </c>
    </row>
    <row r="168" spans="1:8" x14ac:dyDescent="0.35">
      <c r="A168" s="699"/>
      <c r="B168" s="768"/>
      <c r="C168" s="768"/>
      <c r="D168" s="768"/>
      <c r="E168" s="775"/>
      <c r="F168" s="778" t="str">
        <f>IF($A168="","",IF(NOT($A168=$A167),IFERROR(IF(INDEX('40-15 SCALE LABEL INFO'!I$2:I$65,MATCH($A168,'40-15 SCALE LABEL INFO'!$A$2:$A$65,0))="","",INDEX('40-15 SCALE LABEL INFO'!I$2:I$65,MATCH($A168,'40-15 SCALE LABEL INFO'!$A$2:$A$65,0))),"not found"),IF(F167="not found","not found",IF(F167="","","ditto"))))</f>
        <v/>
      </c>
      <c r="G168" s="779" t="str">
        <f>IF($A168="","",IF(NOT($A168=$A167),IFERROR(IF(INDEX('40-15 SCALE LABEL INFO'!J$2:J$65,MATCH($A168,'40-15 SCALE LABEL INFO'!$A$2:$A$65,0))="","",INDEX('40-15 SCALE LABEL INFO'!J$2:J$65,MATCH($A168,'40-15 SCALE LABEL INFO'!$A$2:$A$65,0))),"not found"),IF(G167="not found","not found",IF(G167="","","ditto"))))</f>
        <v/>
      </c>
      <c r="H168" s="772" t="str">
        <f>IF($A168="","",IF(NOT($A168=$A167),IFERROR(IF(INDEX('40-15 SCALE LABEL INFO'!K$2:K$65,MATCH($A168,'40-15 SCALE LABEL INFO'!$A$2:$A$65,0))="","",INDEX('40-15 SCALE LABEL INFO'!K$2:K$65,MATCH($A168,'40-15 SCALE LABEL INFO'!$A$2:$A$65,0))),"not found"),IF(H167="not found","not found",IF(H167="","","ditto"))))</f>
        <v/>
      </c>
    </row>
    <row r="169" spans="1:8" x14ac:dyDescent="0.35">
      <c r="A169" s="699"/>
      <c r="B169" s="768"/>
      <c r="C169" s="768"/>
      <c r="D169" s="768"/>
      <c r="E169" s="775"/>
      <c r="F169" s="778" t="str">
        <f>IF($A169="","",IF(NOT($A169=$A168),IFERROR(IF(INDEX('40-15 SCALE LABEL INFO'!I$2:I$65,MATCH($A169,'40-15 SCALE LABEL INFO'!$A$2:$A$65,0))="","",INDEX('40-15 SCALE LABEL INFO'!I$2:I$65,MATCH($A169,'40-15 SCALE LABEL INFO'!$A$2:$A$65,0))),"not found"),IF(F168="not found","not found",IF(F168="","","ditto"))))</f>
        <v/>
      </c>
      <c r="G169" s="779" t="str">
        <f>IF($A169="","",IF(NOT($A169=$A168),IFERROR(IF(INDEX('40-15 SCALE LABEL INFO'!J$2:J$65,MATCH($A169,'40-15 SCALE LABEL INFO'!$A$2:$A$65,0))="","",INDEX('40-15 SCALE LABEL INFO'!J$2:J$65,MATCH($A169,'40-15 SCALE LABEL INFO'!$A$2:$A$65,0))),"not found"),IF(G168="not found","not found",IF(G168="","","ditto"))))</f>
        <v/>
      </c>
      <c r="H169" s="772" t="str">
        <f>IF($A169="","",IF(NOT($A169=$A168),IFERROR(IF(INDEX('40-15 SCALE LABEL INFO'!K$2:K$65,MATCH($A169,'40-15 SCALE LABEL INFO'!$A$2:$A$65,0))="","",INDEX('40-15 SCALE LABEL INFO'!K$2:K$65,MATCH($A169,'40-15 SCALE LABEL INFO'!$A$2:$A$65,0))),"not found"),IF(H168="not found","not found",IF(H168="","","ditto"))))</f>
        <v/>
      </c>
    </row>
    <row r="170" spans="1:8" x14ac:dyDescent="0.35">
      <c r="A170" s="699"/>
      <c r="B170" s="768"/>
      <c r="C170" s="768"/>
      <c r="D170" s="768"/>
      <c r="E170" s="775"/>
      <c r="F170" s="778" t="str">
        <f>IF($A170="","",IF(NOT($A170=$A169),IFERROR(IF(INDEX('40-15 SCALE LABEL INFO'!I$2:I$65,MATCH($A170,'40-15 SCALE LABEL INFO'!$A$2:$A$65,0))="","",INDEX('40-15 SCALE LABEL INFO'!I$2:I$65,MATCH($A170,'40-15 SCALE LABEL INFO'!$A$2:$A$65,0))),"not found"),IF(F169="not found","not found",IF(F169="","","ditto"))))</f>
        <v/>
      </c>
      <c r="G170" s="779" t="str">
        <f>IF($A170="","",IF(NOT($A170=$A169),IFERROR(IF(INDEX('40-15 SCALE LABEL INFO'!J$2:J$65,MATCH($A170,'40-15 SCALE LABEL INFO'!$A$2:$A$65,0))="","",INDEX('40-15 SCALE LABEL INFO'!J$2:J$65,MATCH($A170,'40-15 SCALE LABEL INFO'!$A$2:$A$65,0))),"not found"),IF(G169="not found","not found",IF(G169="","","ditto"))))</f>
        <v/>
      </c>
      <c r="H170" s="772" t="str">
        <f>IF($A170="","",IF(NOT($A170=$A169),IFERROR(IF(INDEX('40-15 SCALE LABEL INFO'!K$2:K$65,MATCH($A170,'40-15 SCALE LABEL INFO'!$A$2:$A$65,0))="","",INDEX('40-15 SCALE LABEL INFO'!K$2:K$65,MATCH($A170,'40-15 SCALE LABEL INFO'!$A$2:$A$65,0))),"not found"),IF(H169="not found","not found",IF(H169="","","ditto"))))</f>
        <v/>
      </c>
    </row>
    <row r="171" spans="1:8" x14ac:dyDescent="0.35">
      <c r="A171" s="699"/>
      <c r="B171" s="768"/>
      <c r="C171" s="768"/>
      <c r="D171" s="768"/>
      <c r="E171" s="775"/>
      <c r="F171" s="778" t="str">
        <f>IF($A171="","",IF(NOT($A171=$A170),IFERROR(IF(INDEX('40-15 SCALE LABEL INFO'!I$2:I$65,MATCH($A171,'40-15 SCALE LABEL INFO'!$A$2:$A$65,0))="","",INDEX('40-15 SCALE LABEL INFO'!I$2:I$65,MATCH($A171,'40-15 SCALE LABEL INFO'!$A$2:$A$65,0))),"not found"),IF(F170="not found","not found",IF(F170="","","ditto"))))</f>
        <v/>
      </c>
      <c r="G171" s="779" t="str">
        <f>IF($A171="","",IF(NOT($A171=$A170),IFERROR(IF(INDEX('40-15 SCALE LABEL INFO'!J$2:J$65,MATCH($A171,'40-15 SCALE LABEL INFO'!$A$2:$A$65,0))="","",INDEX('40-15 SCALE LABEL INFO'!J$2:J$65,MATCH($A171,'40-15 SCALE LABEL INFO'!$A$2:$A$65,0))),"not found"),IF(G170="not found","not found",IF(G170="","","ditto"))))</f>
        <v/>
      </c>
      <c r="H171" s="772" t="str">
        <f>IF($A171="","",IF(NOT($A171=$A170),IFERROR(IF(INDEX('40-15 SCALE LABEL INFO'!K$2:K$65,MATCH($A171,'40-15 SCALE LABEL INFO'!$A$2:$A$65,0))="","",INDEX('40-15 SCALE LABEL INFO'!K$2:K$65,MATCH($A171,'40-15 SCALE LABEL INFO'!$A$2:$A$65,0))),"not found"),IF(H170="not found","not found",IF(H170="","","ditto"))))</f>
        <v/>
      </c>
    </row>
    <row r="172" spans="1:8" x14ac:dyDescent="0.35">
      <c r="A172" s="699"/>
      <c r="B172" s="768"/>
      <c r="C172" s="768"/>
      <c r="D172" s="768"/>
      <c r="E172" s="775"/>
      <c r="F172" s="778" t="str">
        <f>IF($A172="","",IF(NOT($A172=$A171),IFERROR(IF(INDEX('40-15 SCALE LABEL INFO'!I$2:I$65,MATCH($A172,'40-15 SCALE LABEL INFO'!$A$2:$A$65,0))="","",INDEX('40-15 SCALE LABEL INFO'!I$2:I$65,MATCH($A172,'40-15 SCALE LABEL INFO'!$A$2:$A$65,0))),"not found"),IF(F171="not found","not found",IF(F171="","","ditto"))))</f>
        <v/>
      </c>
      <c r="G172" s="779" t="str">
        <f>IF($A172="","",IF(NOT($A172=$A171),IFERROR(IF(INDEX('40-15 SCALE LABEL INFO'!J$2:J$65,MATCH($A172,'40-15 SCALE LABEL INFO'!$A$2:$A$65,0))="","",INDEX('40-15 SCALE LABEL INFO'!J$2:J$65,MATCH($A172,'40-15 SCALE LABEL INFO'!$A$2:$A$65,0))),"not found"),IF(G171="not found","not found",IF(G171="","","ditto"))))</f>
        <v/>
      </c>
      <c r="H172" s="772" t="str">
        <f>IF($A172="","",IF(NOT($A172=$A171),IFERROR(IF(INDEX('40-15 SCALE LABEL INFO'!K$2:K$65,MATCH($A172,'40-15 SCALE LABEL INFO'!$A$2:$A$65,0))="","",INDEX('40-15 SCALE LABEL INFO'!K$2:K$65,MATCH($A172,'40-15 SCALE LABEL INFO'!$A$2:$A$65,0))),"not found"),IF(H171="not found","not found",IF(H171="","","ditto"))))</f>
        <v/>
      </c>
    </row>
    <row r="173" spans="1:8" x14ac:dyDescent="0.35">
      <c r="A173" s="699"/>
      <c r="B173" s="768"/>
      <c r="C173" s="768"/>
      <c r="D173" s="768"/>
      <c r="E173" s="775"/>
      <c r="F173" s="778" t="str">
        <f>IF($A173="","",IF(NOT($A173=$A172),IFERROR(IF(INDEX('40-15 SCALE LABEL INFO'!I$2:I$65,MATCH($A173,'40-15 SCALE LABEL INFO'!$A$2:$A$65,0))="","",INDEX('40-15 SCALE LABEL INFO'!I$2:I$65,MATCH($A173,'40-15 SCALE LABEL INFO'!$A$2:$A$65,0))),"not found"),IF(F172="not found","not found",IF(F172="","","ditto"))))</f>
        <v/>
      </c>
      <c r="G173" s="779" t="str">
        <f>IF($A173="","",IF(NOT($A173=$A172),IFERROR(IF(INDEX('40-15 SCALE LABEL INFO'!J$2:J$65,MATCH($A173,'40-15 SCALE LABEL INFO'!$A$2:$A$65,0))="","",INDEX('40-15 SCALE LABEL INFO'!J$2:J$65,MATCH($A173,'40-15 SCALE LABEL INFO'!$A$2:$A$65,0))),"not found"),IF(G172="not found","not found",IF(G172="","","ditto"))))</f>
        <v/>
      </c>
      <c r="H173" s="772" t="str">
        <f>IF($A173="","",IF(NOT($A173=$A172),IFERROR(IF(INDEX('40-15 SCALE LABEL INFO'!K$2:K$65,MATCH($A173,'40-15 SCALE LABEL INFO'!$A$2:$A$65,0))="","",INDEX('40-15 SCALE LABEL INFO'!K$2:K$65,MATCH($A173,'40-15 SCALE LABEL INFO'!$A$2:$A$65,0))),"not found"),IF(H172="not found","not found",IF(H172="","","ditto"))))</f>
        <v/>
      </c>
    </row>
    <row r="174" spans="1:8" x14ac:dyDescent="0.35">
      <c r="A174" s="699"/>
      <c r="B174" s="768"/>
      <c r="C174" s="768"/>
      <c r="D174" s="768"/>
      <c r="E174" s="775"/>
      <c r="F174" s="778" t="str">
        <f>IF($A174="","",IF(NOT($A174=$A173),IFERROR(IF(INDEX('40-15 SCALE LABEL INFO'!I$2:I$65,MATCH($A174,'40-15 SCALE LABEL INFO'!$A$2:$A$65,0))="","",INDEX('40-15 SCALE LABEL INFO'!I$2:I$65,MATCH($A174,'40-15 SCALE LABEL INFO'!$A$2:$A$65,0))),"not found"),IF(F173="not found","not found",IF(F173="","","ditto"))))</f>
        <v/>
      </c>
      <c r="G174" s="779" t="str">
        <f>IF($A174="","",IF(NOT($A174=$A173),IFERROR(IF(INDEX('40-15 SCALE LABEL INFO'!J$2:J$65,MATCH($A174,'40-15 SCALE LABEL INFO'!$A$2:$A$65,0))="","",INDEX('40-15 SCALE LABEL INFO'!J$2:J$65,MATCH($A174,'40-15 SCALE LABEL INFO'!$A$2:$A$65,0))),"not found"),IF(G173="not found","not found",IF(G173="","","ditto"))))</f>
        <v/>
      </c>
      <c r="H174" s="772" t="str">
        <f>IF($A174="","",IF(NOT($A174=$A173),IFERROR(IF(INDEX('40-15 SCALE LABEL INFO'!K$2:K$65,MATCH($A174,'40-15 SCALE LABEL INFO'!$A$2:$A$65,0))="","",INDEX('40-15 SCALE LABEL INFO'!K$2:K$65,MATCH($A174,'40-15 SCALE LABEL INFO'!$A$2:$A$65,0))),"not found"),IF(H173="not found","not found",IF(H173="","","ditto"))))</f>
        <v/>
      </c>
    </row>
    <row r="175" spans="1:8" x14ac:dyDescent="0.35">
      <c r="A175" s="699"/>
      <c r="B175" s="768"/>
      <c r="C175" s="768"/>
      <c r="D175" s="768"/>
      <c r="E175" s="775"/>
      <c r="F175" s="778" t="str">
        <f>IF($A175="","",IF(NOT($A175=$A174),IFERROR(IF(INDEX('40-15 SCALE LABEL INFO'!I$2:I$65,MATCH($A175,'40-15 SCALE LABEL INFO'!$A$2:$A$65,0))="","",INDEX('40-15 SCALE LABEL INFO'!I$2:I$65,MATCH($A175,'40-15 SCALE LABEL INFO'!$A$2:$A$65,0))),"not found"),IF(F174="not found","not found",IF(F174="","","ditto"))))</f>
        <v/>
      </c>
      <c r="G175" s="779" t="str">
        <f>IF($A175="","",IF(NOT($A175=$A174),IFERROR(IF(INDEX('40-15 SCALE LABEL INFO'!J$2:J$65,MATCH($A175,'40-15 SCALE LABEL INFO'!$A$2:$A$65,0))="","",INDEX('40-15 SCALE LABEL INFO'!J$2:J$65,MATCH($A175,'40-15 SCALE LABEL INFO'!$A$2:$A$65,0))),"not found"),IF(G174="not found","not found",IF(G174="","","ditto"))))</f>
        <v/>
      </c>
      <c r="H175" s="772" t="str">
        <f>IF($A175="","",IF(NOT($A175=$A174),IFERROR(IF(INDEX('40-15 SCALE LABEL INFO'!K$2:K$65,MATCH($A175,'40-15 SCALE LABEL INFO'!$A$2:$A$65,0))="","",INDEX('40-15 SCALE LABEL INFO'!K$2:K$65,MATCH($A175,'40-15 SCALE LABEL INFO'!$A$2:$A$65,0))),"not found"),IF(H174="not found","not found",IF(H174="","","ditto"))))</f>
        <v/>
      </c>
    </row>
    <row r="176" spans="1:8" x14ac:dyDescent="0.35">
      <c r="A176" s="699"/>
      <c r="B176" s="768"/>
      <c r="C176" s="768"/>
      <c r="D176" s="768"/>
      <c r="E176" s="775"/>
      <c r="F176" s="778" t="str">
        <f>IF($A176="","",IF(NOT($A176=$A175),IFERROR(IF(INDEX('40-15 SCALE LABEL INFO'!I$2:I$65,MATCH($A176,'40-15 SCALE LABEL INFO'!$A$2:$A$65,0))="","",INDEX('40-15 SCALE LABEL INFO'!I$2:I$65,MATCH($A176,'40-15 SCALE LABEL INFO'!$A$2:$A$65,0))),"not found"),IF(F175="not found","not found",IF(F175="","","ditto"))))</f>
        <v/>
      </c>
      <c r="G176" s="779" t="str">
        <f>IF($A176="","",IF(NOT($A176=$A175),IFERROR(IF(INDEX('40-15 SCALE LABEL INFO'!J$2:J$65,MATCH($A176,'40-15 SCALE LABEL INFO'!$A$2:$A$65,0))="","",INDEX('40-15 SCALE LABEL INFO'!J$2:J$65,MATCH($A176,'40-15 SCALE LABEL INFO'!$A$2:$A$65,0))),"not found"),IF(G175="not found","not found",IF(G175="","","ditto"))))</f>
        <v/>
      </c>
      <c r="H176" s="772" t="str">
        <f>IF($A176="","",IF(NOT($A176=$A175),IFERROR(IF(INDEX('40-15 SCALE LABEL INFO'!K$2:K$65,MATCH($A176,'40-15 SCALE LABEL INFO'!$A$2:$A$65,0))="","",INDEX('40-15 SCALE LABEL INFO'!K$2:K$65,MATCH($A176,'40-15 SCALE LABEL INFO'!$A$2:$A$65,0))),"not found"),IF(H175="not found","not found",IF(H175="","","ditto"))))</f>
        <v/>
      </c>
    </row>
    <row r="177" spans="1:8" x14ac:dyDescent="0.35">
      <c r="A177" s="699"/>
      <c r="B177" s="768"/>
      <c r="C177" s="768"/>
      <c r="D177" s="768"/>
      <c r="E177" s="775"/>
      <c r="F177" s="778" t="str">
        <f>IF($A177="","",IF(NOT($A177=$A176),IFERROR(IF(INDEX('40-15 SCALE LABEL INFO'!I$2:I$65,MATCH($A177,'40-15 SCALE LABEL INFO'!$A$2:$A$65,0))="","",INDEX('40-15 SCALE LABEL INFO'!I$2:I$65,MATCH($A177,'40-15 SCALE LABEL INFO'!$A$2:$A$65,0))),"not found"),IF(F176="not found","not found",IF(F176="","","ditto"))))</f>
        <v/>
      </c>
      <c r="G177" s="779" t="str">
        <f>IF($A177="","",IF(NOT($A177=$A176),IFERROR(IF(INDEX('40-15 SCALE LABEL INFO'!J$2:J$65,MATCH($A177,'40-15 SCALE LABEL INFO'!$A$2:$A$65,0))="","",INDEX('40-15 SCALE LABEL INFO'!J$2:J$65,MATCH($A177,'40-15 SCALE LABEL INFO'!$A$2:$A$65,0))),"not found"),IF(G176="not found","not found",IF(G176="","","ditto"))))</f>
        <v/>
      </c>
      <c r="H177" s="772" t="str">
        <f>IF($A177="","",IF(NOT($A177=$A176),IFERROR(IF(INDEX('40-15 SCALE LABEL INFO'!K$2:K$65,MATCH($A177,'40-15 SCALE LABEL INFO'!$A$2:$A$65,0))="","",INDEX('40-15 SCALE LABEL INFO'!K$2:K$65,MATCH($A177,'40-15 SCALE LABEL INFO'!$A$2:$A$65,0))),"not found"),IF(H176="not found","not found",IF(H176="","","ditto"))))</f>
        <v/>
      </c>
    </row>
    <row r="178" spans="1:8" x14ac:dyDescent="0.35">
      <c r="A178" s="699"/>
      <c r="B178" s="768"/>
      <c r="C178" s="768"/>
      <c r="D178" s="768"/>
      <c r="E178" s="775"/>
      <c r="F178" s="778" t="str">
        <f>IF($A178="","",IF(NOT($A178=$A177),IFERROR(IF(INDEX('40-15 SCALE LABEL INFO'!I$2:I$65,MATCH($A178,'40-15 SCALE LABEL INFO'!$A$2:$A$65,0))="","",INDEX('40-15 SCALE LABEL INFO'!I$2:I$65,MATCH($A178,'40-15 SCALE LABEL INFO'!$A$2:$A$65,0))),"not found"),IF(F177="not found","not found",IF(F177="","","ditto"))))</f>
        <v/>
      </c>
      <c r="G178" s="779" t="str">
        <f>IF($A178="","",IF(NOT($A178=$A177),IFERROR(IF(INDEX('40-15 SCALE LABEL INFO'!J$2:J$65,MATCH($A178,'40-15 SCALE LABEL INFO'!$A$2:$A$65,0))="","",INDEX('40-15 SCALE LABEL INFO'!J$2:J$65,MATCH($A178,'40-15 SCALE LABEL INFO'!$A$2:$A$65,0))),"not found"),IF(G177="not found","not found",IF(G177="","","ditto"))))</f>
        <v/>
      </c>
      <c r="H178" s="772" t="str">
        <f>IF($A178="","",IF(NOT($A178=$A177),IFERROR(IF(INDEX('40-15 SCALE LABEL INFO'!K$2:K$65,MATCH($A178,'40-15 SCALE LABEL INFO'!$A$2:$A$65,0))="","",INDEX('40-15 SCALE LABEL INFO'!K$2:K$65,MATCH($A178,'40-15 SCALE LABEL INFO'!$A$2:$A$65,0))),"not found"),IF(H177="not found","not found",IF(H177="","","ditto"))))</f>
        <v/>
      </c>
    </row>
    <row r="179" spans="1:8" x14ac:dyDescent="0.35">
      <c r="A179" s="699"/>
      <c r="B179" s="768"/>
      <c r="C179" s="768"/>
      <c r="D179" s="768"/>
      <c r="E179" s="775"/>
      <c r="F179" s="778" t="str">
        <f>IF($A179="","",IF(NOT($A179=$A178),IFERROR(IF(INDEX('40-15 SCALE LABEL INFO'!I$2:I$65,MATCH($A179,'40-15 SCALE LABEL INFO'!$A$2:$A$65,0))="","",INDEX('40-15 SCALE LABEL INFO'!I$2:I$65,MATCH($A179,'40-15 SCALE LABEL INFO'!$A$2:$A$65,0))),"not found"),IF(F178="not found","not found",IF(F178="","","ditto"))))</f>
        <v/>
      </c>
      <c r="G179" s="779" t="str">
        <f>IF($A179="","",IF(NOT($A179=$A178),IFERROR(IF(INDEX('40-15 SCALE LABEL INFO'!J$2:J$65,MATCH($A179,'40-15 SCALE LABEL INFO'!$A$2:$A$65,0))="","",INDEX('40-15 SCALE LABEL INFO'!J$2:J$65,MATCH($A179,'40-15 SCALE LABEL INFO'!$A$2:$A$65,0))),"not found"),IF(G178="not found","not found",IF(G178="","","ditto"))))</f>
        <v/>
      </c>
      <c r="H179" s="772" t="str">
        <f>IF($A179="","",IF(NOT($A179=$A178),IFERROR(IF(INDEX('40-15 SCALE LABEL INFO'!K$2:K$65,MATCH($A179,'40-15 SCALE LABEL INFO'!$A$2:$A$65,0))="","",INDEX('40-15 SCALE LABEL INFO'!K$2:K$65,MATCH($A179,'40-15 SCALE LABEL INFO'!$A$2:$A$65,0))),"not found"),IF(H178="not found","not found",IF(H178="","","ditto"))))</f>
        <v/>
      </c>
    </row>
    <row r="180" spans="1:8" x14ac:dyDescent="0.35">
      <c r="A180" s="699"/>
      <c r="B180" s="768"/>
      <c r="C180" s="768"/>
      <c r="D180" s="768"/>
      <c r="E180" s="775"/>
      <c r="F180" s="778" t="str">
        <f>IF($A180="","",IF(NOT($A180=$A179),IFERROR(IF(INDEX('40-15 SCALE LABEL INFO'!I$2:I$65,MATCH($A180,'40-15 SCALE LABEL INFO'!$A$2:$A$65,0))="","",INDEX('40-15 SCALE LABEL INFO'!I$2:I$65,MATCH($A180,'40-15 SCALE LABEL INFO'!$A$2:$A$65,0))),"not found"),IF(F179="not found","not found",IF(F179="","","ditto"))))</f>
        <v/>
      </c>
      <c r="G180" s="779" t="str">
        <f>IF($A180="","",IF(NOT($A180=$A179),IFERROR(IF(INDEX('40-15 SCALE LABEL INFO'!J$2:J$65,MATCH($A180,'40-15 SCALE LABEL INFO'!$A$2:$A$65,0))="","",INDEX('40-15 SCALE LABEL INFO'!J$2:J$65,MATCH($A180,'40-15 SCALE LABEL INFO'!$A$2:$A$65,0))),"not found"),IF(G179="not found","not found",IF(G179="","","ditto"))))</f>
        <v/>
      </c>
      <c r="H180" s="772" t="str">
        <f>IF($A180="","",IF(NOT($A180=$A179),IFERROR(IF(INDEX('40-15 SCALE LABEL INFO'!K$2:K$65,MATCH($A180,'40-15 SCALE LABEL INFO'!$A$2:$A$65,0))="","",INDEX('40-15 SCALE LABEL INFO'!K$2:K$65,MATCH($A180,'40-15 SCALE LABEL INFO'!$A$2:$A$65,0))),"not found"),IF(H179="not found","not found",IF(H179="","","ditto"))))</f>
        <v/>
      </c>
    </row>
    <row r="181" spans="1:8" x14ac:dyDescent="0.35">
      <c r="A181" s="699"/>
      <c r="B181" s="768"/>
      <c r="C181" s="768"/>
      <c r="D181" s="768"/>
      <c r="E181" s="775"/>
      <c r="F181" s="778" t="str">
        <f>IF($A181="","",IF(NOT($A181=$A180),IFERROR(IF(INDEX('40-15 SCALE LABEL INFO'!I$2:I$65,MATCH($A181,'40-15 SCALE LABEL INFO'!$A$2:$A$65,0))="","",INDEX('40-15 SCALE LABEL INFO'!I$2:I$65,MATCH($A181,'40-15 SCALE LABEL INFO'!$A$2:$A$65,0))),"not found"),IF(F180="not found","not found",IF(F180="","","ditto"))))</f>
        <v/>
      </c>
      <c r="G181" s="779" t="str">
        <f>IF($A181="","",IF(NOT($A181=$A180),IFERROR(IF(INDEX('40-15 SCALE LABEL INFO'!J$2:J$65,MATCH($A181,'40-15 SCALE LABEL INFO'!$A$2:$A$65,0))="","",INDEX('40-15 SCALE LABEL INFO'!J$2:J$65,MATCH($A181,'40-15 SCALE LABEL INFO'!$A$2:$A$65,0))),"not found"),IF(G180="not found","not found",IF(G180="","","ditto"))))</f>
        <v/>
      </c>
      <c r="H181" s="772" t="str">
        <f>IF($A181="","",IF(NOT($A181=$A180),IFERROR(IF(INDEX('40-15 SCALE LABEL INFO'!K$2:K$65,MATCH($A181,'40-15 SCALE LABEL INFO'!$A$2:$A$65,0))="","",INDEX('40-15 SCALE LABEL INFO'!K$2:K$65,MATCH($A181,'40-15 SCALE LABEL INFO'!$A$2:$A$65,0))),"not found"),IF(H180="not found","not found",IF(H180="","","ditto"))))</f>
        <v/>
      </c>
    </row>
    <row r="182" spans="1:8" x14ac:dyDescent="0.35">
      <c r="A182" s="699"/>
      <c r="B182" s="768"/>
      <c r="C182" s="768"/>
      <c r="D182" s="768"/>
      <c r="E182" s="775"/>
      <c r="F182" s="778" t="str">
        <f>IF($A182="","",IF(NOT($A182=$A181),IFERROR(IF(INDEX('40-15 SCALE LABEL INFO'!I$2:I$65,MATCH($A182,'40-15 SCALE LABEL INFO'!$A$2:$A$65,0))="","",INDEX('40-15 SCALE LABEL INFO'!I$2:I$65,MATCH($A182,'40-15 SCALE LABEL INFO'!$A$2:$A$65,0))),"not found"),IF(F181="not found","not found",IF(F181="","","ditto"))))</f>
        <v/>
      </c>
      <c r="G182" s="779" t="str">
        <f>IF($A182="","",IF(NOT($A182=$A181),IFERROR(IF(INDEX('40-15 SCALE LABEL INFO'!J$2:J$65,MATCH($A182,'40-15 SCALE LABEL INFO'!$A$2:$A$65,0))="","",INDEX('40-15 SCALE LABEL INFO'!J$2:J$65,MATCH($A182,'40-15 SCALE LABEL INFO'!$A$2:$A$65,0))),"not found"),IF(G181="not found","not found",IF(G181="","","ditto"))))</f>
        <v/>
      </c>
      <c r="H182" s="772" t="str">
        <f>IF($A182="","",IF(NOT($A182=$A181),IFERROR(IF(INDEX('40-15 SCALE LABEL INFO'!K$2:K$65,MATCH($A182,'40-15 SCALE LABEL INFO'!$A$2:$A$65,0))="","",INDEX('40-15 SCALE LABEL INFO'!K$2:K$65,MATCH($A182,'40-15 SCALE LABEL INFO'!$A$2:$A$65,0))),"not found"),IF(H181="not found","not found",IF(H181="","","ditto"))))</f>
        <v/>
      </c>
    </row>
    <row r="183" spans="1:8" x14ac:dyDescent="0.35">
      <c r="A183" s="699"/>
      <c r="B183" s="768"/>
      <c r="C183" s="768"/>
      <c r="D183" s="768"/>
      <c r="E183" s="775"/>
      <c r="F183" s="778" t="str">
        <f>IF($A183="","",IF(NOT($A183=$A182),IFERROR(IF(INDEX('40-15 SCALE LABEL INFO'!I$2:I$65,MATCH($A183,'40-15 SCALE LABEL INFO'!$A$2:$A$65,0))="","",INDEX('40-15 SCALE LABEL INFO'!I$2:I$65,MATCH($A183,'40-15 SCALE LABEL INFO'!$A$2:$A$65,0))),"not found"),IF(F182="not found","not found",IF(F182="","","ditto"))))</f>
        <v/>
      </c>
      <c r="G183" s="779" t="str">
        <f>IF($A183="","",IF(NOT($A183=$A182),IFERROR(IF(INDEX('40-15 SCALE LABEL INFO'!J$2:J$65,MATCH($A183,'40-15 SCALE LABEL INFO'!$A$2:$A$65,0))="","",INDEX('40-15 SCALE LABEL INFO'!J$2:J$65,MATCH($A183,'40-15 SCALE LABEL INFO'!$A$2:$A$65,0))),"not found"),IF(G182="not found","not found",IF(G182="","","ditto"))))</f>
        <v/>
      </c>
      <c r="H183" s="772" t="str">
        <f>IF($A183="","",IF(NOT($A183=$A182),IFERROR(IF(INDEX('40-15 SCALE LABEL INFO'!K$2:K$65,MATCH($A183,'40-15 SCALE LABEL INFO'!$A$2:$A$65,0))="","",INDEX('40-15 SCALE LABEL INFO'!K$2:K$65,MATCH($A183,'40-15 SCALE LABEL INFO'!$A$2:$A$65,0))),"not found"),IF(H182="not found","not found",IF(H182="","","ditto"))))</f>
        <v/>
      </c>
    </row>
    <row r="184" spans="1:8" x14ac:dyDescent="0.35">
      <c r="A184" s="699"/>
      <c r="B184" s="768"/>
      <c r="C184" s="768"/>
      <c r="D184" s="768"/>
      <c r="E184" s="775"/>
      <c r="F184" s="778" t="str">
        <f>IF($A184="","",IF(NOT($A184=$A183),IFERROR(IF(INDEX('40-15 SCALE LABEL INFO'!I$2:I$65,MATCH($A184,'40-15 SCALE LABEL INFO'!$A$2:$A$65,0))="","",INDEX('40-15 SCALE LABEL INFO'!I$2:I$65,MATCH($A184,'40-15 SCALE LABEL INFO'!$A$2:$A$65,0))),"not found"),IF(F183="not found","not found",IF(F183="","","ditto"))))</f>
        <v/>
      </c>
      <c r="G184" s="779" t="str">
        <f>IF($A184="","",IF(NOT($A184=$A183),IFERROR(IF(INDEX('40-15 SCALE LABEL INFO'!J$2:J$65,MATCH($A184,'40-15 SCALE LABEL INFO'!$A$2:$A$65,0))="","",INDEX('40-15 SCALE LABEL INFO'!J$2:J$65,MATCH($A184,'40-15 SCALE LABEL INFO'!$A$2:$A$65,0))),"not found"),IF(G183="not found","not found",IF(G183="","","ditto"))))</f>
        <v/>
      </c>
      <c r="H184" s="772" t="str">
        <f>IF($A184="","",IF(NOT($A184=$A183),IFERROR(IF(INDEX('40-15 SCALE LABEL INFO'!K$2:K$65,MATCH($A184,'40-15 SCALE LABEL INFO'!$A$2:$A$65,0))="","",INDEX('40-15 SCALE LABEL INFO'!K$2:K$65,MATCH($A184,'40-15 SCALE LABEL INFO'!$A$2:$A$65,0))),"not found"),IF(H183="not found","not found",IF(H183="","","ditto"))))</f>
        <v/>
      </c>
    </row>
    <row r="185" spans="1:8" x14ac:dyDescent="0.35">
      <c r="A185" s="699"/>
      <c r="B185" s="768"/>
      <c r="C185" s="768"/>
      <c r="D185" s="768"/>
      <c r="E185" s="775"/>
      <c r="F185" s="778" t="str">
        <f>IF($A185="","",IF(NOT($A185=$A184),IFERROR(IF(INDEX('40-15 SCALE LABEL INFO'!I$2:I$65,MATCH($A185,'40-15 SCALE LABEL INFO'!$A$2:$A$65,0))="","",INDEX('40-15 SCALE LABEL INFO'!I$2:I$65,MATCH($A185,'40-15 SCALE LABEL INFO'!$A$2:$A$65,0))),"not found"),IF(F184="not found","not found",IF(F184="","","ditto"))))</f>
        <v/>
      </c>
      <c r="G185" s="779" t="str">
        <f>IF($A185="","",IF(NOT($A185=$A184),IFERROR(IF(INDEX('40-15 SCALE LABEL INFO'!J$2:J$65,MATCH($A185,'40-15 SCALE LABEL INFO'!$A$2:$A$65,0))="","",INDEX('40-15 SCALE LABEL INFO'!J$2:J$65,MATCH($A185,'40-15 SCALE LABEL INFO'!$A$2:$A$65,0))),"not found"),IF(G184="not found","not found",IF(G184="","","ditto"))))</f>
        <v/>
      </c>
      <c r="H185" s="772" t="str">
        <f>IF($A185="","",IF(NOT($A185=$A184),IFERROR(IF(INDEX('40-15 SCALE LABEL INFO'!K$2:K$65,MATCH($A185,'40-15 SCALE LABEL INFO'!$A$2:$A$65,0))="","",INDEX('40-15 SCALE LABEL INFO'!K$2:K$65,MATCH($A185,'40-15 SCALE LABEL INFO'!$A$2:$A$65,0))),"not found"),IF(H184="not found","not found",IF(H184="","","ditto"))))</f>
        <v/>
      </c>
    </row>
    <row r="186" spans="1:8" x14ac:dyDescent="0.35">
      <c r="A186" s="699"/>
      <c r="B186" s="768"/>
      <c r="C186" s="768"/>
      <c r="D186" s="768"/>
      <c r="E186" s="775"/>
      <c r="F186" s="778" t="str">
        <f>IF($A186="","",IF(NOT($A186=$A185),IFERROR(IF(INDEX('40-15 SCALE LABEL INFO'!I$2:I$65,MATCH($A186,'40-15 SCALE LABEL INFO'!$A$2:$A$65,0))="","",INDEX('40-15 SCALE LABEL INFO'!I$2:I$65,MATCH($A186,'40-15 SCALE LABEL INFO'!$A$2:$A$65,0))),"not found"),IF(F185="not found","not found",IF(F185="","","ditto"))))</f>
        <v/>
      </c>
      <c r="G186" s="779" t="str">
        <f>IF($A186="","",IF(NOT($A186=$A185),IFERROR(IF(INDEX('40-15 SCALE LABEL INFO'!J$2:J$65,MATCH($A186,'40-15 SCALE LABEL INFO'!$A$2:$A$65,0))="","",INDEX('40-15 SCALE LABEL INFO'!J$2:J$65,MATCH($A186,'40-15 SCALE LABEL INFO'!$A$2:$A$65,0))),"not found"),IF(G185="not found","not found",IF(G185="","","ditto"))))</f>
        <v/>
      </c>
      <c r="H186" s="772" t="str">
        <f>IF($A186="","",IF(NOT($A186=$A185),IFERROR(IF(INDEX('40-15 SCALE LABEL INFO'!K$2:K$65,MATCH($A186,'40-15 SCALE LABEL INFO'!$A$2:$A$65,0))="","",INDEX('40-15 SCALE LABEL INFO'!K$2:K$65,MATCH($A186,'40-15 SCALE LABEL INFO'!$A$2:$A$65,0))),"not found"),IF(H185="not found","not found",IF(H185="","","ditto"))))</f>
        <v/>
      </c>
    </row>
    <row r="187" spans="1:8" x14ac:dyDescent="0.35">
      <c r="A187" s="699"/>
      <c r="B187" s="768"/>
      <c r="C187" s="768"/>
      <c r="D187" s="768"/>
      <c r="E187" s="775"/>
      <c r="F187" s="778" t="str">
        <f>IF($A187="","",IF(NOT($A187=$A186),IFERROR(IF(INDEX('40-15 SCALE LABEL INFO'!I$2:I$65,MATCH($A187,'40-15 SCALE LABEL INFO'!$A$2:$A$65,0))="","",INDEX('40-15 SCALE LABEL INFO'!I$2:I$65,MATCH($A187,'40-15 SCALE LABEL INFO'!$A$2:$A$65,0))),"not found"),IF(F186="not found","not found",IF(F186="","","ditto"))))</f>
        <v/>
      </c>
      <c r="G187" s="779" t="str">
        <f>IF($A187="","",IF(NOT($A187=$A186),IFERROR(IF(INDEX('40-15 SCALE LABEL INFO'!J$2:J$65,MATCH($A187,'40-15 SCALE LABEL INFO'!$A$2:$A$65,0))="","",INDEX('40-15 SCALE LABEL INFO'!J$2:J$65,MATCH($A187,'40-15 SCALE LABEL INFO'!$A$2:$A$65,0))),"not found"),IF(G186="not found","not found",IF(G186="","","ditto"))))</f>
        <v/>
      </c>
      <c r="H187" s="772" t="str">
        <f>IF($A187="","",IF(NOT($A187=$A186),IFERROR(IF(INDEX('40-15 SCALE LABEL INFO'!K$2:K$65,MATCH($A187,'40-15 SCALE LABEL INFO'!$A$2:$A$65,0))="","",INDEX('40-15 SCALE LABEL INFO'!K$2:K$65,MATCH($A187,'40-15 SCALE LABEL INFO'!$A$2:$A$65,0))),"not found"),IF(H186="not found","not found",IF(H186="","","ditto"))))</f>
        <v/>
      </c>
    </row>
    <row r="188" spans="1:8" x14ac:dyDescent="0.35">
      <c r="A188" s="699"/>
      <c r="B188" s="768"/>
      <c r="C188" s="768"/>
      <c r="D188" s="768"/>
      <c r="E188" s="775"/>
      <c r="F188" s="778" t="str">
        <f>IF($A188="","",IF(NOT($A188=$A187),IFERROR(IF(INDEX('40-15 SCALE LABEL INFO'!I$2:I$65,MATCH($A188,'40-15 SCALE LABEL INFO'!$A$2:$A$65,0))="","",INDEX('40-15 SCALE LABEL INFO'!I$2:I$65,MATCH($A188,'40-15 SCALE LABEL INFO'!$A$2:$A$65,0))),"not found"),IF(F187="not found","not found",IF(F187="","","ditto"))))</f>
        <v/>
      </c>
      <c r="G188" s="779" t="str">
        <f>IF($A188="","",IF(NOT($A188=$A187),IFERROR(IF(INDEX('40-15 SCALE LABEL INFO'!J$2:J$65,MATCH($A188,'40-15 SCALE LABEL INFO'!$A$2:$A$65,0))="","",INDEX('40-15 SCALE LABEL INFO'!J$2:J$65,MATCH($A188,'40-15 SCALE LABEL INFO'!$A$2:$A$65,0))),"not found"),IF(G187="not found","not found",IF(G187="","","ditto"))))</f>
        <v/>
      </c>
      <c r="H188" s="772" t="str">
        <f>IF($A188="","",IF(NOT($A188=$A187),IFERROR(IF(INDEX('40-15 SCALE LABEL INFO'!K$2:K$65,MATCH($A188,'40-15 SCALE LABEL INFO'!$A$2:$A$65,0))="","",INDEX('40-15 SCALE LABEL INFO'!K$2:K$65,MATCH($A188,'40-15 SCALE LABEL INFO'!$A$2:$A$65,0))),"not found"),IF(H187="not found","not found",IF(H187="","","ditto"))))</f>
        <v/>
      </c>
    </row>
    <row r="189" spans="1:8" x14ac:dyDescent="0.35">
      <c r="A189" s="699"/>
      <c r="B189" s="768"/>
      <c r="C189" s="768"/>
      <c r="D189" s="768"/>
      <c r="E189" s="775"/>
      <c r="F189" s="778" t="str">
        <f>IF($A189="","",IF(NOT($A189=$A188),IFERROR(IF(INDEX('40-15 SCALE LABEL INFO'!I$2:I$65,MATCH($A189,'40-15 SCALE LABEL INFO'!$A$2:$A$65,0))="","",INDEX('40-15 SCALE LABEL INFO'!I$2:I$65,MATCH($A189,'40-15 SCALE LABEL INFO'!$A$2:$A$65,0))),"not found"),IF(F188="not found","not found",IF(F188="","","ditto"))))</f>
        <v/>
      </c>
      <c r="G189" s="779" t="str">
        <f>IF($A189="","",IF(NOT($A189=$A188),IFERROR(IF(INDEX('40-15 SCALE LABEL INFO'!J$2:J$65,MATCH($A189,'40-15 SCALE LABEL INFO'!$A$2:$A$65,0))="","",INDEX('40-15 SCALE LABEL INFO'!J$2:J$65,MATCH($A189,'40-15 SCALE LABEL INFO'!$A$2:$A$65,0))),"not found"),IF(G188="not found","not found",IF(G188="","","ditto"))))</f>
        <v/>
      </c>
      <c r="H189" s="772" t="str">
        <f>IF($A189="","",IF(NOT($A189=$A188),IFERROR(IF(INDEX('40-15 SCALE LABEL INFO'!K$2:K$65,MATCH($A189,'40-15 SCALE LABEL INFO'!$A$2:$A$65,0))="","",INDEX('40-15 SCALE LABEL INFO'!K$2:K$65,MATCH($A189,'40-15 SCALE LABEL INFO'!$A$2:$A$65,0))),"not found"),IF(H188="not found","not found",IF(H188="","","ditto"))))</f>
        <v/>
      </c>
    </row>
    <row r="190" spans="1:8" x14ac:dyDescent="0.35">
      <c r="A190" s="699"/>
      <c r="B190" s="768"/>
      <c r="C190" s="768"/>
      <c r="D190" s="768"/>
      <c r="E190" s="775"/>
      <c r="F190" s="778" t="str">
        <f>IF($A190="","",IF(NOT($A190=$A189),IFERROR(IF(INDEX('40-15 SCALE LABEL INFO'!I$2:I$65,MATCH($A190,'40-15 SCALE LABEL INFO'!$A$2:$A$65,0))="","",INDEX('40-15 SCALE LABEL INFO'!I$2:I$65,MATCH($A190,'40-15 SCALE LABEL INFO'!$A$2:$A$65,0))),"not found"),IF(F189="not found","not found",IF(F189="","","ditto"))))</f>
        <v/>
      </c>
      <c r="G190" s="779" t="str">
        <f>IF($A190="","",IF(NOT($A190=$A189),IFERROR(IF(INDEX('40-15 SCALE LABEL INFO'!J$2:J$65,MATCH($A190,'40-15 SCALE LABEL INFO'!$A$2:$A$65,0))="","",INDEX('40-15 SCALE LABEL INFO'!J$2:J$65,MATCH($A190,'40-15 SCALE LABEL INFO'!$A$2:$A$65,0))),"not found"),IF(G189="not found","not found",IF(G189="","","ditto"))))</f>
        <v/>
      </c>
      <c r="H190" s="772" t="str">
        <f>IF($A190="","",IF(NOT($A190=$A189),IFERROR(IF(INDEX('40-15 SCALE LABEL INFO'!K$2:K$65,MATCH($A190,'40-15 SCALE LABEL INFO'!$A$2:$A$65,0))="","",INDEX('40-15 SCALE LABEL INFO'!K$2:K$65,MATCH($A190,'40-15 SCALE LABEL INFO'!$A$2:$A$65,0))),"not found"),IF(H189="not found","not found",IF(H189="","","ditto"))))</f>
        <v/>
      </c>
    </row>
    <row r="191" spans="1:8" x14ac:dyDescent="0.35">
      <c r="A191" s="699"/>
      <c r="B191" s="768"/>
      <c r="C191" s="768"/>
      <c r="D191" s="768"/>
      <c r="E191" s="775"/>
      <c r="F191" s="778" t="str">
        <f>IF($A191="","",IF(NOT($A191=$A190),IFERROR(IF(INDEX('40-15 SCALE LABEL INFO'!I$2:I$65,MATCH($A191,'40-15 SCALE LABEL INFO'!$A$2:$A$65,0))="","",INDEX('40-15 SCALE LABEL INFO'!I$2:I$65,MATCH($A191,'40-15 SCALE LABEL INFO'!$A$2:$A$65,0))),"not found"),IF(F190="not found","not found",IF(F190="","","ditto"))))</f>
        <v/>
      </c>
      <c r="G191" s="779" t="str">
        <f>IF($A191="","",IF(NOT($A191=$A190),IFERROR(IF(INDEX('40-15 SCALE LABEL INFO'!J$2:J$65,MATCH($A191,'40-15 SCALE LABEL INFO'!$A$2:$A$65,0))="","",INDEX('40-15 SCALE LABEL INFO'!J$2:J$65,MATCH($A191,'40-15 SCALE LABEL INFO'!$A$2:$A$65,0))),"not found"),IF(G190="not found","not found",IF(G190="","","ditto"))))</f>
        <v/>
      </c>
      <c r="H191" s="772" t="str">
        <f>IF($A191="","",IF(NOT($A191=$A190),IFERROR(IF(INDEX('40-15 SCALE LABEL INFO'!K$2:K$65,MATCH($A191,'40-15 SCALE LABEL INFO'!$A$2:$A$65,0))="","",INDEX('40-15 SCALE LABEL INFO'!K$2:K$65,MATCH($A191,'40-15 SCALE LABEL INFO'!$A$2:$A$65,0))),"not found"),IF(H190="not found","not found",IF(H190="","","ditto"))))</f>
        <v/>
      </c>
    </row>
    <row r="192" spans="1:8" x14ac:dyDescent="0.35">
      <c r="A192" s="699"/>
      <c r="B192" s="768"/>
      <c r="C192" s="768"/>
      <c r="D192" s="768"/>
      <c r="E192" s="775"/>
      <c r="F192" s="778" t="str">
        <f>IF($A192="","",IF(NOT($A192=$A191),IFERROR(IF(INDEX('40-15 SCALE LABEL INFO'!I$2:I$65,MATCH($A192,'40-15 SCALE LABEL INFO'!$A$2:$A$65,0))="","",INDEX('40-15 SCALE LABEL INFO'!I$2:I$65,MATCH($A192,'40-15 SCALE LABEL INFO'!$A$2:$A$65,0))),"not found"),IF(F191="not found","not found",IF(F191="","","ditto"))))</f>
        <v/>
      </c>
      <c r="G192" s="779" t="str">
        <f>IF($A192="","",IF(NOT($A192=$A191),IFERROR(IF(INDEX('40-15 SCALE LABEL INFO'!J$2:J$65,MATCH($A192,'40-15 SCALE LABEL INFO'!$A$2:$A$65,0))="","",INDEX('40-15 SCALE LABEL INFO'!J$2:J$65,MATCH($A192,'40-15 SCALE LABEL INFO'!$A$2:$A$65,0))),"not found"),IF(G191="not found","not found",IF(G191="","","ditto"))))</f>
        <v/>
      </c>
      <c r="H192" s="772" t="str">
        <f>IF($A192="","",IF(NOT($A192=$A191),IFERROR(IF(INDEX('40-15 SCALE LABEL INFO'!K$2:K$65,MATCH($A192,'40-15 SCALE LABEL INFO'!$A$2:$A$65,0))="","",INDEX('40-15 SCALE LABEL INFO'!K$2:K$65,MATCH($A192,'40-15 SCALE LABEL INFO'!$A$2:$A$65,0))),"not found"),IF(H191="not found","not found",IF(H191="","","ditto"))))</f>
        <v/>
      </c>
    </row>
    <row r="193" spans="1:8" x14ac:dyDescent="0.35">
      <c r="A193" s="699"/>
      <c r="B193" s="768"/>
      <c r="C193" s="768"/>
      <c r="D193" s="768"/>
      <c r="E193" s="775"/>
      <c r="F193" s="778" t="str">
        <f>IF($A193="","",IF(NOT($A193=$A192),IFERROR(IF(INDEX('40-15 SCALE LABEL INFO'!I$2:I$65,MATCH($A193,'40-15 SCALE LABEL INFO'!$A$2:$A$65,0))="","",INDEX('40-15 SCALE LABEL INFO'!I$2:I$65,MATCH($A193,'40-15 SCALE LABEL INFO'!$A$2:$A$65,0))),"not found"),IF(F192="not found","not found",IF(F192="","","ditto"))))</f>
        <v/>
      </c>
      <c r="G193" s="779" t="str">
        <f>IF($A193="","",IF(NOT($A193=$A192),IFERROR(IF(INDEX('40-15 SCALE LABEL INFO'!J$2:J$65,MATCH($A193,'40-15 SCALE LABEL INFO'!$A$2:$A$65,0))="","",INDEX('40-15 SCALE LABEL INFO'!J$2:J$65,MATCH($A193,'40-15 SCALE LABEL INFO'!$A$2:$A$65,0))),"not found"),IF(G192="not found","not found",IF(G192="","","ditto"))))</f>
        <v/>
      </c>
      <c r="H193" s="772" t="str">
        <f>IF($A193="","",IF(NOT($A193=$A192),IFERROR(IF(INDEX('40-15 SCALE LABEL INFO'!K$2:K$65,MATCH($A193,'40-15 SCALE LABEL INFO'!$A$2:$A$65,0))="","",INDEX('40-15 SCALE LABEL INFO'!K$2:K$65,MATCH($A193,'40-15 SCALE LABEL INFO'!$A$2:$A$65,0))),"not found"),IF(H192="not found","not found",IF(H192="","","ditto"))))</f>
        <v/>
      </c>
    </row>
    <row r="194" spans="1:8" x14ac:dyDescent="0.35">
      <c r="A194" s="699"/>
      <c r="B194" s="768"/>
      <c r="C194" s="768"/>
      <c r="D194" s="768"/>
      <c r="E194" s="775"/>
      <c r="F194" s="778" t="str">
        <f>IF($A194="","",IF(NOT($A194=$A193),IFERROR(IF(INDEX('40-15 SCALE LABEL INFO'!I$2:I$65,MATCH($A194,'40-15 SCALE LABEL INFO'!$A$2:$A$65,0))="","",INDEX('40-15 SCALE LABEL INFO'!I$2:I$65,MATCH($A194,'40-15 SCALE LABEL INFO'!$A$2:$A$65,0))),"not found"),IF(F193="not found","not found",IF(F193="","","ditto"))))</f>
        <v/>
      </c>
      <c r="G194" s="779" t="str">
        <f>IF($A194="","",IF(NOT($A194=$A193),IFERROR(IF(INDEX('40-15 SCALE LABEL INFO'!J$2:J$65,MATCH($A194,'40-15 SCALE LABEL INFO'!$A$2:$A$65,0))="","",INDEX('40-15 SCALE LABEL INFO'!J$2:J$65,MATCH($A194,'40-15 SCALE LABEL INFO'!$A$2:$A$65,0))),"not found"),IF(G193="not found","not found",IF(G193="","","ditto"))))</f>
        <v/>
      </c>
      <c r="H194" s="772" t="str">
        <f>IF($A194="","",IF(NOT($A194=$A193),IFERROR(IF(INDEX('40-15 SCALE LABEL INFO'!K$2:K$65,MATCH($A194,'40-15 SCALE LABEL INFO'!$A$2:$A$65,0))="","",INDEX('40-15 SCALE LABEL INFO'!K$2:K$65,MATCH($A194,'40-15 SCALE LABEL INFO'!$A$2:$A$65,0))),"not found"),IF(H193="not found","not found",IF(H193="","","ditto"))))</f>
        <v/>
      </c>
    </row>
    <row r="195" spans="1:8" x14ac:dyDescent="0.35">
      <c r="A195" s="699"/>
      <c r="B195" s="768"/>
      <c r="C195" s="768"/>
      <c r="D195" s="768"/>
      <c r="E195" s="775"/>
      <c r="F195" s="778" t="str">
        <f>IF($A195="","",IF(NOT($A195=$A194),IFERROR(IF(INDEX('40-15 SCALE LABEL INFO'!I$2:I$65,MATCH($A195,'40-15 SCALE LABEL INFO'!$A$2:$A$65,0))="","",INDEX('40-15 SCALE LABEL INFO'!I$2:I$65,MATCH($A195,'40-15 SCALE LABEL INFO'!$A$2:$A$65,0))),"not found"),IF(F194="not found","not found",IF(F194="","","ditto"))))</f>
        <v/>
      </c>
      <c r="G195" s="779" t="str">
        <f>IF($A195="","",IF(NOT($A195=$A194),IFERROR(IF(INDEX('40-15 SCALE LABEL INFO'!J$2:J$65,MATCH($A195,'40-15 SCALE LABEL INFO'!$A$2:$A$65,0))="","",INDEX('40-15 SCALE LABEL INFO'!J$2:J$65,MATCH($A195,'40-15 SCALE LABEL INFO'!$A$2:$A$65,0))),"not found"),IF(G194="not found","not found",IF(G194="","","ditto"))))</f>
        <v/>
      </c>
      <c r="H195" s="772" t="str">
        <f>IF($A195="","",IF(NOT($A195=$A194),IFERROR(IF(INDEX('40-15 SCALE LABEL INFO'!K$2:K$65,MATCH($A195,'40-15 SCALE LABEL INFO'!$A$2:$A$65,0))="","",INDEX('40-15 SCALE LABEL INFO'!K$2:K$65,MATCH($A195,'40-15 SCALE LABEL INFO'!$A$2:$A$65,0))),"not found"),IF(H194="not found","not found",IF(H194="","","ditto"))))</f>
        <v/>
      </c>
    </row>
    <row r="196" spans="1:8" x14ac:dyDescent="0.35">
      <c r="A196" s="699"/>
      <c r="B196" s="768"/>
      <c r="C196" s="768"/>
      <c r="D196" s="768"/>
      <c r="E196" s="775"/>
      <c r="F196" s="778" t="str">
        <f>IF($A196="","",IF(NOT($A196=$A195),IFERROR(IF(INDEX('40-15 SCALE LABEL INFO'!I$2:I$65,MATCH($A196,'40-15 SCALE LABEL INFO'!$A$2:$A$65,0))="","",INDEX('40-15 SCALE LABEL INFO'!I$2:I$65,MATCH($A196,'40-15 SCALE LABEL INFO'!$A$2:$A$65,0))),"not found"),IF(F195="not found","not found",IF(F195="","","ditto"))))</f>
        <v/>
      </c>
      <c r="G196" s="779" t="str">
        <f>IF($A196="","",IF(NOT($A196=$A195),IFERROR(IF(INDEX('40-15 SCALE LABEL INFO'!J$2:J$65,MATCH($A196,'40-15 SCALE LABEL INFO'!$A$2:$A$65,0))="","",INDEX('40-15 SCALE LABEL INFO'!J$2:J$65,MATCH($A196,'40-15 SCALE LABEL INFO'!$A$2:$A$65,0))),"not found"),IF(G195="not found","not found",IF(G195="","","ditto"))))</f>
        <v/>
      </c>
      <c r="H196" s="772" t="str">
        <f>IF($A196="","",IF(NOT($A196=$A195),IFERROR(IF(INDEX('40-15 SCALE LABEL INFO'!K$2:K$65,MATCH($A196,'40-15 SCALE LABEL INFO'!$A$2:$A$65,0))="","",INDEX('40-15 SCALE LABEL INFO'!K$2:K$65,MATCH($A196,'40-15 SCALE LABEL INFO'!$A$2:$A$65,0))),"not found"),IF(H195="not found","not found",IF(H195="","","ditto"))))</f>
        <v/>
      </c>
    </row>
    <row r="197" spans="1:8" x14ac:dyDescent="0.35">
      <c r="A197" s="699"/>
      <c r="B197" s="768"/>
      <c r="C197" s="768"/>
      <c r="D197" s="768"/>
      <c r="E197" s="775"/>
      <c r="F197" s="778" t="str">
        <f>IF($A197="","",IF(NOT($A197=$A196),IFERROR(IF(INDEX('40-15 SCALE LABEL INFO'!I$2:I$65,MATCH($A197,'40-15 SCALE LABEL INFO'!$A$2:$A$65,0))="","",INDEX('40-15 SCALE LABEL INFO'!I$2:I$65,MATCH($A197,'40-15 SCALE LABEL INFO'!$A$2:$A$65,0))),"not found"),IF(F196="not found","not found",IF(F196="","","ditto"))))</f>
        <v/>
      </c>
      <c r="G197" s="779" t="str">
        <f>IF($A197="","",IF(NOT($A197=$A196),IFERROR(IF(INDEX('40-15 SCALE LABEL INFO'!J$2:J$65,MATCH($A197,'40-15 SCALE LABEL INFO'!$A$2:$A$65,0))="","",INDEX('40-15 SCALE LABEL INFO'!J$2:J$65,MATCH($A197,'40-15 SCALE LABEL INFO'!$A$2:$A$65,0))),"not found"),IF(G196="not found","not found",IF(G196="","","ditto"))))</f>
        <v/>
      </c>
      <c r="H197" s="772" t="str">
        <f>IF($A197="","",IF(NOT($A197=$A196),IFERROR(IF(INDEX('40-15 SCALE LABEL INFO'!K$2:K$65,MATCH($A197,'40-15 SCALE LABEL INFO'!$A$2:$A$65,0))="","",INDEX('40-15 SCALE LABEL INFO'!K$2:K$65,MATCH($A197,'40-15 SCALE LABEL INFO'!$A$2:$A$65,0))),"not found"),IF(H196="not found","not found",IF(H196="","","ditto"))))</f>
        <v/>
      </c>
    </row>
    <row r="198" spans="1:8" x14ac:dyDescent="0.35">
      <c r="A198" s="699"/>
      <c r="B198" s="768"/>
      <c r="C198" s="768"/>
      <c r="D198" s="768"/>
      <c r="E198" s="775"/>
      <c r="F198" s="778" t="str">
        <f>IF($A198="","",IF(NOT($A198=$A197),IFERROR(IF(INDEX('40-15 SCALE LABEL INFO'!I$2:I$65,MATCH($A198,'40-15 SCALE LABEL INFO'!$A$2:$A$65,0))="","",INDEX('40-15 SCALE LABEL INFO'!I$2:I$65,MATCH($A198,'40-15 SCALE LABEL INFO'!$A$2:$A$65,0))),"not found"),IF(F197="not found","not found",IF(F197="","","ditto"))))</f>
        <v/>
      </c>
      <c r="G198" s="779" t="str">
        <f>IF($A198="","",IF(NOT($A198=$A197),IFERROR(IF(INDEX('40-15 SCALE LABEL INFO'!J$2:J$65,MATCH($A198,'40-15 SCALE LABEL INFO'!$A$2:$A$65,0))="","",INDEX('40-15 SCALE LABEL INFO'!J$2:J$65,MATCH($A198,'40-15 SCALE LABEL INFO'!$A$2:$A$65,0))),"not found"),IF(G197="not found","not found",IF(G197="","","ditto"))))</f>
        <v/>
      </c>
      <c r="H198" s="772" t="str">
        <f>IF($A198="","",IF(NOT($A198=$A197),IFERROR(IF(INDEX('40-15 SCALE LABEL INFO'!K$2:K$65,MATCH($A198,'40-15 SCALE LABEL INFO'!$A$2:$A$65,0))="","",INDEX('40-15 SCALE LABEL INFO'!K$2:K$65,MATCH($A198,'40-15 SCALE LABEL INFO'!$A$2:$A$65,0))),"not found"),IF(H197="not found","not found",IF(H197="","","ditto"))))</f>
        <v/>
      </c>
    </row>
    <row r="199" spans="1:8" x14ac:dyDescent="0.35">
      <c r="A199" s="699"/>
      <c r="B199" s="768"/>
      <c r="C199" s="768"/>
      <c r="D199" s="768"/>
      <c r="E199" s="775"/>
      <c r="F199" s="778" t="str">
        <f>IF($A199="","",IF(NOT($A199=$A198),IFERROR(IF(INDEX('40-15 SCALE LABEL INFO'!I$2:I$65,MATCH($A199,'40-15 SCALE LABEL INFO'!$A$2:$A$65,0))="","",INDEX('40-15 SCALE LABEL INFO'!I$2:I$65,MATCH($A199,'40-15 SCALE LABEL INFO'!$A$2:$A$65,0))),"not found"),IF(F198="not found","not found",IF(F198="","","ditto"))))</f>
        <v/>
      </c>
      <c r="G199" s="779" t="str">
        <f>IF($A199="","",IF(NOT($A199=$A198),IFERROR(IF(INDEX('40-15 SCALE LABEL INFO'!J$2:J$65,MATCH($A199,'40-15 SCALE LABEL INFO'!$A$2:$A$65,0))="","",INDEX('40-15 SCALE LABEL INFO'!J$2:J$65,MATCH($A199,'40-15 SCALE LABEL INFO'!$A$2:$A$65,0))),"not found"),IF(G198="not found","not found",IF(G198="","","ditto"))))</f>
        <v/>
      </c>
      <c r="H199" s="772" t="str">
        <f>IF($A199="","",IF(NOT($A199=$A198),IFERROR(IF(INDEX('40-15 SCALE LABEL INFO'!K$2:K$65,MATCH($A199,'40-15 SCALE LABEL INFO'!$A$2:$A$65,0))="","",INDEX('40-15 SCALE LABEL INFO'!K$2:K$65,MATCH($A199,'40-15 SCALE LABEL INFO'!$A$2:$A$65,0))),"not found"),IF(H198="not found","not found",IF(H198="","","ditto"))))</f>
        <v/>
      </c>
    </row>
    <row r="200" spans="1:8" x14ac:dyDescent="0.35">
      <c r="A200" s="699"/>
      <c r="B200" s="768"/>
      <c r="C200" s="768"/>
      <c r="D200" s="768"/>
      <c r="E200" s="775"/>
      <c r="F200" s="778" t="str">
        <f>IF($A200="","",IF(NOT($A200=$A199),IFERROR(IF(INDEX('40-15 SCALE LABEL INFO'!I$2:I$65,MATCH($A200,'40-15 SCALE LABEL INFO'!$A$2:$A$65,0))="","",INDEX('40-15 SCALE LABEL INFO'!I$2:I$65,MATCH($A200,'40-15 SCALE LABEL INFO'!$A$2:$A$65,0))),"not found"),IF(F199="not found","not found",IF(F199="","","ditto"))))</f>
        <v/>
      </c>
      <c r="G200" s="779" t="str">
        <f>IF($A200="","",IF(NOT($A200=$A199),IFERROR(IF(INDEX('40-15 SCALE LABEL INFO'!J$2:J$65,MATCH($A200,'40-15 SCALE LABEL INFO'!$A$2:$A$65,0))="","",INDEX('40-15 SCALE LABEL INFO'!J$2:J$65,MATCH($A200,'40-15 SCALE LABEL INFO'!$A$2:$A$65,0))),"not found"),IF(G199="not found","not found",IF(G199="","","ditto"))))</f>
        <v/>
      </c>
      <c r="H200" s="772" t="str">
        <f>IF($A200="","",IF(NOT($A200=$A199),IFERROR(IF(INDEX('40-15 SCALE LABEL INFO'!K$2:K$65,MATCH($A200,'40-15 SCALE LABEL INFO'!$A$2:$A$65,0))="","",INDEX('40-15 SCALE LABEL INFO'!K$2:K$65,MATCH($A200,'40-15 SCALE LABEL INFO'!$A$2:$A$65,0))),"not found"),IF(H199="not found","not found",IF(H199="","","ditto"))))</f>
        <v/>
      </c>
    </row>
    <row r="201" spans="1:8" x14ac:dyDescent="0.35">
      <c r="A201" s="699"/>
      <c r="B201" s="768"/>
      <c r="C201" s="768"/>
      <c r="D201" s="768"/>
      <c r="E201" s="775"/>
      <c r="F201" s="778" t="str">
        <f>IF($A201="","",IF(NOT($A201=$A200),IFERROR(IF(INDEX('40-15 SCALE LABEL INFO'!I$2:I$65,MATCH($A201,'40-15 SCALE LABEL INFO'!$A$2:$A$65,0))="","",INDEX('40-15 SCALE LABEL INFO'!I$2:I$65,MATCH($A201,'40-15 SCALE LABEL INFO'!$A$2:$A$65,0))),"not found"),IF(F200="not found","not found",IF(F200="","","ditto"))))</f>
        <v/>
      </c>
      <c r="G201" s="779" t="str">
        <f>IF($A201="","",IF(NOT($A201=$A200),IFERROR(IF(INDEX('40-15 SCALE LABEL INFO'!J$2:J$65,MATCH($A201,'40-15 SCALE LABEL INFO'!$A$2:$A$65,0))="","",INDEX('40-15 SCALE LABEL INFO'!J$2:J$65,MATCH($A201,'40-15 SCALE LABEL INFO'!$A$2:$A$65,0))),"not found"),IF(G200="not found","not found",IF(G200="","","ditto"))))</f>
        <v/>
      </c>
      <c r="H201" s="772" t="str">
        <f>IF($A201="","",IF(NOT($A201=$A200),IFERROR(IF(INDEX('40-15 SCALE LABEL INFO'!K$2:K$65,MATCH($A201,'40-15 SCALE LABEL INFO'!$A$2:$A$65,0))="","",INDEX('40-15 SCALE LABEL INFO'!K$2:K$65,MATCH($A201,'40-15 SCALE LABEL INFO'!$A$2:$A$65,0))),"not found"),IF(H200="not found","not found",IF(H200="","","ditto"))))</f>
        <v/>
      </c>
    </row>
    <row r="202" spans="1:8" x14ac:dyDescent="0.35">
      <c r="A202" s="699"/>
      <c r="B202" s="768"/>
      <c r="C202" s="768"/>
      <c r="D202" s="768"/>
      <c r="E202" s="775"/>
      <c r="F202" s="778" t="str">
        <f>IF($A202="","",IF(NOT($A202=$A201),IFERROR(IF(INDEX('40-15 SCALE LABEL INFO'!I$2:I$65,MATCH($A202,'40-15 SCALE LABEL INFO'!$A$2:$A$65,0))="","",INDEX('40-15 SCALE LABEL INFO'!I$2:I$65,MATCH($A202,'40-15 SCALE LABEL INFO'!$A$2:$A$65,0))),"not found"),IF(F201="not found","not found",IF(F201="","","ditto"))))</f>
        <v/>
      </c>
      <c r="G202" s="779" t="str">
        <f>IF($A202="","",IF(NOT($A202=$A201),IFERROR(IF(INDEX('40-15 SCALE LABEL INFO'!J$2:J$65,MATCH($A202,'40-15 SCALE LABEL INFO'!$A$2:$A$65,0))="","",INDEX('40-15 SCALE LABEL INFO'!J$2:J$65,MATCH($A202,'40-15 SCALE LABEL INFO'!$A$2:$A$65,0))),"not found"),IF(G201="not found","not found",IF(G201="","","ditto"))))</f>
        <v/>
      </c>
      <c r="H202" s="772" t="str">
        <f>IF($A202="","",IF(NOT($A202=$A201),IFERROR(IF(INDEX('40-15 SCALE LABEL INFO'!K$2:K$65,MATCH($A202,'40-15 SCALE LABEL INFO'!$A$2:$A$65,0))="","",INDEX('40-15 SCALE LABEL INFO'!K$2:K$65,MATCH($A202,'40-15 SCALE LABEL INFO'!$A$2:$A$65,0))),"not found"),IF(H201="not found","not found",IF(H201="","","ditto"))))</f>
        <v/>
      </c>
    </row>
    <row r="203" spans="1:8" x14ac:dyDescent="0.35">
      <c r="A203" s="699"/>
      <c r="B203" s="768"/>
      <c r="C203" s="768"/>
      <c r="D203" s="768"/>
      <c r="E203" s="775"/>
      <c r="F203" s="778" t="str">
        <f>IF($A203="","",IF(NOT($A203=$A202),IFERROR(IF(INDEX('40-15 SCALE LABEL INFO'!I$2:I$65,MATCH($A203,'40-15 SCALE LABEL INFO'!$A$2:$A$65,0))="","",INDEX('40-15 SCALE LABEL INFO'!I$2:I$65,MATCH($A203,'40-15 SCALE LABEL INFO'!$A$2:$A$65,0))),"not found"),IF(F202="not found","not found",IF(F202="","","ditto"))))</f>
        <v/>
      </c>
      <c r="G203" s="779" t="str">
        <f>IF($A203="","",IF(NOT($A203=$A202),IFERROR(IF(INDEX('40-15 SCALE LABEL INFO'!J$2:J$65,MATCH($A203,'40-15 SCALE LABEL INFO'!$A$2:$A$65,0))="","",INDEX('40-15 SCALE LABEL INFO'!J$2:J$65,MATCH($A203,'40-15 SCALE LABEL INFO'!$A$2:$A$65,0))),"not found"),IF(G202="not found","not found",IF(G202="","","ditto"))))</f>
        <v/>
      </c>
      <c r="H203" s="772" t="str">
        <f>IF($A203="","",IF(NOT($A203=$A202),IFERROR(IF(INDEX('40-15 SCALE LABEL INFO'!K$2:K$65,MATCH($A203,'40-15 SCALE LABEL INFO'!$A$2:$A$65,0))="","",INDEX('40-15 SCALE LABEL INFO'!K$2:K$65,MATCH($A203,'40-15 SCALE LABEL INFO'!$A$2:$A$65,0))),"not found"),IF(H202="not found","not found",IF(H202="","","ditto"))))</f>
        <v/>
      </c>
    </row>
    <row r="204" spans="1:8" x14ac:dyDescent="0.35">
      <c r="A204" s="699"/>
      <c r="B204" s="768"/>
      <c r="C204" s="768"/>
      <c r="D204" s="768"/>
      <c r="E204" s="775"/>
      <c r="F204" s="778" t="str">
        <f>IF($A204="","",IF(NOT($A204=$A203),IFERROR(IF(INDEX('40-15 SCALE LABEL INFO'!I$2:I$65,MATCH($A204,'40-15 SCALE LABEL INFO'!$A$2:$A$65,0))="","",INDEX('40-15 SCALE LABEL INFO'!I$2:I$65,MATCH($A204,'40-15 SCALE LABEL INFO'!$A$2:$A$65,0))),"not found"),IF(F203="not found","not found",IF(F203="","","ditto"))))</f>
        <v/>
      </c>
      <c r="G204" s="779" t="str">
        <f>IF($A204="","",IF(NOT($A204=$A203),IFERROR(IF(INDEX('40-15 SCALE LABEL INFO'!J$2:J$65,MATCH($A204,'40-15 SCALE LABEL INFO'!$A$2:$A$65,0))="","",INDEX('40-15 SCALE LABEL INFO'!J$2:J$65,MATCH($A204,'40-15 SCALE LABEL INFO'!$A$2:$A$65,0))),"not found"),IF(G203="not found","not found",IF(G203="","","ditto"))))</f>
        <v/>
      </c>
      <c r="H204" s="772" t="str">
        <f>IF($A204="","",IF(NOT($A204=$A203),IFERROR(IF(INDEX('40-15 SCALE LABEL INFO'!K$2:K$65,MATCH($A204,'40-15 SCALE LABEL INFO'!$A$2:$A$65,0))="","",INDEX('40-15 SCALE LABEL INFO'!K$2:K$65,MATCH($A204,'40-15 SCALE LABEL INFO'!$A$2:$A$65,0))),"not found"),IF(H203="not found","not found",IF(H203="","","ditto"))))</f>
        <v/>
      </c>
    </row>
    <row r="205" spans="1:8" x14ac:dyDescent="0.35">
      <c r="A205" s="699"/>
      <c r="B205" s="768"/>
      <c r="C205" s="768"/>
      <c r="D205" s="768"/>
      <c r="E205" s="775"/>
      <c r="F205" s="778" t="str">
        <f>IF($A205="","",IF(NOT($A205=$A204),IFERROR(IF(INDEX('40-15 SCALE LABEL INFO'!I$2:I$65,MATCH($A205,'40-15 SCALE LABEL INFO'!$A$2:$A$65,0))="","",INDEX('40-15 SCALE LABEL INFO'!I$2:I$65,MATCH($A205,'40-15 SCALE LABEL INFO'!$A$2:$A$65,0))),"not found"),IF(F204="not found","not found",IF(F204="","","ditto"))))</f>
        <v/>
      </c>
      <c r="G205" s="779" t="str">
        <f>IF($A205="","",IF(NOT($A205=$A204),IFERROR(IF(INDEX('40-15 SCALE LABEL INFO'!J$2:J$65,MATCH($A205,'40-15 SCALE LABEL INFO'!$A$2:$A$65,0))="","",INDEX('40-15 SCALE LABEL INFO'!J$2:J$65,MATCH($A205,'40-15 SCALE LABEL INFO'!$A$2:$A$65,0))),"not found"),IF(G204="not found","not found",IF(G204="","","ditto"))))</f>
        <v/>
      </c>
      <c r="H205" s="772" t="str">
        <f>IF($A205="","",IF(NOT($A205=$A204),IFERROR(IF(INDEX('40-15 SCALE LABEL INFO'!K$2:K$65,MATCH($A205,'40-15 SCALE LABEL INFO'!$A$2:$A$65,0))="","",INDEX('40-15 SCALE LABEL INFO'!K$2:K$65,MATCH($A205,'40-15 SCALE LABEL INFO'!$A$2:$A$65,0))),"not found"),IF(H204="not found","not found",IF(H204="","","ditto"))))</f>
        <v/>
      </c>
    </row>
    <row r="206" spans="1:8" x14ac:dyDescent="0.35">
      <c r="A206" s="699"/>
      <c r="B206" s="768"/>
      <c r="C206" s="768"/>
      <c r="D206" s="768"/>
      <c r="E206" s="775"/>
      <c r="F206" s="778" t="str">
        <f>IF($A206="","",IF(NOT($A206=$A205),IFERROR(IF(INDEX('40-15 SCALE LABEL INFO'!I$2:I$65,MATCH($A206,'40-15 SCALE LABEL INFO'!$A$2:$A$65,0))="","",INDEX('40-15 SCALE LABEL INFO'!I$2:I$65,MATCH($A206,'40-15 SCALE LABEL INFO'!$A$2:$A$65,0))),"not found"),IF(F205="not found","not found",IF(F205="","","ditto"))))</f>
        <v/>
      </c>
      <c r="G206" s="779" t="str">
        <f>IF($A206="","",IF(NOT($A206=$A205),IFERROR(IF(INDEX('40-15 SCALE LABEL INFO'!J$2:J$65,MATCH($A206,'40-15 SCALE LABEL INFO'!$A$2:$A$65,0))="","",INDEX('40-15 SCALE LABEL INFO'!J$2:J$65,MATCH($A206,'40-15 SCALE LABEL INFO'!$A$2:$A$65,0))),"not found"),IF(G205="not found","not found",IF(G205="","","ditto"))))</f>
        <v/>
      </c>
      <c r="H206" s="772" t="str">
        <f>IF($A206="","",IF(NOT($A206=$A205),IFERROR(IF(INDEX('40-15 SCALE LABEL INFO'!K$2:K$65,MATCH($A206,'40-15 SCALE LABEL INFO'!$A$2:$A$65,0))="","",INDEX('40-15 SCALE LABEL INFO'!K$2:K$65,MATCH($A206,'40-15 SCALE LABEL INFO'!$A$2:$A$65,0))),"not found"),IF(H205="not found","not found",IF(H205="","","ditto"))))</f>
        <v/>
      </c>
    </row>
    <row r="207" spans="1:8" x14ac:dyDescent="0.35">
      <c r="A207" s="699"/>
      <c r="B207" s="768"/>
      <c r="C207" s="768"/>
      <c r="D207" s="768"/>
      <c r="E207" s="775"/>
      <c r="F207" s="778" t="str">
        <f>IF($A207="","",IF(NOT($A207=$A206),IFERROR(IF(INDEX('40-15 SCALE LABEL INFO'!I$2:I$65,MATCH($A207,'40-15 SCALE LABEL INFO'!$A$2:$A$65,0))="","",INDEX('40-15 SCALE LABEL INFO'!I$2:I$65,MATCH($A207,'40-15 SCALE LABEL INFO'!$A$2:$A$65,0))),"not found"),IF(F206="not found","not found",IF(F206="","","ditto"))))</f>
        <v/>
      </c>
      <c r="G207" s="779" t="str">
        <f>IF($A207="","",IF(NOT($A207=$A206),IFERROR(IF(INDEX('40-15 SCALE LABEL INFO'!J$2:J$65,MATCH($A207,'40-15 SCALE LABEL INFO'!$A$2:$A$65,0))="","",INDEX('40-15 SCALE LABEL INFO'!J$2:J$65,MATCH($A207,'40-15 SCALE LABEL INFO'!$A$2:$A$65,0))),"not found"),IF(G206="not found","not found",IF(G206="","","ditto"))))</f>
        <v/>
      </c>
      <c r="H207" s="772" t="str">
        <f>IF($A207="","",IF(NOT($A207=$A206),IFERROR(IF(INDEX('40-15 SCALE LABEL INFO'!K$2:K$65,MATCH($A207,'40-15 SCALE LABEL INFO'!$A$2:$A$65,0))="","",INDEX('40-15 SCALE LABEL INFO'!K$2:K$65,MATCH($A207,'40-15 SCALE LABEL INFO'!$A$2:$A$65,0))),"not found"),IF(H206="not found","not found",IF(H206="","","ditto"))))</f>
        <v/>
      </c>
    </row>
    <row r="208" spans="1:8" x14ac:dyDescent="0.35">
      <c r="A208" s="699"/>
      <c r="B208" s="768"/>
      <c r="C208" s="768"/>
      <c r="D208" s="768"/>
      <c r="E208" s="775"/>
      <c r="F208" s="778" t="str">
        <f>IF($A208="","",IF(NOT($A208=$A207),IFERROR(IF(INDEX('40-15 SCALE LABEL INFO'!I$2:I$65,MATCH($A208,'40-15 SCALE LABEL INFO'!$A$2:$A$65,0))="","",INDEX('40-15 SCALE LABEL INFO'!I$2:I$65,MATCH($A208,'40-15 SCALE LABEL INFO'!$A$2:$A$65,0))),"not found"),IF(F207="not found","not found",IF(F207="","","ditto"))))</f>
        <v/>
      </c>
      <c r="G208" s="779" t="str">
        <f>IF($A208="","",IF(NOT($A208=$A207),IFERROR(IF(INDEX('40-15 SCALE LABEL INFO'!J$2:J$65,MATCH($A208,'40-15 SCALE LABEL INFO'!$A$2:$A$65,0))="","",INDEX('40-15 SCALE LABEL INFO'!J$2:J$65,MATCH($A208,'40-15 SCALE LABEL INFO'!$A$2:$A$65,0))),"not found"),IF(G207="not found","not found",IF(G207="","","ditto"))))</f>
        <v/>
      </c>
      <c r="H208" s="772" t="str">
        <f>IF($A208="","",IF(NOT($A208=$A207),IFERROR(IF(INDEX('40-15 SCALE LABEL INFO'!K$2:K$65,MATCH($A208,'40-15 SCALE LABEL INFO'!$A$2:$A$65,0))="","",INDEX('40-15 SCALE LABEL INFO'!K$2:K$65,MATCH($A208,'40-15 SCALE LABEL INFO'!$A$2:$A$65,0))),"not found"),IF(H207="not found","not found",IF(H207="","","ditto"))))</f>
        <v/>
      </c>
    </row>
    <row r="209" spans="1:8" x14ac:dyDescent="0.35">
      <c r="A209" s="699"/>
      <c r="B209" s="768"/>
      <c r="C209" s="768"/>
      <c r="D209" s="768"/>
      <c r="E209" s="775"/>
      <c r="F209" s="778" t="str">
        <f>IF($A209="","",IF(NOT($A209=$A208),IFERROR(IF(INDEX('40-15 SCALE LABEL INFO'!I$2:I$65,MATCH($A209,'40-15 SCALE LABEL INFO'!$A$2:$A$65,0))="","",INDEX('40-15 SCALE LABEL INFO'!I$2:I$65,MATCH($A209,'40-15 SCALE LABEL INFO'!$A$2:$A$65,0))),"not found"),IF(F208="not found","not found",IF(F208="","","ditto"))))</f>
        <v/>
      </c>
      <c r="G209" s="779" t="str">
        <f>IF($A209="","",IF(NOT($A209=$A208),IFERROR(IF(INDEX('40-15 SCALE LABEL INFO'!J$2:J$65,MATCH($A209,'40-15 SCALE LABEL INFO'!$A$2:$A$65,0))="","",INDEX('40-15 SCALE LABEL INFO'!J$2:J$65,MATCH($A209,'40-15 SCALE LABEL INFO'!$A$2:$A$65,0))),"not found"),IF(G208="not found","not found",IF(G208="","","ditto"))))</f>
        <v/>
      </c>
      <c r="H209" s="772" t="str">
        <f>IF($A209="","",IF(NOT($A209=$A208),IFERROR(IF(INDEX('40-15 SCALE LABEL INFO'!K$2:K$65,MATCH($A209,'40-15 SCALE LABEL INFO'!$A$2:$A$65,0))="","",INDEX('40-15 SCALE LABEL INFO'!K$2:K$65,MATCH($A209,'40-15 SCALE LABEL INFO'!$A$2:$A$65,0))),"not found"),IF(H208="not found","not found",IF(H208="","","ditto"))))</f>
        <v/>
      </c>
    </row>
    <row r="210" spans="1:8" x14ac:dyDescent="0.35">
      <c r="A210" s="699"/>
      <c r="B210" s="768"/>
      <c r="C210" s="768"/>
      <c r="D210" s="768"/>
      <c r="E210" s="775"/>
      <c r="F210" s="778" t="str">
        <f>IF($A210="","",IF(NOT($A210=$A209),IFERROR(IF(INDEX('40-15 SCALE LABEL INFO'!I$2:I$65,MATCH($A210,'40-15 SCALE LABEL INFO'!$A$2:$A$65,0))="","",INDEX('40-15 SCALE LABEL INFO'!I$2:I$65,MATCH($A210,'40-15 SCALE LABEL INFO'!$A$2:$A$65,0))),"not found"),IF(F209="not found","not found",IF(F209="","","ditto"))))</f>
        <v/>
      </c>
      <c r="G210" s="779" t="str">
        <f>IF($A210="","",IF(NOT($A210=$A209),IFERROR(IF(INDEX('40-15 SCALE LABEL INFO'!J$2:J$65,MATCH($A210,'40-15 SCALE LABEL INFO'!$A$2:$A$65,0))="","",INDEX('40-15 SCALE LABEL INFO'!J$2:J$65,MATCH($A210,'40-15 SCALE LABEL INFO'!$A$2:$A$65,0))),"not found"),IF(G209="not found","not found",IF(G209="","","ditto"))))</f>
        <v/>
      </c>
      <c r="H210" s="772" t="str">
        <f>IF($A210="","",IF(NOT($A210=$A209),IFERROR(IF(INDEX('40-15 SCALE LABEL INFO'!K$2:K$65,MATCH($A210,'40-15 SCALE LABEL INFO'!$A$2:$A$65,0))="","",INDEX('40-15 SCALE LABEL INFO'!K$2:K$65,MATCH($A210,'40-15 SCALE LABEL INFO'!$A$2:$A$65,0))),"not found"),IF(H209="not found","not found",IF(H209="","","ditto"))))</f>
        <v/>
      </c>
    </row>
    <row r="211" spans="1:8" x14ac:dyDescent="0.35">
      <c r="A211" s="699"/>
      <c r="B211" s="768"/>
      <c r="C211" s="768"/>
      <c r="D211" s="768"/>
      <c r="E211" s="775"/>
      <c r="F211" s="778" t="str">
        <f>IF($A211="","",IF(NOT($A211=$A210),IFERROR(IF(INDEX('40-15 SCALE LABEL INFO'!I$2:I$65,MATCH($A211,'40-15 SCALE LABEL INFO'!$A$2:$A$65,0))="","",INDEX('40-15 SCALE LABEL INFO'!I$2:I$65,MATCH($A211,'40-15 SCALE LABEL INFO'!$A$2:$A$65,0))),"not found"),IF(F210="not found","not found",IF(F210="","","ditto"))))</f>
        <v/>
      </c>
      <c r="G211" s="779" t="str">
        <f>IF($A211="","",IF(NOT($A211=$A210),IFERROR(IF(INDEX('40-15 SCALE LABEL INFO'!J$2:J$65,MATCH($A211,'40-15 SCALE LABEL INFO'!$A$2:$A$65,0))="","",INDEX('40-15 SCALE LABEL INFO'!J$2:J$65,MATCH($A211,'40-15 SCALE LABEL INFO'!$A$2:$A$65,0))),"not found"),IF(G210="not found","not found",IF(G210="","","ditto"))))</f>
        <v/>
      </c>
      <c r="H211" s="772" t="str">
        <f>IF($A211="","",IF(NOT($A211=$A210),IFERROR(IF(INDEX('40-15 SCALE LABEL INFO'!K$2:K$65,MATCH($A211,'40-15 SCALE LABEL INFO'!$A$2:$A$65,0))="","",INDEX('40-15 SCALE LABEL INFO'!K$2:K$65,MATCH($A211,'40-15 SCALE LABEL INFO'!$A$2:$A$65,0))),"not found"),IF(H210="not found","not found",IF(H210="","","ditto"))))</f>
        <v/>
      </c>
    </row>
    <row r="212" spans="1:8" x14ac:dyDescent="0.35">
      <c r="A212" s="699"/>
      <c r="B212" s="768"/>
      <c r="C212" s="768"/>
      <c r="D212" s="768"/>
      <c r="E212" s="775"/>
      <c r="F212" s="778" t="str">
        <f>IF($A212="","",IF(NOT($A212=$A211),IFERROR(IF(INDEX('40-15 SCALE LABEL INFO'!I$2:I$65,MATCH($A212,'40-15 SCALE LABEL INFO'!$A$2:$A$65,0))="","",INDEX('40-15 SCALE LABEL INFO'!I$2:I$65,MATCH($A212,'40-15 SCALE LABEL INFO'!$A$2:$A$65,0))),"not found"),IF(F211="not found","not found",IF(F211="","","ditto"))))</f>
        <v/>
      </c>
      <c r="G212" s="779" t="str">
        <f>IF($A212="","",IF(NOT($A212=$A211),IFERROR(IF(INDEX('40-15 SCALE LABEL INFO'!J$2:J$65,MATCH($A212,'40-15 SCALE LABEL INFO'!$A$2:$A$65,0))="","",INDEX('40-15 SCALE LABEL INFO'!J$2:J$65,MATCH($A212,'40-15 SCALE LABEL INFO'!$A$2:$A$65,0))),"not found"),IF(G211="not found","not found",IF(G211="","","ditto"))))</f>
        <v/>
      </c>
      <c r="H212" s="772" t="str">
        <f>IF($A212="","",IF(NOT($A212=$A211),IFERROR(IF(INDEX('40-15 SCALE LABEL INFO'!K$2:K$65,MATCH($A212,'40-15 SCALE LABEL INFO'!$A$2:$A$65,0))="","",INDEX('40-15 SCALE LABEL INFO'!K$2:K$65,MATCH($A212,'40-15 SCALE LABEL INFO'!$A$2:$A$65,0))),"not found"),IF(H211="not found","not found",IF(H211="","","ditto"))))</f>
        <v/>
      </c>
    </row>
    <row r="213" spans="1:8" x14ac:dyDescent="0.35">
      <c r="A213" s="699"/>
      <c r="B213" s="768"/>
      <c r="C213" s="768"/>
      <c r="D213" s="768"/>
      <c r="E213" s="775"/>
      <c r="F213" s="778" t="str">
        <f>IF($A213="","",IF(NOT($A213=$A212),IFERROR(IF(INDEX('40-15 SCALE LABEL INFO'!I$2:I$65,MATCH($A213,'40-15 SCALE LABEL INFO'!$A$2:$A$65,0))="","",INDEX('40-15 SCALE LABEL INFO'!I$2:I$65,MATCH($A213,'40-15 SCALE LABEL INFO'!$A$2:$A$65,0))),"not found"),IF(F212="not found","not found",IF(F212="","","ditto"))))</f>
        <v/>
      </c>
      <c r="G213" s="779" t="str">
        <f>IF($A213="","",IF(NOT($A213=$A212),IFERROR(IF(INDEX('40-15 SCALE LABEL INFO'!J$2:J$65,MATCH($A213,'40-15 SCALE LABEL INFO'!$A$2:$A$65,0))="","",INDEX('40-15 SCALE LABEL INFO'!J$2:J$65,MATCH($A213,'40-15 SCALE LABEL INFO'!$A$2:$A$65,0))),"not found"),IF(G212="not found","not found",IF(G212="","","ditto"))))</f>
        <v/>
      </c>
      <c r="H213" s="772" t="str">
        <f>IF($A213="","",IF(NOT($A213=$A212),IFERROR(IF(INDEX('40-15 SCALE LABEL INFO'!K$2:K$65,MATCH($A213,'40-15 SCALE LABEL INFO'!$A$2:$A$65,0))="","",INDEX('40-15 SCALE LABEL INFO'!K$2:K$65,MATCH($A213,'40-15 SCALE LABEL INFO'!$A$2:$A$65,0))),"not found"),IF(H212="not found","not found",IF(H212="","","ditto"))))</f>
        <v/>
      </c>
    </row>
    <row r="214" spans="1:8" x14ac:dyDescent="0.35">
      <c r="A214" s="699"/>
      <c r="B214" s="768"/>
      <c r="C214" s="768"/>
      <c r="D214" s="768"/>
      <c r="E214" s="775"/>
      <c r="F214" s="778" t="str">
        <f>IF($A214="","",IF(NOT($A214=$A213),IFERROR(IF(INDEX('40-15 SCALE LABEL INFO'!I$2:I$65,MATCH($A214,'40-15 SCALE LABEL INFO'!$A$2:$A$65,0))="","",INDEX('40-15 SCALE LABEL INFO'!I$2:I$65,MATCH($A214,'40-15 SCALE LABEL INFO'!$A$2:$A$65,0))),"not found"),IF(F213="not found","not found",IF(F213="","","ditto"))))</f>
        <v/>
      </c>
      <c r="G214" s="779" t="str">
        <f>IF($A214="","",IF(NOT($A214=$A213),IFERROR(IF(INDEX('40-15 SCALE LABEL INFO'!J$2:J$65,MATCH($A214,'40-15 SCALE LABEL INFO'!$A$2:$A$65,0))="","",INDEX('40-15 SCALE LABEL INFO'!J$2:J$65,MATCH($A214,'40-15 SCALE LABEL INFO'!$A$2:$A$65,0))),"not found"),IF(G213="not found","not found",IF(G213="","","ditto"))))</f>
        <v/>
      </c>
      <c r="H214" s="772" t="str">
        <f>IF($A214="","",IF(NOT($A214=$A213),IFERROR(IF(INDEX('40-15 SCALE LABEL INFO'!K$2:K$65,MATCH($A214,'40-15 SCALE LABEL INFO'!$A$2:$A$65,0))="","",INDEX('40-15 SCALE LABEL INFO'!K$2:K$65,MATCH($A214,'40-15 SCALE LABEL INFO'!$A$2:$A$65,0))),"not found"),IF(H213="not found","not found",IF(H213="","","ditto"))))</f>
        <v/>
      </c>
    </row>
    <row r="215" spans="1:8" x14ac:dyDescent="0.35">
      <c r="A215" s="699"/>
      <c r="B215" s="768"/>
      <c r="C215" s="768"/>
      <c r="D215" s="768"/>
      <c r="E215" s="775"/>
      <c r="F215" s="778" t="str">
        <f>IF($A215="","",IF(NOT($A215=$A214),IFERROR(IF(INDEX('40-15 SCALE LABEL INFO'!I$2:I$65,MATCH($A215,'40-15 SCALE LABEL INFO'!$A$2:$A$65,0))="","",INDEX('40-15 SCALE LABEL INFO'!I$2:I$65,MATCH($A215,'40-15 SCALE LABEL INFO'!$A$2:$A$65,0))),"not found"),IF(F214="not found","not found",IF(F214="","","ditto"))))</f>
        <v/>
      </c>
      <c r="G215" s="779" t="str">
        <f>IF($A215="","",IF(NOT($A215=$A214),IFERROR(IF(INDEX('40-15 SCALE LABEL INFO'!J$2:J$65,MATCH($A215,'40-15 SCALE LABEL INFO'!$A$2:$A$65,0))="","",INDEX('40-15 SCALE LABEL INFO'!J$2:J$65,MATCH($A215,'40-15 SCALE LABEL INFO'!$A$2:$A$65,0))),"not found"),IF(G214="not found","not found",IF(G214="","","ditto"))))</f>
        <v/>
      </c>
      <c r="H215" s="772" t="str">
        <f>IF($A215="","",IF(NOT($A215=$A214),IFERROR(IF(INDEX('40-15 SCALE LABEL INFO'!K$2:K$65,MATCH($A215,'40-15 SCALE LABEL INFO'!$A$2:$A$65,0))="","",INDEX('40-15 SCALE LABEL INFO'!K$2:K$65,MATCH($A215,'40-15 SCALE LABEL INFO'!$A$2:$A$65,0))),"not found"),IF(H214="not found","not found",IF(H214="","","ditto"))))</f>
        <v/>
      </c>
    </row>
    <row r="216" spans="1:8" x14ac:dyDescent="0.35">
      <c r="A216" s="699"/>
      <c r="B216" s="768"/>
      <c r="C216" s="768"/>
      <c r="D216" s="768"/>
      <c r="E216" s="775"/>
      <c r="F216" s="778" t="str">
        <f>IF($A216="","",IF(NOT($A216=$A215),IFERROR(IF(INDEX('40-15 SCALE LABEL INFO'!I$2:I$65,MATCH($A216,'40-15 SCALE LABEL INFO'!$A$2:$A$65,0))="","",INDEX('40-15 SCALE LABEL INFO'!I$2:I$65,MATCH($A216,'40-15 SCALE LABEL INFO'!$A$2:$A$65,0))),"not found"),IF(F215="not found","not found",IF(F215="","","ditto"))))</f>
        <v/>
      </c>
      <c r="G216" s="779" t="str">
        <f>IF($A216="","",IF(NOT($A216=$A215),IFERROR(IF(INDEX('40-15 SCALE LABEL INFO'!J$2:J$65,MATCH($A216,'40-15 SCALE LABEL INFO'!$A$2:$A$65,0))="","",INDEX('40-15 SCALE LABEL INFO'!J$2:J$65,MATCH($A216,'40-15 SCALE LABEL INFO'!$A$2:$A$65,0))),"not found"),IF(G215="not found","not found",IF(G215="","","ditto"))))</f>
        <v/>
      </c>
      <c r="H216" s="772" t="str">
        <f>IF($A216="","",IF(NOT($A216=$A215),IFERROR(IF(INDEX('40-15 SCALE LABEL INFO'!K$2:K$65,MATCH($A216,'40-15 SCALE LABEL INFO'!$A$2:$A$65,0))="","",INDEX('40-15 SCALE LABEL INFO'!K$2:K$65,MATCH($A216,'40-15 SCALE LABEL INFO'!$A$2:$A$65,0))),"not found"),IF(H215="not found","not found",IF(H215="","","ditto"))))</f>
        <v/>
      </c>
    </row>
    <row r="217" spans="1:8" x14ac:dyDescent="0.35">
      <c r="A217" s="699"/>
      <c r="B217" s="768"/>
      <c r="C217" s="768"/>
      <c r="D217" s="768"/>
      <c r="E217" s="775"/>
      <c r="F217" s="778" t="str">
        <f>IF($A217="","",IF(NOT($A217=$A216),IFERROR(IF(INDEX('40-15 SCALE LABEL INFO'!I$2:I$65,MATCH($A217,'40-15 SCALE LABEL INFO'!$A$2:$A$65,0))="","",INDEX('40-15 SCALE LABEL INFO'!I$2:I$65,MATCH($A217,'40-15 SCALE LABEL INFO'!$A$2:$A$65,0))),"not found"),IF(F216="not found","not found",IF(F216="","","ditto"))))</f>
        <v/>
      </c>
      <c r="G217" s="779" t="str">
        <f>IF($A217="","",IF(NOT($A217=$A216),IFERROR(IF(INDEX('40-15 SCALE LABEL INFO'!J$2:J$65,MATCH($A217,'40-15 SCALE LABEL INFO'!$A$2:$A$65,0))="","",INDEX('40-15 SCALE LABEL INFO'!J$2:J$65,MATCH($A217,'40-15 SCALE LABEL INFO'!$A$2:$A$65,0))),"not found"),IF(G216="not found","not found",IF(G216="","","ditto"))))</f>
        <v/>
      </c>
      <c r="H217" s="772" t="str">
        <f>IF($A217="","",IF(NOT($A217=$A216),IFERROR(IF(INDEX('40-15 SCALE LABEL INFO'!K$2:K$65,MATCH($A217,'40-15 SCALE LABEL INFO'!$A$2:$A$65,0))="","",INDEX('40-15 SCALE LABEL INFO'!K$2:K$65,MATCH($A217,'40-15 SCALE LABEL INFO'!$A$2:$A$65,0))),"not found"),IF(H216="not found","not found",IF(H216="","","ditto"))))</f>
        <v/>
      </c>
    </row>
    <row r="218" spans="1:8" x14ac:dyDescent="0.35">
      <c r="A218" s="699"/>
      <c r="B218" s="768"/>
      <c r="C218" s="768"/>
      <c r="D218" s="768"/>
      <c r="E218" s="775"/>
      <c r="F218" s="778" t="str">
        <f>IF($A218="","",IF(NOT($A218=$A217),IFERROR(IF(INDEX('40-15 SCALE LABEL INFO'!I$2:I$65,MATCH($A218,'40-15 SCALE LABEL INFO'!$A$2:$A$65,0))="","",INDEX('40-15 SCALE LABEL INFO'!I$2:I$65,MATCH($A218,'40-15 SCALE LABEL INFO'!$A$2:$A$65,0))),"not found"),IF(F217="not found","not found",IF(F217="","","ditto"))))</f>
        <v/>
      </c>
      <c r="G218" s="779" t="str">
        <f>IF($A218="","",IF(NOT($A218=$A217),IFERROR(IF(INDEX('40-15 SCALE LABEL INFO'!J$2:J$65,MATCH($A218,'40-15 SCALE LABEL INFO'!$A$2:$A$65,0))="","",INDEX('40-15 SCALE LABEL INFO'!J$2:J$65,MATCH($A218,'40-15 SCALE LABEL INFO'!$A$2:$A$65,0))),"not found"),IF(G217="not found","not found",IF(G217="","","ditto"))))</f>
        <v/>
      </c>
      <c r="H218" s="772" t="str">
        <f>IF($A218="","",IF(NOT($A218=$A217),IFERROR(IF(INDEX('40-15 SCALE LABEL INFO'!K$2:K$65,MATCH($A218,'40-15 SCALE LABEL INFO'!$A$2:$A$65,0))="","",INDEX('40-15 SCALE LABEL INFO'!K$2:K$65,MATCH($A218,'40-15 SCALE LABEL INFO'!$A$2:$A$65,0))),"not found"),IF(H217="not found","not found",IF(H217="","","ditto"))))</f>
        <v/>
      </c>
    </row>
    <row r="219" spans="1:8" x14ac:dyDescent="0.35">
      <c r="A219" s="699"/>
      <c r="B219" s="768"/>
      <c r="C219" s="768"/>
      <c r="D219" s="768"/>
      <c r="E219" s="775"/>
      <c r="F219" s="778" t="str">
        <f>IF($A219="","",IF(NOT($A219=$A218),IFERROR(IF(INDEX('40-15 SCALE LABEL INFO'!I$2:I$65,MATCH($A219,'40-15 SCALE LABEL INFO'!$A$2:$A$65,0))="","",INDEX('40-15 SCALE LABEL INFO'!I$2:I$65,MATCH($A219,'40-15 SCALE LABEL INFO'!$A$2:$A$65,0))),"not found"),IF(F218="not found","not found",IF(F218="","","ditto"))))</f>
        <v/>
      </c>
      <c r="G219" s="779" t="str">
        <f>IF($A219="","",IF(NOT($A219=$A218),IFERROR(IF(INDEX('40-15 SCALE LABEL INFO'!J$2:J$65,MATCH($A219,'40-15 SCALE LABEL INFO'!$A$2:$A$65,0))="","",INDEX('40-15 SCALE LABEL INFO'!J$2:J$65,MATCH($A219,'40-15 SCALE LABEL INFO'!$A$2:$A$65,0))),"not found"),IF(G218="not found","not found",IF(G218="","","ditto"))))</f>
        <v/>
      </c>
      <c r="H219" s="772" t="str">
        <f>IF($A219="","",IF(NOT($A219=$A218),IFERROR(IF(INDEX('40-15 SCALE LABEL INFO'!K$2:K$65,MATCH($A219,'40-15 SCALE LABEL INFO'!$A$2:$A$65,0))="","",INDEX('40-15 SCALE LABEL INFO'!K$2:K$65,MATCH($A219,'40-15 SCALE LABEL INFO'!$A$2:$A$65,0))),"not found"),IF(H218="not found","not found",IF(H218="","","ditto"))))</f>
        <v/>
      </c>
    </row>
    <row r="220" spans="1:8" x14ac:dyDescent="0.35">
      <c r="A220" s="699"/>
      <c r="B220" s="768"/>
      <c r="C220" s="768"/>
      <c r="D220" s="768"/>
      <c r="E220" s="775"/>
      <c r="F220" s="778" t="str">
        <f>IF($A220="","",IF(NOT($A220=$A219),IFERROR(IF(INDEX('40-15 SCALE LABEL INFO'!I$2:I$65,MATCH($A220,'40-15 SCALE LABEL INFO'!$A$2:$A$65,0))="","",INDEX('40-15 SCALE LABEL INFO'!I$2:I$65,MATCH($A220,'40-15 SCALE LABEL INFO'!$A$2:$A$65,0))),"not found"),IF(F219="not found","not found",IF(F219="","","ditto"))))</f>
        <v/>
      </c>
      <c r="G220" s="779" t="str">
        <f>IF($A220="","",IF(NOT($A220=$A219),IFERROR(IF(INDEX('40-15 SCALE LABEL INFO'!J$2:J$65,MATCH($A220,'40-15 SCALE LABEL INFO'!$A$2:$A$65,0))="","",INDEX('40-15 SCALE LABEL INFO'!J$2:J$65,MATCH($A220,'40-15 SCALE LABEL INFO'!$A$2:$A$65,0))),"not found"),IF(G219="not found","not found",IF(G219="","","ditto"))))</f>
        <v/>
      </c>
      <c r="H220" s="772" t="str">
        <f>IF($A220="","",IF(NOT($A220=$A219),IFERROR(IF(INDEX('40-15 SCALE LABEL INFO'!K$2:K$65,MATCH($A220,'40-15 SCALE LABEL INFO'!$A$2:$A$65,0))="","",INDEX('40-15 SCALE LABEL INFO'!K$2:K$65,MATCH($A220,'40-15 SCALE LABEL INFO'!$A$2:$A$65,0))),"not found"),IF(H219="not found","not found",IF(H219="","","ditto"))))</f>
        <v/>
      </c>
    </row>
    <row r="221" spans="1:8" x14ac:dyDescent="0.35">
      <c r="A221" s="699"/>
      <c r="B221" s="768"/>
      <c r="C221" s="768"/>
      <c r="D221" s="768"/>
      <c r="E221" s="775"/>
      <c r="F221" s="778" t="str">
        <f>IF($A221="","",IF(NOT($A221=$A220),IFERROR(IF(INDEX('40-15 SCALE LABEL INFO'!I$2:I$65,MATCH($A221,'40-15 SCALE LABEL INFO'!$A$2:$A$65,0))="","",INDEX('40-15 SCALE LABEL INFO'!I$2:I$65,MATCH($A221,'40-15 SCALE LABEL INFO'!$A$2:$A$65,0))),"not found"),IF(F220="not found","not found",IF(F220="","","ditto"))))</f>
        <v/>
      </c>
      <c r="G221" s="779" t="str">
        <f>IF($A221="","",IF(NOT($A221=$A220),IFERROR(IF(INDEX('40-15 SCALE LABEL INFO'!J$2:J$65,MATCH($A221,'40-15 SCALE LABEL INFO'!$A$2:$A$65,0))="","",INDEX('40-15 SCALE LABEL INFO'!J$2:J$65,MATCH($A221,'40-15 SCALE LABEL INFO'!$A$2:$A$65,0))),"not found"),IF(G220="not found","not found",IF(G220="","","ditto"))))</f>
        <v/>
      </c>
      <c r="H221" s="772" t="str">
        <f>IF($A221="","",IF(NOT($A221=$A220),IFERROR(IF(INDEX('40-15 SCALE LABEL INFO'!K$2:K$65,MATCH($A221,'40-15 SCALE LABEL INFO'!$A$2:$A$65,0))="","",INDEX('40-15 SCALE LABEL INFO'!K$2:K$65,MATCH($A221,'40-15 SCALE LABEL INFO'!$A$2:$A$65,0))),"not found"),IF(H220="not found","not found",IF(H220="","","ditto"))))</f>
        <v/>
      </c>
    </row>
    <row r="222" spans="1:8" x14ac:dyDescent="0.35">
      <c r="A222" s="699"/>
      <c r="B222" s="768"/>
      <c r="C222" s="768"/>
      <c r="D222" s="768"/>
      <c r="E222" s="775"/>
      <c r="F222" s="778" t="str">
        <f>IF($A222="","",IF(NOT($A222=$A221),IFERROR(IF(INDEX('40-15 SCALE LABEL INFO'!I$2:I$65,MATCH($A222,'40-15 SCALE LABEL INFO'!$A$2:$A$65,0))="","",INDEX('40-15 SCALE LABEL INFO'!I$2:I$65,MATCH($A222,'40-15 SCALE LABEL INFO'!$A$2:$A$65,0))),"not found"),IF(F221="not found","not found",IF(F221="","","ditto"))))</f>
        <v/>
      </c>
      <c r="G222" s="779" t="str">
        <f>IF($A222="","",IF(NOT($A222=$A221),IFERROR(IF(INDEX('40-15 SCALE LABEL INFO'!J$2:J$65,MATCH($A222,'40-15 SCALE LABEL INFO'!$A$2:$A$65,0))="","",INDEX('40-15 SCALE LABEL INFO'!J$2:J$65,MATCH($A222,'40-15 SCALE LABEL INFO'!$A$2:$A$65,0))),"not found"),IF(G221="not found","not found",IF(G221="","","ditto"))))</f>
        <v/>
      </c>
      <c r="H222" s="772" t="str">
        <f>IF($A222="","",IF(NOT($A222=$A221),IFERROR(IF(INDEX('40-15 SCALE LABEL INFO'!K$2:K$65,MATCH($A222,'40-15 SCALE LABEL INFO'!$A$2:$A$65,0))="","",INDEX('40-15 SCALE LABEL INFO'!K$2:K$65,MATCH($A222,'40-15 SCALE LABEL INFO'!$A$2:$A$65,0))),"not found"),IF(H221="not found","not found",IF(H221="","","ditto"))))</f>
        <v/>
      </c>
    </row>
    <row r="223" spans="1:8" x14ac:dyDescent="0.35">
      <c r="A223" s="699"/>
      <c r="B223" s="768"/>
      <c r="C223" s="768"/>
      <c r="D223" s="768"/>
      <c r="E223" s="775"/>
      <c r="F223" s="778" t="str">
        <f>IF($A223="","",IF(NOT($A223=$A222),IFERROR(IF(INDEX('40-15 SCALE LABEL INFO'!I$2:I$65,MATCH($A223,'40-15 SCALE LABEL INFO'!$A$2:$A$65,0))="","",INDEX('40-15 SCALE LABEL INFO'!I$2:I$65,MATCH($A223,'40-15 SCALE LABEL INFO'!$A$2:$A$65,0))),"not found"),IF(F222="not found","not found",IF(F222="","","ditto"))))</f>
        <v/>
      </c>
      <c r="G223" s="779" t="str">
        <f>IF($A223="","",IF(NOT($A223=$A222),IFERROR(IF(INDEX('40-15 SCALE LABEL INFO'!J$2:J$65,MATCH($A223,'40-15 SCALE LABEL INFO'!$A$2:$A$65,0))="","",INDEX('40-15 SCALE LABEL INFO'!J$2:J$65,MATCH($A223,'40-15 SCALE LABEL INFO'!$A$2:$A$65,0))),"not found"),IF(G222="not found","not found",IF(G222="","","ditto"))))</f>
        <v/>
      </c>
      <c r="H223" s="772" t="str">
        <f>IF($A223="","",IF(NOT($A223=$A222),IFERROR(IF(INDEX('40-15 SCALE LABEL INFO'!K$2:K$65,MATCH($A223,'40-15 SCALE LABEL INFO'!$A$2:$A$65,0))="","",INDEX('40-15 SCALE LABEL INFO'!K$2:K$65,MATCH($A223,'40-15 SCALE LABEL INFO'!$A$2:$A$65,0))),"not found"),IF(H222="not found","not found",IF(H222="","","ditto"))))</f>
        <v/>
      </c>
    </row>
    <row r="224" spans="1:8" x14ac:dyDescent="0.35">
      <c r="A224" s="699"/>
      <c r="B224" s="768"/>
      <c r="C224" s="768"/>
      <c r="D224" s="768"/>
      <c r="E224" s="775"/>
      <c r="F224" s="778" t="str">
        <f>IF($A224="","",IF(NOT($A224=$A223),IFERROR(IF(INDEX('40-15 SCALE LABEL INFO'!I$2:I$65,MATCH($A224,'40-15 SCALE LABEL INFO'!$A$2:$A$65,0))="","",INDEX('40-15 SCALE LABEL INFO'!I$2:I$65,MATCH($A224,'40-15 SCALE LABEL INFO'!$A$2:$A$65,0))),"not found"),IF(F223="not found","not found",IF(F223="","","ditto"))))</f>
        <v/>
      </c>
      <c r="G224" s="779" t="str">
        <f>IF($A224="","",IF(NOT($A224=$A223),IFERROR(IF(INDEX('40-15 SCALE LABEL INFO'!J$2:J$65,MATCH($A224,'40-15 SCALE LABEL INFO'!$A$2:$A$65,0))="","",INDEX('40-15 SCALE LABEL INFO'!J$2:J$65,MATCH($A224,'40-15 SCALE LABEL INFO'!$A$2:$A$65,0))),"not found"),IF(G223="not found","not found",IF(G223="","","ditto"))))</f>
        <v/>
      </c>
      <c r="H224" s="772" t="str">
        <f>IF($A224="","",IF(NOT($A224=$A223),IFERROR(IF(INDEX('40-15 SCALE LABEL INFO'!K$2:K$65,MATCH($A224,'40-15 SCALE LABEL INFO'!$A$2:$A$65,0))="","",INDEX('40-15 SCALE LABEL INFO'!K$2:K$65,MATCH($A224,'40-15 SCALE LABEL INFO'!$A$2:$A$65,0))),"not found"),IF(H223="not found","not found",IF(H223="","","ditto"))))</f>
        <v/>
      </c>
    </row>
    <row r="225" spans="1:8" x14ac:dyDescent="0.35">
      <c r="A225" s="699"/>
      <c r="B225" s="768"/>
      <c r="C225" s="768"/>
      <c r="D225" s="768"/>
      <c r="E225" s="775"/>
      <c r="F225" s="778" t="str">
        <f>IF($A225="","",IF(NOT($A225=$A224),IFERROR(IF(INDEX('40-15 SCALE LABEL INFO'!I$2:I$65,MATCH($A225,'40-15 SCALE LABEL INFO'!$A$2:$A$65,0))="","",INDEX('40-15 SCALE LABEL INFO'!I$2:I$65,MATCH($A225,'40-15 SCALE LABEL INFO'!$A$2:$A$65,0))),"not found"),IF(F224="not found","not found",IF(F224="","","ditto"))))</f>
        <v/>
      </c>
      <c r="G225" s="779" t="str">
        <f>IF($A225="","",IF(NOT($A225=$A224),IFERROR(IF(INDEX('40-15 SCALE LABEL INFO'!J$2:J$65,MATCH($A225,'40-15 SCALE LABEL INFO'!$A$2:$A$65,0))="","",INDEX('40-15 SCALE LABEL INFO'!J$2:J$65,MATCH($A225,'40-15 SCALE LABEL INFO'!$A$2:$A$65,0))),"not found"),IF(G224="not found","not found",IF(G224="","","ditto"))))</f>
        <v/>
      </c>
      <c r="H225" s="772" t="str">
        <f>IF($A225="","",IF(NOT($A225=$A224),IFERROR(IF(INDEX('40-15 SCALE LABEL INFO'!K$2:K$65,MATCH($A225,'40-15 SCALE LABEL INFO'!$A$2:$A$65,0))="","",INDEX('40-15 SCALE LABEL INFO'!K$2:K$65,MATCH($A225,'40-15 SCALE LABEL INFO'!$A$2:$A$65,0))),"not found"),IF(H224="not found","not found",IF(H224="","","ditto"))))</f>
        <v/>
      </c>
    </row>
    <row r="226" spans="1:8" x14ac:dyDescent="0.35">
      <c r="A226" s="699"/>
      <c r="B226" s="768"/>
      <c r="C226" s="768"/>
      <c r="D226" s="768"/>
      <c r="E226" s="775"/>
      <c r="F226" s="778" t="str">
        <f>IF($A226="","",IF(NOT($A226=$A225),IFERROR(IF(INDEX('40-15 SCALE LABEL INFO'!I$2:I$65,MATCH($A226,'40-15 SCALE LABEL INFO'!$A$2:$A$65,0))="","",INDEX('40-15 SCALE LABEL INFO'!I$2:I$65,MATCH($A226,'40-15 SCALE LABEL INFO'!$A$2:$A$65,0))),"not found"),IF(F225="not found","not found",IF(F225="","","ditto"))))</f>
        <v/>
      </c>
      <c r="G226" s="779" t="str">
        <f>IF($A226="","",IF(NOT($A226=$A225),IFERROR(IF(INDEX('40-15 SCALE LABEL INFO'!J$2:J$65,MATCH($A226,'40-15 SCALE LABEL INFO'!$A$2:$A$65,0))="","",INDEX('40-15 SCALE LABEL INFO'!J$2:J$65,MATCH($A226,'40-15 SCALE LABEL INFO'!$A$2:$A$65,0))),"not found"),IF(G225="not found","not found",IF(G225="","","ditto"))))</f>
        <v/>
      </c>
      <c r="H226" s="772" t="str">
        <f>IF($A226="","",IF(NOT($A226=$A225),IFERROR(IF(INDEX('40-15 SCALE LABEL INFO'!K$2:K$65,MATCH($A226,'40-15 SCALE LABEL INFO'!$A$2:$A$65,0))="","",INDEX('40-15 SCALE LABEL INFO'!K$2:K$65,MATCH($A226,'40-15 SCALE LABEL INFO'!$A$2:$A$65,0))),"not found"),IF(H225="not found","not found",IF(H225="","","ditto"))))</f>
        <v/>
      </c>
    </row>
    <row r="227" spans="1:8" x14ac:dyDescent="0.35">
      <c r="A227" s="699"/>
      <c r="B227" s="768"/>
      <c r="C227" s="768"/>
      <c r="D227" s="768"/>
      <c r="E227" s="775"/>
      <c r="F227" s="778" t="str">
        <f>IF($A227="","",IF(NOT($A227=$A226),IFERROR(IF(INDEX('40-15 SCALE LABEL INFO'!I$2:I$65,MATCH($A227,'40-15 SCALE LABEL INFO'!$A$2:$A$65,0))="","",INDEX('40-15 SCALE LABEL INFO'!I$2:I$65,MATCH($A227,'40-15 SCALE LABEL INFO'!$A$2:$A$65,0))),"not found"),IF(F226="not found","not found",IF(F226="","","ditto"))))</f>
        <v/>
      </c>
      <c r="G227" s="779" t="str">
        <f>IF($A227="","",IF(NOT($A227=$A226),IFERROR(IF(INDEX('40-15 SCALE LABEL INFO'!J$2:J$65,MATCH($A227,'40-15 SCALE LABEL INFO'!$A$2:$A$65,0))="","",INDEX('40-15 SCALE LABEL INFO'!J$2:J$65,MATCH($A227,'40-15 SCALE LABEL INFO'!$A$2:$A$65,0))),"not found"),IF(G226="not found","not found",IF(G226="","","ditto"))))</f>
        <v/>
      </c>
      <c r="H227" s="772" t="str">
        <f>IF($A227="","",IF(NOT($A227=$A226),IFERROR(IF(INDEX('40-15 SCALE LABEL INFO'!K$2:K$65,MATCH($A227,'40-15 SCALE LABEL INFO'!$A$2:$A$65,0))="","",INDEX('40-15 SCALE LABEL INFO'!K$2:K$65,MATCH($A227,'40-15 SCALE LABEL INFO'!$A$2:$A$65,0))),"not found"),IF(H226="not found","not found",IF(H226="","","ditto"))))</f>
        <v/>
      </c>
    </row>
    <row r="228" spans="1:8" x14ac:dyDescent="0.35">
      <c r="A228" s="699"/>
      <c r="B228" s="768"/>
      <c r="C228" s="768"/>
      <c r="D228" s="768"/>
      <c r="E228" s="775"/>
      <c r="F228" s="778" t="str">
        <f>IF($A228="","",IF(NOT($A228=$A227),IFERROR(IF(INDEX('40-15 SCALE LABEL INFO'!I$2:I$65,MATCH($A228,'40-15 SCALE LABEL INFO'!$A$2:$A$65,0))="","",INDEX('40-15 SCALE LABEL INFO'!I$2:I$65,MATCH($A228,'40-15 SCALE LABEL INFO'!$A$2:$A$65,0))),"not found"),IF(F227="not found","not found",IF(F227="","","ditto"))))</f>
        <v/>
      </c>
      <c r="G228" s="779" t="str">
        <f>IF($A228="","",IF(NOT($A228=$A227),IFERROR(IF(INDEX('40-15 SCALE LABEL INFO'!J$2:J$65,MATCH($A228,'40-15 SCALE LABEL INFO'!$A$2:$A$65,0))="","",INDEX('40-15 SCALE LABEL INFO'!J$2:J$65,MATCH($A228,'40-15 SCALE LABEL INFO'!$A$2:$A$65,0))),"not found"),IF(G227="not found","not found",IF(G227="","","ditto"))))</f>
        <v/>
      </c>
      <c r="H228" s="772" t="str">
        <f>IF($A228="","",IF(NOT($A228=$A227),IFERROR(IF(INDEX('40-15 SCALE LABEL INFO'!K$2:K$65,MATCH($A228,'40-15 SCALE LABEL INFO'!$A$2:$A$65,0))="","",INDEX('40-15 SCALE LABEL INFO'!K$2:K$65,MATCH($A228,'40-15 SCALE LABEL INFO'!$A$2:$A$65,0))),"not found"),IF(H227="not found","not found",IF(H227="","","ditto"))))</f>
        <v/>
      </c>
    </row>
    <row r="229" spans="1:8" x14ac:dyDescent="0.35">
      <c r="A229" s="699"/>
      <c r="B229" s="768"/>
      <c r="C229" s="768"/>
      <c r="D229" s="768"/>
      <c r="E229" s="775"/>
      <c r="F229" s="778" t="str">
        <f>IF($A229="","",IF(NOT($A229=$A228),IFERROR(IF(INDEX('40-15 SCALE LABEL INFO'!I$2:I$65,MATCH($A229,'40-15 SCALE LABEL INFO'!$A$2:$A$65,0))="","",INDEX('40-15 SCALE LABEL INFO'!I$2:I$65,MATCH($A229,'40-15 SCALE LABEL INFO'!$A$2:$A$65,0))),"not found"),IF(F228="not found","not found",IF(F228="","","ditto"))))</f>
        <v/>
      </c>
      <c r="G229" s="779" t="str">
        <f>IF($A229="","",IF(NOT($A229=$A228),IFERROR(IF(INDEX('40-15 SCALE LABEL INFO'!J$2:J$65,MATCH($A229,'40-15 SCALE LABEL INFO'!$A$2:$A$65,0))="","",INDEX('40-15 SCALE LABEL INFO'!J$2:J$65,MATCH($A229,'40-15 SCALE LABEL INFO'!$A$2:$A$65,0))),"not found"),IF(G228="not found","not found",IF(G228="","","ditto"))))</f>
        <v/>
      </c>
      <c r="H229" s="772" t="str">
        <f>IF($A229="","",IF(NOT($A229=$A228),IFERROR(IF(INDEX('40-15 SCALE LABEL INFO'!K$2:K$65,MATCH($A229,'40-15 SCALE LABEL INFO'!$A$2:$A$65,0))="","",INDEX('40-15 SCALE LABEL INFO'!K$2:K$65,MATCH($A229,'40-15 SCALE LABEL INFO'!$A$2:$A$65,0))),"not found"),IF(H228="not found","not found",IF(H228="","","ditto"))))</f>
        <v/>
      </c>
    </row>
    <row r="230" spans="1:8" x14ac:dyDescent="0.35">
      <c r="A230" s="699"/>
      <c r="B230" s="768"/>
      <c r="C230" s="768"/>
      <c r="D230" s="768"/>
      <c r="E230" s="775"/>
      <c r="F230" s="778" t="str">
        <f>IF($A230="","",IF(NOT($A230=$A229),IFERROR(IF(INDEX('40-15 SCALE LABEL INFO'!I$2:I$65,MATCH($A230,'40-15 SCALE LABEL INFO'!$A$2:$A$65,0))="","",INDEX('40-15 SCALE LABEL INFO'!I$2:I$65,MATCH($A230,'40-15 SCALE LABEL INFO'!$A$2:$A$65,0))),"not found"),IF(F229="not found","not found",IF(F229="","","ditto"))))</f>
        <v/>
      </c>
      <c r="G230" s="779" t="str">
        <f>IF($A230="","",IF(NOT($A230=$A229),IFERROR(IF(INDEX('40-15 SCALE LABEL INFO'!J$2:J$65,MATCH($A230,'40-15 SCALE LABEL INFO'!$A$2:$A$65,0))="","",INDEX('40-15 SCALE LABEL INFO'!J$2:J$65,MATCH($A230,'40-15 SCALE LABEL INFO'!$A$2:$A$65,0))),"not found"),IF(G229="not found","not found",IF(G229="","","ditto"))))</f>
        <v/>
      </c>
      <c r="H230" s="772" t="str">
        <f>IF($A230="","",IF(NOT($A230=$A229),IFERROR(IF(INDEX('40-15 SCALE LABEL INFO'!K$2:K$65,MATCH($A230,'40-15 SCALE LABEL INFO'!$A$2:$A$65,0))="","",INDEX('40-15 SCALE LABEL INFO'!K$2:K$65,MATCH($A230,'40-15 SCALE LABEL INFO'!$A$2:$A$65,0))),"not found"),IF(H229="not found","not found",IF(H229="","","ditto"))))</f>
        <v/>
      </c>
    </row>
    <row r="231" spans="1:8" x14ac:dyDescent="0.35">
      <c r="A231" s="699"/>
      <c r="B231" s="768"/>
      <c r="C231" s="768"/>
      <c r="D231" s="768"/>
      <c r="E231" s="775"/>
      <c r="F231" s="778" t="str">
        <f>IF($A231="","",IF(NOT($A231=$A230),IFERROR(IF(INDEX('40-15 SCALE LABEL INFO'!I$2:I$65,MATCH($A231,'40-15 SCALE LABEL INFO'!$A$2:$A$65,0))="","",INDEX('40-15 SCALE LABEL INFO'!I$2:I$65,MATCH($A231,'40-15 SCALE LABEL INFO'!$A$2:$A$65,0))),"not found"),IF(F230="not found","not found",IF(F230="","","ditto"))))</f>
        <v/>
      </c>
      <c r="G231" s="779" t="str">
        <f>IF($A231="","",IF(NOT($A231=$A230),IFERROR(IF(INDEX('40-15 SCALE LABEL INFO'!J$2:J$65,MATCH($A231,'40-15 SCALE LABEL INFO'!$A$2:$A$65,0))="","",INDEX('40-15 SCALE LABEL INFO'!J$2:J$65,MATCH($A231,'40-15 SCALE LABEL INFO'!$A$2:$A$65,0))),"not found"),IF(G230="not found","not found",IF(G230="","","ditto"))))</f>
        <v/>
      </c>
      <c r="H231" s="772" t="str">
        <f>IF($A231="","",IF(NOT($A231=$A230),IFERROR(IF(INDEX('40-15 SCALE LABEL INFO'!K$2:K$65,MATCH($A231,'40-15 SCALE LABEL INFO'!$A$2:$A$65,0))="","",INDEX('40-15 SCALE LABEL INFO'!K$2:K$65,MATCH($A231,'40-15 SCALE LABEL INFO'!$A$2:$A$65,0))),"not found"),IF(H230="not found","not found",IF(H230="","","ditto"))))</f>
        <v/>
      </c>
    </row>
    <row r="232" spans="1:8" x14ac:dyDescent="0.35">
      <c r="A232" s="699"/>
      <c r="B232" s="768"/>
      <c r="C232" s="768"/>
      <c r="D232" s="768"/>
      <c r="E232" s="775"/>
      <c r="F232" s="778" t="str">
        <f>IF($A232="","",IF(NOT($A232=$A231),IFERROR(IF(INDEX('40-15 SCALE LABEL INFO'!I$2:I$65,MATCH($A232,'40-15 SCALE LABEL INFO'!$A$2:$A$65,0))="","",INDEX('40-15 SCALE LABEL INFO'!I$2:I$65,MATCH($A232,'40-15 SCALE LABEL INFO'!$A$2:$A$65,0))),"not found"),IF(F231="not found","not found",IF(F231="","","ditto"))))</f>
        <v/>
      </c>
      <c r="G232" s="779" t="str">
        <f>IF($A232="","",IF(NOT($A232=$A231),IFERROR(IF(INDEX('40-15 SCALE LABEL INFO'!J$2:J$65,MATCH($A232,'40-15 SCALE LABEL INFO'!$A$2:$A$65,0))="","",INDEX('40-15 SCALE LABEL INFO'!J$2:J$65,MATCH($A232,'40-15 SCALE LABEL INFO'!$A$2:$A$65,0))),"not found"),IF(G231="not found","not found",IF(G231="","","ditto"))))</f>
        <v/>
      </c>
      <c r="H232" s="772" t="str">
        <f>IF($A232="","",IF(NOT($A232=$A231),IFERROR(IF(INDEX('40-15 SCALE LABEL INFO'!K$2:K$65,MATCH($A232,'40-15 SCALE LABEL INFO'!$A$2:$A$65,0))="","",INDEX('40-15 SCALE LABEL INFO'!K$2:K$65,MATCH($A232,'40-15 SCALE LABEL INFO'!$A$2:$A$65,0))),"not found"),IF(H231="not found","not found",IF(H231="","","ditto"))))</f>
        <v/>
      </c>
    </row>
    <row r="233" spans="1:8" x14ac:dyDescent="0.35">
      <c r="A233" s="699"/>
      <c r="B233" s="768"/>
      <c r="C233" s="768"/>
      <c r="D233" s="768"/>
      <c r="E233" s="775"/>
      <c r="F233" s="778" t="str">
        <f>IF($A233="","",IF(NOT($A233=$A232),IFERROR(IF(INDEX('40-15 SCALE LABEL INFO'!I$2:I$65,MATCH($A233,'40-15 SCALE LABEL INFO'!$A$2:$A$65,0))="","",INDEX('40-15 SCALE LABEL INFO'!I$2:I$65,MATCH($A233,'40-15 SCALE LABEL INFO'!$A$2:$A$65,0))),"not found"),IF(F232="not found","not found",IF(F232="","","ditto"))))</f>
        <v/>
      </c>
      <c r="G233" s="779" t="str">
        <f>IF($A233="","",IF(NOT($A233=$A232),IFERROR(IF(INDEX('40-15 SCALE LABEL INFO'!J$2:J$65,MATCH($A233,'40-15 SCALE LABEL INFO'!$A$2:$A$65,0))="","",INDEX('40-15 SCALE LABEL INFO'!J$2:J$65,MATCH($A233,'40-15 SCALE LABEL INFO'!$A$2:$A$65,0))),"not found"),IF(G232="not found","not found",IF(G232="","","ditto"))))</f>
        <v/>
      </c>
      <c r="H233" s="772" t="str">
        <f>IF($A233="","",IF(NOT($A233=$A232),IFERROR(IF(INDEX('40-15 SCALE LABEL INFO'!K$2:K$65,MATCH($A233,'40-15 SCALE LABEL INFO'!$A$2:$A$65,0))="","",INDEX('40-15 SCALE LABEL INFO'!K$2:K$65,MATCH($A233,'40-15 SCALE LABEL INFO'!$A$2:$A$65,0))),"not found"),IF(H232="not found","not found",IF(H232="","","ditto"))))</f>
        <v/>
      </c>
    </row>
    <row r="234" spans="1:8" x14ac:dyDescent="0.35">
      <c r="A234" s="699"/>
      <c r="B234" s="768"/>
      <c r="C234" s="768"/>
      <c r="D234" s="768"/>
      <c r="E234" s="775"/>
      <c r="F234" s="778" t="str">
        <f>IF($A234="","",IF(NOT($A234=$A233),IFERROR(IF(INDEX('40-15 SCALE LABEL INFO'!I$2:I$65,MATCH($A234,'40-15 SCALE LABEL INFO'!$A$2:$A$65,0))="","",INDEX('40-15 SCALE LABEL INFO'!I$2:I$65,MATCH($A234,'40-15 SCALE LABEL INFO'!$A$2:$A$65,0))),"not found"),IF(F233="not found","not found",IF(F233="","","ditto"))))</f>
        <v/>
      </c>
      <c r="G234" s="779" t="str">
        <f>IF($A234="","",IF(NOT($A234=$A233),IFERROR(IF(INDEX('40-15 SCALE LABEL INFO'!J$2:J$65,MATCH($A234,'40-15 SCALE LABEL INFO'!$A$2:$A$65,0))="","",INDEX('40-15 SCALE LABEL INFO'!J$2:J$65,MATCH($A234,'40-15 SCALE LABEL INFO'!$A$2:$A$65,0))),"not found"),IF(G233="not found","not found",IF(G233="","","ditto"))))</f>
        <v/>
      </c>
      <c r="H234" s="772" t="str">
        <f>IF($A234="","",IF(NOT($A234=$A233),IFERROR(IF(INDEX('40-15 SCALE LABEL INFO'!K$2:K$65,MATCH($A234,'40-15 SCALE LABEL INFO'!$A$2:$A$65,0))="","",INDEX('40-15 SCALE LABEL INFO'!K$2:K$65,MATCH($A234,'40-15 SCALE LABEL INFO'!$A$2:$A$65,0))),"not found"),IF(H233="not found","not found",IF(H233="","","ditto"))))</f>
        <v/>
      </c>
    </row>
    <row r="235" spans="1:8" x14ac:dyDescent="0.35">
      <c r="A235" s="699"/>
      <c r="B235" s="768"/>
      <c r="C235" s="768"/>
      <c r="D235" s="768"/>
      <c r="E235" s="775"/>
      <c r="F235" s="778" t="str">
        <f>IF($A235="","",IF(NOT($A235=$A234),IFERROR(IF(INDEX('40-15 SCALE LABEL INFO'!I$2:I$65,MATCH($A235,'40-15 SCALE LABEL INFO'!$A$2:$A$65,0))="","",INDEX('40-15 SCALE LABEL INFO'!I$2:I$65,MATCH($A235,'40-15 SCALE LABEL INFO'!$A$2:$A$65,0))),"not found"),IF(F234="not found","not found",IF(F234="","","ditto"))))</f>
        <v/>
      </c>
      <c r="G235" s="779" t="str">
        <f>IF($A235="","",IF(NOT($A235=$A234),IFERROR(IF(INDEX('40-15 SCALE LABEL INFO'!J$2:J$65,MATCH($A235,'40-15 SCALE LABEL INFO'!$A$2:$A$65,0))="","",INDEX('40-15 SCALE LABEL INFO'!J$2:J$65,MATCH($A235,'40-15 SCALE LABEL INFO'!$A$2:$A$65,0))),"not found"),IF(G234="not found","not found",IF(G234="","","ditto"))))</f>
        <v/>
      </c>
      <c r="H235" s="772" t="str">
        <f>IF($A235="","",IF(NOT($A235=$A234),IFERROR(IF(INDEX('40-15 SCALE LABEL INFO'!K$2:K$65,MATCH($A235,'40-15 SCALE LABEL INFO'!$A$2:$A$65,0))="","",INDEX('40-15 SCALE LABEL INFO'!K$2:K$65,MATCH($A235,'40-15 SCALE LABEL INFO'!$A$2:$A$65,0))),"not found"),IF(H234="not found","not found",IF(H234="","","ditto"))))</f>
        <v/>
      </c>
    </row>
    <row r="236" spans="1:8" x14ac:dyDescent="0.35">
      <c r="A236" s="699"/>
      <c r="B236" s="768"/>
      <c r="C236" s="768"/>
      <c r="D236" s="768"/>
      <c r="E236" s="775"/>
      <c r="F236" s="778" t="str">
        <f>IF($A236="","",IF(NOT($A236=$A235),IFERROR(IF(INDEX('40-15 SCALE LABEL INFO'!I$2:I$65,MATCH($A236,'40-15 SCALE LABEL INFO'!$A$2:$A$65,0))="","",INDEX('40-15 SCALE LABEL INFO'!I$2:I$65,MATCH($A236,'40-15 SCALE LABEL INFO'!$A$2:$A$65,0))),"not found"),IF(F235="not found","not found",IF(F235="","","ditto"))))</f>
        <v/>
      </c>
      <c r="G236" s="779" t="str">
        <f>IF($A236="","",IF(NOT($A236=$A235),IFERROR(IF(INDEX('40-15 SCALE LABEL INFO'!J$2:J$65,MATCH($A236,'40-15 SCALE LABEL INFO'!$A$2:$A$65,0))="","",INDEX('40-15 SCALE LABEL INFO'!J$2:J$65,MATCH($A236,'40-15 SCALE LABEL INFO'!$A$2:$A$65,0))),"not found"),IF(G235="not found","not found",IF(G235="","","ditto"))))</f>
        <v/>
      </c>
      <c r="H236" s="772" t="str">
        <f>IF($A236="","",IF(NOT($A236=$A235),IFERROR(IF(INDEX('40-15 SCALE LABEL INFO'!K$2:K$65,MATCH($A236,'40-15 SCALE LABEL INFO'!$A$2:$A$65,0))="","",INDEX('40-15 SCALE LABEL INFO'!K$2:K$65,MATCH($A236,'40-15 SCALE LABEL INFO'!$A$2:$A$65,0))),"not found"),IF(H235="not found","not found",IF(H235="","","ditto"))))</f>
        <v/>
      </c>
    </row>
    <row r="237" spans="1:8" x14ac:dyDescent="0.35">
      <c r="A237" s="699"/>
      <c r="B237" s="768"/>
      <c r="C237" s="768"/>
      <c r="D237" s="768"/>
      <c r="E237" s="775"/>
      <c r="F237" s="778" t="str">
        <f>IF($A237="","",IF(NOT($A237=$A236),IFERROR(IF(INDEX('40-15 SCALE LABEL INFO'!I$2:I$65,MATCH($A237,'40-15 SCALE LABEL INFO'!$A$2:$A$65,0))="","",INDEX('40-15 SCALE LABEL INFO'!I$2:I$65,MATCH($A237,'40-15 SCALE LABEL INFO'!$A$2:$A$65,0))),"not found"),IF(F236="not found","not found",IF(F236="","","ditto"))))</f>
        <v/>
      </c>
      <c r="G237" s="779" t="str">
        <f>IF($A237="","",IF(NOT($A237=$A236),IFERROR(IF(INDEX('40-15 SCALE LABEL INFO'!J$2:J$65,MATCH($A237,'40-15 SCALE LABEL INFO'!$A$2:$A$65,0))="","",INDEX('40-15 SCALE LABEL INFO'!J$2:J$65,MATCH($A237,'40-15 SCALE LABEL INFO'!$A$2:$A$65,0))),"not found"),IF(G236="not found","not found",IF(G236="","","ditto"))))</f>
        <v/>
      </c>
      <c r="H237" s="772" t="str">
        <f>IF($A237="","",IF(NOT($A237=$A236),IFERROR(IF(INDEX('40-15 SCALE LABEL INFO'!K$2:K$65,MATCH($A237,'40-15 SCALE LABEL INFO'!$A$2:$A$65,0))="","",INDEX('40-15 SCALE LABEL INFO'!K$2:K$65,MATCH($A237,'40-15 SCALE LABEL INFO'!$A$2:$A$65,0))),"not found"),IF(H236="not found","not found",IF(H236="","","ditto"))))</f>
        <v/>
      </c>
    </row>
    <row r="238" spans="1:8" x14ac:dyDescent="0.35">
      <c r="A238" s="699"/>
      <c r="B238" s="768"/>
      <c r="C238" s="768"/>
      <c r="D238" s="768"/>
      <c r="E238" s="775"/>
      <c r="F238" s="778" t="str">
        <f>IF($A238="","",IF(NOT($A238=$A237),IFERROR(IF(INDEX('40-15 SCALE LABEL INFO'!I$2:I$65,MATCH($A238,'40-15 SCALE LABEL INFO'!$A$2:$A$65,0))="","",INDEX('40-15 SCALE LABEL INFO'!I$2:I$65,MATCH($A238,'40-15 SCALE LABEL INFO'!$A$2:$A$65,0))),"not found"),IF(F237="not found","not found",IF(F237="","","ditto"))))</f>
        <v/>
      </c>
      <c r="G238" s="779" t="str">
        <f>IF($A238="","",IF(NOT($A238=$A237),IFERROR(IF(INDEX('40-15 SCALE LABEL INFO'!J$2:J$65,MATCH($A238,'40-15 SCALE LABEL INFO'!$A$2:$A$65,0))="","",INDEX('40-15 SCALE LABEL INFO'!J$2:J$65,MATCH($A238,'40-15 SCALE LABEL INFO'!$A$2:$A$65,0))),"not found"),IF(G237="not found","not found",IF(G237="","","ditto"))))</f>
        <v/>
      </c>
      <c r="H238" s="772" t="str">
        <f>IF($A238="","",IF(NOT($A238=$A237),IFERROR(IF(INDEX('40-15 SCALE LABEL INFO'!K$2:K$65,MATCH($A238,'40-15 SCALE LABEL INFO'!$A$2:$A$65,0))="","",INDEX('40-15 SCALE LABEL INFO'!K$2:K$65,MATCH($A238,'40-15 SCALE LABEL INFO'!$A$2:$A$65,0))),"not found"),IF(H237="not found","not found",IF(H237="","","ditto"))))</f>
        <v/>
      </c>
    </row>
    <row r="239" spans="1:8" x14ac:dyDescent="0.35">
      <c r="A239" s="699"/>
      <c r="B239" s="768"/>
      <c r="C239" s="768"/>
      <c r="D239" s="768"/>
      <c r="E239" s="775"/>
      <c r="F239" s="778" t="str">
        <f>IF($A239="","",IF(NOT($A239=$A238),IFERROR(IF(INDEX('40-15 SCALE LABEL INFO'!I$2:I$65,MATCH($A239,'40-15 SCALE LABEL INFO'!$A$2:$A$65,0))="","",INDEX('40-15 SCALE LABEL INFO'!I$2:I$65,MATCH($A239,'40-15 SCALE LABEL INFO'!$A$2:$A$65,0))),"not found"),IF(F238="not found","not found",IF(F238="","","ditto"))))</f>
        <v/>
      </c>
      <c r="G239" s="779" t="str">
        <f>IF($A239="","",IF(NOT($A239=$A238),IFERROR(IF(INDEX('40-15 SCALE LABEL INFO'!J$2:J$65,MATCH($A239,'40-15 SCALE LABEL INFO'!$A$2:$A$65,0))="","",INDEX('40-15 SCALE LABEL INFO'!J$2:J$65,MATCH($A239,'40-15 SCALE LABEL INFO'!$A$2:$A$65,0))),"not found"),IF(G238="not found","not found",IF(G238="","","ditto"))))</f>
        <v/>
      </c>
      <c r="H239" s="772" t="str">
        <f>IF($A239="","",IF(NOT($A239=$A238),IFERROR(IF(INDEX('40-15 SCALE LABEL INFO'!K$2:K$65,MATCH($A239,'40-15 SCALE LABEL INFO'!$A$2:$A$65,0))="","",INDEX('40-15 SCALE LABEL INFO'!K$2:K$65,MATCH($A239,'40-15 SCALE LABEL INFO'!$A$2:$A$65,0))),"not found"),IF(H238="not found","not found",IF(H238="","","ditto"))))</f>
        <v/>
      </c>
    </row>
    <row r="240" spans="1:8" x14ac:dyDescent="0.35">
      <c r="A240" s="699"/>
      <c r="B240" s="768"/>
      <c r="C240" s="768"/>
      <c r="D240" s="768"/>
      <c r="E240" s="775"/>
      <c r="F240" s="778" t="str">
        <f>IF($A240="","",IF(NOT($A240=$A239),IFERROR(IF(INDEX('40-15 SCALE LABEL INFO'!I$2:I$65,MATCH($A240,'40-15 SCALE LABEL INFO'!$A$2:$A$65,0))="","",INDEX('40-15 SCALE LABEL INFO'!I$2:I$65,MATCH($A240,'40-15 SCALE LABEL INFO'!$A$2:$A$65,0))),"not found"),IF(F239="not found","not found",IF(F239="","","ditto"))))</f>
        <v/>
      </c>
      <c r="G240" s="779" t="str">
        <f>IF($A240="","",IF(NOT($A240=$A239),IFERROR(IF(INDEX('40-15 SCALE LABEL INFO'!J$2:J$65,MATCH($A240,'40-15 SCALE LABEL INFO'!$A$2:$A$65,0))="","",INDEX('40-15 SCALE LABEL INFO'!J$2:J$65,MATCH($A240,'40-15 SCALE LABEL INFO'!$A$2:$A$65,0))),"not found"),IF(G239="not found","not found",IF(G239="","","ditto"))))</f>
        <v/>
      </c>
      <c r="H240" s="772" t="str">
        <f>IF($A240="","",IF(NOT($A240=$A239),IFERROR(IF(INDEX('40-15 SCALE LABEL INFO'!K$2:K$65,MATCH($A240,'40-15 SCALE LABEL INFO'!$A$2:$A$65,0))="","",INDEX('40-15 SCALE LABEL INFO'!K$2:K$65,MATCH($A240,'40-15 SCALE LABEL INFO'!$A$2:$A$65,0))),"not found"),IF(H239="not found","not found",IF(H239="","","ditto"))))</f>
        <v/>
      </c>
    </row>
    <row r="241" spans="1:8" x14ac:dyDescent="0.35">
      <c r="A241" s="699"/>
      <c r="B241" s="768"/>
      <c r="C241" s="768"/>
      <c r="D241" s="768"/>
      <c r="E241" s="775"/>
      <c r="F241" s="778" t="str">
        <f>IF($A241="","",IF(NOT($A241=$A240),IFERROR(IF(INDEX('40-15 SCALE LABEL INFO'!I$2:I$65,MATCH($A241,'40-15 SCALE LABEL INFO'!$A$2:$A$65,0))="","",INDEX('40-15 SCALE LABEL INFO'!I$2:I$65,MATCH($A241,'40-15 SCALE LABEL INFO'!$A$2:$A$65,0))),"not found"),IF(F240="not found","not found",IF(F240="","","ditto"))))</f>
        <v/>
      </c>
      <c r="G241" s="779" t="str">
        <f>IF($A241="","",IF(NOT($A241=$A240),IFERROR(IF(INDEX('40-15 SCALE LABEL INFO'!J$2:J$65,MATCH($A241,'40-15 SCALE LABEL INFO'!$A$2:$A$65,0))="","",INDEX('40-15 SCALE LABEL INFO'!J$2:J$65,MATCH($A241,'40-15 SCALE LABEL INFO'!$A$2:$A$65,0))),"not found"),IF(G240="not found","not found",IF(G240="","","ditto"))))</f>
        <v/>
      </c>
      <c r="H241" s="772" t="str">
        <f>IF($A241="","",IF(NOT($A241=$A240),IFERROR(IF(INDEX('40-15 SCALE LABEL INFO'!K$2:K$65,MATCH($A241,'40-15 SCALE LABEL INFO'!$A$2:$A$65,0))="","",INDEX('40-15 SCALE LABEL INFO'!K$2:K$65,MATCH($A241,'40-15 SCALE LABEL INFO'!$A$2:$A$65,0))),"not found"),IF(H240="not found","not found",IF(H240="","","ditto"))))</f>
        <v/>
      </c>
    </row>
    <row r="242" spans="1:8" x14ac:dyDescent="0.35">
      <c r="A242" s="699"/>
      <c r="B242" s="768"/>
      <c r="C242" s="768"/>
      <c r="D242" s="768"/>
      <c r="E242" s="775"/>
      <c r="F242" s="778" t="str">
        <f>IF($A242="","",IF(NOT($A242=$A241),IFERROR(IF(INDEX('40-15 SCALE LABEL INFO'!I$2:I$65,MATCH($A242,'40-15 SCALE LABEL INFO'!$A$2:$A$65,0))="","",INDEX('40-15 SCALE LABEL INFO'!I$2:I$65,MATCH($A242,'40-15 SCALE LABEL INFO'!$A$2:$A$65,0))),"not found"),IF(F241="not found","not found",IF(F241="","","ditto"))))</f>
        <v/>
      </c>
      <c r="G242" s="779" t="str">
        <f>IF($A242="","",IF(NOT($A242=$A241),IFERROR(IF(INDEX('40-15 SCALE LABEL INFO'!J$2:J$65,MATCH($A242,'40-15 SCALE LABEL INFO'!$A$2:$A$65,0))="","",INDEX('40-15 SCALE LABEL INFO'!J$2:J$65,MATCH($A242,'40-15 SCALE LABEL INFO'!$A$2:$A$65,0))),"not found"),IF(G241="not found","not found",IF(G241="","","ditto"))))</f>
        <v/>
      </c>
      <c r="H242" s="772" t="str">
        <f>IF($A242="","",IF(NOT($A242=$A241),IFERROR(IF(INDEX('40-15 SCALE LABEL INFO'!K$2:K$65,MATCH($A242,'40-15 SCALE LABEL INFO'!$A$2:$A$65,0))="","",INDEX('40-15 SCALE LABEL INFO'!K$2:K$65,MATCH($A242,'40-15 SCALE LABEL INFO'!$A$2:$A$65,0))),"not found"),IF(H241="not found","not found",IF(H241="","","ditto"))))</f>
        <v/>
      </c>
    </row>
    <row r="243" spans="1:8" x14ac:dyDescent="0.35">
      <c r="A243" s="699"/>
      <c r="B243" s="768"/>
      <c r="C243" s="768"/>
      <c r="D243" s="768"/>
      <c r="E243" s="775"/>
      <c r="F243" s="778" t="str">
        <f>IF($A243="","",IF(NOT($A243=$A242),IFERROR(IF(INDEX('40-15 SCALE LABEL INFO'!I$2:I$65,MATCH($A243,'40-15 SCALE LABEL INFO'!$A$2:$A$65,0))="","",INDEX('40-15 SCALE LABEL INFO'!I$2:I$65,MATCH($A243,'40-15 SCALE LABEL INFO'!$A$2:$A$65,0))),"not found"),IF(F242="not found","not found",IF(F242="","","ditto"))))</f>
        <v/>
      </c>
      <c r="G243" s="779" t="str">
        <f>IF($A243="","",IF(NOT($A243=$A242),IFERROR(IF(INDEX('40-15 SCALE LABEL INFO'!J$2:J$65,MATCH($A243,'40-15 SCALE LABEL INFO'!$A$2:$A$65,0))="","",INDEX('40-15 SCALE LABEL INFO'!J$2:J$65,MATCH($A243,'40-15 SCALE LABEL INFO'!$A$2:$A$65,0))),"not found"),IF(G242="not found","not found",IF(G242="","","ditto"))))</f>
        <v/>
      </c>
      <c r="H243" s="772" t="str">
        <f>IF($A243="","",IF(NOT($A243=$A242),IFERROR(IF(INDEX('40-15 SCALE LABEL INFO'!K$2:K$65,MATCH($A243,'40-15 SCALE LABEL INFO'!$A$2:$A$65,0))="","",INDEX('40-15 SCALE LABEL INFO'!K$2:K$65,MATCH($A243,'40-15 SCALE LABEL INFO'!$A$2:$A$65,0))),"not found"),IF(H242="not found","not found",IF(H242="","","ditto"))))</f>
        <v/>
      </c>
    </row>
    <row r="244" spans="1:8" x14ac:dyDescent="0.35">
      <c r="A244" s="699"/>
      <c r="B244" s="768"/>
      <c r="C244" s="768"/>
      <c r="D244" s="768"/>
      <c r="E244" s="775"/>
      <c r="F244" s="778" t="str">
        <f>IF($A244="","",IF(NOT($A244=$A243),IFERROR(IF(INDEX('40-15 SCALE LABEL INFO'!I$2:I$65,MATCH($A244,'40-15 SCALE LABEL INFO'!$A$2:$A$65,0))="","",INDEX('40-15 SCALE LABEL INFO'!I$2:I$65,MATCH($A244,'40-15 SCALE LABEL INFO'!$A$2:$A$65,0))),"not found"),IF(F243="not found","not found",IF(F243="","","ditto"))))</f>
        <v/>
      </c>
      <c r="G244" s="779" t="str">
        <f>IF($A244="","",IF(NOT($A244=$A243),IFERROR(IF(INDEX('40-15 SCALE LABEL INFO'!J$2:J$65,MATCH($A244,'40-15 SCALE LABEL INFO'!$A$2:$A$65,0))="","",INDEX('40-15 SCALE LABEL INFO'!J$2:J$65,MATCH($A244,'40-15 SCALE LABEL INFO'!$A$2:$A$65,0))),"not found"),IF(G243="not found","not found",IF(G243="","","ditto"))))</f>
        <v/>
      </c>
      <c r="H244" s="772" t="str">
        <f>IF($A244="","",IF(NOT($A244=$A243),IFERROR(IF(INDEX('40-15 SCALE LABEL INFO'!K$2:K$65,MATCH($A244,'40-15 SCALE LABEL INFO'!$A$2:$A$65,0))="","",INDEX('40-15 SCALE LABEL INFO'!K$2:K$65,MATCH($A244,'40-15 SCALE LABEL INFO'!$A$2:$A$65,0))),"not found"),IF(H243="not found","not found",IF(H243="","","ditto"))))</f>
        <v/>
      </c>
    </row>
    <row r="245" spans="1:8" x14ac:dyDescent="0.35">
      <c r="A245" s="699"/>
      <c r="B245" s="768"/>
      <c r="C245" s="768"/>
      <c r="D245" s="768"/>
      <c r="E245" s="775"/>
      <c r="F245" s="778" t="str">
        <f>IF($A245="","",IF(NOT($A245=$A244),IFERROR(IF(INDEX('40-15 SCALE LABEL INFO'!I$2:I$65,MATCH($A245,'40-15 SCALE LABEL INFO'!$A$2:$A$65,0))="","",INDEX('40-15 SCALE LABEL INFO'!I$2:I$65,MATCH($A245,'40-15 SCALE LABEL INFO'!$A$2:$A$65,0))),"not found"),IF(F244="not found","not found",IF(F244="","","ditto"))))</f>
        <v/>
      </c>
      <c r="G245" s="779" t="str">
        <f>IF($A245="","",IF(NOT($A245=$A244),IFERROR(IF(INDEX('40-15 SCALE LABEL INFO'!J$2:J$65,MATCH($A245,'40-15 SCALE LABEL INFO'!$A$2:$A$65,0))="","",INDEX('40-15 SCALE LABEL INFO'!J$2:J$65,MATCH($A245,'40-15 SCALE LABEL INFO'!$A$2:$A$65,0))),"not found"),IF(G244="not found","not found",IF(G244="","","ditto"))))</f>
        <v/>
      </c>
      <c r="H245" s="772" t="str">
        <f>IF($A245="","",IF(NOT($A245=$A244),IFERROR(IF(INDEX('40-15 SCALE LABEL INFO'!K$2:K$65,MATCH($A245,'40-15 SCALE LABEL INFO'!$A$2:$A$65,0))="","",INDEX('40-15 SCALE LABEL INFO'!K$2:K$65,MATCH($A245,'40-15 SCALE LABEL INFO'!$A$2:$A$65,0))),"not found"),IF(H244="not found","not found",IF(H244="","","ditto"))))</f>
        <v/>
      </c>
    </row>
    <row r="246" spans="1:8" x14ac:dyDescent="0.35">
      <c r="A246" s="699"/>
      <c r="B246" s="768"/>
      <c r="C246" s="768"/>
      <c r="D246" s="768"/>
      <c r="E246" s="775"/>
      <c r="F246" s="778" t="str">
        <f>IF($A246="","",IF(NOT($A246=$A245),IFERROR(IF(INDEX('40-15 SCALE LABEL INFO'!I$2:I$65,MATCH($A246,'40-15 SCALE LABEL INFO'!$A$2:$A$65,0))="","",INDEX('40-15 SCALE LABEL INFO'!I$2:I$65,MATCH($A246,'40-15 SCALE LABEL INFO'!$A$2:$A$65,0))),"not found"),IF(F245="not found","not found",IF(F245="","","ditto"))))</f>
        <v/>
      </c>
      <c r="G246" s="779" t="str">
        <f>IF($A246="","",IF(NOT($A246=$A245),IFERROR(IF(INDEX('40-15 SCALE LABEL INFO'!J$2:J$65,MATCH($A246,'40-15 SCALE LABEL INFO'!$A$2:$A$65,0))="","",INDEX('40-15 SCALE LABEL INFO'!J$2:J$65,MATCH($A246,'40-15 SCALE LABEL INFO'!$A$2:$A$65,0))),"not found"),IF(G245="not found","not found",IF(G245="","","ditto"))))</f>
        <v/>
      </c>
      <c r="H246" s="772" t="str">
        <f>IF($A246="","",IF(NOT($A246=$A245),IFERROR(IF(INDEX('40-15 SCALE LABEL INFO'!K$2:K$65,MATCH($A246,'40-15 SCALE LABEL INFO'!$A$2:$A$65,0))="","",INDEX('40-15 SCALE LABEL INFO'!K$2:K$65,MATCH($A246,'40-15 SCALE LABEL INFO'!$A$2:$A$65,0))),"not found"),IF(H245="not found","not found",IF(H245="","","ditto"))))</f>
        <v/>
      </c>
    </row>
    <row r="247" spans="1:8" x14ac:dyDescent="0.35">
      <c r="A247" s="699"/>
      <c r="B247" s="768"/>
      <c r="C247" s="768"/>
      <c r="D247" s="768"/>
      <c r="E247" s="775"/>
      <c r="F247" s="778" t="str">
        <f>IF($A247="","",IF(NOT($A247=$A246),IFERROR(IF(INDEX('40-15 SCALE LABEL INFO'!I$2:I$65,MATCH($A247,'40-15 SCALE LABEL INFO'!$A$2:$A$65,0))="","",INDEX('40-15 SCALE LABEL INFO'!I$2:I$65,MATCH($A247,'40-15 SCALE LABEL INFO'!$A$2:$A$65,0))),"not found"),IF(F246="not found","not found",IF(F246="","","ditto"))))</f>
        <v/>
      </c>
      <c r="G247" s="779" t="str">
        <f>IF($A247="","",IF(NOT($A247=$A246),IFERROR(IF(INDEX('40-15 SCALE LABEL INFO'!J$2:J$65,MATCH($A247,'40-15 SCALE LABEL INFO'!$A$2:$A$65,0))="","",INDEX('40-15 SCALE LABEL INFO'!J$2:J$65,MATCH($A247,'40-15 SCALE LABEL INFO'!$A$2:$A$65,0))),"not found"),IF(G246="not found","not found",IF(G246="","","ditto"))))</f>
        <v/>
      </c>
      <c r="H247" s="772" t="str">
        <f>IF($A247="","",IF(NOT($A247=$A246),IFERROR(IF(INDEX('40-15 SCALE LABEL INFO'!K$2:K$65,MATCH($A247,'40-15 SCALE LABEL INFO'!$A$2:$A$65,0))="","",INDEX('40-15 SCALE LABEL INFO'!K$2:K$65,MATCH($A247,'40-15 SCALE LABEL INFO'!$A$2:$A$65,0))),"not found"),IF(H246="not found","not found",IF(H246="","","ditto"))))</f>
        <v/>
      </c>
    </row>
    <row r="248" spans="1:8" x14ac:dyDescent="0.35">
      <c r="A248" s="699"/>
      <c r="B248" s="768"/>
      <c r="C248" s="768"/>
      <c r="D248" s="768"/>
      <c r="E248" s="775"/>
      <c r="F248" s="778" t="str">
        <f>IF($A248="","",IF(NOT($A248=$A247),IFERROR(IF(INDEX('40-15 SCALE LABEL INFO'!I$2:I$65,MATCH($A248,'40-15 SCALE LABEL INFO'!$A$2:$A$65,0))="","",INDEX('40-15 SCALE LABEL INFO'!I$2:I$65,MATCH($A248,'40-15 SCALE LABEL INFO'!$A$2:$A$65,0))),"not found"),IF(F247="not found","not found",IF(F247="","","ditto"))))</f>
        <v/>
      </c>
      <c r="G248" s="779" t="str">
        <f>IF($A248="","",IF(NOT($A248=$A247),IFERROR(IF(INDEX('40-15 SCALE LABEL INFO'!J$2:J$65,MATCH($A248,'40-15 SCALE LABEL INFO'!$A$2:$A$65,0))="","",INDEX('40-15 SCALE LABEL INFO'!J$2:J$65,MATCH($A248,'40-15 SCALE LABEL INFO'!$A$2:$A$65,0))),"not found"),IF(G247="not found","not found",IF(G247="","","ditto"))))</f>
        <v/>
      </c>
      <c r="H248" s="772" t="str">
        <f>IF($A248="","",IF(NOT($A248=$A247),IFERROR(IF(INDEX('40-15 SCALE LABEL INFO'!K$2:K$65,MATCH($A248,'40-15 SCALE LABEL INFO'!$A$2:$A$65,0))="","",INDEX('40-15 SCALE LABEL INFO'!K$2:K$65,MATCH($A248,'40-15 SCALE LABEL INFO'!$A$2:$A$65,0))),"not found"),IF(H247="not found","not found",IF(H247="","","ditto"))))</f>
        <v/>
      </c>
    </row>
    <row r="249" spans="1:8" x14ac:dyDescent="0.35">
      <c r="A249" s="699"/>
      <c r="B249" s="768"/>
      <c r="C249" s="768"/>
      <c r="D249" s="768"/>
      <c r="E249" s="775"/>
      <c r="F249" s="778" t="str">
        <f>IF($A249="","",IF(NOT($A249=$A248),IFERROR(IF(INDEX('40-15 SCALE LABEL INFO'!I$2:I$65,MATCH($A249,'40-15 SCALE LABEL INFO'!$A$2:$A$65,0))="","",INDEX('40-15 SCALE LABEL INFO'!I$2:I$65,MATCH($A249,'40-15 SCALE LABEL INFO'!$A$2:$A$65,0))),"not found"),IF(F248="not found","not found",IF(F248="","","ditto"))))</f>
        <v/>
      </c>
      <c r="G249" s="779" t="str">
        <f>IF($A249="","",IF(NOT($A249=$A248),IFERROR(IF(INDEX('40-15 SCALE LABEL INFO'!J$2:J$65,MATCH($A249,'40-15 SCALE LABEL INFO'!$A$2:$A$65,0))="","",INDEX('40-15 SCALE LABEL INFO'!J$2:J$65,MATCH($A249,'40-15 SCALE LABEL INFO'!$A$2:$A$65,0))),"not found"),IF(G248="not found","not found",IF(G248="","","ditto"))))</f>
        <v/>
      </c>
      <c r="H249" s="772" t="str">
        <f>IF($A249="","",IF(NOT($A249=$A248),IFERROR(IF(INDEX('40-15 SCALE LABEL INFO'!K$2:K$65,MATCH($A249,'40-15 SCALE LABEL INFO'!$A$2:$A$65,0))="","",INDEX('40-15 SCALE LABEL INFO'!K$2:K$65,MATCH($A249,'40-15 SCALE LABEL INFO'!$A$2:$A$65,0))),"not found"),IF(H248="not found","not found",IF(H248="","","ditto"))))</f>
        <v/>
      </c>
    </row>
    <row r="250" spans="1:8" x14ac:dyDescent="0.35">
      <c r="A250" s="699"/>
      <c r="B250" s="768"/>
      <c r="C250" s="768"/>
      <c r="D250" s="768"/>
      <c r="E250" s="775"/>
      <c r="F250" s="778" t="str">
        <f>IF($A250="","",IF(NOT($A250=$A249),IFERROR(IF(INDEX('40-15 SCALE LABEL INFO'!I$2:I$65,MATCH($A250,'40-15 SCALE LABEL INFO'!$A$2:$A$65,0))="","",INDEX('40-15 SCALE LABEL INFO'!I$2:I$65,MATCH($A250,'40-15 SCALE LABEL INFO'!$A$2:$A$65,0))),"not found"),IF(F249="not found","not found",IF(F249="","","ditto"))))</f>
        <v/>
      </c>
      <c r="G250" s="779" t="str">
        <f>IF($A250="","",IF(NOT($A250=$A249),IFERROR(IF(INDEX('40-15 SCALE LABEL INFO'!J$2:J$65,MATCH($A250,'40-15 SCALE LABEL INFO'!$A$2:$A$65,0))="","",INDEX('40-15 SCALE LABEL INFO'!J$2:J$65,MATCH($A250,'40-15 SCALE LABEL INFO'!$A$2:$A$65,0))),"not found"),IF(G249="not found","not found",IF(G249="","","ditto"))))</f>
        <v/>
      </c>
      <c r="H250" s="772" t="str">
        <f>IF($A250="","",IF(NOT($A250=$A249),IFERROR(IF(INDEX('40-15 SCALE LABEL INFO'!K$2:K$65,MATCH($A250,'40-15 SCALE LABEL INFO'!$A$2:$A$65,0))="","",INDEX('40-15 SCALE LABEL INFO'!K$2:K$65,MATCH($A250,'40-15 SCALE LABEL INFO'!$A$2:$A$65,0))),"not found"),IF(H249="not found","not found",IF(H249="","","ditto"))))</f>
        <v/>
      </c>
    </row>
    <row r="251" spans="1:8" x14ac:dyDescent="0.35">
      <c r="A251" s="699"/>
      <c r="B251" s="768"/>
      <c r="C251" s="768"/>
      <c r="D251" s="768"/>
      <c r="E251" s="775"/>
      <c r="F251" s="778" t="str">
        <f>IF($A251="","",IF(NOT($A251=$A250),IFERROR(IF(INDEX('40-15 SCALE LABEL INFO'!I$2:I$65,MATCH($A251,'40-15 SCALE LABEL INFO'!$A$2:$A$65,0))="","",INDEX('40-15 SCALE LABEL INFO'!I$2:I$65,MATCH($A251,'40-15 SCALE LABEL INFO'!$A$2:$A$65,0))),"not found"),IF(F250="not found","not found",IF(F250="","","ditto"))))</f>
        <v/>
      </c>
      <c r="G251" s="779" t="str">
        <f>IF($A251="","",IF(NOT($A251=$A250),IFERROR(IF(INDEX('40-15 SCALE LABEL INFO'!J$2:J$65,MATCH($A251,'40-15 SCALE LABEL INFO'!$A$2:$A$65,0))="","",INDEX('40-15 SCALE LABEL INFO'!J$2:J$65,MATCH($A251,'40-15 SCALE LABEL INFO'!$A$2:$A$65,0))),"not found"),IF(G250="not found","not found",IF(G250="","","ditto"))))</f>
        <v/>
      </c>
      <c r="H251" s="772" t="str">
        <f>IF($A251="","",IF(NOT($A251=$A250),IFERROR(IF(INDEX('40-15 SCALE LABEL INFO'!K$2:K$65,MATCH($A251,'40-15 SCALE LABEL INFO'!$A$2:$A$65,0))="","",INDEX('40-15 SCALE LABEL INFO'!K$2:K$65,MATCH($A251,'40-15 SCALE LABEL INFO'!$A$2:$A$65,0))),"not found"),IF(H250="not found","not found",IF(H250="","","ditto"))))</f>
        <v/>
      </c>
    </row>
    <row r="252" spans="1:8" x14ac:dyDescent="0.35">
      <c r="A252" s="699"/>
      <c r="B252" s="768"/>
      <c r="C252" s="768"/>
      <c r="D252" s="768"/>
      <c r="E252" s="775"/>
      <c r="F252" s="778" t="str">
        <f>IF($A252="","",IF(NOT($A252=$A251),IFERROR(IF(INDEX('40-15 SCALE LABEL INFO'!I$2:I$65,MATCH($A252,'40-15 SCALE LABEL INFO'!$A$2:$A$65,0))="","",INDEX('40-15 SCALE LABEL INFO'!I$2:I$65,MATCH($A252,'40-15 SCALE LABEL INFO'!$A$2:$A$65,0))),"not found"),IF(F251="not found","not found",IF(F251="","","ditto"))))</f>
        <v/>
      </c>
      <c r="G252" s="779" t="str">
        <f>IF($A252="","",IF(NOT($A252=$A251),IFERROR(IF(INDEX('40-15 SCALE LABEL INFO'!J$2:J$65,MATCH($A252,'40-15 SCALE LABEL INFO'!$A$2:$A$65,0))="","",INDEX('40-15 SCALE LABEL INFO'!J$2:J$65,MATCH($A252,'40-15 SCALE LABEL INFO'!$A$2:$A$65,0))),"not found"),IF(G251="not found","not found",IF(G251="","","ditto"))))</f>
        <v/>
      </c>
      <c r="H252" s="772" t="str">
        <f>IF($A252="","",IF(NOT($A252=$A251),IFERROR(IF(INDEX('40-15 SCALE LABEL INFO'!K$2:K$65,MATCH($A252,'40-15 SCALE LABEL INFO'!$A$2:$A$65,0))="","",INDEX('40-15 SCALE LABEL INFO'!K$2:K$65,MATCH($A252,'40-15 SCALE LABEL INFO'!$A$2:$A$65,0))),"not found"),IF(H251="not found","not found",IF(H251="","","ditto"))))</f>
        <v/>
      </c>
    </row>
    <row r="253" spans="1:8" x14ac:dyDescent="0.35">
      <c r="A253" s="699"/>
      <c r="B253" s="768"/>
      <c r="C253" s="768"/>
      <c r="D253" s="768"/>
      <c r="E253" s="775"/>
      <c r="F253" s="778" t="str">
        <f>IF($A253="","",IF(NOT($A253=$A252),IFERROR(IF(INDEX('40-15 SCALE LABEL INFO'!I$2:I$65,MATCH($A253,'40-15 SCALE LABEL INFO'!$A$2:$A$65,0))="","",INDEX('40-15 SCALE LABEL INFO'!I$2:I$65,MATCH($A253,'40-15 SCALE LABEL INFO'!$A$2:$A$65,0))),"not found"),IF(F252="not found","not found",IF(F252="","","ditto"))))</f>
        <v/>
      </c>
      <c r="G253" s="779" t="str">
        <f>IF($A253="","",IF(NOT($A253=$A252),IFERROR(IF(INDEX('40-15 SCALE LABEL INFO'!J$2:J$65,MATCH($A253,'40-15 SCALE LABEL INFO'!$A$2:$A$65,0))="","",INDEX('40-15 SCALE LABEL INFO'!J$2:J$65,MATCH($A253,'40-15 SCALE LABEL INFO'!$A$2:$A$65,0))),"not found"),IF(G252="not found","not found",IF(G252="","","ditto"))))</f>
        <v/>
      </c>
      <c r="H253" s="772" t="str">
        <f>IF($A253="","",IF(NOT($A253=$A252),IFERROR(IF(INDEX('40-15 SCALE LABEL INFO'!K$2:K$65,MATCH($A253,'40-15 SCALE LABEL INFO'!$A$2:$A$65,0))="","",INDEX('40-15 SCALE LABEL INFO'!K$2:K$65,MATCH($A253,'40-15 SCALE LABEL INFO'!$A$2:$A$65,0))),"not found"),IF(H252="not found","not found",IF(H252="","","ditto"))))</f>
        <v/>
      </c>
    </row>
    <row r="254" spans="1:8" x14ac:dyDescent="0.35">
      <c r="A254" s="699"/>
      <c r="B254" s="768"/>
      <c r="C254" s="768"/>
      <c r="D254" s="768"/>
      <c r="E254" s="775"/>
      <c r="F254" s="778" t="str">
        <f>IF($A254="","",IF(NOT($A254=$A253),IFERROR(IF(INDEX('40-15 SCALE LABEL INFO'!I$2:I$65,MATCH($A254,'40-15 SCALE LABEL INFO'!$A$2:$A$65,0))="","",INDEX('40-15 SCALE LABEL INFO'!I$2:I$65,MATCH($A254,'40-15 SCALE LABEL INFO'!$A$2:$A$65,0))),"not found"),IF(F253="not found","not found",IF(F253="","","ditto"))))</f>
        <v/>
      </c>
      <c r="G254" s="779" t="str">
        <f>IF($A254="","",IF(NOT($A254=$A253),IFERROR(IF(INDEX('40-15 SCALE LABEL INFO'!J$2:J$65,MATCH($A254,'40-15 SCALE LABEL INFO'!$A$2:$A$65,0))="","",INDEX('40-15 SCALE LABEL INFO'!J$2:J$65,MATCH($A254,'40-15 SCALE LABEL INFO'!$A$2:$A$65,0))),"not found"),IF(G253="not found","not found",IF(G253="","","ditto"))))</f>
        <v/>
      </c>
      <c r="H254" s="772" t="str">
        <f>IF($A254="","",IF(NOT($A254=$A253),IFERROR(IF(INDEX('40-15 SCALE LABEL INFO'!K$2:K$65,MATCH($A254,'40-15 SCALE LABEL INFO'!$A$2:$A$65,0))="","",INDEX('40-15 SCALE LABEL INFO'!K$2:K$65,MATCH($A254,'40-15 SCALE LABEL INFO'!$A$2:$A$65,0))),"not found"),IF(H253="not found","not found",IF(H253="","","ditto"))))</f>
        <v/>
      </c>
    </row>
    <row r="255" spans="1:8" x14ac:dyDescent="0.35">
      <c r="A255" s="699"/>
      <c r="B255" s="768"/>
      <c r="C255" s="768"/>
      <c r="D255" s="768"/>
      <c r="E255" s="775"/>
      <c r="F255" s="778" t="str">
        <f>IF($A255="","",IF(NOT($A255=$A254),IFERROR(IF(INDEX('40-15 SCALE LABEL INFO'!I$2:I$65,MATCH($A255,'40-15 SCALE LABEL INFO'!$A$2:$A$65,0))="","",INDEX('40-15 SCALE LABEL INFO'!I$2:I$65,MATCH($A255,'40-15 SCALE LABEL INFO'!$A$2:$A$65,0))),"not found"),IF(F254="not found","not found",IF(F254="","","ditto"))))</f>
        <v/>
      </c>
      <c r="G255" s="779" t="str">
        <f>IF($A255="","",IF(NOT($A255=$A254),IFERROR(IF(INDEX('40-15 SCALE LABEL INFO'!J$2:J$65,MATCH($A255,'40-15 SCALE LABEL INFO'!$A$2:$A$65,0))="","",INDEX('40-15 SCALE LABEL INFO'!J$2:J$65,MATCH($A255,'40-15 SCALE LABEL INFO'!$A$2:$A$65,0))),"not found"),IF(G254="not found","not found",IF(G254="","","ditto"))))</f>
        <v/>
      </c>
      <c r="H255" s="772" t="str">
        <f>IF($A255="","",IF(NOT($A255=$A254),IFERROR(IF(INDEX('40-15 SCALE LABEL INFO'!K$2:K$65,MATCH($A255,'40-15 SCALE LABEL INFO'!$A$2:$A$65,0))="","",INDEX('40-15 SCALE LABEL INFO'!K$2:K$65,MATCH($A255,'40-15 SCALE LABEL INFO'!$A$2:$A$65,0))),"not found"),IF(H254="not found","not found",IF(H254="","","ditto"))))</f>
        <v/>
      </c>
    </row>
    <row r="256" spans="1:8" x14ac:dyDescent="0.35">
      <c r="A256" s="699"/>
      <c r="B256" s="768"/>
      <c r="C256" s="768"/>
      <c r="D256" s="768"/>
      <c r="E256" s="775"/>
      <c r="F256" s="778" t="str">
        <f>IF($A256="","",IF(NOT($A256=$A255),IFERROR(IF(INDEX('40-15 SCALE LABEL INFO'!I$2:I$65,MATCH($A256,'40-15 SCALE LABEL INFO'!$A$2:$A$65,0))="","",INDEX('40-15 SCALE LABEL INFO'!I$2:I$65,MATCH($A256,'40-15 SCALE LABEL INFO'!$A$2:$A$65,0))),"not found"),IF(F255="not found","not found",IF(F255="","","ditto"))))</f>
        <v/>
      </c>
      <c r="G256" s="779" t="str">
        <f>IF($A256="","",IF(NOT($A256=$A255),IFERROR(IF(INDEX('40-15 SCALE LABEL INFO'!J$2:J$65,MATCH($A256,'40-15 SCALE LABEL INFO'!$A$2:$A$65,0))="","",INDEX('40-15 SCALE LABEL INFO'!J$2:J$65,MATCH($A256,'40-15 SCALE LABEL INFO'!$A$2:$A$65,0))),"not found"),IF(G255="not found","not found",IF(G255="","","ditto"))))</f>
        <v/>
      </c>
      <c r="H256" s="772" t="str">
        <f>IF($A256="","",IF(NOT($A256=$A255),IFERROR(IF(INDEX('40-15 SCALE LABEL INFO'!K$2:K$65,MATCH($A256,'40-15 SCALE LABEL INFO'!$A$2:$A$65,0))="","",INDEX('40-15 SCALE LABEL INFO'!K$2:K$65,MATCH($A256,'40-15 SCALE LABEL INFO'!$A$2:$A$65,0))),"not found"),IF(H255="not found","not found",IF(H255="","","ditto"))))</f>
        <v/>
      </c>
    </row>
    <row r="257" spans="1:8" x14ac:dyDescent="0.35">
      <c r="A257" s="699"/>
      <c r="B257" s="768"/>
      <c r="C257" s="768"/>
      <c r="D257" s="768"/>
      <c r="E257" s="775"/>
      <c r="F257" s="778" t="str">
        <f>IF($A257="","",IF(NOT($A257=$A256),IFERROR(IF(INDEX('40-15 SCALE LABEL INFO'!I$2:I$65,MATCH($A257,'40-15 SCALE LABEL INFO'!$A$2:$A$65,0))="","",INDEX('40-15 SCALE LABEL INFO'!I$2:I$65,MATCH($A257,'40-15 SCALE LABEL INFO'!$A$2:$A$65,0))),"not found"),IF(F256="not found","not found",IF(F256="","","ditto"))))</f>
        <v/>
      </c>
      <c r="G257" s="779" t="str">
        <f>IF($A257="","",IF(NOT($A257=$A256),IFERROR(IF(INDEX('40-15 SCALE LABEL INFO'!J$2:J$65,MATCH($A257,'40-15 SCALE LABEL INFO'!$A$2:$A$65,0))="","",INDEX('40-15 SCALE LABEL INFO'!J$2:J$65,MATCH($A257,'40-15 SCALE LABEL INFO'!$A$2:$A$65,0))),"not found"),IF(G256="not found","not found",IF(G256="","","ditto"))))</f>
        <v/>
      </c>
      <c r="H257" s="772" t="str">
        <f>IF($A257="","",IF(NOT($A257=$A256),IFERROR(IF(INDEX('40-15 SCALE LABEL INFO'!K$2:K$65,MATCH($A257,'40-15 SCALE LABEL INFO'!$A$2:$A$65,0))="","",INDEX('40-15 SCALE LABEL INFO'!K$2:K$65,MATCH($A257,'40-15 SCALE LABEL INFO'!$A$2:$A$65,0))),"not found"),IF(H256="not found","not found",IF(H256="","","ditto"))))</f>
        <v/>
      </c>
    </row>
    <row r="258" spans="1:8" x14ac:dyDescent="0.35">
      <c r="A258" s="699"/>
      <c r="B258" s="768"/>
      <c r="C258" s="768"/>
      <c r="D258" s="768"/>
      <c r="E258" s="775"/>
      <c r="F258" s="778" t="str">
        <f>IF($A258="","",IF(NOT($A258=$A257),IFERROR(IF(INDEX('40-15 SCALE LABEL INFO'!I$2:I$65,MATCH($A258,'40-15 SCALE LABEL INFO'!$A$2:$A$65,0))="","",INDEX('40-15 SCALE LABEL INFO'!I$2:I$65,MATCH($A258,'40-15 SCALE LABEL INFO'!$A$2:$A$65,0))),"not found"),IF(F257="not found","not found",IF(F257="","","ditto"))))</f>
        <v/>
      </c>
      <c r="G258" s="779" t="str">
        <f>IF($A258="","",IF(NOT($A258=$A257),IFERROR(IF(INDEX('40-15 SCALE LABEL INFO'!J$2:J$65,MATCH($A258,'40-15 SCALE LABEL INFO'!$A$2:$A$65,0))="","",INDEX('40-15 SCALE LABEL INFO'!J$2:J$65,MATCH($A258,'40-15 SCALE LABEL INFO'!$A$2:$A$65,0))),"not found"),IF(G257="not found","not found",IF(G257="","","ditto"))))</f>
        <v/>
      </c>
      <c r="H258" s="772" t="str">
        <f>IF($A258="","",IF(NOT($A258=$A257),IFERROR(IF(INDEX('40-15 SCALE LABEL INFO'!K$2:K$65,MATCH($A258,'40-15 SCALE LABEL INFO'!$A$2:$A$65,0))="","",INDEX('40-15 SCALE LABEL INFO'!K$2:K$65,MATCH($A258,'40-15 SCALE LABEL INFO'!$A$2:$A$65,0))),"not found"),IF(H257="not found","not found",IF(H257="","","ditto"))))</f>
        <v/>
      </c>
    </row>
    <row r="259" spans="1:8" x14ac:dyDescent="0.35">
      <c r="A259" s="699"/>
      <c r="B259" s="768"/>
      <c r="C259" s="768"/>
      <c r="D259" s="768"/>
      <c r="E259" s="775"/>
      <c r="F259" s="778" t="str">
        <f>IF($A259="","",IF(NOT($A259=$A258),IFERROR(IF(INDEX('40-15 SCALE LABEL INFO'!I$2:I$65,MATCH($A259,'40-15 SCALE LABEL INFO'!$A$2:$A$65,0))="","",INDEX('40-15 SCALE LABEL INFO'!I$2:I$65,MATCH($A259,'40-15 SCALE LABEL INFO'!$A$2:$A$65,0))),"not found"),IF(F258="not found","not found",IF(F258="","","ditto"))))</f>
        <v/>
      </c>
      <c r="G259" s="779" t="str">
        <f>IF($A259="","",IF(NOT($A259=$A258),IFERROR(IF(INDEX('40-15 SCALE LABEL INFO'!J$2:J$65,MATCH($A259,'40-15 SCALE LABEL INFO'!$A$2:$A$65,0))="","",INDEX('40-15 SCALE LABEL INFO'!J$2:J$65,MATCH($A259,'40-15 SCALE LABEL INFO'!$A$2:$A$65,0))),"not found"),IF(G258="not found","not found",IF(G258="","","ditto"))))</f>
        <v/>
      </c>
      <c r="H259" s="772" t="str">
        <f>IF($A259="","",IF(NOT($A259=$A258),IFERROR(IF(INDEX('40-15 SCALE LABEL INFO'!K$2:K$65,MATCH($A259,'40-15 SCALE LABEL INFO'!$A$2:$A$65,0))="","",INDEX('40-15 SCALE LABEL INFO'!K$2:K$65,MATCH($A259,'40-15 SCALE LABEL INFO'!$A$2:$A$65,0))),"not found"),IF(H258="not found","not found",IF(H258="","","ditto"))))</f>
        <v/>
      </c>
    </row>
    <row r="260" spans="1:8" x14ac:dyDescent="0.35">
      <c r="A260" s="699"/>
      <c r="B260" s="768"/>
      <c r="C260" s="768"/>
      <c r="D260" s="768"/>
      <c r="E260" s="775"/>
      <c r="F260" s="778" t="str">
        <f>IF($A260="","",IF(NOT($A260=$A259),IFERROR(IF(INDEX('40-15 SCALE LABEL INFO'!I$2:I$65,MATCH($A260,'40-15 SCALE LABEL INFO'!$A$2:$A$65,0))="","",INDEX('40-15 SCALE LABEL INFO'!I$2:I$65,MATCH($A260,'40-15 SCALE LABEL INFO'!$A$2:$A$65,0))),"not found"),IF(F259="not found","not found",IF(F259="","","ditto"))))</f>
        <v/>
      </c>
      <c r="G260" s="779" t="str">
        <f>IF($A260="","",IF(NOT($A260=$A259),IFERROR(IF(INDEX('40-15 SCALE LABEL INFO'!J$2:J$65,MATCH($A260,'40-15 SCALE LABEL INFO'!$A$2:$A$65,0))="","",INDEX('40-15 SCALE LABEL INFO'!J$2:J$65,MATCH($A260,'40-15 SCALE LABEL INFO'!$A$2:$A$65,0))),"not found"),IF(G259="not found","not found",IF(G259="","","ditto"))))</f>
        <v/>
      </c>
      <c r="H260" s="772" t="str">
        <f>IF($A260="","",IF(NOT($A260=$A259),IFERROR(IF(INDEX('40-15 SCALE LABEL INFO'!K$2:K$65,MATCH($A260,'40-15 SCALE LABEL INFO'!$A$2:$A$65,0))="","",INDEX('40-15 SCALE LABEL INFO'!K$2:K$65,MATCH($A260,'40-15 SCALE LABEL INFO'!$A$2:$A$65,0))),"not found"),IF(H259="not found","not found",IF(H259="","","ditto"))))</f>
        <v/>
      </c>
    </row>
    <row r="261" spans="1:8" x14ac:dyDescent="0.35">
      <c r="A261" s="699"/>
      <c r="B261" s="768"/>
      <c r="C261" s="768"/>
      <c r="D261" s="768"/>
      <c r="E261" s="775"/>
      <c r="F261" s="778" t="str">
        <f>IF($A261="","",IF(NOT($A261=$A260),IFERROR(IF(INDEX('40-15 SCALE LABEL INFO'!I$2:I$65,MATCH($A261,'40-15 SCALE LABEL INFO'!$A$2:$A$65,0))="","",INDEX('40-15 SCALE LABEL INFO'!I$2:I$65,MATCH($A261,'40-15 SCALE LABEL INFO'!$A$2:$A$65,0))),"not found"),IF(F260="not found","not found",IF(F260="","","ditto"))))</f>
        <v/>
      </c>
      <c r="G261" s="779" t="str">
        <f>IF($A261="","",IF(NOT($A261=$A260),IFERROR(IF(INDEX('40-15 SCALE LABEL INFO'!J$2:J$65,MATCH($A261,'40-15 SCALE LABEL INFO'!$A$2:$A$65,0))="","",INDEX('40-15 SCALE LABEL INFO'!J$2:J$65,MATCH($A261,'40-15 SCALE LABEL INFO'!$A$2:$A$65,0))),"not found"),IF(G260="not found","not found",IF(G260="","","ditto"))))</f>
        <v/>
      </c>
      <c r="H261" s="772" t="str">
        <f>IF($A261="","",IF(NOT($A261=$A260),IFERROR(IF(INDEX('40-15 SCALE LABEL INFO'!K$2:K$65,MATCH($A261,'40-15 SCALE LABEL INFO'!$A$2:$A$65,0))="","",INDEX('40-15 SCALE LABEL INFO'!K$2:K$65,MATCH($A261,'40-15 SCALE LABEL INFO'!$A$2:$A$65,0))),"not found"),IF(H260="not found","not found",IF(H260="","","ditto"))))</f>
        <v/>
      </c>
    </row>
    <row r="262" spans="1:8" x14ac:dyDescent="0.35">
      <c r="A262" s="699"/>
      <c r="B262" s="768"/>
      <c r="C262" s="768"/>
      <c r="D262" s="768"/>
      <c r="E262" s="775"/>
      <c r="F262" s="778" t="str">
        <f>IF($A262="","",IF(NOT($A262=$A261),IFERROR(IF(INDEX('40-15 SCALE LABEL INFO'!I$2:I$65,MATCH($A262,'40-15 SCALE LABEL INFO'!$A$2:$A$65,0))="","",INDEX('40-15 SCALE LABEL INFO'!I$2:I$65,MATCH($A262,'40-15 SCALE LABEL INFO'!$A$2:$A$65,0))),"not found"),IF(F261="not found","not found",IF(F261="","","ditto"))))</f>
        <v/>
      </c>
      <c r="G262" s="779" t="str">
        <f>IF($A262="","",IF(NOT($A262=$A261),IFERROR(IF(INDEX('40-15 SCALE LABEL INFO'!J$2:J$65,MATCH($A262,'40-15 SCALE LABEL INFO'!$A$2:$A$65,0))="","",INDEX('40-15 SCALE LABEL INFO'!J$2:J$65,MATCH($A262,'40-15 SCALE LABEL INFO'!$A$2:$A$65,0))),"not found"),IF(G261="not found","not found",IF(G261="","","ditto"))))</f>
        <v/>
      </c>
      <c r="H262" s="772" t="str">
        <f>IF($A262="","",IF(NOT($A262=$A261),IFERROR(IF(INDEX('40-15 SCALE LABEL INFO'!K$2:K$65,MATCH($A262,'40-15 SCALE LABEL INFO'!$A$2:$A$65,0))="","",INDEX('40-15 SCALE LABEL INFO'!K$2:K$65,MATCH($A262,'40-15 SCALE LABEL INFO'!$A$2:$A$65,0))),"not found"),IF(H261="not found","not found",IF(H261="","","ditto"))))</f>
        <v/>
      </c>
    </row>
    <row r="263" spans="1:8" x14ac:dyDescent="0.35">
      <c r="A263" s="699"/>
      <c r="B263" s="768"/>
      <c r="C263" s="768"/>
      <c r="D263" s="768"/>
      <c r="E263" s="775"/>
      <c r="F263" s="778" t="str">
        <f>IF($A263="","",IF(NOT($A263=$A262),IFERROR(IF(INDEX('40-15 SCALE LABEL INFO'!I$2:I$65,MATCH($A263,'40-15 SCALE LABEL INFO'!$A$2:$A$65,0))="","",INDEX('40-15 SCALE LABEL INFO'!I$2:I$65,MATCH($A263,'40-15 SCALE LABEL INFO'!$A$2:$A$65,0))),"not found"),IF(F262="not found","not found",IF(F262="","","ditto"))))</f>
        <v/>
      </c>
      <c r="G263" s="779" t="str">
        <f>IF($A263="","",IF(NOT($A263=$A262),IFERROR(IF(INDEX('40-15 SCALE LABEL INFO'!J$2:J$65,MATCH($A263,'40-15 SCALE LABEL INFO'!$A$2:$A$65,0))="","",INDEX('40-15 SCALE LABEL INFO'!J$2:J$65,MATCH($A263,'40-15 SCALE LABEL INFO'!$A$2:$A$65,0))),"not found"),IF(G262="not found","not found",IF(G262="","","ditto"))))</f>
        <v/>
      </c>
      <c r="H263" s="772" t="str">
        <f>IF($A263="","",IF(NOT($A263=$A262),IFERROR(IF(INDEX('40-15 SCALE LABEL INFO'!K$2:K$65,MATCH($A263,'40-15 SCALE LABEL INFO'!$A$2:$A$65,0))="","",INDEX('40-15 SCALE LABEL INFO'!K$2:K$65,MATCH($A263,'40-15 SCALE LABEL INFO'!$A$2:$A$65,0))),"not found"),IF(H262="not found","not found",IF(H262="","","ditto"))))</f>
        <v/>
      </c>
    </row>
    <row r="264" spans="1:8" x14ac:dyDescent="0.35">
      <c r="A264" s="699"/>
      <c r="B264" s="768"/>
      <c r="C264" s="768"/>
      <c r="D264" s="768"/>
      <c r="E264" s="775"/>
      <c r="F264" s="778" t="str">
        <f>IF($A264="","",IF(NOT($A264=$A263),IFERROR(IF(INDEX('40-15 SCALE LABEL INFO'!I$2:I$65,MATCH($A264,'40-15 SCALE LABEL INFO'!$A$2:$A$65,0))="","",INDEX('40-15 SCALE LABEL INFO'!I$2:I$65,MATCH($A264,'40-15 SCALE LABEL INFO'!$A$2:$A$65,0))),"not found"),IF(F263="not found","not found",IF(F263="","","ditto"))))</f>
        <v/>
      </c>
      <c r="G264" s="779" t="str">
        <f>IF($A264="","",IF(NOT($A264=$A263),IFERROR(IF(INDEX('40-15 SCALE LABEL INFO'!J$2:J$65,MATCH($A264,'40-15 SCALE LABEL INFO'!$A$2:$A$65,0))="","",INDEX('40-15 SCALE LABEL INFO'!J$2:J$65,MATCH($A264,'40-15 SCALE LABEL INFO'!$A$2:$A$65,0))),"not found"),IF(G263="not found","not found",IF(G263="","","ditto"))))</f>
        <v/>
      </c>
      <c r="H264" s="772" t="str">
        <f>IF($A264="","",IF(NOT($A264=$A263),IFERROR(IF(INDEX('40-15 SCALE LABEL INFO'!K$2:K$65,MATCH($A264,'40-15 SCALE LABEL INFO'!$A$2:$A$65,0))="","",INDEX('40-15 SCALE LABEL INFO'!K$2:K$65,MATCH($A264,'40-15 SCALE LABEL INFO'!$A$2:$A$65,0))),"not found"),IF(H263="not found","not found",IF(H263="","","ditto"))))</f>
        <v/>
      </c>
    </row>
    <row r="265" spans="1:8" x14ac:dyDescent="0.35">
      <c r="A265" s="699"/>
      <c r="B265" s="768"/>
      <c r="C265" s="768"/>
      <c r="D265" s="768"/>
      <c r="E265" s="775"/>
      <c r="F265" s="778" t="str">
        <f>IF($A265="","",IF(NOT($A265=$A264),IFERROR(IF(INDEX('40-15 SCALE LABEL INFO'!I$2:I$65,MATCH($A265,'40-15 SCALE LABEL INFO'!$A$2:$A$65,0))="","",INDEX('40-15 SCALE LABEL INFO'!I$2:I$65,MATCH($A265,'40-15 SCALE LABEL INFO'!$A$2:$A$65,0))),"not found"),IF(F264="not found","not found",IF(F264="","","ditto"))))</f>
        <v/>
      </c>
      <c r="G265" s="779" t="str">
        <f>IF($A265="","",IF(NOT($A265=$A264),IFERROR(IF(INDEX('40-15 SCALE LABEL INFO'!J$2:J$65,MATCH($A265,'40-15 SCALE LABEL INFO'!$A$2:$A$65,0))="","",INDEX('40-15 SCALE LABEL INFO'!J$2:J$65,MATCH($A265,'40-15 SCALE LABEL INFO'!$A$2:$A$65,0))),"not found"),IF(G264="not found","not found",IF(G264="","","ditto"))))</f>
        <v/>
      </c>
      <c r="H265" s="772" t="str">
        <f>IF($A265="","",IF(NOT($A265=$A264),IFERROR(IF(INDEX('40-15 SCALE LABEL INFO'!K$2:K$65,MATCH($A265,'40-15 SCALE LABEL INFO'!$A$2:$A$65,0))="","",INDEX('40-15 SCALE LABEL INFO'!K$2:K$65,MATCH($A265,'40-15 SCALE LABEL INFO'!$A$2:$A$65,0))),"not found"),IF(H264="not found","not found",IF(H264="","","ditto"))))</f>
        <v/>
      </c>
    </row>
    <row r="266" spans="1:8" x14ac:dyDescent="0.35">
      <c r="A266" s="699"/>
      <c r="B266" s="768"/>
      <c r="C266" s="768"/>
      <c r="D266" s="768"/>
      <c r="E266" s="775"/>
      <c r="F266" s="778" t="str">
        <f>IF($A266="","",IF(NOT($A266=$A265),IFERROR(IF(INDEX('40-15 SCALE LABEL INFO'!I$2:I$65,MATCH($A266,'40-15 SCALE LABEL INFO'!$A$2:$A$65,0))="","",INDEX('40-15 SCALE LABEL INFO'!I$2:I$65,MATCH($A266,'40-15 SCALE LABEL INFO'!$A$2:$A$65,0))),"not found"),IF(F265="not found","not found",IF(F265="","","ditto"))))</f>
        <v/>
      </c>
      <c r="G266" s="779" t="str">
        <f>IF($A266="","",IF(NOT($A266=$A265),IFERROR(IF(INDEX('40-15 SCALE LABEL INFO'!J$2:J$65,MATCH($A266,'40-15 SCALE LABEL INFO'!$A$2:$A$65,0))="","",INDEX('40-15 SCALE LABEL INFO'!J$2:J$65,MATCH($A266,'40-15 SCALE LABEL INFO'!$A$2:$A$65,0))),"not found"),IF(G265="not found","not found",IF(G265="","","ditto"))))</f>
        <v/>
      </c>
      <c r="H266" s="772" t="str">
        <f>IF($A266="","",IF(NOT($A266=$A265),IFERROR(IF(INDEX('40-15 SCALE LABEL INFO'!K$2:K$65,MATCH($A266,'40-15 SCALE LABEL INFO'!$A$2:$A$65,0))="","",INDEX('40-15 SCALE LABEL INFO'!K$2:K$65,MATCH($A266,'40-15 SCALE LABEL INFO'!$A$2:$A$65,0))),"not found"),IF(H265="not found","not found",IF(H265="","","ditto"))))</f>
        <v/>
      </c>
    </row>
    <row r="267" spans="1:8" x14ac:dyDescent="0.35">
      <c r="A267" s="699"/>
      <c r="B267" s="768"/>
      <c r="C267" s="768"/>
      <c r="D267" s="768"/>
      <c r="E267" s="775"/>
      <c r="F267" s="778" t="str">
        <f>IF($A267="","",IF(NOT($A267=$A266),IFERROR(IF(INDEX('40-15 SCALE LABEL INFO'!I$2:I$65,MATCH($A267,'40-15 SCALE LABEL INFO'!$A$2:$A$65,0))="","",INDEX('40-15 SCALE LABEL INFO'!I$2:I$65,MATCH($A267,'40-15 SCALE LABEL INFO'!$A$2:$A$65,0))),"not found"),IF(F266="not found","not found",IF(F266="","","ditto"))))</f>
        <v/>
      </c>
      <c r="G267" s="779" t="str">
        <f>IF($A267="","",IF(NOT($A267=$A266),IFERROR(IF(INDEX('40-15 SCALE LABEL INFO'!J$2:J$65,MATCH($A267,'40-15 SCALE LABEL INFO'!$A$2:$A$65,0))="","",INDEX('40-15 SCALE LABEL INFO'!J$2:J$65,MATCH($A267,'40-15 SCALE LABEL INFO'!$A$2:$A$65,0))),"not found"),IF(G266="not found","not found",IF(G266="","","ditto"))))</f>
        <v/>
      </c>
      <c r="H267" s="772" t="str">
        <f>IF($A267="","",IF(NOT($A267=$A266),IFERROR(IF(INDEX('40-15 SCALE LABEL INFO'!K$2:K$65,MATCH($A267,'40-15 SCALE LABEL INFO'!$A$2:$A$65,0))="","",INDEX('40-15 SCALE LABEL INFO'!K$2:K$65,MATCH($A267,'40-15 SCALE LABEL INFO'!$A$2:$A$65,0))),"not found"),IF(H266="not found","not found",IF(H266="","","ditto"))))</f>
        <v/>
      </c>
    </row>
    <row r="268" spans="1:8" x14ac:dyDescent="0.35">
      <c r="A268" s="699"/>
      <c r="B268" s="768"/>
      <c r="C268" s="768"/>
      <c r="D268" s="768"/>
      <c r="E268" s="775"/>
      <c r="F268" s="778" t="str">
        <f>IF($A268="","",IF(NOT($A268=$A267),IFERROR(IF(INDEX('40-15 SCALE LABEL INFO'!I$2:I$65,MATCH($A268,'40-15 SCALE LABEL INFO'!$A$2:$A$65,0))="","",INDEX('40-15 SCALE LABEL INFO'!I$2:I$65,MATCH($A268,'40-15 SCALE LABEL INFO'!$A$2:$A$65,0))),"not found"),IF(F267="not found","not found",IF(F267="","","ditto"))))</f>
        <v/>
      </c>
      <c r="G268" s="779" t="str">
        <f>IF($A268="","",IF(NOT($A268=$A267),IFERROR(IF(INDEX('40-15 SCALE LABEL INFO'!J$2:J$65,MATCH($A268,'40-15 SCALE LABEL INFO'!$A$2:$A$65,0))="","",INDEX('40-15 SCALE LABEL INFO'!J$2:J$65,MATCH($A268,'40-15 SCALE LABEL INFO'!$A$2:$A$65,0))),"not found"),IF(G267="not found","not found",IF(G267="","","ditto"))))</f>
        <v/>
      </c>
      <c r="H268" s="772" t="str">
        <f>IF($A268="","",IF(NOT($A268=$A267),IFERROR(IF(INDEX('40-15 SCALE LABEL INFO'!K$2:K$65,MATCH($A268,'40-15 SCALE LABEL INFO'!$A$2:$A$65,0))="","",INDEX('40-15 SCALE LABEL INFO'!K$2:K$65,MATCH($A268,'40-15 SCALE LABEL INFO'!$A$2:$A$65,0))),"not found"),IF(H267="not found","not found",IF(H267="","","ditto"))))</f>
        <v/>
      </c>
    </row>
    <row r="269" spans="1:8" x14ac:dyDescent="0.35">
      <c r="A269" s="699"/>
      <c r="B269" s="768"/>
      <c r="C269" s="768"/>
      <c r="D269" s="768"/>
      <c r="E269" s="775"/>
      <c r="F269" s="778" t="str">
        <f>IF($A269="","",IF(NOT($A269=$A268),IFERROR(IF(INDEX('40-15 SCALE LABEL INFO'!I$2:I$65,MATCH($A269,'40-15 SCALE LABEL INFO'!$A$2:$A$65,0))="","",INDEX('40-15 SCALE LABEL INFO'!I$2:I$65,MATCH($A269,'40-15 SCALE LABEL INFO'!$A$2:$A$65,0))),"not found"),IF(F268="not found","not found",IF(F268="","","ditto"))))</f>
        <v/>
      </c>
      <c r="G269" s="779" t="str">
        <f>IF($A269="","",IF(NOT($A269=$A268),IFERROR(IF(INDEX('40-15 SCALE LABEL INFO'!J$2:J$65,MATCH($A269,'40-15 SCALE LABEL INFO'!$A$2:$A$65,0))="","",INDEX('40-15 SCALE LABEL INFO'!J$2:J$65,MATCH($A269,'40-15 SCALE LABEL INFO'!$A$2:$A$65,0))),"not found"),IF(G268="not found","not found",IF(G268="","","ditto"))))</f>
        <v/>
      </c>
      <c r="H269" s="772" t="str">
        <f>IF($A269="","",IF(NOT($A269=$A268),IFERROR(IF(INDEX('40-15 SCALE LABEL INFO'!K$2:K$65,MATCH($A269,'40-15 SCALE LABEL INFO'!$A$2:$A$65,0))="","",INDEX('40-15 SCALE LABEL INFO'!K$2:K$65,MATCH($A269,'40-15 SCALE LABEL INFO'!$A$2:$A$65,0))),"not found"),IF(H268="not found","not found",IF(H268="","","ditto"))))</f>
        <v/>
      </c>
    </row>
    <row r="270" spans="1:8" x14ac:dyDescent="0.35">
      <c r="A270" s="699"/>
      <c r="B270" s="768"/>
      <c r="C270" s="768"/>
      <c r="D270" s="768"/>
      <c r="E270" s="775"/>
      <c r="F270" s="778" t="str">
        <f>IF($A270="","",IF(NOT($A270=$A269),IFERROR(IF(INDEX('40-15 SCALE LABEL INFO'!I$2:I$65,MATCH($A270,'40-15 SCALE LABEL INFO'!$A$2:$A$65,0))="","",INDEX('40-15 SCALE LABEL INFO'!I$2:I$65,MATCH($A270,'40-15 SCALE LABEL INFO'!$A$2:$A$65,0))),"not found"),IF(F269="not found","not found",IF(F269="","","ditto"))))</f>
        <v/>
      </c>
      <c r="G270" s="779" t="str">
        <f>IF($A270="","",IF(NOT($A270=$A269),IFERROR(IF(INDEX('40-15 SCALE LABEL INFO'!J$2:J$65,MATCH($A270,'40-15 SCALE LABEL INFO'!$A$2:$A$65,0))="","",INDEX('40-15 SCALE LABEL INFO'!J$2:J$65,MATCH($A270,'40-15 SCALE LABEL INFO'!$A$2:$A$65,0))),"not found"),IF(G269="not found","not found",IF(G269="","","ditto"))))</f>
        <v/>
      </c>
      <c r="H270" s="772" t="str">
        <f>IF($A270="","",IF(NOT($A270=$A269),IFERROR(IF(INDEX('40-15 SCALE LABEL INFO'!K$2:K$65,MATCH($A270,'40-15 SCALE LABEL INFO'!$A$2:$A$65,0))="","",INDEX('40-15 SCALE LABEL INFO'!K$2:K$65,MATCH($A270,'40-15 SCALE LABEL INFO'!$A$2:$A$65,0))),"not found"),IF(H269="not found","not found",IF(H269="","","ditto"))))</f>
        <v/>
      </c>
    </row>
    <row r="271" spans="1:8" x14ac:dyDescent="0.35">
      <c r="A271" s="699"/>
      <c r="B271" s="768"/>
      <c r="C271" s="768"/>
      <c r="D271" s="768"/>
      <c r="E271" s="775"/>
      <c r="F271" s="778" t="str">
        <f>IF($A271="","",IF(NOT($A271=$A270),IFERROR(IF(INDEX('40-15 SCALE LABEL INFO'!I$2:I$65,MATCH($A271,'40-15 SCALE LABEL INFO'!$A$2:$A$65,0))="","",INDEX('40-15 SCALE LABEL INFO'!I$2:I$65,MATCH($A271,'40-15 SCALE LABEL INFO'!$A$2:$A$65,0))),"not found"),IF(F270="not found","not found",IF(F270="","","ditto"))))</f>
        <v/>
      </c>
      <c r="G271" s="779" t="str">
        <f>IF($A271="","",IF(NOT($A271=$A270),IFERROR(IF(INDEX('40-15 SCALE LABEL INFO'!J$2:J$65,MATCH($A271,'40-15 SCALE LABEL INFO'!$A$2:$A$65,0))="","",INDEX('40-15 SCALE LABEL INFO'!J$2:J$65,MATCH($A271,'40-15 SCALE LABEL INFO'!$A$2:$A$65,0))),"not found"),IF(G270="not found","not found",IF(G270="","","ditto"))))</f>
        <v/>
      </c>
      <c r="H271" s="772" t="str">
        <f>IF($A271="","",IF(NOT($A271=$A270),IFERROR(IF(INDEX('40-15 SCALE LABEL INFO'!K$2:K$65,MATCH($A271,'40-15 SCALE LABEL INFO'!$A$2:$A$65,0))="","",INDEX('40-15 SCALE LABEL INFO'!K$2:K$65,MATCH($A271,'40-15 SCALE LABEL INFO'!$A$2:$A$65,0))),"not found"),IF(H270="not found","not found",IF(H270="","","ditto"))))</f>
        <v/>
      </c>
    </row>
    <row r="272" spans="1:8" x14ac:dyDescent="0.35">
      <c r="A272" s="699"/>
      <c r="B272" s="768"/>
      <c r="C272" s="768"/>
      <c r="D272" s="768"/>
      <c r="E272" s="775"/>
      <c r="F272" s="778" t="str">
        <f>IF($A272="","",IF(NOT($A272=$A271),IFERROR(IF(INDEX('40-15 SCALE LABEL INFO'!I$2:I$65,MATCH($A272,'40-15 SCALE LABEL INFO'!$A$2:$A$65,0))="","",INDEX('40-15 SCALE LABEL INFO'!I$2:I$65,MATCH($A272,'40-15 SCALE LABEL INFO'!$A$2:$A$65,0))),"not found"),IF(F271="not found","not found",IF(F271="","","ditto"))))</f>
        <v/>
      </c>
      <c r="G272" s="779" t="str">
        <f>IF($A272="","",IF(NOT($A272=$A271),IFERROR(IF(INDEX('40-15 SCALE LABEL INFO'!J$2:J$65,MATCH($A272,'40-15 SCALE LABEL INFO'!$A$2:$A$65,0))="","",INDEX('40-15 SCALE LABEL INFO'!J$2:J$65,MATCH($A272,'40-15 SCALE LABEL INFO'!$A$2:$A$65,0))),"not found"),IF(G271="not found","not found",IF(G271="","","ditto"))))</f>
        <v/>
      </c>
      <c r="H272" s="772" t="str">
        <f>IF($A272="","",IF(NOT($A272=$A271),IFERROR(IF(INDEX('40-15 SCALE LABEL INFO'!K$2:K$65,MATCH($A272,'40-15 SCALE LABEL INFO'!$A$2:$A$65,0))="","",INDEX('40-15 SCALE LABEL INFO'!K$2:K$65,MATCH($A272,'40-15 SCALE LABEL INFO'!$A$2:$A$65,0))),"not found"),IF(H271="not found","not found",IF(H271="","","ditto"))))</f>
        <v/>
      </c>
    </row>
    <row r="273" spans="1:8" x14ac:dyDescent="0.35">
      <c r="A273" s="699"/>
      <c r="B273" s="768"/>
      <c r="C273" s="768"/>
      <c r="D273" s="768"/>
      <c r="E273" s="775"/>
      <c r="F273" s="778" t="str">
        <f>IF($A273="","",IF(NOT($A273=$A272),IFERROR(IF(INDEX('40-15 SCALE LABEL INFO'!I$2:I$65,MATCH($A273,'40-15 SCALE LABEL INFO'!$A$2:$A$65,0))="","",INDEX('40-15 SCALE LABEL INFO'!I$2:I$65,MATCH($A273,'40-15 SCALE LABEL INFO'!$A$2:$A$65,0))),"not found"),IF(F272="not found","not found",IF(F272="","","ditto"))))</f>
        <v/>
      </c>
      <c r="G273" s="779" t="str">
        <f>IF($A273="","",IF(NOT($A273=$A272),IFERROR(IF(INDEX('40-15 SCALE LABEL INFO'!J$2:J$65,MATCH($A273,'40-15 SCALE LABEL INFO'!$A$2:$A$65,0))="","",INDEX('40-15 SCALE LABEL INFO'!J$2:J$65,MATCH($A273,'40-15 SCALE LABEL INFO'!$A$2:$A$65,0))),"not found"),IF(G272="not found","not found",IF(G272="","","ditto"))))</f>
        <v/>
      </c>
      <c r="H273" s="772" t="str">
        <f>IF($A273="","",IF(NOT($A273=$A272),IFERROR(IF(INDEX('40-15 SCALE LABEL INFO'!K$2:K$65,MATCH($A273,'40-15 SCALE LABEL INFO'!$A$2:$A$65,0))="","",INDEX('40-15 SCALE LABEL INFO'!K$2:K$65,MATCH($A273,'40-15 SCALE LABEL INFO'!$A$2:$A$65,0))),"not found"),IF(H272="not found","not found",IF(H272="","","ditto"))))</f>
        <v/>
      </c>
    </row>
    <row r="274" spans="1:8" x14ac:dyDescent="0.35">
      <c r="A274" s="699"/>
      <c r="B274" s="768"/>
      <c r="C274" s="768"/>
      <c r="D274" s="768"/>
      <c r="E274" s="775"/>
      <c r="F274" s="778" t="str">
        <f>IF($A274="","",IF(NOT($A274=$A273),IFERROR(IF(INDEX('40-15 SCALE LABEL INFO'!I$2:I$65,MATCH($A274,'40-15 SCALE LABEL INFO'!$A$2:$A$65,0))="","",INDEX('40-15 SCALE LABEL INFO'!I$2:I$65,MATCH($A274,'40-15 SCALE LABEL INFO'!$A$2:$A$65,0))),"not found"),IF(F273="not found","not found",IF(F273="","","ditto"))))</f>
        <v/>
      </c>
      <c r="G274" s="779" t="str">
        <f>IF($A274="","",IF(NOT($A274=$A273),IFERROR(IF(INDEX('40-15 SCALE LABEL INFO'!J$2:J$65,MATCH($A274,'40-15 SCALE LABEL INFO'!$A$2:$A$65,0))="","",INDEX('40-15 SCALE LABEL INFO'!J$2:J$65,MATCH($A274,'40-15 SCALE LABEL INFO'!$A$2:$A$65,0))),"not found"),IF(G273="not found","not found",IF(G273="","","ditto"))))</f>
        <v/>
      </c>
      <c r="H274" s="772" t="str">
        <f>IF($A274="","",IF(NOT($A274=$A273),IFERROR(IF(INDEX('40-15 SCALE LABEL INFO'!K$2:K$65,MATCH($A274,'40-15 SCALE LABEL INFO'!$A$2:$A$65,0))="","",INDEX('40-15 SCALE LABEL INFO'!K$2:K$65,MATCH($A274,'40-15 SCALE LABEL INFO'!$A$2:$A$65,0))),"not found"),IF(H273="not found","not found",IF(H273="","","ditto"))))</f>
        <v/>
      </c>
    </row>
    <row r="275" spans="1:8" x14ac:dyDescent="0.35">
      <c r="A275" s="699"/>
      <c r="B275" s="768"/>
      <c r="C275" s="768"/>
      <c r="D275" s="768"/>
      <c r="E275" s="775"/>
      <c r="F275" s="778" t="str">
        <f>IF($A275="","",IF(NOT($A275=$A274),IFERROR(IF(INDEX('40-15 SCALE LABEL INFO'!I$2:I$65,MATCH($A275,'40-15 SCALE LABEL INFO'!$A$2:$A$65,0))="","",INDEX('40-15 SCALE LABEL INFO'!I$2:I$65,MATCH($A275,'40-15 SCALE LABEL INFO'!$A$2:$A$65,0))),"not found"),IF(F274="not found","not found",IF(F274="","","ditto"))))</f>
        <v/>
      </c>
      <c r="G275" s="779" t="str">
        <f>IF($A275="","",IF(NOT($A275=$A274),IFERROR(IF(INDEX('40-15 SCALE LABEL INFO'!J$2:J$65,MATCH($A275,'40-15 SCALE LABEL INFO'!$A$2:$A$65,0))="","",INDEX('40-15 SCALE LABEL INFO'!J$2:J$65,MATCH($A275,'40-15 SCALE LABEL INFO'!$A$2:$A$65,0))),"not found"),IF(G274="not found","not found",IF(G274="","","ditto"))))</f>
        <v/>
      </c>
      <c r="H275" s="772" t="str">
        <f>IF($A275="","",IF(NOT($A275=$A274),IFERROR(IF(INDEX('40-15 SCALE LABEL INFO'!K$2:K$65,MATCH($A275,'40-15 SCALE LABEL INFO'!$A$2:$A$65,0))="","",INDEX('40-15 SCALE LABEL INFO'!K$2:K$65,MATCH($A275,'40-15 SCALE LABEL INFO'!$A$2:$A$65,0))),"not found"),IF(H274="not found","not found",IF(H274="","","ditto"))))</f>
        <v/>
      </c>
    </row>
    <row r="276" spans="1:8" x14ac:dyDescent="0.35">
      <c r="A276" s="699"/>
      <c r="B276" s="768"/>
      <c r="C276" s="768"/>
      <c r="D276" s="768"/>
      <c r="E276" s="775"/>
      <c r="F276" s="778" t="str">
        <f>IF($A276="","",IF(NOT($A276=$A275),IFERROR(IF(INDEX('40-15 SCALE LABEL INFO'!I$2:I$65,MATCH($A276,'40-15 SCALE LABEL INFO'!$A$2:$A$65,0))="","",INDEX('40-15 SCALE LABEL INFO'!I$2:I$65,MATCH($A276,'40-15 SCALE LABEL INFO'!$A$2:$A$65,0))),"not found"),IF(F275="not found","not found",IF(F275="","","ditto"))))</f>
        <v/>
      </c>
      <c r="G276" s="779" t="str">
        <f>IF($A276="","",IF(NOT($A276=$A275),IFERROR(IF(INDEX('40-15 SCALE LABEL INFO'!J$2:J$65,MATCH($A276,'40-15 SCALE LABEL INFO'!$A$2:$A$65,0))="","",INDEX('40-15 SCALE LABEL INFO'!J$2:J$65,MATCH($A276,'40-15 SCALE LABEL INFO'!$A$2:$A$65,0))),"not found"),IF(G275="not found","not found",IF(G275="","","ditto"))))</f>
        <v/>
      </c>
      <c r="H276" s="772" t="str">
        <f>IF($A276="","",IF(NOT($A276=$A275),IFERROR(IF(INDEX('40-15 SCALE LABEL INFO'!K$2:K$65,MATCH($A276,'40-15 SCALE LABEL INFO'!$A$2:$A$65,0))="","",INDEX('40-15 SCALE LABEL INFO'!K$2:K$65,MATCH($A276,'40-15 SCALE LABEL INFO'!$A$2:$A$65,0))),"not found"),IF(H275="not found","not found",IF(H275="","","ditto"))))</f>
        <v/>
      </c>
    </row>
    <row r="277" spans="1:8" x14ac:dyDescent="0.35">
      <c r="A277" s="699"/>
      <c r="B277" s="768"/>
      <c r="C277" s="768"/>
      <c r="D277" s="768"/>
      <c r="E277" s="775"/>
      <c r="F277" s="778" t="str">
        <f>IF($A277="","",IF(NOT($A277=$A276),IFERROR(IF(INDEX('40-15 SCALE LABEL INFO'!I$2:I$65,MATCH($A277,'40-15 SCALE LABEL INFO'!$A$2:$A$65,0))="","",INDEX('40-15 SCALE LABEL INFO'!I$2:I$65,MATCH($A277,'40-15 SCALE LABEL INFO'!$A$2:$A$65,0))),"not found"),IF(F276="not found","not found",IF(F276="","","ditto"))))</f>
        <v/>
      </c>
      <c r="G277" s="779" t="str">
        <f>IF($A277="","",IF(NOT($A277=$A276),IFERROR(IF(INDEX('40-15 SCALE LABEL INFO'!J$2:J$65,MATCH($A277,'40-15 SCALE LABEL INFO'!$A$2:$A$65,0))="","",INDEX('40-15 SCALE LABEL INFO'!J$2:J$65,MATCH($A277,'40-15 SCALE LABEL INFO'!$A$2:$A$65,0))),"not found"),IF(G276="not found","not found",IF(G276="","","ditto"))))</f>
        <v/>
      </c>
      <c r="H277" s="772" t="str">
        <f>IF($A277="","",IF(NOT($A277=$A276),IFERROR(IF(INDEX('40-15 SCALE LABEL INFO'!K$2:K$65,MATCH($A277,'40-15 SCALE LABEL INFO'!$A$2:$A$65,0))="","",INDEX('40-15 SCALE LABEL INFO'!K$2:K$65,MATCH($A277,'40-15 SCALE LABEL INFO'!$A$2:$A$65,0))),"not found"),IF(H276="not found","not found",IF(H276="","","ditto"))))</f>
        <v/>
      </c>
    </row>
    <row r="278" spans="1:8" x14ac:dyDescent="0.35">
      <c r="A278" s="699"/>
      <c r="B278" s="768"/>
      <c r="C278" s="768"/>
      <c r="D278" s="768"/>
      <c r="E278" s="775"/>
      <c r="F278" s="778" t="str">
        <f>IF($A278="","",IF(NOT($A278=$A277),IFERROR(IF(INDEX('40-15 SCALE LABEL INFO'!I$2:I$65,MATCH($A278,'40-15 SCALE LABEL INFO'!$A$2:$A$65,0))="","",INDEX('40-15 SCALE LABEL INFO'!I$2:I$65,MATCH($A278,'40-15 SCALE LABEL INFO'!$A$2:$A$65,0))),"not found"),IF(F277="not found","not found",IF(F277="","","ditto"))))</f>
        <v/>
      </c>
      <c r="G278" s="779" t="str">
        <f>IF($A278="","",IF(NOT($A278=$A277),IFERROR(IF(INDEX('40-15 SCALE LABEL INFO'!J$2:J$65,MATCH($A278,'40-15 SCALE LABEL INFO'!$A$2:$A$65,0))="","",INDEX('40-15 SCALE LABEL INFO'!J$2:J$65,MATCH($A278,'40-15 SCALE LABEL INFO'!$A$2:$A$65,0))),"not found"),IF(G277="not found","not found",IF(G277="","","ditto"))))</f>
        <v/>
      </c>
      <c r="H278" s="772" t="str">
        <f>IF($A278="","",IF(NOT($A278=$A277),IFERROR(IF(INDEX('40-15 SCALE LABEL INFO'!K$2:K$65,MATCH($A278,'40-15 SCALE LABEL INFO'!$A$2:$A$65,0))="","",INDEX('40-15 SCALE LABEL INFO'!K$2:K$65,MATCH($A278,'40-15 SCALE LABEL INFO'!$A$2:$A$65,0))),"not found"),IF(H277="not found","not found",IF(H277="","","ditto"))))</f>
        <v/>
      </c>
    </row>
    <row r="279" spans="1:8" x14ac:dyDescent="0.35">
      <c r="A279" s="699"/>
      <c r="B279" s="768"/>
      <c r="C279" s="768"/>
      <c r="D279" s="768"/>
      <c r="E279" s="775"/>
      <c r="F279" s="778" t="str">
        <f>IF($A279="","",IF(NOT($A279=$A278),IFERROR(IF(INDEX('40-15 SCALE LABEL INFO'!I$2:I$65,MATCH($A279,'40-15 SCALE LABEL INFO'!$A$2:$A$65,0))="","",INDEX('40-15 SCALE LABEL INFO'!I$2:I$65,MATCH($A279,'40-15 SCALE LABEL INFO'!$A$2:$A$65,0))),"not found"),IF(F278="not found","not found",IF(F278="","","ditto"))))</f>
        <v/>
      </c>
      <c r="G279" s="779" t="str">
        <f>IF($A279="","",IF(NOT($A279=$A278),IFERROR(IF(INDEX('40-15 SCALE LABEL INFO'!J$2:J$65,MATCH($A279,'40-15 SCALE LABEL INFO'!$A$2:$A$65,0))="","",INDEX('40-15 SCALE LABEL INFO'!J$2:J$65,MATCH($A279,'40-15 SCALE LABEL INFO'!$A$2:$A$65,0))),"not found"),IF(G278="not found","not found",IF(G278="","","ditto"))))</f>
        <v/>
      </c>
      <c r="H279" s="772" t="str">
        <f>IF($A279="","",IF(NOT($A279=$A278),IFERROR(IF(INDEX('40-15 SCALE LABEL INFO'!K$2:K$65,MATCH($A279,'40-15 SCALE LABEL INFO'!$A$2:$A$65,0))="","",INDEX('40-15 SCALE LABEL INFO'!K$2:K$65,MATCH($A279,'40-15 SCALE LABEL INFO'!$A$2:$A$65,0))),"not found"),IF(H278="not found","not found",IF(H278="","","ditto"))))</f>
        <v/>
      </c>
    </row>
    <row r="280" spans="1:8" x14ac:dyDescent="0.35">
      <c r="A280" s="699"/>
      <c r="B280" s="768"/>
      <c r="C280" s="768"/>
      <c r="D280" s="768"/>
      <c r="E280" s="775"/>
      <c r="F280" s="778" t="str">
        <f>IF($A280="","",IF(NOT($A280=$A279),IFERROR(IF(INDEX('40-15 SCALE LABEL INFO'!I$2:I$65,MATCH($A280,'40-15 SCALE LABEL INFO'!$A$2:$A$65,0))="","",INDEX('40-15 SCALE LABEL INFO'!I$2:I$65,MATCH($A280,'40-15 SCALE LABEL INFO'!$A$2:$A$65,0))),"not found"),IF(F279="not found","not found",IF(F279="","","ditto"))))</f>
        <v/>
      </c>
      <c r="G280" s="779" t="str">
        <f>IF($A280="","",IF(NOT($A280=$A279),IFERROR(IF(INDEX('40-15 SCALE LABEL INFO'!J$2:J$65,MATCH($A280,'40-15 SCALE LABEL INFO'!$A$2:$A$65,0))="","",INDEX('40-15 SCALE LABEL INFO'!J$2:J$65,MATCH($A280,'40-15 SCALE LABEL INFO'!$A$2:$A$65,0))),"not found"),IF(G279="not found","not found",IF(G279="","","ditto"))))</f>
        <v/>
      </c>
      <c r="H280" s="772" t="str">
        <f>IF($A280="","",IF(NOT($A280=$A279),IFERROR(IF(INDEX('40-15 SCALE LABEL INFO'!K$2:K$65,MATCH($A280,'40-15 SCALE LABEL INFO'!$A$2:$A$65,0))="","",INDEX('40-15 SCALE LABEL INFO'!K$2:K$65,MATCH($A280,'40-15 SCALE LABEL INFO'!$A$2:$A$65,0))),"not found"),IF(H279="not found","not found",IF(H279="","","ditto"))))</f>
        <v/>
      </c>
    </row>
    <row r="281" spans="1:8" x14ac:dyDescent="0.35">
      <c r="A281" s="699"/>
      <c r="B281" s="768"/>
      <c r="C281" s="768"/>
      <c r="D281" s="768"/>
      <c r="E281" s="775"/>
      <c r="F281" s="778" t="str">
        <f>IF($A281="","",IF(NOT($A281=$A280),IFERROR(IF(INDEX('40-15 SCALE LABEL INFO'!I$2:I$65,MATCH($A281,'40-15 SCALE LABEL INFO'!$A$2:$A$65,0))="","",INDEX('40-15 SCALE LABEL INFO'!I$2:I$65,MATCH($A281,'40-15 SCALE LABEL INFO'!$A$2:$A$65,0))),"not found"),IF(F280="not found","not found",IF(F280="","","ditto"))))</f>
        <v/>
      </c>
      <c r="G281" s="779" t="str">
        <f>IF($A281="","",IF(NOT($A281=$A280),IFERROR(IF(INDEX('40-15 SCALE LABEL INFO'!J$2:J$65,MATCH($A281,'40-15 SCALE LABEL INFO'!$A$2:$A$65,0))="","",INDEX('40-15 SCALE LABEL INFO'!J$2:J$65,MATCH($A281,'40-15 SCALE LABEL INFO'!$A$2:$A$65,0))),"not found"),IF(G280="not found","not found",IF(G280="","","ditto"))))</f>
        <v/>
      </c>
      <c r="H281" s="772" t="str">
        <f>IF($A281="","",IF(NOT($A281=$A280),IFERROR(IF(INDEX('40-15 SCALE LABEL INFO'!K$2:K$65,MATCH($A281,'40-15 SCALE LABEL INFO'!$A$2:$A$65,0))="","",INDEX('40-15 SCALE LABEL INFO'!K$2:K$65,MATCH($A281,'40-15 SCALE LABEL INFO'!$A$2:$A$65,0))),"not found"),IF(H280="not found","not found",IF(H280="","","ditto"))))</f>
        <v/>
      </c>
    </row>
    <row r="282" spans="1:8" x14ac:dyDescent="0.35">
      <c r="A282" s="699"/>
      <c r="B282" s="768"/>
      <c r="C282" s="768"/>
      <c r="D282" s="768"/>
      <c r="E282" s="775"/>
      <c r="F282" s="778" t="str">
        <f>IF($A282="","",IF(NOT($A282=$A281),IFERROR(IF(INDEX('40-15 SCALE LABEL INFO'!I$2:I$65,MATCH($A282,'40-15 SCALE LABEL INFO'!$A$2:$A$65,0))="","",INDEX('40-15 SCALE LABEL INFO'!I$2:I$65,MATCH($A282,'40-15 SCALE LABEL INFO'!$A$2:$A$65,0))),"not found"),IF(F281="not found","not found",IF(F281="","","ditto"))))</f>
        <v/>
      </c>
      <c r="G282" s="779" t="str">
        <f>IF($A282="","",IF(NOT($A282=$A281),IFERROR(IF(INDEX('40-15 SCALE LABEL INFO'!J$2:J$65,MATCH($A282,'40-15 SCALE LABEL INFO'!$A$2:$A$65,0))="","",INDEX('40-15 SCALE LABEL INFO'!J$2:J$65,MATCH($A282,'40-15 SCALE LABEL INFO'!$A$2:$A$65,0))),"not found"),IF(G281="not found","not found",IF(G281="","","ditto"))))</f>
        <v/>
      </c>
      <c r="H282" s="772" t="str">
        <f>IF($A282="","",IF(NOT($A282=$A281),IFERROR(IF(INDEX('40-15 SCALE LABEL INFO'!K$2:K$65,MATCH($A282,'40-15 SCALE LABEL INFO'!$A$2:$A$65,0))="","",INDEX('40-15 SCALE LABEL INFO'!K$2:K$65,MATCH($A282,'40-15 SCALE LABEL INFO'!$A$2:$A$65,0))),"not found"),IF(H281="not found","not found",IF(H281="","","ditto"))))</f>
        <v/>
      </c>
    </row>
    <row r="283" spans="1:8" x14ac:dyDescent="0.35">
      <c r="A283" s="699"/>
      <c r="B283" s="768"/>
      <c r="C283" s="768"/>
      <c r="D283" s="768"/>
      <c r="E283" s="775"/>
      <c r="F283" s="778" t="str">
        <f>IF($A283="","",IF(NOT($A283=$A282),IFERROR(IF(INDEX('40-15 SCALE LABEL INFO'!I$2:I$65,MATCH($A283,'40-15 SCALE LABEL INFO'!$A$2:$A$65,0))="","",INDEX('40-15 SCALE LABEL INFO'!I$2:I$65,MATCH($A283,'40-15 SCALE LABEL INFO'!$A$2:$A$65,0))),"not found"),IF(F282="not found","not found",IF(F282="","","ditto"))))</f>
        <v/>
      </c>
      <c r="G283" s="779" t="str">
        <f>IF($A283="","",IF(NOT($A283=$A282),IFERROR(IF(INDEX('40-15 SCALE LABEL INFO'!J$2:J$65,MATCH($A283,'40-15 SCALE LABEL INFO'!$A$2:$A$65,0))="","",INDEX('40-15 SCALE LABEL INFO'!J$2:J$65,MATCH($A283,'40-15 SCALE LABEL INFO'!$A$2:$A$65,0))),"not found"),IF(G282="not found","not found",IF(G282="","","ditto"))))</f>
        <v/>
      </c>
      <c r="H283" s="772" t="str">
        <f>IF($A283="","",IF(NOT($A283=$A282),IFERROR(IF(INDEX('40-15 SCALE LABEL INFO'!K$2:K$65,MATCH($A283,'40-15 SCALE LABEL INFO'!$A$2:$A$65,0))="","",INDEX('40-15 SCALE LABEL INFO'!K$2:K$65,MATCH($A283,'40-15 SCALE LABEL INFO'!$A$2:$A$65,0))),"not found"),IF(H282="not found","not found",IF(H282="","","ditto"))))</f>
        <v/>
      </c>
    </row>
    <row r="284" spans="1:8" x14ac:dyDescent="0.35">
      <c r="A284" s="699"/>
      <c r="B284" s="768"/>
      <c r="C284" s="768"/>
      <c r="D284" s="768"/>
      <c r="E284" s="775"/>
      <c r="F284" s="778" t="str">
        <f>IF($A284="","",IF(NOT($A284=$A283),IFERROR(IF(INDEX('40-15 SCALE LABEL INFO'!I$2:I$65,MATCH($A284,'40-15 SCALE LABEL INFO'!$A$2:$A$65,0))="","",INDEX('40-15 SCALE LABEL INFO'!I$2:I$65,MATCH($A284,'40-15 SCALE LABEL INFO'!$A$2:$A$65,0))),"not found"),IF(F283="not found","not found",IF(F283="","","ditto"))))</f>
        <v/>
      </c>
      <c r="G284" s="779" t="str">
        <f>IF($A284="","",IF(NOT($A284=$A283),IFERROR(IF(INDEX('40-15 SCALE LABEL INFO'!J$2:J$65,MATCH($A284,'40-15 SCALE LABEL INFO'!$A$2:$A$65,0))="","",INDEX('40-15 SCALE LABEL INFO'!J$2:J$65,MATCH($A284,'40-15 SCALE LABEL INFO'!$A$2:$A$65,0))),"not found"),IF(G283="not found","not found",IF(G283="","","ditto"))))</f>
        <v/>
      </c>
      <c r="H284" s="772" t="str">
        <f>IF($A284="","",IF(NOT($A284=$A283),IFERROR(IF(INDEX('40-15 SCALE LABEL INFO'!K$2:K$65,MATCH($A284,'40-15 SCALE LABEL INFO'!$A$2:$A$65,0))="","",INDEX('40-15 SCALE LABEL INFO'!K$2:K$65,MATCH($A284,'40-15 SCALE LABEL INFO'!$A$2:$A$65,0))),"not found"),IF(H283="not found","not found",IF(H283="","","ditto"))))</f>
        <v/>
      </c>
    </row>
    <row r="285" spans="1:8" x14ac:dyDescent="0.35">
      <c r="A285" s="699"/>
      <c r="B285" s="768"/>
      <c r="C285" s="768"/>
      <c r="D285" s="768"/>
      <c r="E285" s="775"/>
      <c r="F285" s="778" t="str">
        <f>IF($A285="","",IF(NOT($A285=$A284),IFERROR(IF(INDEX('40-15 SCALE LABEL INFO'!I$2:I$65,MATCH($A285,'40-15 SCALE LABEL INFO'!$A$2:$A$65,0))="","",INDEX('40-15 SCALE LABEL INFO'!I$2:I$65,MATCH($A285,'40-15 SCALE LABEL INFO'!$A$2:$A$65,0))),"not found"),IF(F284="not found","not found",IF(F284="","","ditto"))))</f>
        <v/>
      </c>
      <c r="G285" s="779" t="str">
        <f>IF($A285="","",IF(NOT($A285=$A284),IFERROR(IF(INDEX('40-15 SCALE LABEL INFO'!J$2:J$65,MATCH($A285,'40-15 SCALE LABEL INFO'!$A$2:$A$65,0))="","",INDEX('40-15 SCALE LABEL INFO'!J$2:J$65,MATCH($A285,'40-15 SCALE LABEL INFO'!$A$2:$A$65,0))),"not found"),IF(G284="not found","not found",IF(G284="","","ditto"))))</f>
        <v/>
      </c>
      <c r="H285" s="772" t="str">
        <f>IF($A285="","",IF(NOT($A285=$A284),IFERROR(IF(INDEX('40-15 SCALE LABEL INFO'!K$2:K$65,MATCH($A285,'40-15 SCALE LABEL INFO'!$A$2:$A$65,0))="","",INDEX('40-15 SCALE LABEL INFO'!K$2:K$65,MATCH($A285,'40-15 SCALE LABEL INFO'!$A$2:$A$65,0))),"not found"),IF(H284="not found","not found",IF(H284="","","ditto"))))</f>
        <v/>
      </c>
    </row>
    <row r="286" spans="1:8" x14ac:dyDescent="0.35">
      <c r="A286" s="699"/>
      <c r="B286" s="768"/>
      <c r="C286" s="768"/>
      <c r="D286" s="768"/>
      <c r="E286" s="775"/>
      <c r="F286" s="778" t="str">
        <f>IF($A286="","",IF(NOT($A286=$A285),IFERROR(IF(INDEX('40-15 SCALE LABEL INFO'!I$2:I$65,MATCH($A286,'40-15 SCALE LABEL INFO'!$A$2:$A$65,0))="","",INDEX('40-15 SCALE LABEL INFO'!I$2:I$65,MATCH($A286,'40-15 SCALE LABEL INFO'!$A$2:$A$65,0))),"not found"),IF(F285="not found","not found",IF(F285="","","ditto"))))</f>
        <v/>
      </c>
      <c r="G286" s="779" t="str">
        <f>IF($A286="","",IF(NOT($A286=$A285),IFERROR(IF(INDEX('40-15 SCALE LABEL INFO'!J$2:J$65,MATCH($A286,'40-15 SCALE LABEL INFO'!$A$2:$A$65,0))="","",INDEX('40-15 SCALE LABEL INFO'!J$2:J$65,MATCH($A286,'40-15 SCALE LABEL INFO'!$A$2:$A$65,0))),"not found"),IF(G285="not found","not found",IF(G285="","","ditto"))))</f>
        <v/>
      </c>
      <c r="H286" s="772" t="str">
        <f>IF($A286="","",IF(NOT($A286=$A285),IFERROR(IF(INDEX('40-15 SCALE LABEL INFO'!K$2:K$65,MATCH($A286,'40-15 SCALE LABEL INFO'!$A$2:$A$65,0))="","",INDEX('40-15 SCALE LABEL INFO'!K$2:K$65,MATCH($A286,'40-15 SCALE LABEL INFO'!$A$2:$A$65,0))),"not found"),IF(H285="not found","not found",IF(H285="","","ditto"))))</f>
        <v/>
      </c>
    </row>
    <row r="287" spans="1:8" x14ac:dyDescent="0.35">
      <c r="A287" s="699"/>
      <c r="B287" s="768"/>
      <c r="C287" s="768"/>
      <c r="D287" s="768"/>
      <c r="E287" s="775"/>
      <c r="F287" s="778" t="str">
        <f>IF($A287="","",IF(NOT($A287=$A286),IFERROR(IF(INDEX('40-15 SCALE LABEL INFO'!I$2:I$65,MATCH($A287,'40-15 SCALE LABEL INFO'!$A$2:$A$65,0))="","",INDEX('40-15 SCALE LABEL INFO'!I$2:I$65,MATCH($A287,'40-15 SCALE LABEL INFO'!$A$2:$A$65,0))),"not found"),IF(F286="not found","not found",IF(F286="","","ditto"))))</f>
        <v/>
      </c>
      <c r="G287" s="779" t="str">
        <f>IF($A287="","",IF(NOT($A287=$A286),IFERROR(IF(INDEX('40-15 SCALE LABEL INFO'!J$2:J$65,MATCH($A287,'40-15 SCALE LABEL INFO'!$A$2:$A$65,0))="","",INDEX('40-15 SCALE LABEL INFO'!J$2:J$65,MATCH($A287,'40-15 SCALE LABEL INFO'!$A$2:$A$65,0))),"not found"),IF(G286="not found","not found",IF(G286="","","ditto"))))</f>
        <v/>
      </c>
      <c r="H287" s="772" t="str">
        <f>IF($A287="","",IF(NOT($A287=$A286),IFERROR(IF(INDEX('40-15 SCALE LABEL INFO'!K$2:K$65,MATCH($A287,'40-15 SCALE LABEL INFO'!$A$2:$A$65,0))="","",INDEX('40-15 SCALE LABEL INFO'!K$2:K$65,MATCH($A287,'40-15 SCALE LABEL INFO'!$A$2:$A$65,0))),"not found"),IF(H286="not found","not found",IF(H286="","","ditto"))))</f>
        <v/>
      </c>
    </row>
    <row r="288" spans="1:8" x14ac:dyDescent="0.35">
      <c r="A288" s="699"/>
      <c r="B288" s="768"/>
      <c r="C288" s="768"/>
      <c r="D288" s="768"/>
      <c r="E288" s="775"/>
      <c r="F288" s="778" t="str">
        <f>IF($A288="","",IF(NOT($A288=$A287),IFERROR(IF(INDEX('40-15 SCALE LABEL INFO'!I$2:I$65,MATCH($A288,'40-15 SCALE LABEL INFO'!$A$2:$A$65,0))="","",INDEX('40-15 SCALE LABEL INFO'!I$2:I$65,MATCH($A288,'40-15 SCALE LABEL INFO'!$A$2:$A$65,0))),"not found"),IF(F287="not found","not found",IF(F287="","","ditto"))))</f>
        <v/>
      </c>
      <c r="G288" s="779" t="str">
        <f>IF($A288="","",IF(NOT($A288=$A287),IFERROR(IF(INDEX('40-15 SCALE LABEL INFO'!J$2:J$65,MATCH($A288,'40-15 SCALE LABEL INFO'!$A$2:$A$65,0))="","",INDEX('40-15 SCALE LABEL INFO'!J$2:J$65,MATCH($A288,'40-15 SCALE LABEL INFO'!$A$2:$A$65,0))),"not found"),IF(G287="not found","not found",IF(G287="","","ditto"))))</f>
        <v/>
      </c>
      <c r="H288" s="772" t="str">
        <f>IF($A288="","",IF(NOT($A288=$A287),IFERROR(IF(INDEX('40-15 SCALE LABEL INFO'!K$2:K$65,MATCH($A288,'40-15 SCALE LABEL INFO'!$A$2:$A$65,0))="","",INDEX('40-15 SCALE LABEL INFO'!K$2:K$65,MATCH($A288,'40-15 SCALE LABEL INFO'!$A$2:$A$65,0))),"not found"),IF(H287="not found","not found",IF(H287="","","ditto"))))</f>
        <v/>
      </c>
    </row>
    <row r="289" spans="1:8" x14ac:dyDescent="0.35">
      <c r="A289" s="699"/>
      <c r="B289" s="768"/>
      <c r="C289" s="768"/>
      <c r="D289" s="768"/>
      <c r="E289" s="775"/>
      <c r="F289" s="778" t="str">
        <f>IF($A289="","",IF(NOT($A289=$A288),IFERROR(IF(INDEX('40-15 SCALE LABEL INFO'!I$2:I$65,MATCH($A289,'40-15 SCALE LABEL INFO'!$A$2:$A$65,0))="","",INDEX('40-15 SCALE LABEL INFO'!I$2:I$65,MATCH($A289,'40-15 SCALE LABEL INFO'!$A$2:$A$65,0))),"not found"),IF(F288="not found","not found",IF(F288="","","ditto"))))</f>
        <v/>
      </c>
      <c r="G289" s="779" t="str">
        <f>IF($A289="","",IF(NOT($A289=$A288),IFERROR(IF(INDEX('40-15 SCALE LABEL INFO'!J$2:J$65,MATCH($A289,'40-15 SCALE LABEL INFO'!$A$2:$A$65,0))="","",INDEX('40-15 SCALE LABEL INFO'!J$2:J$65,MATCH($A289,'40-15 SCALE LABEL INFO'!$A$2:$A$65,0))),"not found"),IF(G288="not found","not found",IF(G288="","","ditto"))))</f>
        <v/>
      </c>
      <c r="H289" s="772" t="str">
        <f>IF($A289="","",IF(NOT($A289=$A288),IFERROR(IF(INDEX('40-15 SCALE LABEL INFO'!K$2:K$65,MATCH($A289,'40-15 SCALE LABEL INFO'!$A$2:$A$65,0))="","",INDEX('40-15 SCALE LABEL INFO'!K$2:K$65,MATCH($A289,'40-15 SCALE LABEL INFO'!$A$2:$A$65,0))),"not found"),IF(H288="not found","not found",IF(H288="","","ditto"))))</f>
        <v/>
      </c>
    </row>
    <row r="290" spans="1:8" x14ac:dyDescent="0.35">
      <c r="A290" s="699"/>
      <c r="B290" s="768"/>
      <c r="C290" s="768"/>
      <c r="D290" s="768"/>
      <c r="E290" s="775"/>
      <c r="F290" s="778" t="str">
        <f>IF($A290="","",IF(NOT($A290=$A289),IFERROR(IF(INDEX('40-15 SCALE LABEL INFO'!I$2:I$65,MATCH($A290,'40-15 SCALE LABEL INFO'!$A$2:$A$65,0))="","",INDEX('40-15 SCALE LABEL INFO'!I$2:I$65,MATCH($A290,'40-15 SCALE LABEL INFO'!$A$2:$A$65,0))),"not found"),IF(F289="not found","not found",IF(F289="","","ditto"))))</f>
        <v/>
      </c>
      <c r="G290" s="779" t="str">
        <f>IF($A290="","",IF(NOT($A290=$A289),IFERROR(IF(INDEX('40-15 SCALE LABEL INFO'!J$2:J$65,MATCH($A290,'40-15 SCALE LABEL INFO'!$A$2:$A$65,0))="","",INDEX('40-15 SCALE LABEL INFO'!J$2:J$65,MATCH($A290,'40-15 SCALE LABEL INFO'!$A$2:$A$65,0))),"not found"),IF(G289="not found","not found",IF(G289="","","ditto"))))</f>
        <v/>
      </c>
      <c r="H290" s="772" t="str">
        <f>IF($A290="","",IF(NOT($A290=$A289),IFERROR(IF(INDEX('40-15 SCALE LABEL INFO'!K$2:K$65,MATCH($A290,'40-15 SCALE LABEL INFO'!$A$2:$A$65,0))="","",INDEX('40-15 SCALE LABEL INFO'!K$2:K$65,MATCH($A290,'40-15 SCALE LABEL INFO'!$A$2:$A$65,0))),"not found"),IF(H289="not found","not found",IF(H289="","","ditto"))))</f>
        <v/>
      </c>
    </row>
    <row r="291" spans="1:8" x14ac:dyDescent="0.35">
      <c r="A291" s="699"/>
      <c r="B291" s="768"/>
      <c r="C291" s="768"/>
      <c r="D291" s="768"/>
      <c r="E291" s="775"/>
      <c r="F291" s="778" t="str">
        <f>IF($A291="","",IF(NOT($A291=$A290),IFERROR(IF(INDEX('40-15 SCALE LABEL INFO'!I$2:I$65,MATCH($A291,'40-15 SCALE LABEL INFO'!$A$2:$A$65,0))="","",INDEX('40-15 SCALE LABEL INFO'!I$2:I$65,MATCH($A291,'40-15 SCALE LABEL INFO'!$A$2:$A$65,0))),"not found"),IF(F290="not found","not found",IF(F290="","","ditto"))))</f>
        <v/>
      </c>
      <c r="G291" s="779" t="str">
        <f>IF($A291="","",IF(NOT($A291=$A290),IFERROR(IF(INDEX('40-15 SCALE LABEL INFO'!J$2:J$65,MATCH($A291,'40-15 SCALE LABEL INFO'!$A$2:$A$65,0))="","",INDEX('40-15 SCALE LABEL INFO'!J$2:J$65,MATCH($A291,'40-15 SCALE LABEL INFO'!$A$2:$A$65,0))),"not found"),IF(G290="not found","not found",IF(G290="","","ditto"))))</f>
        <v/>
      </c>
      <c r="H291" s="772" t="str">
        <f>IF($A291="","",IF(NOT($A291=$A290),IFERROR(IF(INDEX('40-15 SCALE LABEL INFO'!K$2:K$65,MATCH($A291,'40-15 SCALE LABEL INFO'!$A$2:$A$65,0))="","",INDEX('40-15 SCALE LABEL INFO'!K$2:K$65,MATCH($A291,'40-15 SCALE LABEL INFO'!$A$2:$A$65,0))),"not found"),IF(H290="not found","not found",IF(H290="","","ditto"))))</f>
        <v/>
      </c>
    </row>
    <row r="292" spans="1:8" x14ac:dyDescent="0.35">
      <c r="A292" s="699"/>
      <c r="B292" s="768"/>
      <c r="C292" s="768"/>
      <c r="D292" s="768"/>
      <c r="E292" s="775"/>
      <c r="F292" s="778" t="str">
        <f>IF($A292="","",IF(NOT($A292=$A291),IFERROR(IF(INDEX('40-15 SCALE LABEL INFO'!I$2:I$65,MATCH($A292,'40-15 SCALE LABEL INFO'!$A$2:$A$65,0))="","",INDEX('40-15 SCALE LABEL INFO'!I$2:I$65,MATCH($A292,'40-15 SCALE LABEL INFO'!$A$2:$A$65,0))),"not found"),IF(F291="not found","not found",IF(F291="","","ditto"))))</f>
        <v/>
      </c>
      <c r="G292" s="779" t="str">
        <f>IF($A292="","",IF(NOT($A292=$A291),IFERROR(IF(INDEX('40-15 SCALE LABEL INFO'!J$2:J$65,MATCH($A292,'40-15 SCALE LABEL INFO'!$A$2:$A$65,0))="","",INDEX('40-15 SCALE LABEL INFO'!J$2:J$65,MATCH($A292,'40-15 SCALE LABEL INFO'!$A$2:$A$65,0))),"not found"),IF(G291="not found","not found",IF(G291="","","ditto"))))</f>
        <v/>
      </c>
      <c r="H292" s="772" t="str">
        <f>IF($A292="","",IF(NOT($A292=$A291),IFERROR(IF(INDEX('40-15 SCALE LABEL INFO'!K$2:K$65,MATCH($A292,'40-15 SCALE LABEL INFO'!$A$2:$A$65,0))="","",INDEX('40-15 SCALE LABEL INFO'!K$2:K$65,MATCH($A292,'40-15 SCALE LABEL INFO'!$A$2:$A$65,0))),"not found"),IF(H291="not found","not found",IF(H291="","","ditto"))))</f>
        <v/>
      </c>
    </row>
    <row r="293" spans="1:8" x14ac:dyDescent="0.35">
      <c r="A293" s="699"/>
      <c r="B293" s="768"/>
      <c r="C293" s="768"/>
      <c r="D293" s="768"/>
      <c r="E293" s="775"/>
      <c r="F293" s="778" t="str">
        <f>IF($A293="","",IF(NOT($A293=$A292),IFERROR(IF(INDEX('40-15 SCALE LABEL INFO'!I$2:I$65,MATCH($A293,'40-15 SCALE LABEL INFO'!$A$2:$A$65,0))="","",INDEX('40-15 SCALE LABEL INFO'!I$2:I$65,MATCH($A293,'40-15 SCALE LABEL INFO'!$A$2:$A$65,0))),"not found"),IF(F292="not found","not found",IF(F292="","","ditto"))))</f>
        <v/>
      </c>
      <c r="G293" s="779" t="str">
        <f>IF($A293="","",IF(NOT($A293=$A292),IFERROR(IF(INDEX('40-15 SCALE LABEL INFO'!J$2:J$65,MATCH($A293,'40-15 SCALE LABEL INFO'!$A$2:$A$65,0))="","",INDEX('40-15 SCALE LABEL INFO'!J$2:J$65,MATCH($A293,'40-15 SCALE LABEL INFO'!$A$2:$A$65,0))),"not found"),IF(G292="not found","not found",IF(G292="","","ditto"))))</f>
        <v/>
      </c>
      <c r="H293" s="772" t="str">
        <f>IF($A293="","",IF(NOT($A293=$A292),IFERROR(IF(INDEX('40-15 SCALE LABEL INFO'!K$2:K$65,MATCH($A293,'40-15 SCALE LABEL INFO'!$A$2:$A$65,0))="","",INDEX('40-15 SCALE LABEL INFO'!K$2:K$65,MATCH($A293,'40-15 SCALE LABEL INFO'!$A$2:$A$65,0))),"not found"),IF(H292="not found","not found",IF(H292="","","ditto"))))</f>
        <v/>
      </c>
    </row>
    <row r="294" spans="1:8" x14ac:dyDescent="0.35">
      <c r="A294" s="699"/>
      <c r="B294" s="768"/>
      <c r="C294" s="768"/>
      <c r="D294" s="768"/>
      <c r="E294" s="775"/>
      <c r="F294" s="778" t="str">
        <f>IF($A294="","",IF(NOT($A294=$A293),IFERROR(IF(INDEX('40-15 SCALE LABEL INFO'!I$2:I$65,MATCH($A294,'40-15 SCALE LABEL INFO'!$A$2:$A$65,0))="","",INDEX('40-15 SCALE LABEL INFO'!I$2:I$65,MATCH($A294,'40-15 SCALE LABEL INFO'!$A$2:$A$65,0))),"not found"),IF(F293="not found","not found",IF(F293="","","ditto"))))</f>
        <v/>
      </c>
      <c r="G294" s="779" t="str">
        <f>IF($A294="","",IF(NOT($A294=$A293),IFERROR(IF(INDEX('40-15 SCALE LABEL INFO'!J$2:J$65,MATCH($A294,'40-15 SCALE LABEL INFO'!$A$2:$A$65,0))="","",INDEX('40-15 SCALE LABEL INFO'!J$2:J$65,MATCH($A294,'40-15 SCALE LABEL INFO'!$A$2:$A$65,0))),"not found"),IF(G293="not found","not found",IF(G293="","","ditto"))))</f>
        <v/>
      </c>
      <c r="H294" s="772" t="str">
        <f>IF($A294="","",IF(NOT($A294=$A293),IFERROR(IF(INDEX('40-15 SCALE LABEL INFO'!K$2:K$65,MATCH($A294,'40-15 SCALE LABEL INFO'!$A$2:$A$65,0))="","",INDEX('40-15 SCALE LABEL INFO'!K$2:K$65,MATCH($A294,'40-15 SCALE LABEL INFO'!$A$2:$A$65,0))),"not found"),IF(H293="not found","not found",IF(H293="","","ditto"))))</f>
        <v/>
      </c>
    </row>
    <row r="295" spans="1:8" x14ac:dyDescent="0.35">
      <c r="A295" s="699"/>
      <c r="B295" s="768"/>
      <c r="C295" s="768"/>
      <c r="D295" s="768"/>
      <c r="E295" s="775"/>
      <c r="F295" s="778" t="str">
        <f>IF($A295="","",IF(NOT($A295=$A294),IFERROR(IF(INDEX('40-15 SCALE LABEL INFO'!I$2:I$65,MATCH($A295,'40-15 SCALE LABEL INFO'!$A$2:$A$65,0))="","",INDEX('40-15 SCALE LABEL INFO'!I$2:I$65,MATCH($A295,'40-15 SCALE LABEL INFO'!$A$2:$A$65,0))),"not found"),IF(F294="not found","not found",IF(F294="","","ditto"))))</f>
        <v/>
      </c>
      <c r="G295" s="779" t="str">
        <f>IF($A295="","",IF(NOT($A295=$A294),IFERROR(IF(INDEX('40-15 SCALE LABEL INFO'!J$2:J$65,MATCH($A295,'40-15 SCALE LABEL INFO'!$A$2:$A$65,0))="","",INDEX('40-15 SCALE LABEL INFO'!J$2:J$65,MATCH($A295,'40-15 SCALE LABEL INFO'!$A$2:$A$65,0))),"not found"),IF(G294="not found","not found",IF(G294="","","ditto"))))</f>
        <v/>
      </c>
      <c r="H295" s="772" t="str">
        <f>IF($A295="","",IF(NOT($A295=$A294),IFERROR(IF(INDEX('40-15 SCALE LABEL INFO'!K$2:K$65,MATCH($A295,'40-15 SCALE LABEL INFO'!$A$2:$A$65,0))="","",INDEX('40-15 SCALE LABEL INFO'!K$2:K$65,MATCH($A295,'40-15 SCALE LABEL INFO'!$A$2:$A$65,0))),"not found"),IF(H294="not found","not found",IF(H294="","","ditto"))))</f>
        <v/>
      </c>
    </row>
    <row r="296" spans="1:8" x14ac:dyDescent="0.35">
      <c r="A296" s="699"/>
      <c r="B296" s="768"/>
      <c r="C296" s="768"/>
      <c r="D296" s="768"/>
      <c r="E296" s="775"/>
      <c r="F296" s="778" t="str">
        <f>IF($A296="","",IF(NOT($A296=$A295),IFERROR(IF(INDEX('40-15 SCALE LABEL INFO'!I$2:I$65,MATCH($A296,'40-15 SCALE LABEL INFO'!$A$2:$A$65,0))="","",INDEX('40-15 SCALE LABEL INFO'!I$2:I$65,MATCH($A296,'40-15 SCALE LABEL INFO'!$A$2:$A$65,0))),"not found"),IF(F295="not found","not found",IF(F295="","","ditto"))))</f>
        <v/>
      </c>
      <c r="G296" s="779" t="str">
        <f>IF($A296="","",IF(NOT($A296=$A295),IFERROR(IF(INDEX('40-15 SCALE LABEL INFO'!J$2:J$65,MATCH($A296,'40-15 SCALE LABEL INFO'!$A$2:$A$65,0))="","",INDEX('40-15 SCALE LABEL INFO'!J$2:J$65,MATCH($A296,'40-15 SCALE LABEL INFO'!$A$2:$A$65,0))),"not found"),IF(G295="not found","not found",IF(G295="","","ditto"))))</f>
        <v/>
      </c>
      <c r="H296" s="772" t="str">
        <f>IF($A296="","",IF(NOT($A296=$A295),IFERROR(IF(INDEX('40-15 SCALE LABEL INFO'!K$2:K$65,MATCH($A296,'40-15 SCALE LABEL INFO'!$A$2:$A$65,0))="","",INDEX('40-15 SCALE LABEL INFO'!K$2:K$65,MATCH($A296,'40-15 SCALE LABEL INFO'!$A$2:$A$65,0))),"not found"),IF(H295="not found","not found",IF(H295="","","ditto"))))</f>
        <v/>
      </c>
    </row>
    <row r="297" spans="1:8" x14ac:dyDescent="0.35">
      <c r="A297" s="699"/>
      <c r="B297" s="768"/>
      <c r="C297" s="768"/>
      <c r="D297" s="768"/>
      <c r="E297" s="775"/>
      <c r="F297" s="778" t="str">
        <f>IF($A297="","",IF(NOT($A297=$A296),IFERROR(IF(INDEX('40-15 SCALE LABEL INFO'!I$2:I$65,MATCH($A297,'40-15 SCALE LABEL INFO'!$A$2:$A$65,0))="","",INDEX('40-15 SCALE LABEL INFO'!I$2:I$65,MATCH($A297,'40-15 SCALE LABEL INFO'!$A$2:$A$65,0))),"not found"),IF(F296="not found","not found",IF(F296="","","ditto"))))</f>
        <v/>
      </c>
      <c r="G297" s="779" t="str">
        <f>IF($A297="","",IF(NOT($A297=$A296),IFERROR(IF(INDEX('40-15 SCALE LABEL INFO'!J$2:J$65,MATCH($A297,'40-15 SCALE LABEL INFO'!$A$2:$A$65,0))="","",INDEX('40-15 SCALE LABEL INFO'!J$2:J$65,MATCH($A297,'40-15 SCALE LABEL INFO'!$A$2:$A$65,0))),"not found"),IF(G296="not found","not found",IF(G296="","","ditto"))))</f>
        <v/>
      </c>
      <c r="H297" s="772" t="str">
        <f>IF($A297="","",IF(NOT($A297=$A296),IFERROR(IF(INDEX('40-15 SCALE LABEL INFO'!K$2:K$65,MATCH($A297,'40-15 SCALE LABEL INFO'!$A$2:$A$65,0))="","",INDEX('40-15 SCALE LABEL INFO'!K$2:K$65,MATCH($A297,'40-15 SCALE LABEL INFO'!$A$2:$A$65,0))),"not found"),IF(H296="not found","not found",IF(H296="","","ditto"))))</f>
        <v/>
      </c>
    </row>
    <row r="298" spans="1:8" x14ac:dyDescent="0.35">
      <c r="A298" s="699"/>
      <c r="B298" s="768"/>
      <c r="C298" s="768"/>
      <c r="D298" s="768"/>
      <c r="E298" s="775"/>
      <c r="F298" s="778" t="str">
        <f>IF($A298="","",IF(NOT($A298=$A297),IFERROR(IF(INDEX('40-15 SCALE LABEL INFO'!I$2:I$65,MATCH($A298,'40-15 SCALE LABEL INFO'!$A$2:$A$65,0))="","",INDEX('40-15 SCALE LABEL INFO'!I$2:I$65,MATCH($A298,'40-15 SCALE LABEL INFO'!$A$2:$A$65,0))),"not found"),IF(F297="not found","not found",IF(F297="","","ditto"))))</f>
        <v/>
      </c>
      <c r="G298" s="779" t="str">
        <f>IF($A298="","",IF(NOT($A298=$A297),IFERROR(IF(INDEX('40-15 SCALE LABEL INFO'!J$2:J$65,MATCH($A298,'40-15 SCALE LABEL INFO'!$A$2:$A$65,0))="","",INDEX('40-15 SCALE LABEL INFO'!J$2:J$65,MATCH($A298,'40-15 SCALE LABEL INFO'!$A$2:$A$65,0))),"not found"),IF(G297="not found","not found",IF(G297="","","ditto"))))</f>
        <v/>
      </c>
      <c r="H298" s="772" t="str">
        <f>IF($A298="","",IF(NOT($A298=$A297),IFERROR(IF(INDEX('40-15 SCALE LABEL INFO'!K$2:K$65,MATCH($A298,'40-15 SCALE LABEL INFO'!$A$2:$A$65,0))="","",INDEX('40-15 SCALE LABEL INFO'!K$2:K$65,MATCH($A298,'40-15 SCALE LABEL INFO'!$A$2:$A$65,0))),"not found"),IF(H297="not found","not found",IF(H297="","","ditto"))))</f>
        <v/>
      </c>
    </row>
    <row r="299" spans="1:8" x14ac:dyDescent="0.35">
      <c r="A299" s="699"/>
      <c r="B299" s="768"/>
      <c r="C299" s="768"/>
      <c r="D299" s="768"/>
      <c r="E299" s="775"/>
      <c r="F299" s="778" t="str">
        <f>IF($A299="","",IF(NOT($A299=$A298),IFERROR(IF(INDEX('40-15 SCALE LABEL INFO'!I$2:I$65,MATCH($A299,'40-15 SCALE LABEL INFO'!$A$2:$A$65,0))="","",INDEX('40-15 SCALE LABEL INFO'!I$2:I$65,MATCH($A299,'40-15 SCALE LABEL INFO'!$A$2:$A$65,0))),"not found"),IF(F298="not found","not found",IF(F298="","","ditto"))))</f>
        <v/>
      </c>
      <c r="G299" s="779" t="str">
        <f>IF($A299="","",IF(NOT($A299=$A298),IFERROR(IF(INDEX('40-15 SCALE LABEL INFO'!J$2:J$65,MATCH($A299,'40-15 SCALE LABEL INFO'!$A$2:$A$65,0))="","",INDEX('40-15 SCALE LABEL INFO'!J$2:J$65,MATCH($A299,'40-15 SCALE LABEL INFO'!$A$2:$A$65,0))),"not found"),IF(G298="not found","not found",IF(G298="","","ditto"))))</f>
        <v/>
      </c>
      <c r="H299" s="772" t="str">
        <f>IF($A299="","",IF(NOT($A299=$A298),IFERROR(IF(INDEX('40-15 SCALE LABEL INFO'!K$2:K$65,MATCH($A299,'40-15 SCALE LABEL INFO'!$A$2:$A$65,0))="","",INDEX('40-15 SCALE LABEL INFO'!K$2:K$65,MATCH($A299,'40-15 SCALE LABEL INFO'!$A$2:$A$65,0))),"not found"),IF(H298="not found","not found",IF(H298="","","ditto"))))</f>
        <v/>
      </c>
    </row>
    <row r="300" spans="1:8" x14ac:dyDescent="0.35">
      <c r="A300" s="699"/>
      <c r="B300" s="768"/>
      <c r="C300" s="768"/>
      <c r="D300" s="768"/>
      <c r="E300" s="775"/>
      <c r="F300" s="778" t="str">
        <f>IF($A300="","",IF(NOT($A300=$A299),IFERROR(IF(INDEX('40-15 SCALE LABEL INFO'!I$2:I$65,MATCH($A300,'40-15 SCALE LABEL INFO'!$A$2:$A$65,0))="","",INDEX('40-15 SCALE LABEL INFO'!I$2:I$65,MATCH($A300,'40-15 SCALE LABEL INFO'!$A$2:$A$65,0))),"not found"),IF(F299="not found","not found",IF(F299="","","ditto"))))</f>
        <v/>
      </c>
      <c r="G300" s="779" t="str">
        <f>IF($A300="","",IF(NOT($A300=$A299),IFERROR(IF(INDEX('40-15 SCALE LABEL INFO'!J$2:J$65,MATCH($A300,'40-15 SCALE LABEL INFO'!$A$2:$A$65,0))="","",INDEX('40-15 SCALE LABEL INFO'!J$2:J$65,MATCH($A300,'40-15 SCALE LABEL INFO'!$A$2:$A$65,0))),"not found"),IF(G299="not found","not found",IF(G299="","","ditto"))))</f>
        <v/>
      </c>
      <c r="H300" s="772" t="str">
        <f>IF($A300="","",IF(NOT($A300=$A299),IFERROR(IF(INDEX('40-15 SCALE LABEL INFO'!K$2:K$65,MATCH($A300,'40-15 SCALE LABEL INFO'!$A$2:$A$65,0))="","",INDEX('40-15 SCALE LABEL INFO'!K$2:K$65,MATCH($A300,'40-15 SCALE LABEL INFO'!$A$2:$A$65,0))),"not found"),IF(H299="not found","not found",IF(H299="","","ditto"))))</f>
        <v/>
      </c>
    </row>
    <row r="301" spans="1:8" x14ac:dyDescent="0.35">
      <c r="A301" s="699"/>
      <c r="B301" s="768"/>
      <c r="C301" s="768"/>
      <c r="D301" s="768"/>
      <c r="E301" s="775"/>
      <c r="F301" s="778" t="str">
        <f>IF($A301="","",IF(NOT($A301=$A300),IFERROR(IF(INDEX('40-15 SCALE LABEL INFO'!I$2:I$65,MATCH($A301,'40-15 SCALE LABEL INFO'!$A$2:$A$65,0))="","",INDEX('40-15 SCALE LABEL INFO'!I$2:I$65,MATCH($A301,'40-15 SCALE LABEL INFO'!$A$2:$A$65,0))),"not found"),IF(F300="not found","not found",IF(F300="","","ditto"))))</f>
        <v/>
      </c>
      <c r="G301" s="779" t="str">
        <f>IF($A301="","",IF(NOT($A301=$A300),IFERROR(IF(INDEX('40-15 SCALE LABEL INFO'!J$2:J$65,MATCH($A301,'40-15 SCALE LABEL INFO'!$A$2:$A$65,0))="","",INDEX('40-15 SCALE LABEL INFO'!J$2:J$65,MATCH($A301,'40-15 SCALE LABEL INFO'!$A$2:$A$65,0))),"not found"),IF(G300="not found","not found",IF(G300="","","ditto"))))</f>
        <v/>
      </c>
      <c r="H301" s="772" t="str">
        <f>IF($A301="","",IF(NOT($A301=$A300),IFERROR(IF(INDEX('40-15 SCALE LABEL INFO'!K$2:K$65,MATCH($A301,'40-15 SCALE LABEL INFO'!$A$2:$A$65,0))="","",INDEX('40-15 SCALE LABEL INFO'!K$2:K$65,MATCH($A301,'40-15 SCALE LABEL INFO'!$A$2:$A$65,0))),"not found"),IF(H300="not found","not found",IF(H300="","","ditto"))))</f>
        <v/>
      </c>
    </row>
    <row r="302" spans="1:8" x14ac:dyDescent="0.35">
      <c r="A302" s="699"/>
      <c r="B302" s="768"/>
      <c r="C302" s="768"/>
      <c r="D302" s="768"/>
      <c r="E302" s="775"/>
      <c r="F302" s="778" t="str">
        <f>IF($A302="","",IF(NOT($A302=$A301),IFERROR(IF(INDEX('40-15 SCALE LABEL INFO'!I$2:I$65,MATCH($A302,'40-15 SCALE LABEL INFO'!$A$2:$A$65,0))="","",INDEX('40-15 SCALE LABEL INFO'!I$2:I$65,MATCH($A302,'40-15 SCALE LABEL INFO'!$A$2:$A$65,0))),"not found"),IF(F301="not found","not found",IF(F301="","","ditto"))))</f>
        <v/>
      </c>
      <c r="G302" s="779" t="str">
        <f>IF($A302="","",IF(NOT($A302=$A301),IFERROR(IF(INDEX('40-15 SCALE LABEL INFO'!J$2:J$65,MATCH($A302,'40-15 SCALE LABEL INFO'!$A$2:$A$65,0))="","",INDEX('40-15 SCALE LABEL INFO'!J$2:J$65,MATCH($A302,'40-15 SCALE LABEL INFO'!$A$2:$A$65,0))),"not found"),IF(G301="not found","not found",IF(G301="","","ditto"))))</f>
        <v/>
      </c>
      <c r="H302" s="772" t="str">
        <f>IF($A302="","",IF(NOT($A302=$A301),IFERROR(IF(INDEX('40-15 SCALE LABEL INFO'!K$2:K$65,MATCH($A302,'40-15 SCALE LABEL INFO'!$A$2:$A$65,0))="","",INDEX('40-15 SCALE LABEL INFO'!K$2:K$65,MATCH($A302,'40-15 SCALE LABEL INFO'!$A$2:$A$65,0))),"not found"),IF(H301="not found","not found",IF(H301="","","ditto"))))</f>
        <v/>
      </c>
    </row>
    <row r="303" spans="1:8" x14ac:dyDescent="0.35">
      <c r="A303" s="699"/>
      <c r="B303" s="768"/>
      <c r="C303" s="768"/>
      <c r="D303" s="768"/>
      <c r="E303" s="775"/>
      <c r="F303" s="778" t="str">
        <f>IF($A303="","",IF(NOT($A303=$A302),IFERROR(IF(INDEX('40-15 SCALE LABEL INFO'!I$2:I$65,MATCH($A303,'40-15 SCALE LABEL INFO'!$A$2:$A$65,0))="","",INDEX('40-15 SCALE LABEL INFO'!I$2:I$65,MATCH($A303,'40-15 SCALE LABEL INFO'!$A$2:$A$65,0))),"not found"),IF(F302="not found","not found",IF(F302="","","ditto"))))</f>
        <v/>
      </c>
      <c r="G303" s="779" t="str">
        <f>IF($A303="","",IF(NOT($A303=$A302),IFERROR(IF(INDEX('40-15 SCALE LABEL INFO'!J$2:J$65,MATCH($A303,'40-15 SCALE LABEL INFO'!$A$2:$A$65,0))="","",INDEX('40-15 SCALE LABEL INFO'!J$2:J$65,MATCH($A303,'40-15 SCALE LABEL INFO'!$A$2:$A$65,0))),"not found"),IF(G302="not found","not found",IF(G302="","","ditto"))))</f>
        <v/>
      </c>
      <c r="H303" s="772" t="str">
        <f>IF($A303="","",IF(NOT($A303=$A302),IFERROR(IF(INDEX('40-15 SCALE LABEL INFO'!K$2:K$65,MATCH($A303,'40-15 SCALE LABEL INFO'!$A$2:$A$65,0))="","",INDEX('40-15 SCALE LABEL INFO'!K$2:K$65,MATCH($A303,'40-15 SCALE LABEL INFO'!$A$2:$A$65,0))),"not found"),IF(H302="not found","not found",IF(H302="","","ditto"))))</f>
        <v/>
      </c>
    </row>
    <row r="304" spans="1:8" x14ac:dyDescent="0.35">
      <c r="A304" s="699"/>
      <c r="B304" s="768"/>
      <c r="C304" s="768"/>
      <c r="D304" s="768"/>
      <c r="E304" s="775"/>
      <c r="F304" s="778" t="str">
        <f>IF($A304="","",IF(NOT($A304=$A303),IFERROR(IF(INDEX('40-15 SCALE LABEL INFO'!I$2:I$65,MATCH($A304,'40-15 SCALE LABEL INFO'!$A$2:$A$65,0))="","",INDEX('40-15 SCALE LABEL INFO'!I$2:I$65,MATCH($A304,'40-15 SCALE LABEL INFO'!$A$2:$A$65,0))),"not found"),IF(F303="not found","not found",IF(F303="","","ditto"))))</f>
        <v/>
      </c>
      <c r="G304" s="779" t="str">
        <f>IF($A304="","",IF(NOT($A304=$A303),IFERROR(IF(INDEX('40-15 SCALE LABEL INFO'!J$2:J$65,MATCH($A304,'40-15 SCALE LABEL INFO'!$A$2:$A$65,0))="","",INDEX('40-15 SCALE LABEL INFO'!J$2:J$65,MATCH($A304,'40-15 SCALE LABEL INFO'!$A$2:$A$65,0))),"not found"),IF(G303="not found","not found",IF(G303="","","ditto"))))</f>
        <v/>
      </c>
      <c r="H304" s="772" t="str">
        <f>IF($A304="","",IF(NOT($A304=$A303),IFERROR(IF(INDEX('40-15 SCALE LABEL INFO'!K$2:K$65,MATCH($A304,'40-15 SCALE LABEL INFO'!$A$2:$A$65,0))="","",INDEX('40-15 SCALE LABEL INFO'!K$2:K$65,MATCH($A304,'40-15 SCALE LABEL INFO'!$A$2:$A$65,0))),"not found"),IF(H303="not found","not found",IF(H303="","","ditto"))))</f>
        <v/>
      </c>
    </row>
    <row r="305" spans="1:8" x14ac:dyDescent="0.35">
      <c r="A305" s="699"/>
      <c r="B305" s="768"/>
      <c r="C305" s="768"/>
      <c r="D305" s="768"/>
      <c r="E305" s="775"/>
      <c r="F305" s="778" t="str">
        <f>IF($A305="","",IF(NOT($A305=$A304),IFERROR(IF(INDEX('40-15 SCALE LABEL INFO'!I$2:I$65,MATCH($A305,'40-15 SCALE LABEL INFO'!$A$2:$A$65,0))="","",INDEX('40-15 SCALE LABEL INFO'!I$2:I$65,MATCH($A305,'40-15 SCALE LABEL INFO'!$A$2:$A$65,0))),"not found"),IF(F304="not found","not found",IF(F304="","","ditto"))))</f>
        <v/>
      </c>
      <c r="G305" s="779" t="str">
        <f>IF($A305="","",IF(NOT($A305=$A304),IFERROR(IF(INDEX('40-15 SCALE LABEL INFO'!J$2:J$65,MATCH($A305,'40-15 SCALE LABEL INFO'!$A$2:$A$65,0))="","",INDEX('40-15 SCALE LABEL INFO'!J$2:J$65,MATCH($A305,'40-15 SCALE LABEL INFO'!$A$2:$A$65,0))),"not found"),IF(G304="not found","not found",IF(G304="","","ditto"))))</f>
        <v/>
      </c>
      <c r="H305" s="772" t="str">
        <f>IF($A305="","",IF(NOT($A305=$A304),IFERROR(IF(INDEX('40-15 SCALE LABEL INFO'!K$2:K$65,MATCH($A305,'40-15 SCALE LABEL INFO'!$A$2:$A$65,0))="","",INDEX('40-15 SCALE LABEL INFO'!K$2:K$65,MATCH($A305,'40-15 SCALE LABEL INFO'!$A$2:$A$65,0))),"not found"),IF(H304="not found","not found",IF(H304="","","ditto"))))</f>
        <v/>
      </c>
    </row>
    <row r="306" spans="1:8" x14ac:dyDescent="0.35">
      <c r="A306" s="699"/>
      <c r="B306" s="768"/>
      <c r="C306" s="768"/>
      <c r="D306" s="768"/>
      <c r="E306" s="775"/>
      <c r="F306" s="778" t="str">
        <f>IF($A306="","",IF(NOT($A306=$A305),IFERROR(IF(INDEX('40-15 SCALE LABEL INFO'!I$2:I$65,MATCH($A306,'40-15 SCALE LABEL INFO'!$A$2:$A$65,0))="","",INDEX('40-15 SCALE LABEL INFO'!I$2:I$65,MATCH($A306,'40-15 SCALE LABEL INFO'!$A$2:$A$65,0))),"not found"),IF(F305="not found","not found",IF(F305="","","ditto"))))</f>
        <v/>
      </c>
      <c r="G306" s="779" t="str">
        <f>IF($A306="","",IF(NOT($A306=$A305),IFERROR(IF(INDEX('40-15 SCALE LABEL INFO'!J$2:J$65,MATCH($A306,'40-15 SCALE LABEL INFO'!$A$2:$A$65,0))="","",INDEX('40-15 SCALE LABEL INFO'!J$2:J$65,MATCH($A306,'40-15 SCALE LABEL INFO'!$A$2:$A$65,0))),"not found"),IF(G305="not found","not found",IF(G305="","","ditto"))))</f>
        <v/>
      </c>
      <c r="H306" s="772" t="str">
        <f>IF($A306="","",IF(NOT($A306=$A305),IFERROR(IF(INDEX('40-15 SCALE LABEL INFO'!K$2:K$65,MATCH($A306,'40-15 SCALE LABEL INFO'!$A$2:$A$65,0))="","",INDEX('40-15 SCALE LABEL INFO'!K$2:K$65,MATCH($A306,'40-15 SCALE LABEL INFO'!$A$2:$A$65,0))),"not found"),IF(H305="not found","not found",IF(H305="","","ditto"))))</f>
        <v/>
      </c>
    </row>
    <row r="307" spans="1:8" x14ac:dyDescent="0.35">
      <c r="A307" s="699"/>
      <c r="B307" s="768"/>
      <c r="C307" s="768"/>
      <c r="D307" s="768"/>
      <c r="E307" s="775"/>
      <c r="F307" s="778" t="str">
        <f>IF($A307="","",IF(NOT($A307=$A306),IFERROR(IF(INDEX('40-15 SCALE LABEL INFO'!I$2:I$65,MATCH($A307,'40-15 SCALE LABEL INFO'!$A$2:$A$65,0))="","",INDEX('40-15 SCALE LABEL INFO'!I$2:I$65,MATCH($A307,'40-15 SCALE LABEL INFO'!$A$2:$A$65,0))),"not found"),IF(F306="not found","not found",IF(F306="","","ditto"))))</f>
        <v/>
      </c>
      <c r="G307" s="779" t="str">
        <f>IF($A307="","",IF(NOT($A307=$A306),IFERROR(IF(INDEX('40-15 SCALE LABEL INFO'!J$2:J$65,MATCH($A307,'40-15 SCALE LABEL INFO'!$A$2:$A$65,0))="","",INDEX('40-15 SCALE LABEL INFO'!J$2:J$65,MATCH($A307,'40-15 SCALE LABEL INFO'!$A$2:$A$65,0))),"not found"),IF(G306="not found","not found",IF(G306="","","ditto"))))</f>
        <v/>
      </c>
      <c r="H307" s="772" t="str">
        <f>IF($A307="","",IF(NOT($A307=$A306),IFERROR(IF(INDEX('40-15 SCALE LABEL INFO'!K$2:K$65,MATCH($A307,'40-15 SCALE LABEL INFO'!$A$2:$A$65,0))="","",INDEX('40-15 SCALE LABEL INFO'!K$2:K$65,MATCH($A307,'40-15 SCALE LABEL INFO'!$A$2:$A$65,0))),"not found"),IF(H306="not found","not found",IF(H306="","","ditto"))))</f>
        <v/>
      </c>
    </row>
    <row r="308" spans="1:8" x14ac:dyDescent="0.35">
      <c r="A308" s="699"/>
      <c r="B308" s="768"/>
      <c r="C308" s="768"/>
      <c r="D308" s="768"/>
      <c r="E308" s="775"/>
      <c r="F308" s="778" t="str">
        <f>IF($A308="","",IF(NOT($A308=$A307),IFERROR(IF(INDEX('40-15 SCALE LABEL INFO'!I$2:I$65,MATCH($A308,'40-15 SCALE LABEL INFO'!$A$2:$A$65,0))="","",INDEX('40-15 SCALE LABEL INFO'!I$2:I$65,MATCH($A308,'40-15 SCALE LABEL INFO'!$A$2:$A$65,0))),"not found"),IF(F307="not found","not found",IF(F307="","","ditto"))))</f>
        <v/>
      </c>
      <c r="G308" s="779" t="str">
        <f>IF($A308="","",IF(NOT($A308=$A307),IFERROR(IF(INDEX('40-15 SCALE LABEL INFO'!J$2:J$65,MATCH($A308,'40-15 SCALE LABEL INFO'!$A$2:$A$65,0))="","",INDEX('40-15 SCALE LABEL INFO'!J$2:J$65,MATCH($A308,'40-15 SCALE LABEL INFO'!$A$2:$A$65,0))),"not found"),IF(G307="not found","not found",IF(G307="","","ditto"))))</f>
        <v/>
      </c>
      <c r="H308" s="772" t="str">
        <f>IF($A308="","",IF(NOT($A308=$A307),IFERROR(IF(INDEX('40-15 SCALE LABEL INFO'!K$2:K$65,MATCH($A308,'40-15 SCALE LABEL INFO'!$A$2:$A$65,0))="","",INDEX('40-15 SCALE LABEL INFO'!K$2:K$65,MATCH($A308,'40-15 SCALE LABEL INFO'!$A$2:$A$65,0))),"not found"),IF(H307="not found","not found",IF(H307="","","ditto"))))</f>
        <v/>
      </c>
    </row>
    <row r="309" spans="1:8" x14ac:dyDescent="0.35">
      <c r="A309" s="699"/>
      <c r="B309" s="768"/>
      <c r="C309" s="768"/>
      <c r="D309" s="768"/>
      <c r="E309" s="775"/>
      <c r="F309" s="778" t="str">
        <f>IF($A309="","",IF(NOT($A309=$A308),IFERROR(IF(INDEX('40-15 SCALE LABEL INFO'!I$2:I$65,MATCH($A309,'40-15 SCALE LABEL INFO'!$A$2:$A$65,0))="","",INDEX('40-15 SCALE LABEL INFO'!I$2:I$65,MATCH($A309,'40-15 SCALE LABEL INFO'!$A$2:$A$65,0))),"not found"),IF(F308="not found","not found",IF(F308="","","ditto"))))</f>
        <v/>
      </c>
      <c r="G309" s="779" t="str">
        <f>IF($A309="","",IF(NOT($A309=$A308),IFERROR(IF(INDEX('40-15 SCALE LABEL INFO'!J$2:J$65,MATCH($A309,'40-15 SCALE LABEL INFO'!$A$2:$A$65,0))="","",INDEX('40-15 SCALE LABEL INFO'!J$2:J$65,MATCH($A309,'40-15 SCALE LABEL INFO'!$A$2:$A$65,0))),"not found"),IF(G308="not found","not found",IF(G308="","","ditto"))))</f>
        <v/>
      </c>
      <c r="H309" s="772" t="str">
        <f>IF($A309="","",IF(NOT($A309=$A308),IFERROR(IF(INDEX('40-15 SCALE LABEL INFO'!K$2:K$65,MATCH($A309,'40-15 SCALE LABEL INFO'!$A$2:$A$65,0))="","",INDEX('40-15 SCALE LABEL INFO'!K$2:K$65,MATCH($A309,'40-15 SCALE LABEL INFO'!$A$2:$A$65,0))),"not found"),IF(H308="not found","not found",IF(H308="","","ditto"))))</f>
        <v/>
      </c>
    </row>
    <row r="310" spans="1:8" x14ac:dyDescent="0.35">
      <c r="A310" s="699"/>
      <c r="B310" s="768"/>
      <c r="C310" s="768"/>
      <c r="D310" s="768"/>
      <c r="E310" s="775"/>
      <c r="F310" s="778" t="str">
        <f>IF($A310="","",IF(NOT($A310=$A309),IFERROR(IF(INDEX('40-15 SCALE LABEL INFO'!I$2:I$65,MATCH($A310,'40-15 SCALE LABEL INFO'!$A$2:$A$65,0))="","",INDEX('40-15 SCALE LABEL INFO'!I$2:I$65,MATCH($A310,'40-15 SCALE LABEL INFO'!$A$2:$A$65,0))),"not found"),IF(F309="not found","not found",IF(F309="","","ditto"))))</f>
        <v/>
      </c>
      <c r="G310" s="779" t="str">
        <f>IF($A310="","",IF(NOT($A310=$A309),IFERROR(IF(INDEX('40-15 SCALE LABEL INFO'!J$2:J$65,MATCH($A310,'40-15 SCALE LABEL INFO'!$A$2:$A$65,0))="","",INDEX('40-15 SCALE LABEL INFO'!J$2:J$65,MATCH($A310,'40-15 SCALE LABEL INFO'!$A$2:$A$65,0))),"not found"),IF(G309="not found","not found",IF(G309="","","ditto"))))</f>
        <v/>
      </c>
      <c r="H310" s="772" t="str">
        <f>IF($A310="","",IF(NOT($A310=$A309),IFERROR(IF(INDEX('40-15 SCALE LABEL INFO'!K$2:K$65,MATCH($A310,'40-15 SCALE LABEL INFO'!$A$2:$A$65,0))="","",INDEX('40-15 SCALE LABEL INFO'!K$2:K$65,MATCH($A310,'40-15 SCALE LABEL INFO'!$A$2:$A$65,0))),"not found"),IF(H309="not found","not found",IF(H309="","","ditto"))))</f>
        <v/>
      </c>
    </row>
    <row r="311" spans="1:8" x14ac:dyDescent="0.35">
      <c r="A311" s="699"/>
      <c r="B311" s="768"/>
      <c r="C311" s="768"/>
      <c r="D311" s="768"/>
      <c r="E311" s="775"/>
      <c r="F311" s="778" t="str">
        <f>IF($A311="","",IF(NOT($A311=$A310),IFERROR(IF(INDEX('40-15 SCALE LABEL INFO'!I$2:I$65,MATCH($A311,'40-15 SCALE LABEL INFO'!$A$2:$A$65,0))="","",INDEX('40-15 SCALE LABEL INFO'!I$2:I$65,MATCH($A311,'40-15 SCALE LABEL INFO'!$A$2:$A$65,0))),"not found"),IF(F310="not found","not found",IF(F310="","","ditto"))))</f>
        <v/>
      </c>
      <c r="G311" s="779" t="str">
        <f>IF($A311="","",IF(NOT($A311=$A310),IFERROR(IF(INDEX('40-15 SCALE LABEL INFO'!J$2:J$65,MATCH($A311,'40-15 SCALE LABEL INFO'!$A$2:$A$65,0))="","",INDEX('40-15 SCALE LABEL INFO'!J$2:J$65,MATCH($A311,'40-15 SCALE LABEL INFO'!$A$2:$A$65,0))),"not found"),IF(G310="not found","not found",IF(G310="","","ditto"))))</f>
        <v/>
      </c>
      <c r="H311" s="772" t="str">
        <f>IF($A311="","",IF(NOT($A311=$A310),IFERROR(IF(INDEX('40-15 SCALE LABEL INFO'!K$2:K$65,MATCH($A311,'40-15 SCALE LABEL INFO'!$A$2:$A$65,0))="","",INDEX('40-15 SCALE LABEL INFO'!K$2:K$65,MATCH($A311,'40-15 SCALE LABEL INFO'!$A$2:$A$65,0))),"not found"),IF(H310="not found","not found",IF(H310="","","ditto"))))</f>
        <v/>
      </c>
    </row>
    <row r="312" spans="1:8" x14ac:dyDescent="0.35">
      <c r="A312" s="699"/>
      <c r="B312" s="768"/>
      <c r="C312" s="768"/>
      <c r="D312" s="768"/>
      <c r="E312" s="775"/>
      <c r="F312" s="778" t="str">
        <f>IF($A312="","",IF(NOT($A312=$A311),IFERROR(IF(INDEX('40-15 SCALE LABEL INFO'!I$2:I$65,MATCH($A312,'40-15 SCALE LABEL INFO'!$A$2:$A$65,0))="","",INDEX('40-15 SCALE LABEL INFO'!I$2:I$65,MATCH($A312,'40-15 SCALE LABEL INFO'!$A$2:$A$65,0))),"not found"),IF(F311="not found","not found",IF(F311="","","ditto"))))</f>
        <v/>
      </c>
      <c r="G312" s="779" t="str">
        <f>IF($A312="","",IF(NOT($A312=$A311),IFERROR(IF(INDEX('40-15 SCALE LABEL INFO'!J$2:J$65,MATCH($A312,'40-15 SCALE LABEL INFO'!$A$2:$A$65,0))="","",INDEX('40-15 SCALE LABEL INFO'!J$2:J$65,MATCH($A312,'40-15 SCALE LABEL INFO'!$A$2:$A$65,0))),"not found"),IF(G311="not found","not found",IF(G311="","","ditto"))))</f>
        <v/>
      </c>
      <c r="H312" s="772" t="str">
        <f>IF($A312="","",IF(NOT($A312=$A311),IFERROR(IF(INDEX('40-15 SCALE LABEL INFO'!K$2:K$65,MATCH($A312,'40-15 SCALE LABEL INFO'!$A$2:$A$65,0))="","",INDEX('40-15 SCALE LABEL INFO'!K$2:K$65,MATCH($A312,'40-15 SCALE LABEL INFO'!$A$2:$A$65,0))),"not found"),IF(H311="not found","not found",IF(H311="","","ditto"))))</f>
        <v/>
      </c>
    </row>
    <row r="313" spans="1:8" x14ac:dyDescent="0.35">
      <c r="A313" s="699"/>
      <c r="B313" s="768"/>
      <c r="C313" s="768"/>
      <c r="D313" s="768"/>
      <c r="E313" s="775"/>
      <c r="F313" s="778" t="str">
        <f>IF($A313="","",IF(NOT($A313=$A312),IFERROR(IF(INDEX('40-15 SCALE LABEL INFO'!I$2:I$65,MATCH($A313,'40-15 SCALE LABEL INFO'!$A$2:$A$65,0))="","",INDEX('40-15 SCALE LABEL INFO'!I$2:I$65,MATCH($A313,'40-15 SCALE LABEL INFO'!$A$2:$A$65,0))),"not found"),IF(F312="not found","not found",IF(F312="","","ditto"))))</f>
        <v/>
      </c>
      <c r="G313" s="779" t="str">
        <f>IF($A313="","",IF(NOT($A313=$A312),IFERROR(IF(INDEX('40-15 SCALE LABEL INFO'!J$2:J$65,MATCH($A313,'40-15 SCALE LABEL INFO'!$A$2:$A$65,0))="","",INDEX('40-15 SCALE LABEL INFO'!J$2:J$65,MATCH($A313,'40-15 SCALE LABEL INFO'!$A$2:$A$65,0))),"not found"),IF(G312="not found","not found",IF(G312="","","ditto"))))</f>
        <v/>
      </c>
      <c r="H313" s="772" t="str">
        <f>IF($A313="","",IF(NOT($A313=$A312),IFERROR(IF(INDEX('40-15 SCALE LABEL INFO'!K$2:K$65,MATCH($A313,'40-15 SCALE LABEL INFO'!$A$2:$A$65,0))="","",INDEX('40-15 SCALE LABEL INFO'!K$2:K$65,MATCH($A313,'40-15 SCALE LABEL INFO'!$A$2:$A$65,0))),"not found"),IF(H312="not found","not found",IF(H312="","","ditto"))))</f>
        <v/>
      </c>
    </row>
    <row r="314" spans="1:8" x14ac:dyDescent="0.35">
      <c r="A314" s="699"/>
      <c r="B314" s="768"/>
      <c r="C314" s="768"/>
      <c r="D314" s="768"/>
      <c r="E314" s="775"/>
      <c r="F314" s="778" t="str">
        <f>IF($A314="","",IF(NOT($A314=$A313),IFERROR(IF(INDEX('40-15 SCALE LABEL INFO'!I$2:I$65,MATCH($A314,'40-15 SCALE LABEL INFO'!$A$2:$A$65,0))="","",INDEX('40-15 SCALE LABEL INFO'!I$2:I$65,MATCH($A314,'40-15 SCALE LABEL INFO'!$A$2:$A$65,0))),"not found"),IF(F313="not found","not found",IF(F313="","","ditto"))))</f>
        <v/>
      </c>
      <c r="G314" s="779" t="str">
        <f>IF($A314="","",IF(NOT($A314=$A313),IFERROR(IF(INDEX('40-15 SCALE LABEL INFO'!J$2:J$65,MATCH($A314,'40-15 SCALE LABEL INFO'!$A$2:$A$65,0))="","",INDEX('40-15 SCALE LABEL INFO'!J$2:J$65,MATCH($A314,'40-15 SCALE LABEL INFO'!$A$2:$A$65,0))),"not found"),IF(G313="not found","not found",IF(G313="","","ditto"))))</f>
        <v/>
      </c>
      <c r="H314" s="772" t="str">
        <f>IF($A314="","",IF(NOT($A314=$A313),IFERROR(IF(INDEX('40-15 SCALE LABEL INFO'!K$2:K$65,MATCH($A314,'40-15 SCALE LABEL INFO'!$A$2:$A$65,0))="","",INDEX('40-15 SCALE LABEL INFO'!K$2:K$65,MATCH($A314,'40-15 SCALE LABEL INFO'!$A$2:$A$65,0))),"not found"),IF(H313="not found","not found",IF(H313="","","ditto"))))</f>
        <v/>
      </c>
    </row>
    <row r="315" spans="1:8" x14ac:dyDescent="0.35">
      <c r="A315" s="699"/>
      <c r="B315" s="768"/>
      <c r="C315" s="768"/>
      <c r="D315" s="768"/>
      <c r="E315" s="775"/>
      <c r="F315" s="778" t="str">
        <f>IF($A315="","",IF(NOT($A315=$A314),IFERROR(IF(INDEX('40-15 SCALE LABEL INFO'!I$2:I$65,MATCH($A315,'40-15 SCALE LABEL INFO'!$A$2:$A$65,0))="","",INDEX('40-15 SCALE LABEL INFO'!I$2:I$65,MATCH($A315,'40-15 SCALE LABEL INFO'!$A$2:$A$65,0))),"not found"),IF(F314="not found","not found",IF(F314="","","ditto"))))</f>
        <v/>
      </c>
      <c r="G315" s="779" t="str">
        <f>IF($A315="","",IF(NOT($A315=$A314),IFERROR(IF(INDEX('40-15 SCALE LABEL INFO'!J$2:J$65,MATCH($A315,'40-15 SCALE LABEL INFO'!$A$2:$A$65,0))="","",INDEX('40-15 SCALE LABEL INFO'!J$2:J$65,MATCH($A315,'40-15 SCALE LABEL INFO'!$A$2:$A$65,0))),"not found"),IF(G314="not found","not found",IF(G314="","","ditto"))))</f>
        <v/>
      </c>
      <c r="H315" s="772" t="str">
        <f>IF($A315="","",IF(NOT($A315=$A314),IFERROR(IF(INDEX('40-15 SCALE LABEL INFO'!K$2:K$65,MATCH($A315,'40-15 SCALE LABEL INFO'!$A$2:$A$65,0))="","",INDEX('40-15 SCALE LABEL INFO'!K$2:K$65,MATCH($A315,'40-15 SCALE LABEL INFO'!$A$2:$A$65,0))),"not found"),IF(H314="not found","not found",IF(H314="","","ditto"))))</f>
        <v/>
      </c>
    </row>
    <row r="316" spans="1:8" x14ac:dyDescent="0.35">
      <c r="A316" s="699"/>
      <c r="B316" s="768"/>
      <c r="C316" s="768"/>
      <c r="D316" s="768"/>
      <c r="E316" s="775"/>
      <c r="F316" s="778" t="str">
        <f>IF($A316="","",IF(NOT($A316=$A315),IFERROR(IF(INDEX('40-15 SCALE LABEL INFO'!I$2:I$65,MATCH($A316,'40-15 SCALE LABEL INFO'!$A$2:$A$65,0))="","",INDEX('40-15 SCALE LABEL INFO'!I$2:I$65,MATCH($A316,'40-15 SCALE LABEL INFO'!$A$2:$A$65,0))),"not found"),IF(F315="not found","not found",IF(F315="","","ditto"))))</f>
        <v/>
      </c>
      <c r="G316" s="779" t="str">
        <f>IF($A316="","",IF(NOT($A316=$A315),IFERROR(IF(INDEX('40-15 SCALE LABEL INFO'!J$2:J$65,MATCH($A316,'40-15 SCALE LABEL INFO'!$A$2:$A$65,0))="","",INDEX('40-15 SCALE LABEL INFO'!J$2:J$65,MATCH($A316,'40-15 SCALE LABEL INFO'!$A$2:$A$65,0))),"not found"),IF(G315="not found","not found",IF(G315="","","ditto"))))</f>
        <v/>
      </c>
      <c r="H316" s="772" t="str">
        <f>IF($A316="","",IF(NOT($A316=$A315),IFERROR(IF(INDEX('40-15 SCALE LABEL INFO'!K$2:K$65,MATCH($A316,'40-15 SCALE LABEL INFO'!$A$2:$A$65,0))="","",INDEX('40-15 SCALE LABEL INFO'!K$2:K$65,MATCH($A316,'40-15 SCALE LABEL INFO'!$A$2:$A$65,0))),"not found"),IF(H315="not found","not found",IF(H315="","","ditto"))))</f>
        <v/>
      </c>
    </row>
    <row r="317" spans="1:8" x14ac:dyDescent="0.35">
      <c r="A317" s="699"/>
      <c r="B317" s="768"/>
      <c r="C317" s="768"/>
      <c r="D317" s="768"/>
      <c r="E317" s="775"/>
      <c r="F317" s="778" t="str">
        <f>IF($A317="","",IF(NOT($A317=$A316),IFERROR(IF(INDEX('40-15 SCALE LABEL INFO'!I$2:I$65,MATCH($A317,'40-15 SCALE LABEL INFO'!$A$2:$A$65,0))="","",INDEX('40-15 SCALE LABEL INFO'!I$2:I$65,MATCH($A317,'40-15 SCALE LABEL INFO'!$A$2:$A$65,0))),"not found"),IF(F316="not found","not found",IF(F316="","","ditto"))))</f>
        <v/>
      </c>
      <c r="G317" s="779" t="str">
        <f>IF($A317="","",IF(NOT($A317=$A316),IFERROR(IF(INDEX('40-15 SCALE LABEL INFO'!J$2:J$65,MATCH($A317,'40-15 SCALE LABEL INFO'!$A$2:$A$65,0))="","",INDEX('40-15 SCALE LABEL INFO'!J$2:J$65,MATCH($A317,'40-15 SCALE LABEL INFO'!$A$2:$A$65,0))),"not found"),IF(G316="not found","not found",IF(G316="","","ditto"))))</f>
        <v/>
      </c>
      <c r="H317" s="772" t="str">
        <f>IF($A317="","",IF(NOT($A317=$A316),IFERROR(IF(INDEX('40-15 SCALE LABEL INFO'!K$2:K$65,MATCH($A317,'40-15 SCALE LABEL INFO'!$A$2:$A$65,0))="","",INDEX('40-15 SCALE LABEL INFO'!K$2:K$65,MATCH($A317,'40-15 SCALE LABEL INFO'!$A$2:$A$65,0))),"not found"),IF(H316="not found","not found",IF(H316="","","ditto"))))</f>
        <v/>
      </c>
    </row>
    <row r="318" spans="1:8" x14ac:dyDescent="0.35">
      <c r="A318" s="699"/>
      <c r="B318" s="768"/>
      <c r="C318" s="768"/>
      <c r="D318" s="768"/>
      <c r="E318" s="775"/>
      <c r="F318" s="778" t="str">
        <f>IF($A318="","",IF(NOT($A318=$A317),IFERROR(IF(INDEX('40-15 SCALE LABEL INFO'!I$2:I$65,MATCH($A318,'40-15 SCALE LABEL INFO'!$A$2:$A$65,0))="","",INDEX('40-15 SCALE LABEL INFO'!I$2:I$65,MATCH($A318,'40-15 SCALE LABEL INFO'!$A$2:$A$65,0))),"not found"),IF(F317="not found","not found",IF(F317="","","ditto"))))</f>
        <v/>
      </c>
      <c r="G318" s="779" t="str">
        <f>IF($A318="","",IF(NOT($A318=$A317),IFERROR(IF(INDEX('40-15 SCALE LABEL INFO'!J$2:J$65,MATCH($A318,'40-15 SCALE LABEL INFO'!$A$2:$A$65,0))="","",INDEX('40-15 SCALE LABEL INFO'!J$2:J$65,MATCH($A318,'40-15 SCALE LABEL INFO'!$A$2:$A$65,0))),"not found"),IF(G317="not found","not found",IF(G317="","","ditto"))))</f>
        <v/>
      </c>
      <c r="H318" s="772" t="str">
        <f>IF($A318="","",IF(NOT($A318=$A317),IFERROR(IF(INDEX('40-15 SCALE LABEL INFO'!K$2:K$65,MATCH($A318,'40-15 SCALE LABEL INFO'!$A$2:$A$65,0))="","",INDEX('40-15 SCALE LABEL INFO'!K$2:K$65,MATCH($A318,'40-15 SCALE LABEL INFO'!$A$2:$A$65,0))),"not found"),IF(H317="not found","not found",IF(H317="","","ditto"))))</f>
        <v/>
      </c>
    </row>
    <row r="319" spans="1:8" x14ac:dyDescent="0.35">
      <c r="A319" s="699"/>
      <c r="B319" s="768"/>
      <c r="C319" s="768"/>
      <c r="D319" s="768"/>
      <c r="E319" s="775"/>
      <c r="F319" s="778" t="str">
        <f>IF($A319="","",IF(NOT($A319=$A318),IFERROR(IF(INDEX('40-15 SCALE LABEL INFO'!I$2:I$65,MATCH($A319,'40-15 SCALE LABEL INFO'!$A$2:$A$65,0))="","",INDEX('40-15 SCALE LABEL INFO'!I$2:I$65,MATCH($A319,'40-15 SCALE LABEL INFO'!$A$2:$A$65,0))),"not found"),IF(F318="not found","not found",IF(F318="","","ditto"))))</f>
        <v/>
      </c>
      <c r="G319" s="779" t="str">
        <f>IF($A319="","",IF(NOT($A319=$A318),IFERROR(IF(INDEX('40-15 SCALE LABEL INFO'!J$2:J$65,MATCH($A319,'40-15 SCALE LABEL INFO'!$A$2:$A$65,0))="","",INDEX('40-15 SCALE LABEL INFO'!J$2:J$65,MATCH($A319,'40-15 SCALE LABEL INFO'!$A$2:$A$65,0))),"not found"),IF(G318="not found","not found",IF(G318="","","ditto"))))</f>
        <v/>
      </c>
      <c r="H319" s="772" t="str">
        <f>IF($A319="","",IF(NOT($A319=$A318),IFERROR(IF(INDEX('40-15 SCALE LABEL INFO'!K$2:K$65,MATCH($A319,'40-15 SCALE LABEL INFO'!$A$2:$A$65,0))="","",INDEX('40-15 SCALE LABEL INFO'!K$2:K$65,MATCH($A319,'40-15 SCALE LABEL INFO'!$A$2:$A$65,0))),"not found"),IF(H318="not found","not found",IF(H318="","","ditto"))))</f>
        <v/>
      </c>
    </row>
    <row r="320" spans="1:8" x14ac:dyDescent="0.35">
      <c r="A320" s="699"/>
      <c r="B320" s="768"/>
      <c r="C320" s="768"/>
      <c r="D320" s="768"/>
      <c r="E320" s="775"/>
      <c r="F320" s="778" t="str">
        <f>IF($A320="","",IF(NOT($A320=$A319),IFERROR(IF(INDEX('40-15 SCALE LABEL INFO'!I$2:I$65,MATCH($A320,'40-15 SCALE LABEL INFO'!$A$2:$A$65,0))="","",INDEX('40-15 SCALE LABEL INFO'!I$2:I$65,MATCH($A320,'40-15 SCALE LABEL INFO'!$A$2:$A$65,0))),"not found"),IF(F319="not found","not found",IF(F319="","","ditto"))))</f>
        <v/>
      </c>
      <c r="G320" s="779" t="str">
        <f>IF($A320="","",IF(NOT($A320=$A319),IFERROR(IF(INDEX('40-15 SCALE LABEL INFO'!J$2:J$65,MATCH($A320,'40-15 SCALE LABEL INFO'!$A$2:$A$65,0))="","",INDEX('40-15 SCALE LABEL INFO'!J$2:J$65,MATCH($A320,'40-15 SCALE LABEL INFO'!$A$2:$A$65,0))),"not found"),IF(G319="not found","not found",IF(G319="","","ditto"))))</f>
        <v/>
      </c>
      <c r="H320" s="772" t="str">
        <f>IF($A320="","",IF(NOT($A320=$A319),IFERROR(IF(INDEX('40-15 SCALE LABEL INFO'!K$2:K$65,MATCH($A320,'40-15 SCALE LABEL INFO'!$A$2:$A$65,0))="","",INDEX('40-15 SCALE LABEL INFO'!K$2:K$65,MATCH($A320,'40-15 SCALE LABEL INFO'!$A$2:$A$65,0))),"not found"),IF(H319="not found","not found",IF(H319="","","ditto"))))</f>
        <v/>
      </c>
    </row>
    <row r="321" spans="1:8" x14ac:dyDescent="0.35">
      <c r="A321" s="699"/>
      <c r="B321" s="768"/>
      <c r="C321" s="768"/>
      <c r="D321" s="768"/>
      <c r="E321" s="775"/>
      <c r="F321" s="778" t="str">
        <f>IF($A321="","",IF(NOT($A321=$A320),IFERROR(IF(INDEX('40-15 SCALE LABEL INFO'!I$2:I$65,MATCH($A321,'40-15 SCALE LABEL INFO'!$A$2:$A$65,0))="","",INDEX('40-15 SCALE LABEL INFO'!I$2:I$65,MATCH($A321,'40-15 SCALE LABEL INFO'!$A$2:$A$65,0))),"not found"),IF(F320="not found","not found",IF(F320="","","ditto"))))</f>
        <v/>
      </c>
      <c r="G321" s="779" t="str">
        <f>IF($A321="","",IF(NOT($A321=$A320),IFERROR(IF(INDEX('40-15 SCALE LABEL INFO'!J$2:J$65,MATCH($A321,'40-15 SCALE LABEL INFO'!$A$2:$A$65,0))="","",INDEX('40-15 SCALE LABEL INFO'!J$2:J$65,MATCH($A321,'40-15 SCALE LABEL INFO'!$A$2:$A$65,0))),"not found"),IF(G320="not found","not found",IF(G320="","","ditto"))))</f>
        <v/>
      </c>
      <c r="H321" s="772" t="str">
        <f>IF($A321="","",IF(NOT($A321=$A320),IFERROR(IF(INDEX('40-15 SCALE LABEL INFO'!K$2:K$65,MATCH($A321,'40-15 SCALE LABEL INFO'!$A$2:$A$65,0))="","",INDEX('40-15 SCALE LABEL INFO'!K$2:K$65,MATCH($A321,'40-15 SCALE LABEL INFO'!$A$2:$A$65,0))),"not found"),IF(H320="not found","not found",IF(H320="","","ditto"))))</f>
        <v/>
      </c>
    </row>
    <row r="322" spans="1:8" x14ac:dyDescent="0.35">
      <c r="A322" s="699"/>
      <c r="B322" s="768"/>
      <c r="C322" s="768"/>
      <c r="D322" s="768"/>
      <c r="E322" s="775"/>
      <c r="F322" s="778" t="str">
        <f>IF($A322="","",IF(NOT($A322=$A321),IFERROR(IF(INDEX('40-15 SCALE LABEL INFO'!I$2:I$65,MATCH($A322,'40-15 SCALE LABEL INFO'!$A$2:$A$65,0))="","",INDEX('40-15 SCALE LABEL INFO'!I$2:I$65,MATCH($A322,'40-15 SCALE LABEL INFO'!$A$2:$A$65,0))),"not found"),IF(F321="not found","not found",IF(F321="","","ditto"))))</f>
        <v/>
      </c>
      <c r="G322" s="779" t="str">
        <f>IF($A322="","",IF(NOT($A322=$A321),IFERROR(IF(INDEX('40-15 SCALE LABEL INFO'!J$2:J$65,MATCH($A322,'40-15 SCALE LABEL INFO'!$A$2:$A$65,0))="","",INDEX('40-15 SCALE LABEL INFO'!J$2:J$65,MATCH($A322,'40-15 SCALE LABEL INFO'!$A$2:$A$65,0))),"not found"),IF(G321="not found","not found",IF(G321="","","ditto"))))</f>
        <v/>
      </c>
      <c r="H322" s="772" t="str">
        <f>IF($A322="","",IF(NOT($A322=$A321),IFERROR(IF(INDEX('40-15 SCALE LABEL INFO'!K$2:K$65,MATCH($A322,'40-15 SCALE LABEL INFO'!$A$2:$A$65,0))="","",INDEX('40-15 SCALE LABEL INFO'!K$2:K$65,MATCH($A322,'40-15 SCALE LABEL INFO'!$A$2:$A$65,0))),"not found"),IF(H321="not found","not found",IF(H321="","","ditto"))))</f>
        <v/>
      </c>
    </row>
    <row r="323" spans="1:8" x14ac:dyDescent="0.35">
      <c r="A323" s="699"/>
      <c r="B323" s="768"/>
      <c r="C323" s="768"/>
      <c r="D323" s="768"/>
      <c r="E323" s="775"/>
      <c r="F323" s="778" t="str">
        <f>IF($A323="","",IF(NOT($A323=$A322),IFERROR(IF(INDEX('40-15 SCALE LABEL INFO'!I$2:I$65,MATCH($A323,'40-15 SCALE LABEL INFO'!$A$2:$A$65,0))="","",INDEX('40-15 SCALE LABEL INFO'!I$2:I$65,MATCH($A323,'40-15 SCALE LABEL INFO'!$A$2:$A$65,0))),"not found"),IF(F322="not found","not found",IF(F322="","","ditto"))))</f>
        <v/>
      </c>
      <c r="G323" s="779" t="str">
        <f>IF($A323="","",IF(NOT($A323=$A322),IFERROR(IF(INDEX('40-15 SCALE LABEL INFO'!J$2:J$65,MATCH($A323,'40-15 SCALE LABEL INFO'!$A$2:$A$65,0))="","",INDEX('40-15 SCALE LABEL INFO'!J$2:J$65,MATCH($A323,'40-15 SCALE LABEL INFO'!$A$2:$A$65,0))),"not found"),IF(G322="not found","not found",IF(G322="","","ditto"))))</f>
        <v/>
      </c>
      <c r="H323" s="772" t="str">
        <f>IF($A323="","",IF(NOT($A323=$A322),IFERROR(IF(INDEX('40-15 SCALE LABEL INFO'!K$2:K$65,MATCH($A323,'40-15 SCALE LABEL INFO'!$A$2:$A$65,0))="","",INDEX('40-15 SCALE LABEL INFO'!K$2:K$65,MATCH($A323,'40-15 SCALE LABEL INFO'!$A$2:$A$65,0))),"not found"),IF(H322="not found","not found",IF(H322="","","ditto"))))</f>
        <v/>
      </c>
    </row>
    <row r="324" spans="1:8" x14ac:dyDescent="0.35">
      <c r="A324" s="699"/>
      <c r="B324" s="768"/>
      <c r="C324" s="768"/>
      <c r="D324" s="768"/>
      <c r="E324" s="775"/>
      <c r="F324" s="778" t="str">
        <f>IF($A324="","",IF(NOT($A324=$A323),IFERROR(IF(INDEX('40-15 SCALE LABEL INFO'!I$2:I$65,MATCH($A324,'40-15 SCALE LABEL INFO'!$A$2:$A$65,0))="","",INDEX('40-15 SCALE LABEL INFO'!I$2:I$65,MATCH($A324,'40-15 SCALE LABEL INFO'!$A$2:$A$65,0))),"not found"),IF(F323="not found","not found",IF(F323="","","ditto"))))</f>
        <v/>
      </c>
      <c r="G324" s="779" t="str">
        <f>IF($A324="","",IF(NOT($A324=$A323),IFERROR(IF(INDEX('40-15 SCALE LABEL INFO'!J$2:J$65,MATCH($A324,'40-15 SCALE LABEL INFO'!$A$2:$A$65,0))="","",INDEX('40-15 SCALE LABEL INFO'!J$2:J$65,MATCH($A324,'40-15 SCALE LABEL INFO'!$A$2:$A$65,0))),"not found"),IF(G323="not found","not found",IF(G323="","","ditto"))))</f>
        <v/>
      </c>
      <c r="H324" s="772" t="str">
        <f>IF($A324="","",IF(NOT($A324=$A323),IFERROR(IF(INDEX('40-15 SCALE LABEL INFO'!K$2:K$65,MATCH($A324,'40-15 SCALE LABEL INFO'!$A$2:$A$65,0))="","",INDEX('40-15 SCALE LABEL INFO'!K$2:K$65,MATCH($A324,'40-15 SCALE LABEL INFO'!$A$2:$A$65,0))),"not found"),IF(H323="not found","not found",IF(H323="","","ditto"))))</f>
        <v/>
      </c>
    </row>
    <row r="325" spans="1:8" x14ac:dyDescent="0.35">
      <c r="A325" s="699"/>
      <c r="B325" s="768"/>
      <c r="C325" s="768"/>
      <c r="D325" s="768"/>
      <c r="E325" s="775"/>
      <c r="F325" s="778" t="str">
        <f>IF($A325="","",IF(NOT($A325=$A324),IFERROR(IF(INDEX('40-15 SCALE LABEL INFO'!I$2:I$65,MATCH($A325,'40-15 SCALE LABEL INFO'!$A$2:$A$65,0))="","",INDEX('40-15 SCALE LABEL INFO'!I$2:I$65,MATCH($A325,'40-15 SCALE LABEL INFO'!$A$2:$A$65,0))),"not found"),IF(F324="not found","not found",IF(F324="","","ditto"))))</f>
        <v/>
      </c>
      <c r="G325" s="779" t="str">
        <f>IF($A325="","",IF(NOT($A325=$A324),IFERROR(IF(INDEX('40-15 SCALE LABEL INFO'!J$2:J$65,MATCH($A325,'40-15 SCALE LABEL INFO'!$A$2:$A$65,0))="","",INDEX('40-15 SCALE LABEL INFO'!J$2:J$65,MATCH($A325,'40-15 SCALE LABEL INFO'!$A$2:$A$65,0))),"not found"),IF(G324="not found","not found",IF(G324="","","ditto"))))</f>
        <v/>
      </c>
      <c r="H325" s="772" t="str">
        <f>IF($A325="","",IF(NOT($A325=$A324),IFERROR(IF(INDEX('40-15 SCALE LABEL INFO'!K$2:K$65,MATCH($A325,'40-15 SCALE LABEL INFO'!$A$2:$A$65,0))="","",INDEX('40-15 SCALE LABEL INFO'!K$2:K$65,MATCH($A325,'40-15 SCALE LABEL INFO'!$A$2:$A$65,0))),"not found"),IF(H324="not found","not found",IF(H324="","","ditto"))))</f>
        <v/>
      </c>
    </row>
    <row r="326" spans="1:8" x14ac:dyDescent="0.35">
      <c r="A326" s="699"/>
      <c r="B326" s="768"/>
      <c r="C326" s="768"/>
      <c r="D326" s="768"/>
      <c r="E326" s="775"/>
      <c r="F326" s="778" t="str">
        <f>IF($A326="","",IF(NOT($A326=$A325),IFERROR(IF(INDEX('40-15 SCALE LABEL INFO'!I$2:I$65,MATCH($A326,'40-15 SCALE LABEL INFO'!$A$2:$A$65,0))="","",INDEX('40-15 SCALE LABEL INFO'!I$2:I$65,MATCH($A326,'40-15 SCALE LABEL INFO'!$A$2:$A$65,0))),"not found"),IF(F325="not found","not found",IF(F325="","","ditto"))))</f>
        <v/>
      </c>
      <c r="G326" s="779" t="str">
        <f>IF($A326="","",IF(NOT($A326=$A325),IFERROR(IF(INDEX('40-15 SCALE LABEL INFO'!J$2:J$65,MATCH($A326,'40-15 SCALE LABEL INFO'!$A$2:$A$65,0))="","",INDEX('40-15 SCALE LABEL INFO'!J$2:J$65,MATCH($A326,'40-15 SCALE LABEL INFO'!$A$2:$A$65,0))),"not found"),IF(G325="not found","not found",IF(G325="","","ditto"))))</f>
        <v/>
      </c>
      <c r="H326" s="772" t="str">
        <f>IF($A326="","",IF(NOT($A326=$A325),IFERROR(IF(INDEX('40-15 SCALE LABEL INFO'!K$2:K$65,MATCH($A326,'40-15 SCALE LABEL INFO'!$A$2:$A$65,0))="","",INDEX('40-15 SCALE LABEL INFO'!K$2:K$65,MATCH($A326,'40-15 SCALE LABEL INFO'!$A$2:$A$65,0))),"not found"),IF(H325="not found","not found",IF(H325="","","ditto"))))</f>
        <v/>
      </c>
    </row>
    <row r="327" spans="1:8" x14ac:dyDescent="0.35">
      <c r="A327" s="699"/>
      <c r="B327" s="768"/>
      <c r="C327" s="768"/>
      <c r="D327" s="768"/>
      <c r="E327" s="775"/>
      <c r="F327" s="778" t="str">
        <f>IF($A327="","",IF(NOT($A327=$A326),IFERROR(IF(INDEX('40-15 SCALE LABEL INFO'!I$2:I$65,MATCH($A327,'40-15 SCALE LABEL INFO'!$A$2:$A$65,0))="","",INDEX('40-15 SCALE LABEL INFO'!I$2:I$65,MATCH($A327,'40-15 SCALE LABEL INFO'!$A$2:$A$65,0))),"not found"),IF(F326="not found","not found",IF(F326="","","ditto"))))</f>
        <v/>
      </c>
      <c r="G327" s="779" t="str">
        <f>IF($A327="","",IF(NOT($A327=$A326),IFERROR(IF(INDEX('40-15 SCALE LABEL INFO'!J$2:J$65,MATCH($A327,'40-15 SCALE LABEL INFO'!$A$2:$A$65,0))="","",INDEX('40-15 SCALE LABEL INFO'!J$2:J$65,MATCH($A327,'40-15 SCALE LABEL INFO'!$A$2:$A$65,0))),"not found"),IF(G326="not found","not found",IF(G326="","","ditto"))))</f>
        <v/>
      </c>
      <c r="H327" s="772" t="str">
        <f>IF($A327="","",IF(NOT($A327=$A326),IFERROR(IF(INDEX('40-15 SCALE LABEL INFO'!K$2:K$65,MATCH($A327,'40-15 SCALE LABEL INFO'!$A$2:$A$65,0))="","",INDEX('40-15 SCALE LABEL INFO'!K$2:K$65,MATCH($A327,'40-15 SCALE LABEL INFO'!$A$2:$A$65,0))),"not found"),IF(H326="not found","not found",IF(H326="","","ditto"))))</f>
        <v/>
      </c>
    </row>
    <row r="328" spans="1:8" x14ac:dyDescent="0.35">
      <c r="A328" s="699"/>
      <c r="B328" s="768"/>
      <c r="C328" s="768"/>
      <c r="D328" s="768"/>
      <c r="E328" s="775"/>
      <c r="F328" s="778" t="str">
        <f>IF($A328="","",IF(NOT($A328=$A327),IFERROR(IF(INDEX('40-15 SCALE LABEL INFO'!I$2:I$65,MATCH($A328,'40-15 SCALE LABEL INFO'!$A$2:$A$65,0))="","",INDEX('40-15 SCALE LABEL INFO'!I$2:I$65,MATCH($A328,'40-15 SCALE LABEL INFO'!$A$2:$A$65,0))),"not found"),IF(F327="not found","not found",IF(F327="","","ditto"))))</f>
        <v/>
      </c>
      <c r="G328" s="779" t="str">
        <f>IF($A328="","",IF(NOT($A328=$A327),IFERROR(IF(INDEX('40-15 SCALE LABEL INFO'!J$2:J$65,MATCH($A328,'40-15 SCALE LABEL INFO'!$A$2:$A$65,0))="","",INDEX('40-15 SCALE LABEL INFO'!J$2:J$65,MATCH($A328,'40-15 SCALE LABEL INFO'!$A$2:$A$65,0))),"not found"),IF(G327="not found","not found",IF(G327="","","ditto"))))</f>
        <v/>
      </c>
      <c r="H328" s="772" t="str">
        <f>IF($A328="","",IF(NOT($A328=$A327),IFERROR(IF(INDEX('40-15 SCALE LABEL INFO'!K$2:K$65,MATCH($A328,'40-15 SCALE LABEL INFO'!$A$2:$A$65,0))="","",INDEX('40-15 SCALE LABEL INFO'!K$2:K$65,MATCH($A328,'40-15 SCALE LABEL INFO'!$A$2:$A$65,0))),"not found"),IF(H327="not found","not found",IF(H327="","","ditto"))))</f>
        <v/>
      </c>
    </row>
    <row r="329" spans="1:8" x14ac:dyDescent="0.35">
      <c r="A329" s="699"/>
      <c r="B329" s="768"/>
      <c r="C329" s="768"/>
      <c r="D329" s="768"/>
      <c r="E329" s="775"/>
      <c r="F329" s="778" t="str">
        <f>IF($A329="","",IF(NOT($A329=$A328),IFERROR(IF(INDEX('40-15 SCALE LABEL INFO'!I$2:I$65,MATCH($A329,'40-15 SCALE LABEL INFO'!$A$2:$A$65,0))="","",INDEX('40-15 SCALE LABEL INFO'!I$2:I$65,MATCH($A329,'40-15 SCALE LABEL INFO'!$A$2:$A$65,0))),"not found"),IF(F328="not found","not found",IF(F328="","","ditto"))))</f>
        <v/>
      </c>
      <c r="G329" s="779" t="str">
        <f>IF($A329="","",IF(NOT($A329=$A328),IFERROR(IF(INDEX('40-15 SCALE LABEL INFO'!J$2:J$65,MATCH($A329,'40-15 SCALE LABEL INFO'!$A$2:$A$65,0))="","",INDEX('40-15 SCALE LABEL INFO'!J$2:J$65,MATCH($A329,'40-15 SCALE LABEL INFO'!$A$2:$A$65,0))),"not found"),IF(G328="not found","not found",IF(G328="","","ditto"))))</f>
        <v/>
      </c>
      <c r="H329" s="772" t="str">
        <f>IF($A329="","",IF(NOT($A329=$A328),IFERROR(IF(INDEX('40-15 SCALE LABEL INFO'!K$2:K$65,MATCH($A329,'40-15 SCALE LABEL INFO'!$A$2:$A$65,0))="","",INDEX('40-15 SCALE LABEL INFO'!K$2:K$65,MATCH($A329,'40-15 SCALE LABEL INFO'!$A$2:$A$65,0))),"not found"),IF(H328="not found","not found",IF(H328="","","ditto"))))</f>
        <v/>
      </c>
    </row>
    <row r="330" spans="1:8" x14ac:dyDescent="0.35">
      <c r="A330" s="699"/>
      <c r="B330" s="768"/>
      <c r="C330" s="768"/>
      <c r="D330" s="768"/>
      <c r="E330" s="775"/>
      <c r="F330" s="778" t="str">
        <f>IF($A330="","",IF(NOT($A330=$A329),IFERROR(IF(INDEX('40-15 SCALE LABEL INFO'!I$2:I$65,MATCH($A330,'40-15 SCALE LABEL INFO'!$A$2:$A$65,0))="","",INDEX('40-15 SCALE LABEL INFO'!I$2:I$65,MATCH($A330,'40-15 SCALE LABEL INFO'!$A$2:$A$65,0))),"not found"),IF(F329="not found","not found",IF(F329="","","ditto"))))</f>
        <v/>
      </c>
      <c r="G330" s="779" t="str">
        <f>IF($A330="","",IF(NOT($A330=$A329),IFERROR(IF(INDEX('40-15 SCALE LABEL INFO'!J$2:J$65,MATCH($A330,'40-15 SCALE LABEL INFO'!$A$2:$A$65,0))="","",INDEX('40-15 SCALE LABEL INFO'!J$2:J$65,MATCH($A330,'40-15 SCALE LABEL INFO'!$A$2:$A$65,0))),"not found"),IF(G329="not found","not found",IF(G329="","","ditto"))))</f>
        <v/>
      </c>
      <c r="H330" s="772" t="str">
        <f>IF($A330="","",IF(NOT($A330=$A329),IFERROR(IF(INDEX('40-15 SCALE LABEL INFO'!K$2:K$65,MATCH($A330,'40-15 SCALE LABEL INFO'!$A$2:$A$65,0))="","",INDEX('40-15 SCALE LABEL INFO'!K$2:K$65,MATCH($A330,'40-15 SCALE LABEL INFO'!$A$2:$A$65,0))),"not found"),IF(H329="not found","not found",IF(H329="","","ditto"))))</f>
        <v/>
      </c>
    </row>
    <row r="331" spans="1:8" x14ac:dyDescent="0.35">
      <c r="A331" s="699"/>
      <c r="B331" s="768"/>
      <c r="C331" s="768"/>
      <c r="D331" s="768"/>
      <c r="E331" s="775"/>
      <c r="F331" s="778" t="str">
        <f>IF($A331="","",IF(NOT($A331=$A330),IFERROR(IF(INDEX('40-15 SCALE LABEL INFO'!I$2:I$65,MATCH($A331,'40-15 SCALE LABEL INFO'!$A$2:$A$65,0))="","",INDEX('40-15 SCALE LABEL INFO'!I$2:I$65,MATCH($A331,'40-15 SCALE LABEL INFO'!$A$2:$A$65,0))),"not found"),IF(F330="not found","not found",IF(F330="","","ditto"))))</f>
        <v/>
      </c>
      <c r="G331" s="779" t="str">
        <f>IF($A331="","",IF(NOT($A331=$A330),IFERROR(IF(INDEX('40-15 SCALE LABEL INFO'!J$2:J$65,MATCH($A331,'40-15 SCALE LABEL INFO'!$A$2:$A$65,0))="","",INDEX('40-15 SCALE LABEL INFO'!J$2:J$65,MATCH($A331,'40-15 SCALE LABEL INFO'!$A$2:$A$65,0))),"not found"),IF(G330="not found","not found",IF(G330="","","ditto"))))</f>
        <v/>
      </c>
      <c r="H331" s="772" t="str">
        <f>IF($A331="","",IF(NOT($A331=$A330),IFERROR(IF(INDEX('40-15 SCALE LABEL INFO'!K$2:K$65,MATCH($A331,'40-15 SCALE LABEL INFO'!$A$2:$A$65,0))="","",INDEX('40-15 SCALE LABEL INFO'!K$2:K$65,MATCH($A331,'40-15 SCALE LABEL INFO'!$A$2:$A$65,0))),"not found"),IF(H330="not found","not found",IF(H330="","","ditto"))))</f>
        <v/>
      </c>
    </row>
    <row r="332" spans="1:8" x14ac:dyDescent="0.35">
      <c r="A332" s="699"/>
      <c r="B332" s="768"/>
      <c r="C332" s="768"/>
      <c r="D332" s="768"/>
      <c r="E332" s="775"/>
      <c r="F332" s="778" t="str">
        <f>IF($A332="","",IF(NOT($A332=$A331),IFERROR(IF(INDEX('40-15 SCALE LABEL INFO'!I$2:I$65,MATCH($A332,'40-15 SCALE LABEL INFO'!$A$2:$A$65,0))="","",INDEX('40-15 SCALE LABEL INFO'!I$2:I$65,MATCH($A332,'40-15 SCALE LABEL INFO'!$A$2:$A$65,0))),"not found"),IF(F331="not found","not found",IF(F331="","","ditto"))))</f>
        <v/>
      </c>
      <c r="G332" s="779" t="str">
        <f>IF($A332="","",IF(NOT($A332=$A331),IFERROR(IF(INDEX('40-15 SCALE LABEL INFO'!J$2:J$65,MATCH($A332,'40-15 SCALE LABEL INFO'!$A$2:$A$65,0))="","",INDEX('40-15 SCALE LABEL INFO'!J$2:J$65,MATCH($A332,'40-15 SCALE LABEL INFO'!$A$2:$A$65,0))),"not found"),IF(G331="not found","not found",IF(G331="","","ditto"))))</f>
        <v/>
      </c>
      <c r="H332" s="772" t="str">
        <f>IF($A332="","",IF(NOT($A332=$A331),IFERROR(IF(INDEX('40-15 SCALE LABEL INFO'!K$2:K$65,MATCH($A332,'40-15 SCALE LABEL INFO'!$A$2:$A$65,0))="","",INDEX('40-15 SCALE LABEL INFO'!K$2:K$65,MATCH($A332,'40-15 SCALE LABEL INFO'!$A$2:$A$65,0))),"not found"),IF(H331="not found","not found",IF(H331="","","ditto"))))</f>
        <v/>
      </c>
    </row>
    <row r="333" spans="1:8" x14ac:dyDescent="0.35">
      <c r="A333" s="699"/>
      <c r="B333" s="768"/>
      <c r="C333" s="768"/>
      <c r="D333" s="768"/>
      <c r="E333" s="775"/>
      <c r="F333" s="778" t="str">
        <f>IF($A333="","",IF(NOT($A333=$A332),IFERROR(IF(INDEX('40-15 SCALE LABEL INFO'!I$2:I$65,MATCH($A333,'40-15 SCALE LABEL INFO'!$A$2:$A$65,0))="","",INDEX('40-15 SCALE LABEL INFO'!I$2:I$65,MATCH($A333,'40-15 SCALE LABEL INFO'!$A$2:$A$65,0))),"not found"),IF(F332="not found","not found",IF(F332="","","ditto"))))</f>
        <v/>
      </c>
      <c r="G333" s="779" t="str">
        <f>IF($A333="","",IF(NOT($A333=$A332),IFERROR(IF(INDEX('40-15 SCALE LABEL INFO'!J$2:J$65,MATCH($A333,'40-15 SCALE LABEL INFO'!$A$2:$A$65,0))="","",INDEX('40-15 SCALE LABEL INFO'!J$2:J$65,MATCH($A333,'40-15 SCALE LABEL INFO'!$A$2:$A$65,0))),"not found"),IF(G332="not found","not found",IF(G332="","","ditto"))))</f>
        <v/>
      </c>
      <c r="H333" s="772" t="str">
        <f>IF($A333="","",IF(NOT($A333=$A332),IFERROR(IF(INDEX('40-15 SCALE LABEL INFO'!K$2:K$65,MATCH($A333,'40-15 SCALE LABEL INFO'!$A$2:$A$65,0))="","",INDEX('40-15 SCALE LABEL INFO'!K$2:K$65,MATCH($A333,'40-15 SCALE LABEL INFO'!$A$2:$A$65,0))),"not found"),IF(H332="not found","not found",IF(H332="","","ditto"))))</f>
        <v/>
      </c>
    </row>
    <row r="334" spans="1:8" x14ac:dyDescent="0.35">
      <c r="A334" s="699"/>
      <c r="B334" s="768"/>
      <c r="C334" s="768"/>
      <c r="D334" s="768"/>
      <c r="E334" s="775"/>
      <c r="F334" s="778" t="str">
        <f>IF($A334="","",IF(NOT($A334=$A333),IFERROR(IF(INDEX('40-15 SCALE LABEL INFO'!I$2:I$65,MATCH($A334,'40-15 SCALE LABEL INFO'!$A$2:$A$65,0))="","",INDEX('40-15 SCALE LABEL INFO'!I$2:I$65,MATCH($A334,'40-15 SCALE LABEL INFO'!$A$2:$A$65,0))),"not found"),IF(F333="not found","not found",IF(F333="","","ditto"))))</f>
        <v/>
      </c>
      <c r="G334" s="779" t="str">
        <f>IF($A334="","",IF(NOT($A334=$A333),IFERROR(IF(INDEX('40-15 SCALE LABEL INFO'!J$2:J$65,MATCH($A334,'40-15 SCALE LABEL INFO'!$A$2:$A$65,0))="","",INDEX('40-15 SCALE LABEL INFO'!J$2:J$65,MATCH($A334,'40-15 SCALE LABEL INFO'!$A$2:$A$65,0))),"not found"),IF(G333="not found","not found",IF(G333="","","ditto"))))</f>
        <v/>
      </c>
      <c r="H334" s="772" t="str">
        <f>IF($A334="","",IF(NOT($A334=$A333),IFERROR(IF(INDEX('40-15 SCALE LABEL INFO'!K$2:K$65,MATCH($A334,'40-15 SCALE LABEL INFO'!$A$2:$A$65,0))="","",INDEX('40-15 SCALE LABEL INFO'!K$2:K$65,MATCH($A334,'40-15 SCALE LABEL INFO'!$A$2:$A$65,0))),"not found"),IF(H333="not found","not found",IF(H333="","","ditto"))))</f>
        <v/>
      </c>
    </row>
    <row r="335" spans="1:8" x14ac:dyDescent="0.35">
      <c r="A335" s="699"/>
      <c r="B335" s="768"/>
      <c r="C335" s="768"/>
      <c r="D335" s="768"/>
      <c r="E335" s="775"/>
      <c r="F335" s="778" t="str">
        <f>IF($A335="","",IF(NOT($A335=$A334),IFERROR(IF(INDEX('40-15 SCALE LABEL INFO'!I$2:I$65,MATCH($A335,'40-15 SCALE LABEL INFO'!$A$2:$A$65,0))="","",INDEX('40-15 SCALE LABEL INFO'!I$2:I$65,MATCH($A335,'40-15 SCALE LABEL INFO'!$A$2:$A$65,0))),"not found"),IF(F334="not found","not found",IF(F334="","","ditto"))))</f>
        <v/>
      </c>
      <c r="G335" s="779" t="str">
        <f>IF($A335="","",IF(NOT($A335=$A334),IFERROR(IF(INDEX('40-15 SCALE LABEL INFO'!J$2:J$65,MATCH($A335,'40-15 SCALE LABEL INFO'!$A$2:$A$65,0))="","",INDEX('40-15 SCALE LABEL INFO'!J$2:J$65,MATCH($A335,'40-15 SCALE LABEL INFO'!$A$2:$A$65,0))),"not found"),IF(G334="not found","not found",IF(G334="","","ditto"))))</f>
        <v/>
      </c>
      <c r="H335" s="772" t="str">
        <f>IF($A335="","",IF(NOT($A335=$A334),IFERROR(IF(INDEX('40-15 SCALE LABEL INFO'!K$2:K$65,MATCH($A335,'40-15 SCALE LABEL INFO'!$A$2:$A$65,0))="","",INDEX('40-15 SCALE LABEL INFO'!K$2:K$65,MATCH($A335,'40-15 SCALE LABEL INFO'!$A$2:$A$65,0))),"not found"),IF(H334="not found","not found",IF(H334="","","ditto"))))</f>
        <v/>
      </c>
    </row>
    <row r="336" spans="1:8" x14ac:dyDescent="0.35">
      <c r="A336" s="699"/>
      <c r="B336" s="768"/>
      <c r="C336" s="768"/>
      <c r="D336" s="768"/>
      <c r="E336" s="775"/>
      <c r="F336" s="778" t="str">
        <f>IF($A336="","",IF(NOT($A336=$A335),IFERROR(IF(INDEX('40-15 SCALE LABEL INFO'!I$2:I$65,MATCH($A336,'40-15 SCALE LABEL INFO'!$A$2:$A$65,0))="","",INDEX('40-15 SCALE LABEL INFO'!I$2:I$65,MATCH($A336,'40-15 SCALE LABEL INFO'!$A$2:$A$65,0))),"not found"),IF(F335="not found","not found",IF(F335="","","ditto"))))</f>
        <v/>
      </c>
      <c r="G336" s="779" t="str">
        <f>IF($A336="","",IF(NOT($A336=$A335),IFERROR(IF(INDEX('40-15 SCALE LABEL INFO'!J$2:J$65,MATCH($A336,'40-15 SCALE LABEL INFO'!$A$2:$A$65,0))="","",INDEX('40-15 SCALE LABEL INFO'!J$2:J$65,MATCH($A336,'40-15 SCALE LABEL INFO'!$A$2:$A$65,0))),"not found"),IF(G335="not found","not found",IF(G335="","","ditto"))))</f>
        <v/>
      </c>
      <c r="H336" s="772" t="str">
        <f>IF($A336="","",IF(NOT($A336=$A335),IFERROR(IF(INDEX('40-15 SCALE LABEL INFO'!K$2:K$65,MATCH($A336,'40-15 SCALE LABEL INFO'!$A$2:$A$65,0))="","",INDEX('40-15 SCALE LABEL INFO'!K$2:K$65,MATCH($A336,'40-15 SCALE LABEL INFO'!$A$2:$A$65,0))),"not found"),IF(H335="not found","not found",IF(H335="","","ditto"))))</f>
        <v/>
      </c>
    </row>
    <row r="337" spans="1:8" x14ac:dyDescent="0.35">
      <c r="A337" s="699"/>
      <c r="B337" s="768"/>
      <c r="C337" s="768"/>
      <c r="D337" s="768"/>
      <c r="E337" s="775"/>
      <c r="F337" s="778" t="str">
        <f>IF($A337="","",IF(NOT($A337=$A336),IFERROR(IF(INDEX('40-15 SCALE LABEL INFO'!I$2:I$65,MATCH($A337,'40-15 SCALE LABEL INFO'!$A$2:$A$65,0))="","",INDEX('40-15 SCALE LABEL INFO'!I$2:I$65,MATCH($A337,'40-15 SCALE LABEL INFO'!$A$2:$A$65,0))),"not found"),IF(F336="not found","not found",IF(F336="","","ditto"))))</f>
        <v/>
      </c>
      <c r="G337" s="779" t="str">
        <f>IF($A337="","",IF(NOT($A337=$A336),IFERROR(IF(INDEX('40-15 SCALE LABEL INFO'!J$2:J$65,MATCH($A337,'40-15 SCALE LABEL INFO'!$A$2:$A$65,0))="","",INDEX('40-15 SCALE LABEL INFO'!J$2:J$65,MATCH($A337,'40-15 SCALE LABEL INFO'!$A$2:$A$65,0))),"not found"),IF(G336="not found","not found",IF(G336="","","ditto"))))</f>
        <v/>
      </c>
      <c r="H337" s="772" t="str">
        <f>IF($A337="","",IF(NOT($A337=$A336),IFERROR(IF(INDEX('40-15 SCALE LABEL INFO'!K$2:K$65,MATCH($A337,'40-15 SCALE LABEL INFO'!$A$2:$A$65,0))="","",INDEX('40-15 SCALE LABEL INFO'!K$2:K$65,MATCH($A337,'40-15 SCALE LABEL INFO'!$A$2:$A$65,0))),"not found"),IF(H336="not found","not found",IF(H336="","","ditto"))))</f>
        <v/>
      </c>
    </row>
    <row r="338" spans="1:8" x14ac:dyDescent="0.35">
      <c r="A338" s="699"/>
      <c r="B338" s="768"/>
      <c r="C338" s="768"/>
      <c r="D338" s="768"/>
      <c r="E338" s="775"/>
      <c r="F338" s="778" t="str">
        <f>IF($A338="","",IF(NOT($A338=$A337),IFERROR(IF(INDEX('40-15 SCALE LABEL INFO'!I$2:I$65,MATCH($A338,'40-15 SCALE LABEL INFO'!$A$2:$A$65,0))="","",INDEX('40-15 SCALE LABEL INFO'!I$2:I$65,MATCH($A338,'40-15 SCALE LABEL INFO'!$A$2:$A$65,0))),"not found"),IF(F337="not found","not found",IF(F337="","","ditto"))))</f>
        <v/>
      </c>
      <c r="G338" s="779" t="str">
        <f>IF($A338="","",IF(NOT($A338=$A337),IFERROR(IF(INDEX('40-15 SCALE LABEL INFO'!J$2:J$65,MATCH($A338,'40-15 SCALE LABEL INFO'!$A$2:$A$65,0))="","",INDEX('40-15 SCALE LABEL INFO'!J$2:J$65,MATCH($A338,'40-15 SCALE LABEL INFO'!$A$2:$A$65,0))),"not found"),IF(G337="not found","not found",IF(G337="","","ditto"))))</f>
        <v/>
      </c>
      <c r="H338" s="772" t="str">
        <f>IF($A338="","",IF(NOT($A338=$A337),IFERROR(IF(INDEX('40-15 SCALE LABEL INFO'!K$2:K$65,MATCH($A338,'40-15 SCALE LABEL INFO'!$A$2:$A$65,0))="","",INDEX('40-15 SCALE LABEL INFO'!K$2:K$65,MATCH($A338,'40-15 SCALE LABEL INFO'!$A$2:$A$65,0))),"not found"),IF(H337="not found","not found",IF(H337="","","ditto"))))</f>
        <v/>
      </c>
    </row>
    <row r="339" spans="1:8" x14ac:dyDescent="0.35">
      <c r="A339" s="699"/>
      <c r="B339" s="768"/>
      <c r="C339" s="768"/>
      <c r="D339" s="768"/>
      <c r="E339" s="775"/>
      <c r="F339" s="778" t="str">
        <f>IF($A339="","",IF(NOT($A339=$A338),IFERROR(IF(INDEX('40-15 SCALE LABEL INFO'!I$2:I$65,MATCH($A339,'40-15 SCALE LABEL INFO'!$A$2:$A$65,0))="","",INDEX('40-15 SCALE LABEL INFO'!I$2:I$65,MATCH($A339,'40-15 SCALE LABEL INFO'!$A$2:$A$65,0))),"not found"),IF(F338="not found","not found",IF(F338="","","ditto"))))</f>
        <v/>
      </c>
      <c r="G339" s="779" t="str">
        <f>IF($A339="","",IF(NOT($A339=$A338),IFERROR(IF(INDEX('40-15 SCALE LABEL INFO'!J$2:J$65,MATCH($A339,'40-15 SCALE LABEL INFO'!$A$2:$A$65,0))="","",INDEX('40-15 SCALE LABEL INFO'!J$2:J$65,MATCH($A339,'40-15 SCALE LABEL INFO'!$A$2:$A$65,0))),"not found"),IF(G338="not found","not found",IF(G338="","","ditto"))))</f>
        <v/>
      </c>
      <c r="H339" s="772" t="str">
        <f>IF($A339="","",IF(NOT($A339=$A338),IFERROR(IF(INDEX('40-15 SCALE LABEL INFO'!K$2:K$65,MATCH($A339,'40-15 SCALE LABEL INFO'!$A$2:$A$65,0))="","",INDEX('40-15 SCALE LABEL INFO'!K$2:K$65,MATCH($A339,'40-15 SCALE LABEL INFO'!$A$2:$A$65,0))),"not found"),IF(H338="not found","not found",IF(H338="","","ditto"))))</f>
        <v/>
      </c>
    </row>
    <row r="340" spans="1:8" x14ac:dyDescent="0.35">
      <c r="A340" s="699"/>
      <c r="B340" s="768"/>
      <c r="C340" s="768"/>
      <c r="D340" s="768"/>
      <c r="E340" s="775"/>
      <c r="F340" s="778" t="str">
        <f>IF($A340="","",IF(NOT($A340=$A339),IFERROR(IF(INDEX('40-15 SCALE LABEL INFO'!I$2:I$65,MATCH($A340,'40-15 SCALE LABEL INFO'!$A$2:$A$65,0))="","",INDEX('40-15 SCALE LABEL INFO'!I$2:I$65,MATCH($A340,'40-15 SCALE LABEL INFO'!$A$2:$A$65,0))),"not found"),IF(F339="not found","not found",IF(F339="","","ditto"))))</f>
        <v/>
      </c>
      <c r="G340" s="779" t="str">
        <f>IF($A340="","",IF(NOT($A340=$A339),IFERROR(IF(INDEX('40-15 SCALE LABEL INFO'!J$2:J$65,MATCH($A340,'40-15 SCALE LABEL INFO'!$A$2:$A$65,0))="","",INDEX('40-15 SCALE LABEL INFO'!J$2:J$65,MATCH($A340,'40-15 SCALE LABEL INFO'!$A$2:$A$65,0))),"not found"),IF(G339="not found","not found",IF(G339="","","ditto"))))</f>
        <v/>
      </c>
      <c r="H340" s="772" t="str">
        <f>IF($A340="","",IF(NOT($A340=$A339),IFERROR(IF(INDEX('40-15 SCALE LABEL INFO'!K$2:K$65,MATCH($A340,'40-15 SCALE LABEL INFO'!$A$2:$A$65,0))="","",INDEX('40-15 SCALE LABEL INFO'!K$2:K$65,MATCH($A340,'40-15 SCALE LABEL INFO'!$A$2:$A$65,0))),"not found"),IF(H339="not found","not found",IF(H339="","","ditto"))))</f>
        <v/>
      </c>
    </row>
    <row r="341" spans="1:8" x14ac:dyDescent="0.35">
      <c r="A341" s="699"/>
      <c r="B341" s="768"/>
      <c r="C341" s="768"/>
      <c r="D341" s="768"/>
      <c r="E341" s="775"/>
      <c r="F341" s="778" t="str">
        <f>IF($A341="","",IF(NOT($A341=$A340),IFERROR(IF(INDEX('40-15 SCALE LABEL INFO'!I$2:I$65,MATCH($A341,'40-15 SCALE LABEL INFO'!$A$2:$A$65,0))="","",INDEX('40-15 SCALE LABEL INFO'!I$2:I$65,MATCH($A341,'40-15 SCALE LABEL INFO'!$A$2:$A$65,0))),"not found"),IF(F340="not found","not found",IF(F340="","","ditto"))))</f>
        <v/>
      </c>
      <c r="G341" s="779" t="str">
        <f>IF($A341="","",IF(NOT($A341=$A340),IFERROR(IF(INDEX('40-15 SCALE LABEL INFO'!J$2:J$65,MATCH($A341,'40-15 SCALE LABEL INFO'!$A$2:$A$65,0))="","",INDEX('40-15 SCALE LABEL INFO'!J$2:J$65,MATCH($A341,'40-15 SCALE LABEL INFO'!$A$2:$A$65,0))),"not found"),IF(G340="not found","not found",IF(G340="","","ditto"))))</f>
        <v/>
      </c>
      <c r="H341" s="772" t="str">
        <f>IF($A341="","",IF(NOT($A341=$A340),IFERROR(IF(INDEX('40-15 SCALE LABEL INFO'!K$2:K$65,MATCH($A341,'40-15 SCALE LABEL INFO'!$A$2:$A$65,0))="","",INDEX('40-15 SCALE LABEL INFO'!K$2:K$65,MATCH($A341,'40-15 SCALE LABEL INFO'!$A$2:$A$65,0))),"not found"),IF(H340="not found","not found",IF(H340="","","ditto"))))</f>
        <v/>
      </c>
    </row>
    <row r="342" spans="1:8" x14ac:dyDescent="0.35">
      <c r="A342" s="699"/>
      <c r="B342" s="768"/>
      <c r="C342" s="768"/>
      <c r="D342" s="768"/>
      <c r="E342" s="775"/>
      <c r="F342" s="778" t="str">
        <f>IF($A342="","",IF(NOT($A342=$A341),IFERROR(IF(INDEX('40-15 SCALE LABEL INFO'!I$2:I$65,MATCH($A342,'40-15 SCALE LABEL INFO'!$A$2:$A$65,0))="","",INDEX('40-15 SCALE LABEL INFO'!I$2:I$65,MATCH($A342,'40-15 SCALE LABEL INFO'!$A$2:$A$65,0))),"not found"),IF(F341="not found","not found",IF(F341="","","ditto"))))</f>
        <v/>
      </c>
      <c r="G342" s="779" t="str">
        <f>IF($A342="","",IF(NOT($A342=$A341),IFERROR(IF(INDEX('40-15 SCALE LABEL INFO'!J$2:J$65,MATCH($A342,'40-15 SCALE LABEL INFO'!$A$2:$A$65,0))="","",INDEX('40-15 SCALE LABEL INFO'!J$2:J$65,MATCH($A342,'40-15 SCALE LABEL INFO'!$A$2:$A$65,0))),"not found"),IF(G341="not found","not found",IF(G341="","","ditto"))))</f>
        <v/>
      </c>
      <c r="H342" s="772" t="str">
        <f>IF($A342="","",IF(NOT($A342=$A341),IFERROR(IF(INDEX('40-15 SCALE LABEL INFO'!K$2:K$65,MATCH($A342,'40-15 SCALE LABEL INFO'!$A$2:$A$65,0))="","",INDEX('40-15 SCALE LABEL INFO'!K$2:K$65,MATCH($A342,'40-15 SCALE LABEL INFO'!$A$2:$A$65,0))),"not found"),IF(H341="not found","not found",IF(H341="","","ditto"))))</f>
        <v/>
      </c>
    </row>
    <row r="343" spans="1:8" x14ac:dyDescent="0.35">
      <c r="A343" s="699"/>
      <c r="B343" s="768"/>
      <c r="C343" s="768"/>
      <c r="D343" s="768"/>
      <c r="E343" s="775"/>
      <c r="F343" s="778" t="str">
        <f>IF($A343="","",IF(NOT($A343=$A342),IFERROR(IF(INDEX('40-15 SCALE LABEL INFO'!I$2:I$65,MATCH($A343,'40-15 SCALE LABEL INFO'!$A$2:$A$65,0))="","",INDEX('40-15 SCALE LABEL INFO'!I$2:I$65,MATCH($A343,'40-15 SCALE LABEL INFO'!$A$2:$A$65,0))),"not found"),IF(F342="not found","not found",IF(F342="","","ditto"))))</f>
        <v/>
      </c>
      <c r="G343" s="779" t="str">
        <f>IF($A343="","",IF(NOT($A343=$A342),IFERROR(IF(INDEX('40-15 SCALE LABEL INFO'!J$2:J$65,MATCH($A343,'40-15 SCALE LABEL INFO'!$A$2:$A$65,0))="","",INDEX('40-15 SCALE LABEL INFO'!J$2:J$65,MATCH($A343,'40-15 SCALE LABEL INFO'!$A$2:$A$65,0))),"not found"),IF(G342="not found","not found",IF(G342="","","ditto"))))</f>
        <v/>
      </c>
      <c r="H343" s="772" t="str">
        <f>IF($A343="","",IF(NOT($A343=$A342),IFERROR(IF(INDEX('40-15 SCALE LABEL INFO'!K$2:K$65,MATCH($A343,'40-15 SCALE LABEL INFO'!$A$2:$A$65,0))="","",INDEX('40-15 SCALE LABEL INFO'!K$2:K$65,MATCH($A343,'40-15 SCALE LABEL INFO'!$A$2:$A$65,0))),"not found"),IF(H342="not found","not found",IF(H342="","","ditto"))))</f>
        <v/>
      </c>
    </row>
    <row r="344" spans="1:8" x14ac:dyDescent="0.35">
      <c r="A344" s="699"/>
      <c r="B344" s="768"/>
      <c r="C344" s="768"/>
      <c r="D344" s="768"/>
      <c r="E344" s="775"/>
      <c r="F344" s="778" t="str">
        <f>IF($A344="","",IF(NOT($A344=$A343),IFERROR(IF(INDEX('40-15 SCALE LABEL INFO'!I$2:I$65,MATCH($A344,'40-15 SCALE LABEL INFO'!$A$2:$A$65,0))="","",INDEX('40-15 SCALE LABEL INFO'!I$2:I$65,MATCH($A344,'40-15 SCALE LABEL INFO'!$A$2:$A$65,0))),"not found"),IF(F343="not found","not found",IF(F343="","","ditto"))))</f>
        <v/>
      </c>
      <c r="G344" s="779" t="str">
        <f>IF($A344="","",IF(NOT($A344=$A343),IFERROR(IF(INDEX('40-15 SCALE LABEL INFO'!J$2:J$65,MATCH($A344,'40-15 SCALE LABEL INFO'!$A$2:$A$65,0))="","",INDEX('40-15 SCALE LABEL INFO'!J$2:J$65,MATCH($A344,'40-15 SCALE LABEL INFO'!$A$2:$A$65,0))),"not found"),IF(G343="not found","not found",IF(G343="","","ditto"))))</f>
        <v/>
      </c>
      <c r="H344" s="772" t="str">
        <f>IF($A344="","",IF(NOT($A344=$A343),IFERROR(IF(INDEX('40-15 SCALE LABEL INFO'!K$2:K$65,MATCH($A344,'40-15 SCALE LABEL INFO'!$A$2:$A$65,0))="","",INDEX('40-15 SCALE LABEL INFO'!K$2:K$65,MATCH($A344,'40-15 SCALE LABEL INFO'!$A$2:$A$65,0))),"not found"),IF(H343="not found","not found",IF(H343="","","ditto"))))</f>
        <v/>
      </c>
    </row>
    <row r="345" spans="1:8" x14ac:dyDescent="0.35">
      <c r="A345" s="699"/>
      <c r="B345" s="768"/>
      <c r="C345" s="768"/>
      <c r="D345" s="768"/>
      <c r="E345" s="775"/>
      <c r="F345" s="778" t="str">
        <f>IF($A345="","",IF(NOT($A345=$A344),IFERROR(IF(INDEX('40-15 SCALE LABEL INFO'!I$2:I$65,MATCH($A345,'40-15 SCALE LABEL INFO'!$A$2:$A$65,0))="","",INDEX('40-15 SCALE LABEL INFO'!I$2:I$65,MATCH($A345,'40-15 SCALE LABEL INFO'!$A$2:$A$65,0))),"not found"),IF(F344="not found","not found",IF(F344="","","ditto"))))</f>
        <v/>
      </c>
      <c r="G345" s="779" t="str">
        <f>IF($A345="","",IF(NOT($A345=$A344),IFERROR(IF(INDEX('40-15 SCALE LABEL INFO'!J$2:J$65,MATCH($A345,'40-15 SCALE LABEL INFO'!$A$2:$A$65,0))="","",INDEX('40-15 SCALE LABEL INFO'!J$2:J$65,MATCH($A345,'40-15 SCALE LABEL INFO'!$A$2:$A$65,0))),"not found"),IF(G344="not found","not found",IF(G344="","","ditto"))))</f>
        <v/>
      </c>
      <c r="H345" s="772" t="str">
        <f>IF($A345="","",IF(NOT($A345=$A344),IFERROR(IF(INDEX('40-15 SCALE LABEL INFO'!K$2:K$65,MATCH($A345,'40-15 SCALE LABEL INFO'!$A$2:$A$65,0))="","",INDEX('40-15 SCALE LABEL INFO'!K$2:K$65,MATCH($A345,'40-15 SCALE LABEL INFO'!$A$2:$A$65,0))),"not found"),IF(H344="not found","not found",IF(H344="","","ditto"))))</f>
        <v/>
      </c>
    </row>
    <row r="346" spans="1:8" x14ac:dyDescent="0.35">
      <c r="A346" s="699"/>
      <c r="B346" s="768"/>
      <c r="C346" s="768"/>
      <c r="D346" s="768"/>
      <c r="E346" s="775"/>
      <c r="F346" s="778" t="str">
        <f>IF($A346="","",IF(NOT($A346=$A345),IFERROR(IF(INDEX('40-15 SCALE LABEL INFO'!I$2:I$65,MATCH($A346,'40-15 SCALE LABEL INFO'!$A$2:$A$65,0))="","",INDEX('40-15 SCALE LABEL INFO'!I$2:I$65,MATCH($A346,'40-15 SCALE LABEL INFO'!$A$2:$A$65,0))),"not found"),IF(F345="not found","not found",IF(F345="","","ditto"))))</f>
        <v/>
      </c>
      <c r="G346" s="779" t="str">
        <f>IF($A346="","",IF(NOT($A346=$A345),IFERROR(IF(INDEX('40-15 SCALE LABEL INFO'!J$2:J$65,MATCH($A346,'40-15 SCALE LABEL INFO'!$A$2:$A$65,0))="","",INDEX('40-15 SCALE LABEL INFO'!J$2:J$65,MATCH($A346,'40-15 SCALE LABEL INFO'!$A$2:$A$65,0))),"not found"),IF(G345="not found","not found",IF(G345="","","ditto"))))</f>
        <v/>
      </c>
      <c r="H346" s="772" t="str">
        <f>IF($A346="","",IF(NOT($A346=$A345),IFERROR(IF(INDEX('40-15 SCALE LABEL INFO'!K$2:K$65,MATCH($A346,'40-15 SCALE LABEL INFO'!$A$2:$A$65,0))="","",INDEX('40-15 SCALE LABEL INFO'!K$2:K$65,MATCH($A346,'40-15 SCALE LABEL INFO'!$A$2:$A$65,0))),"not found"),IF(H345="not found","not found",IF(H345="","","ditto"))))</f>
        <v/>
      </c>
    </row>
    <row r="347" spans="1:8" x14ac:dyDescent="0.35">
      <c r="A347" s="699"/>
      <c r="B347" s="768"/>
      <c r="C347" s="768"/>
      <c r="D347" s="768"/>
      <c r="E347" s="775"/>
      <c r="F347" s="778" t="str">
        <f>IF($A347="","",IF(NOT($A347=$A346),IFERROR(IF(INDEX('40-15 SCALE LABEL INFO'!I$2:I$65,MATCH($A347,'40-15 SCALE LABEL INFO'!$A$2:$A$65,0))="","",INDEX('40-15 SCALE LABEL INFO'!I$2:I$65,MATCH($A347,'40-15 SCALE LABEL INFO'!$A$2:$A$65,0))),"not found"),IF(F346="not found","not found",IF(F346="","","ditto"))))</f>
        <v/>
      </c>
      <c r="G347" s="779" t="str">
        <f>IF($A347="","",IF(NOT($A347=$A346),IFERROR(IF(INDEX('40-15 SCALE LABEL INFO'!J$2:J$65,MATCH($A347,'40-15 SCALE LABEL INFO'!$A$2:$A$65,0))="","",INDEX('40-15 SCALE LABEL INFO'!J$2:J$65,MATCH($A347,'40-15 SCALE LABEL INFO'!$A$2:$A$65,0))),"not found"),IF(G346="not found","not found",IF(G346="","","ditto"))))</f>
        <v/>
      </c>
      <c r="H347" s="772" t="str">
        <f>IF($A347="","",IF(NOT($A347=$A346),IFERROR(IF(INDEX('40-15 SCALE LABEL INFO'!K$2:K$65,MATCH($A347,'40-15 SCALE LABEL INFO'!$A$2:$A$65,0))="","",INDEX('40-15 SCALE LABEL INFO'!K$2:K$65,MATCH($A347,'40-15 SCALE LABEL INFO'!$A$2:$A$65,0))),"not found"),IF(H346="not found","not found",IF(H346="","","ditto"))))</f>
        <v/>
      </c>
    </row>
    <row r="348" spans="1:8" x14ac:dyDescent="0.35">
      <c r="A348" s="699"/>
      <c r="B348" s="768"/>
      <c r="C348" s="768"/>
      <c r="D348" s="768"/>
      <c r="E348" s="775"/>
      <c r="F348" s="778" t="str">
        <f>IF($A348="","",IF(NOT($A348=$A347),IFERROR(IF(INDEX('40-15 SCALE LABEL INFO'!I$2:I$65,MATCH($A348,'40-15 SCALE LABEL INFO'!$A$2:$A$65,0))="","",INDEX('40-15 SCALE LABEL INFO'!I$2:I$65,MATCH($A348,'40-15 SCALE LABEL INFO'!$A$2:$A$65,0))),"not found"),IF(F347="not found","not found",IF(F347="","","ditto"))))</f>
        <v/>
      </c>
      <c r="G348" s="779" t="str">
        <f>IF($A348="","",IF(NOT($A348=$A347),IFERROR(IF(INDEX('40-15 SCALE LABEL INFO'!J$2:J$65,MATCH($A348,'40-15 SCALE LABEL INFO'!$A$2:$A$65,0))="","",INDEX('40-15 SCALE LABEL INFO'!J$2:J$65,MATCH($A348,'40-15 SCALE LABEL INFO'!$A$2:$A$65,0))),"not found"),IF(G347="not found","not found",IF(G347="","","ditto"))))</f>
        <v/>
      </c>
      <c r="H348" s="772" t="str">
        <f>IF($A348="","",IF(NOT($A348=$A347),IFERROR(IF(INDEX('40-15 SCALE LABEL INFO'!K$2:K$65,MATCH($A348,'40-15 SCALE LABEL INFO'!$A$2:$A$65,0))="","",INDEX('40-15 SCALE LABEL INFO'!K$2:K$65,MATCH($A348,'40-15 SCALE LABEL INFO'!$A$2:$A$65,0))),"not found"),IF(H347="not found","not found",IF(H347="","","ditto"))))</f>
        <v/>
      </c>
    </row>
    <row r="349" spans="1:8" x14ac:dyDescent="0.35">
      <c r="A349" s="699"/>
      <c r="B349" s="768"/>
      <c r="C349" s="768"/>
      <c r="D349" s="768"/>
      <c r="E349" s="775"/>
      <c r="F349" s="778" t="str">
        <f>IF($A349="","",IF(NOT($A349=$A348),IFERROR(IF(INDEX('40-15 SCALE LABEL INFO'!I$2:I$65,MATCH($A349,'40-15 SCALE LABEL INFO'!$A$2:$A$65,0))="","",INDEX('40-15 SCALE LABEL INFO'!I$2:I$65,MATCH($A349,'40-15 SCALE LABEL INFO'!$A$2:$A$65,0))),"not found"),IF(F348="not found","not found",IF(F348="","","ditto"))))</f>
        <v/>
      </c>
      <c r="G349" s="779" t="str">
        <f>IF($A349="","",IF(NOT($A349=$A348),IFERROR(IF(INDEX('40-15 SCALE LABEL INFO'!J$2:J$65,MATCH($A349,'40-15 SCALE LABEL INFO'!$A$2:$A$65,0))="","",INDEX('40-15 SCALE LABEL INFO'!J$2:J$65,MATCH($A349,'40-15 SCALE LABEL INFO'!$A$2:$A$65,0))),"not found"),IF(G348="not found","not found",IF(G348="","","ditto"))))</f>
        <v/>
      </c>
      <c r="H349" s="772" t="str">
        <f>IF($A349="","",IF(NOT($A349=$A348),IFERROR(IF(INDEX('40-15 SCALE LABEL INFO'!K$2:K$65,MATCH($A349,'40-15 SCALE LABEL INFO'!$A$2:$A$65,0))="","",INDEX('40-15 SCALE LABEL INFO'!K$2:K$65,MATCH($A349,'40-15 SCALE LABEL INFO'!$A$2:$A$65,0))),"not found"),IF(H348="not found","not found",IF(H348="","","ditto"))))</f>
        <v/>
      </c>
    </row>
    <row r="350" spans="1:8" x14ac:dyDescent="0.35">
      <c r="A350" s="699"/>
      <c r="B350" s="768"/>
      <c r="C350" s="768"/>
      <c r="D350" s="768"/>
      <c r="E350" s="775"/>
      <c r="F350" s="778" t="str">
        <f>IF($A350="","",IF(NOT($A350=$A349),IFERROR(IF(INDEX('40-15 SCALE LABEL INFO'!I$2:I$65,MATCH($A350,'40-15 SCALE LABEL INFO'!$A$2:$A$65,0))="","",INDEX('40-15 SCALE LABEL INFO'!I$2:I$65,MATCH($A350,'40-15 SCALE LABEL INFO'!$A$2:$A$65,0))),"not found"),IF(F349="not found","not found",IF(F349="","","ditto"))))</f>
        <v/>
      </c>
      <c r="G350" s="779" t="str">
        <f>IF($A350="","",IF(NOT($A350=$A349),IFERROR(IF(INDEX('40-15 SCALE LABEL INFO'!J$2:J$65,MATCH($A350,'40-15 SCALE LABEL INFO'!$A$2:$A$65,0))="","",INDEX('40-15 SCALE LABEL INFO'!J$2:J$65,MATCH($A350,'40-15 SCALE LABEL INFO'!$A$2:$A$65,0))),"not found"),IF(G349="not found","not found",IF(G349="","","ditto"))))</f>
        <v/>
      </c>
      <c r="H350" s="772" t="str">
        <f>IF($A350="","",IF(NOT($A350=$A349),IFERROR(IF(INDEX('40-15 SCALE LABEL INFO'!K$2:K$65,MATCH($A350,'40-15 SCALE LABEL INFO'!$A$2:$A$65,0))="","",INDEX('40-15 SCALE LABEL INFO'!K$2:K$65,MATCH($A350,'40-15 SCALE LABEL INFO'!$A$2:$A$65,0))),"not found"),IF(H349="not found","not found",IF(H349="","","ditto"))))</f>
        <v/>
      </c>
    </row>
    <row r="351" spans="1:8" x14ac:dyDescent="0.35">
      <c r="A351" s="699"/>
      <c r="B351" s="768"/>
      <c r="C351" s="768"/>
      <c r="D351" s="768"/>
      <c r="E351" s="775"/>
      <c r="F351" s="778" t="str">
        <f>IF($A351="","",IF(NOT($A351=$A350),IFERROR(IF(INDEX('40-15 SCALE LABEL INFO'!I$2:I$65,MATCH($A351,'40-15 SCALE LABEL INFO'!$A$2:$A$65,0))="","",INDEX('40-15 SCALE LABEL INFO'!I$2:I$65,MATCH($A351,'40-15 SCALE LABEL INFO'!$A$2:$A$65,0))),"not found"),IF(F350="not found","not found",IF(F350="","","ditto"))))</f>
        <v/>
      </c>
      <c r="G351" s="779" t="str">
        <f>IF($A351="","",IF(NOT($A351=$A350),IFERROR(IF(INDEX('40-15 SCALE LABEL INFO'!J$2:J$65,MATCH($A351,'40-15 SCALE LABEL INFO'!$A$2:$A$65,0))="","",INDEX('40-15 SCALE LABEL INFO'!J$2:J$65,MATCH($A351,'40-15 SCALE LABEL INFO'!$A$2:$A$65,0))),"not found"),IF(G350="not found","not found",IF(G350="","","ditto"))))</f>
        <v/>
      </c>
      <c r="H351" s="772" t="str">
        <f>IF($A351="","",IF(NOT($A351=$A350),IFERROR(IF(INDEX('40-15 SCALE LABEL INFO'!K$2:K$65,MATCH($A351,'40-15 SCALE LABEL INFO'!$A$2:$A$65,0))="","",INDEX('40-15 SCALE LABEL INFO'!K$2:K$65,MATCH($A351,'40-15 SCALE LABEL INFO'!$A$2:$A$65,0))),"not found"),IF(H350="not found","not found",IF(H350="","","ditto"))))</f>
        <v/>
      </c>
    </row>
    <row r="352" spans="1:8" x14ac:dyDescent="0.35">
      <c r="A352" s="699"/>
      <c r="B352" s="768"/>
      <c r="C352" s="768"/>
      <c r="D352" s="768"/>
      <c r="E352" s="775"/>
      <c r="F352" s="778" t="str">
        <f>IF($A352="","",IF(NOT($A352=$A351),IFERROR(IF(INDEX('40-15 SCALE LABEL INFO'!I$2:I$65,MATCH($A352,'40-15 SCALE LABEL INFO'!$A$2:$A$65,0))="","",INDEX('40-15 SCALE LABEL INFO'!I$2:I$65,MATCH($A352,'40-15 SCALE LABEL INFO'!$A$2:$A$65,0))),"not found"),IF(F351="not found","not found",IF(F351="","","ditto"))))</f>
        <v/>
      </c>
      <c r="G352" s="779" t="str">
        <f>IF($A352="","",IF(NOT($A352=$A351),IFERROR(IF(INDEX('40-15 SCALE LABEL INFO'!J$2:J$65,MATCH($A352,'40-15 SCALE LABEL INFO'!$A$2:$A$65,0))="","",INDEX('40-15 SCALE LABEL INFO'!J$2:J$65,MATCH($A352,'40-15 SCALE LABEL INFO'!$A$2:$A$65,0))),"not found"),IF(G351="not found","not found",IF(G351="","","ditto"))))</f>
        <v/>
      </c>
      <c r="H352" s="772" t="str">
        <f>IF($A352="","",IF(NOT($A352=$A351),IFERROR(IF(INDEX('40-15 SCALE LABEL INFO'!K$2:K$65,MATCH($A352,'40-15 SCALE LABEL INFO'!$A$2:$A$65,0))="","",INDEX('40-15 SCALE LABEL INFO'!K$2:K$65,MATCH($A352,'40-15 SCALE LABEL INFO'!$A$2:$A$65,0))),"not found"),IF(H351="not found","not found",IF(H351="","","ditto"))))</f>
        <v/>
      </c>
    </row>
    <row r="353" spans="1:8" x14ac:dyDescent="0.35">
      <c r="A353" s="699"/>
      <c r="B353" s="768"/>
      <c r="C353" s="768"/>
      <c r="D353" s="768"/>
      <c r="E353" s="775"/>
      <c r="F353" s="778" t="str">
        <f>IF($A353="","",IF(NOT($A353=$A352),IFERROR(IF(INDEX('40-15 SCALE LABEL INFO'!I$2:I$65,MATCH($A353,'40-15 SCALE LABEL INFO'!$A$2:$A$65,0))="","",INDEX('40-15 SCALE LABEL INFO'!I$2:I$65,MATCH($A353,'40-15 SCALE LABEL INFO'!$A$2:$A$65,0))),"not found"),IF(F352="not found","not found",IF(F352="","","ditto"))))</f>
        <v/>
      </c>
      <c r="G353" s="779" t="str">
        <f>IF($A353="","",IF(NOT($A353=$A352),IFERROR(IF(INDEX('40-15 SCALE LABEL INFO'!J$2:J$65,MATCH($A353,'40-15 SCALE LABEL INFO'!$A$2:$A$65,0))="","",INDEX('40-15 SCALE LABEL INFO'!J$2:J$65,MATCH($A353,'40-15 SCALE LABEL INFO'!$A$2:$A$65,0))),"not found"),IF(G352="not found","not found",IF(G352="","","ditto"))))</f>
        <v/>
      </c>
      <c r="H353" s="772" t="str">
        <f>IF($A353="","",IF(NOT($A353=$A352),IFERROR(IF(INDEX('40-15 SCALE LABEL INFO'!K$2:K$65,MATCH($A353,'40-15 SCALE LABEL INFO'!$A$2:$A$65,0))="","",INDEX('40-15 SCALE LABEL INFO'!K$2:K$65,MATCH($A353,'40-15 SCALE LABEL INFO'!$A$2:$A$65,0))),"not found"),IF(H352="not found","not found",IF(H352="","","ditto"))))</f>
        <v/>
      </c>
    </row>
    <row r="354" spans="1:8" x14ac:dyDescent="0.35">
      <c r="A354" s="699"/>
      <c r="B354" s="768"/>
      <c r="C354" s="768"/>
      <c r="D354" s="768"/>
      <c r="E354" s="775"/>
      <c r="F354" s="778" t="str">
        <f>IF($A354="","",IF(NOT($A354=$A353),IFERROR(IF(INDEX('40-15 SCALE LABEL INFO'!I$2:I$65,MATCH($A354,'40-15 SCALE LABEL INFO'!$A$2:$A$65,0))="","",INDEX('40-15 SCALE LABEL INFO'!I$2:I$65,MATCH($A354,'40-15 SCALE LABEL INFO'!$A$2:$A$65,0))),"not found"),IF(F353="not found","not found",IF(F353="","","ditto"))))</f>
        <v/>
      </c>
      <c r="G354" s="779" t="str">
        <f>IF($A354="","",IF(NOT($A354=$A353),IFERROR(IF(INDEX('40-15 SCALE LABEL INFO'!J$2:J$65,MATCH($A354,'40-15 SCALE LABEL INFO'!$A$2:$A$65,0))="","",INDEX('40-15 SCALE LABEL INFO'!J$2:J$65,MATCH($A354,'40-15 SCALE LABEL INFO'!$A$2:$A$65,0))),"not found"),IF(G353="not found","not found",IF(G353="","","ditto"))))</f>
        <v/>
      </c>
      <c r="H354" s="772" t="str">
        <f>IF($A354="","",IF(NOT($A354=$A353),IFERROR(IF(INDEX('40-15 SCALE LABEL INFO'!K$2:K$65,MATCH($A354,'40-15 SCALE LABEL INFO'!$A$2:$A$65,0))="","",INDEX('40-15 SCALE LABEL INFO'!K$2:K$65,MATCH($A354,'40-15 SCALE LABEL INFO'!$A$2:$A$65,0))),"not found"),IF(H353="not found","not found",IF(H353="","","ditto"))))</f>
        <v/>
      </c>
    </row>
    <row r="355" spans="1:8" x14ac:dyDescent="0.35">
      <c r="A355" s="699"/>
      <c r="B355" s="768"/>
      <c r="C355" s="768"/>
      <c r="D355" s="768"/>
      <c r="E355" s="775"/>
      <c r="F355" s="778" t="str">
        <f>IF($A355="","",IF(NOT($A355=$A354),IFERROR(IF(INDEX('40-15 SCALE LABEL INFO'!I$2:I$65,MATCH($A355,'40-15 SCALE LABEL INFO'!$A$2:$A$65,0))="","",INDEX('40-15 SCALE LABEL INFO'!I$2:I$65,MATCH($A355,'40-15 SCALE LABEL INFO'!$A$2:$A$65,0))),"not found"),IF(F354="not found","not found",IF(F354="","","ditto"))))</f>
        <v/>
      </c>
      <c r="G355" s="779" t="str">
        <f>IF($A355="","",IF(NOT($A355=$A354),IFERROR(IF(INDEX('40-15 SCALE LABEL INFO'!J$2:J$65,MATCH($A355,'40-15 SCALE LABEL INFO'!$A$2:$A$65,0))="","",INDEX('40-15 SCALE LABEL INFO'!J$2:J$65,MATCH($A355,'40-15 SCALE LABEL INFO'!$A$2:$A$65,0))),"not found"),IF(G354="not found","not found",IF(G354="","","ditto"))))</f>
        <v/>
      </c>
      <c r="H355" s="772" t="str">
        <f>IF($A355="","",IF(NOT($A355=$A354),IFERROR(IF(INDEX('40-15 SCALE LABEL INFO'!K$2:K$65,MATCH($A355,'40-15 SCALE LABEL INFO'!$A$2:$A$65,0))="","",INDEX('40-15 SCALE LABEL INFO'!K$2:K$65,MATCH($A355,'40-15 SCALE LABEL INFO'!$A$2:$A$65,0))),"not found"),IF(H354="not found","not found",IF(H354="","","ditto"))))</f>
        <v/>
      </c>
    </row>
    <row r="356" spans="1:8" x14ac:dyDescent="0.35">
      <c r="A356" s="699"/>
      <c r="B356" s="768"/>
      <c r="C356" s="768"/>
      <c r="D356" s="768"/>
      <c r="E356" s="775"/>
      <c r="F356" s="778" t="str">
        <f>IF($A356="","",IF(NOT($A356=$A355),IFERROR(IF(INDEX('40-15 SCALE LABEL INFO'!I$2:I$65,MATCH($A356,'40-15 SCALE LABEL INFO'!$A$2:$A$65,0))="","",INDEX('40-15 SCALE LABEL INFO'!I$2:I$65,MATCH($A356,'40-15 SCALE LABEL INFO'!$A$2:$A$65,0))),"not found"),IF(F355="not found","not found",IF(F355="","","ditto"))))</f>
        <v/>
      </c>
      <c r="G356" s="779" t="str">
        <f>IF($A356="","",IF(NOT($A356=$A355),IFERROR(IF(INDEX('40-15 SCALE LABEL INFO'!J$2:J$65,MATCH($A356,'40-15 SCALE LABEL INFO'!$A$2:$A$65,0))="","",INDEX('40-15 SCALE LABEL INFO'!J$2:J$65,MATCH($A356,'40-15 SCALE LABEL INFO'!$A$2:$A$65,0))),"not found"),IF(G355="not found","not found",IF(G355="","","ditto"))))</f>
        <v/>
      </c>
      <c r="H356" s="772" t="str">
        <f>IF($A356="","",IF(NOT($A356=$A355),IFERROR(IF(INDEX('40-15 SCALE LABEL INFO'!K$2:K$65,MATCH($A356,'40-15 SCALE LABEL INFO'!$A$2:$A$65,0))="","",INDEX('40-15 SCALE LABEL INFO'!K$2:K$65,MATCH($A356,'40-15 SCALE LABEL INFO'!$A$2:$A$65,0))),"not found"),IF(H355="not found","not found",IF(H355="","","ditto"))))</f>
        <v/>
      </c>
    </row>
    <row r="357" spans="1:8" x14ac:dyDescent="0.35">
      <c r="A357" s="699"/>
      <c r="B357" s="768"/>
      <c r="C357" s="768"/>
      <c r="D357" s="768"/>
      <c r="E357" s="775"/>
      <c r="F357" s="778" t="str">
        <f>IF($A357="","",IF(NOT($A357=$A356),IFERROR(IF(INDEX('40-15 SCALE LABEL INFO'!I$2:I$65,MATCH($A357,'40-15 SCALE LABEL INFO'!$A$2:$A$65,0))="","",INDEX('40-15 SCALE LABEL INFO'!I$2:I$65,MATCH($A357,'40-15 SCALE LABEL INFO'!$A$2:$A$65,0))),"not found"),IF(F356="not found","not found",IF(F356="","","ditto"))))</f>
        <v/>
      </c>
      <c r="G357" s="779" t="str">
        <f>IF($A357="","",IF(NOT($A357=$A356),IFERROR(IF(INDEX('40-15 SCALE LABEL INFO'!J$2:J$65,MATCH($A357,'40-15 SCALE LABEL INFO'!$A$2:$A$65,0))="","",INDEX('40-15 SCALE LABEL INFO'!J$2:J$65,MATCH($A357,'40-15 SCALE LABEL INFO'!$A$2:$A$65,0))),"not found"),IF(G356="not found","not found",IF(G356="","","ditto"))))</f>
        <v/>
      </c>
      <c r="H357" s="772" t="str">
        <f>IF($A357="","",IF(NOT($A357=$A356),IFERROR(IF(INDEX('40-15 SCALE LABEL INFO'!K$2:K$65,MATCH($A357,'40-15 SCALE LABEL INFO'!$A$2:$A$65,0))="","",INDEX('40-15 SCALE LABEL INFO'!K$2:K$65,MATCH($A357,'40-15 SCALE LABEL INFO'!$A$2:$A$65,0))),"not found"),IF(H356="not found","not found",IF(H356="","","ditto"))))</f>
        <v/>
      </c>
    </row>
    <row r="358" spans="1:8" x14ac:dyDescent="0.35">
      <c r="A358" s="699"/>
      <c r="B358" s="768"/>
      <c r="C358" s="768"/>
      <c r="D358" s="768"/>
      <c r="E358" s="775"/>
      <c r="F358" s="778" t="str">
        <f>IF($A358="","",IF(NOT($A358=$A357),IFERROR(IF(INDEX('40-15 SCALE LABEL INFO'!I$2:I$65,MATCH($A358,'40-15 SCALE LABEL INFO'!$A$2:$A$65,0))="","",INDEX('40-15 SCALE LABEL INFO'!I$2:I$65,MATCH($A358,'40-15 SCALE LABEL INFO'!$A$2:$A$65,0))),"not found"),IF(F357="not found","not found",IF(F357="","","ditto"))))</f>
        <v/>
      </c>
      <c r="G358" s="779" t="str">
        <f>IF($A358="","",IF(NOT($A358=$A357),IFERROR(IF(INDEX('40-15 SCALE LABEL INFO'!J$2:J$65,MATCH($A358,'40-15 SCALE LABEL INFO'!$A$2:$A$65,0))="","",INDEX('40-15 SCALE LABEL INFO'!J$2:J$65,MATCH($A358,'40-15 SCALE LABEL INFO'!$A$2:$A$65,0))),"not found"),IF(G357="not found","not found",IF(G357="","","ditto"))))</f>
        <v/>
      </c>
      <c r="H358" s="772" t="str">
        <f>IF($A358="","",IF(NOT($A358=$A357),IFERROR(IF(INDEX('40-15 SCALE LABEL INFO'!K$2:K$65,MATCH($A358,'40-15 SCALE LABEL INFO'!$A$2:$A$65,0))="","",INDEX('40-15 SCALE LABEL INFO'!K$2:K$65,MATCH($A358,'40-15 SCALE LABEL INFO'!$A$2:$A$65,0))),"not found"),IF(H357="not found","not found",IF(H357="","","ditto"))))</f>
        <v/>
      </c>
    </row>
    <row r="359" spans="1:8" x14ac:dyDescent="0.35">
      <c r="A359" s="699"/>
      <c r="B359" s="768"/>
      <c r="C359" s="768"/>
      <c r="D359" s="768"/>
      <c r="E359" s="775"/>
      <c r="F359" s="778" t="str">
        <f>IF($A359="","",IF(NOT($A359=$A358),IFERROR(IF(INDEX('40-15 SCALE LABEL INFO'!I$2:I$65,MATCH($A359,'40-15 SCALE LABEL INFO'!$A$2:$A$65,0))="","",INDEX('40-15 SCALE LABEL INFO'!I$2:I$65,MATCH($A359,'40-15 SCALE LABEL INFO'!$A$2:$A$65,0))),"not found"),IF(F358="not found","not found",IF(F358="","","ditto"))))</f>
        <v/>
      </c>
      <c r="G359" s="779" t="str">
        <f>IF($A359="","",IF(NOT($A359=$A358),IFERROR(IF(INDEX('40-15 SCALE LABEL INFO'!J$2:J$65,MATCH($A359,'40-15 SCALE LABEL INFO'!$A$2:$A$65,0))="","",INDEX('40-15 SCALE LABEL INFO'!J$2:J$65,MATCH($A359,'40-15 SCALE LABEL INFO'!$A$2:$A$65,0))),"not found"),IF(G358="not found","not found",IF(G358="","","ditto"))))</f>
        <v/>
      </c>
      <c r="H359" s="772" t="str">
        <f>IF($A359="","",IF(NOT($A359=$A358),IFERROR(IF(INDEX('40-15 SCALE LABEL INFO'!K$2:K$65,MATCH($A359,'40-15 SCALE LABEL INFO'!$A$2:$A$65,0))="","",INDEX('40-15 SCALE LABEL INFO'!K$2:K$65,MATCH($A359,'40-15 SCALE LABEL INFO'!$A$2:$A$65,0))),"not found"),IF(H358="not found","not found",IF(H358="","","ditto"))))</f>
        <v/>
      </c>
    </row>
    <row r="360" spans="1:8" x14ac:dyDescent="0.35">
      <c r="A360" s="699"/>
      <c r="B360" s="768"/>
      <c r="C360" s="768"/>
      <c r="D360" s="768"/>
      <c r="E360" s="775"/>
      <c r="F360" s="778" t="str">
        <f>IF($A360="","",IF(NOT($A360=$A359),IFERROR(IF(INDEX('40-15 SCALE LABEL INFO'!I$2:I$65,MATCH($A360,'40-15 SCALE LABEL INFO'!$A$2:$A$65,0))="","",INDEX('40-15 SCALE LABEL INFO'!I$2:I$65,MATCH($A360,'40-15 SCALE LABEL INFO'!$A$2:$A$65,0))),"not found"),IF(F359="not found","not found",IF(F359="","","ditto"))))</f>
        <v/>
      </c>
      <c r="G360" s="779" t="str">
        <f>IF($A360="","",IF(NOT($A360=$A359),IFERROR(IF(INDEX('40-15 SCALE LABEL INFO'!J$2:J$65,MATCH($A360,'40-15 SCALE LABEL INFO'!$A$2:$A$65,0))="","",INDEX('40-15 SCALE LABEL INFO'!J$2:J$65,MATCH($A360,'40-15 SCALE LABEL INFO'!$A$2:$A$65,0))),"not found"),IF(G359="not found","not found",IF(G359="","","ditto"))))</f>
        <v/>
      </c>
      <c r="H360" s="772" t="str">
        <f>IF($A360="","",IF(NOT($A360=$A359),IFERROR(IF(INDEX('40-15 SCALE LABEL INFO'!K$2:K$65,MATCH($A360,'40-15 SCALE LABEL INFO'!$A$2:$A$65,0))="","",INDEX('40-15 SCALE LABEL INFO'!K$2:K$65,MATCH($A360,'40-15 SCALE LABEL INFO'!$A$2:$A$65,0))),"not found"),IF(H359="not found","not found",IF(H359="","","ditto"))))</f>
        <v/>
      </c>
    </row>
    <row r="361" spans="1:8" x14ac:dyDescent="0.35">
      <c r="A361" s="699"/>
      <c r="B361" s="768"/>
      <c r="C361" s="768"/>
      <c r="D361" s="768"/>
      <c r="E361" s="775"/>
      <c r="F361" s="778" t="str">
        <f>IF($A361="","",IF(NOT($A361=$A360),IFERROR(IF(INDEX('40-15 SCALE LABEL INFO'!I$2:I$65,MATCH($A361,'40-15 SCALE LABEL INFO'!$A$2:$A$65,0))="","",INDEX('40-15 SCALE LABEL INFO'!I$2:I$65,MATCH($A361,'40-15 SCALE LABEL INFO'!$A$2:$A$65,0))),"not found"),IF(F360="not found","not found",IF(F360="","","ditto"))))</f>
        <v/>
      </c>
      <c r="G361" s="779" t="str">
        <f>IF($A361="","",IF(NOT($A361=$A360),IFERROR(IF(INDEX('40-15 SCALE LABEL INFO'!J$2:J$65,MATCH($A361,'40-15 SCALE LABEL INFO'!$A$2:$A$65,0))="","",INDEX('40-15 SCALE LABEL INFO'!J$2:J$65,MATCH($A361,'40-15 SCALE LABEL INFO'!$A$2:$A$65,0))),"not found"),IF(G360="not found","not found",IF(G360="","","ditto"))))</f>
        <v/>
      </c>
      <c r="H361" s="772" t="str">
        <f>IF($A361="","",IF(NOT($A361=$A360),IFERROR(IF(INDEX('40-15 SCALE LABEL INFO'!K$2:K$65,MATCH($A361,'40-15 SCALE LABEL INFO'!$A$2:$A$65,0))="","",INDEX('40-15 SCALE LABEL INFO'!K$2:K$65,MATCH($A361,'40-15 SCALE LABEL INFO'!$A$2:$A$65,0))),"not found"),IF(H360="not found","not found",IF(H360="","","ditto"))))</f>
        <v/>
      </c>
    </row>
    <row r="362" spans="1:8" x14ac:dyDescent="0.35">
      <c r="A362" s="699"/>
      <c r="B362" s="768"/>
      <c r="C362" s="768"/>
      <c r="D362" s="768"/>
      <c r="E362" s="775"/>
      <c r="F362" s="778" t="str">
        <f>IF($A362="","",IF(NOT($A362=$A361),IFERROR(IF(INDEX('40-15 SCALE LABEL INFO'!I$2:I$65,MATCH($A362,'40-15 SCALE LABEL INFO'!$A$2:$A$65,0))="","",INDEX('40-15 SCALE LABEL INFO'!I$2:I$65,MATCH($A362,'40-15 SCALE LABEL INFO'!$A$2:$A$65,0))),"not found"),IF(F361="not found","not found",IF(F361="","","ditto"))))</f>
        <v/>
      </c>
      <c r="G362" s="779" t="str">
        <f>IF($A362="","",IF(NOT($A362=$A361),IFERROR(IF(INDEX('40-15 SCALE LABEL INFO'!J$2:J$65,MATCH($A362,'40-15 SCALE LABEL INFO'!$A$2:$A$65,0))="","",INDEX('40-15 SCALE LABEL INFO'!J$2:J$65,MATCH($A362,'40-15 SCALE LABEL INFO'!$A$2:$A$65,0))),"not found"),IF(G361="not found","not found",IF(G361="","","ditto"))))</f>
        <v/>
      </c>
      <c r="H362" s="772" t="str">
        <f>IF($A362="","",IF(NOT($A362=$A361),IFERROR(IF(INDEX('40-15 SCALE LABEL INFO'!K$2:K$65,MATCH($A362,'40-15 SCALE LABEL INFO'!$A$2:$A$65,0))="","",INDEX('40-15 SCALE LABEL INFO'!K$2:K$65,MATCH($A362,'40-15 SCALE LABEL INFO'!$A$2:$A$65,0))),"not found"),IF(H361="not found","not found",IF(H361="","","ditto"))))</f>
        <v/>
      </c>
    </row>
    <row r="363" spans="1:8" x14ac:dyDescent="0.35">
      <c r="A363" s="699"/>
      <c r="B363" s="768"/>
      <c r="C363" s="768"/>
      <c r="D363" s="768"/>
      <c r="E363" s="775"/>
      <c r="F363" s="778" t="str">
        <f>IF($A363="","",IF(NOT($A363=$A362),IFERROR(IF(INDEX('40-15 SCALE LABEL INFO'!I$2:I$65,MATCH($A363,'40-15 SCALE LABEL INFO'!$A$2:$A$65,0))="","",INDEX('40-15 SCALE LABEL INFO'!I$2:I$65,MATCH($A363,'40-15 SCALE LABEL INFO'!$A$2:$A$65,0))),"not found"),IF(F362="not found","not found",IF(F362="","","ditto"))))</f>
        <v/>
      </c>
      <c r="G363" s="779" t="str">
        <f>IF($A363="","",IF(NOT($A363=$A362),IFERROR(IF(INDEX('40-15 SCALE LABEL INFO'!J$2:J$65,MATCH($A363,'40-15 SCALE LABEL INFO'!$A$2:$A$65,0))="","",INDEX('40-15 SCALE LABEL INFO'!J$2:J$65,MATCH($A363,'40-15 SCALE LABEL INFO'!$A$2:$A$65,0))),"not found"),IF(G362="not found","not found",IF(G362="","","ditto"))))</f>
        <v/>
      </c>
      <c r="H363" s="772" t="str">
        <f>IF($A363="","",IF(NOT($A363=$A362),IFERROR(IF(INDEX('40-15 SCALE LABEL INFO'!K$2:K$65,MATCH($A363,'40-15 SCALE LABEL INFO'!$A$2:$A$65,0))="","",INDEX('40-15 SCALE LABEL INFO'!K$2:K$65,MATCH($A363,'40-15 SCALE LABEL INFO'!$A$2:$A$65,0))),"not found"),IF(H362="not found","not found",IF(H362="","","ditto"))))</f>
        <v/>
      </c>
    </row>
    <row r="364" spans="1:8" x14ac:dyDescent="0.35">
      <c r="A364" s="699"/>
      <c r="B364" s="768"/>
      <c r="C364" s="768"/>
      <c r="D364" s="768"/>
      <c r="E364" s="775"/>
      <c r="F364" s="778" t="str">
        <f>IF($A364="","",IF(NOT($A364=$A363),IFERROR(IF(INDEX('40-15 SCALE LABEL INFO'!I$2:I$65,MATCH($A364,'40-15 SCALE LABEL INFO'!$A$2:$A$65,0))="","",INDEX('40-15 SCALE LABEL INFO'!I$2:I$65,MATCH($A364,'40-15 SCALE LABEL INFO'!$A$2:$A$65,0))),"not found"),IF(F363="not found","not found",IF(F363="","","ditto"))))</f>
        <v/>
      </c>
      <c r="G364" s="779" t="str">
        <f>IF($A364="","",IF(NOT($A364=$A363),IFERROR(IF(INDEX('40-15 SCALE LABEL INFO'!J$2:J$65,MATCH($A364,'40-15 SCALE LABEL INFO'!$A$2:$A$65,0))="","",INDEX('40-15 SCALE LABEL INFO'!J$2:J$65,MATCH($A364,'40-15 SCALE LABEL INFO'!$A$2:$A$65,0))),"not found"),IF(G363="not found","not found",IF(G363="","","ditto"))))</f>
        <v/>
      </c>
      <c r="H364" s="772" t="str">
        <f>IF($A364="","",IF(NOT($A364=$A363),IFERROR(IF(INDEX('40-15 SCALE LABEL INFO'!K$2:K$65,MATCH($A364,'40-15 SCALE LABEL INFO'!$A$2:$A$65,0))="","",INDEX('40-15 SCALE LABEL INFO'!K$2:K$65,MATCH($A364,'40-15 SCALE LABEL INFO'!$A$2:$A$65,0))),"not found"),IF(H363="not found","not found",IF(H363="","","ditto"))))</f>
        <v/>
      </c>
    </row>
    <row r="365" spans="1:8" x14ac:dyDescent="0.35">
      <c r="A365" s="699"/>
      <c r="B365" s="768"/>
      <c r="C365" s="768"/>
      <c r="D365" s="768"/>
      <c r="E365" s="775"/>
      <c r="F365" s="778" t="str">
        <f>IF($A365="","",IF(NOT($A365=$A364),IFERROR(IF(INDEX('40-15 SCALE LABEL INFO'!I$2:I$65,MATCH($A365,'40-15 SCALE LABEL INFO'!$A$2:$A$65,0))="","",INDEX('40-15 SCALE LABEL INFO'!I$2:I$65,MATCH($A365,'40-15 SCALE LABEL INFO'!$A$2:$A$65,0))),"not found"),IF(F364="not found","not found",IF(F364="","","ditto"))))</f>
        <v/>
      </c>
      <c r="G365" s="779" t="str">
        <f>IF($A365="","",IF(NOT($A365=$A364),IFERROR(IF(INDEX('40-15 SCALE LABEL INFO'!J$2:J$65,MATCH($A365,'40-15 SCALE LABEL INFO'!$A$2:$A$65,0))="","",INDEX('40-15 SCALE LABEL INFO'!J$2:J$65,MATCH($A365,'40-15 SCALE LABEL INFO'!$A$2:$A$65,0))),"not found"),IF(G364="not found","not found",IF(G364="","","ditto"))))</f>
        <v/>
      </c>
      <c r="H365" s="772" t="str">
        <f>IF($A365="","",IF(NOT($A365=$A364),IFERROR(IF(INDEX('40-15 SCALE LABEL INFO'!K$2:K$65,MATCH($A365,'40-15 SCALE LABEL INFO'!$A$2:$A$65,0))="","",INDEX('40-15 SCALE LABEL INFO'!K$2:K$65,MATCH($A365,'40-15 SCALE LABEL INFO'!$A$2:$A$65,0))),"not found"),IF(H364="not found","not found",IF(H364="","","ditto"))))</f>
        <v/>
      </c>
    </row>
    <row r="366" spans="1:8" x14ac:dyDescent="0.35">
      <c r="A366" s="699"/>
      <c r="B366" s="768"/>
      <c r="C366" s="768"/>
      <c r="D366" s="768"/>
      <c r="E366" s="775"/>
      <c r="F366" s="778" t="str">
        <f>IF($A366="","",IF(NOT($A366=$A365),IFERROR(IF(INDEX('40-15 SCALE LABEL INFO'!I$2:I$65,MATCH($A366,'40-15 SCALE LABEL INFO'!$A$2:$A$65,0))="","",INDEX('40-15 SCALE LABEL INFO'!I$2:I$65,MATCH($A366,'40-15 SCALE LABEL INFO'!$A$2:$A$65,0))),"not found"),IF(F365="not found","not found",IF(F365="","","ditto"))))</f>
        <v/>
      </c>
      <c r="G366" s="779" t="str">
        <f>IF($A366="","",IF(NOT($A366=$A365),IFERROR(IF(INDEX('40-15 SCALE LABEL INFO'!J$2:J$65,MATCH($A366,'40-15 SCALE LABEL INFO'!$A$2:$A$65,0))="","",INDEX('40-15 SCALE LABEL INFO'!J$2:J$65,MATCH($A366,'40-15 SCALE LABEL INFO'!$A$2:$A$65,0))),"not found"),IF(G365="not found","not found",IF(G365="","","ditto"))))</f>
        <v/>
      </c>
      <c r="H366" s="772" t="str">
        <f>IF($A366="","",IF(NOT($A366=$A365),IFERROR(IF(INDEX('40-15 SCALE LABEL INFO'!K$2:K$65,MATCH($A366,'40-15 SCALE LABEL INFO'!$A$2:$A$65,0))="","",INDEX('40-15 SCALE LABEL INFO'!K$2:K$65,MATCH($A366,'40-15 SCALE LABEL INFO'!$A$2:$A$65,0))),"not found"),IF(H365="not found","not found",IF(H365="","","ditto"))))</f>
        <v/>
      </c>
    </row>
    <row r="367" spans="1:8" x14ac:dyDescent="0.35">
      <c r="A367" s="699"/>
      <c r="B367" s="768"/>
      <c r="C367" s="768"/>
      <c r="D367" s="768"/>
      <c r="E367" s="775"/>
      <c r="F367" s="778" t="str">
        <f>IF($A367="","",IF(NOT($A367=$A366),IFERROR(IF(INDEX('40-15 SCALE LABEL INFO'!I$2:I$65,MATCH($A367,'40-15 SCALE LABEL INFO'!$A$2:$A$65,0))="","",INDEX('40-15 SCALE LABEL INFO'!I$2:I$65,MATCH($A367,'40-15 SCALE LABEL INFO'!$A$2:$A$65,0))),"not found"),IF(F366="not found","not found",IF(F366="","","ditto"))))</f>
        <v/>
      </c>
      <c r="G367" s="779" t="str">
        <f>IF($A367="","",IF(NOT($A367=$A366),IFERROR(IF(INDEX('40-15 SCALE LABEL INFO'!J$2:J$65,MATCH($A367,'40-15 SCALE LABEL INFO'!$A$2:$A$65,0))="","",INDEX('40-15 SCALE LABEL INFO'!J$2:J$65,MATCH($A367,'40-15 SCALE LABEL INFO'!$A$2:$A$65,0))),"not found"),IF(G366="not found","not found",IF(G366="","","ditto"))))</f>
        <v/>
      </c>
      <c r="H367" s="772" t="str">
        <f>IF($A367="","",IF(NOT($A367=$A366),IFERROR(IF(INDEX('40-15 SCALE LABEL INFO'!K$2:K$65,MATCH($A367,'40-15 SCALE LABEL INFO'!$A$2:$A$65,0))="","",INDEX('40-15 SCALE LABEL INFO'!K$2:K$65,MATCH($A367,'40-15 SCALE LABEL INFO'!$A$2:$A$65,0))),"not found"),IF(H366="not found","not found",IF(H366="","","ditto"))))</f>
        <v/>
      </c>
    </row>
    <row r="368" spans="1:8" x14ac:dyDescent="0.35">
      <c r="A368" s="699"/>
      <c r="B368" s="768"/>
      <c r="C368" s="768"/>
      <c r="D368" s="768"/>
      <c r="E368" s="775"/>
      <c r="F368" s="778" t="str">
        <f>IF($A368="","",IF(NOT($A368=$A367),IFERROR(IF(INDEX('40-15 SCALE LABEL INFO'!I$2:I$65,MATCH($A368,'40-15 SCALE LABEL INFO'!$A$2:$A$65,0))="","",INDEX('40-15 SCALE LABEL INFO'!I$2:I$65,MATCH($A368,'40-15 SCALE LABEL INFO'!$A$2:$A$65,0))),"not found"),IF(F367="not found","not found",IF(F367="","","ditto"))))</f>
        <v/>
      </c>
      <c r="G368" s="779" t="str">
        <f>IF($A368="","",IF(NOT($A368=$A367),IFERROR(IF(INDEX('40-15 SCALE LABEL INFO'!J$2:J$65,MATCH($A368,'40-15 SCALE LABEL INFO'!$A$2:$A$65,0))="","",INDEX('40-15 SCALE LABEL INFO'!J$2:J$65,MATCH($A368,'40-15 SCALE LABEL INFO'!$A$2:$A$65,0))),"not found"),IF(G367="not found","not found",IF(G367="","","ditto"))))</f>
        <v/>
      </c>
      <c r="H368" s="772" t="str">
        <f>IF($A368="","",IF(NOT($A368=$A367),IFERROR(IF(INDEX('40-15 SCALE LABEL INFO'!K$2:K$65,MATCH($A368,'40-15 SCALE LABEL INFO'!$A$2:$A$65,0))="","",INDEX('40-15 SCALE LABEL INFO'!K$2:K$65,MATCH($A368,'40-15 SCALE LABEL INFO'!$A$2:$A$65,0))),"not found"),IF(H367="not found","not found",IF(H367="","","ditto"))))</f>
        <v/>
      </c>
    </row>
    <row r="369" spans="1:8" x14ac:dyDescent="0.35">
      <c r="A369" s="699"/>
      <c r="B369" s="768"/>
      <c r="C369" s="768"/>
      <c r="D369" s="768"/>
      <c r="E369" s="775"/>
      <c r="F369" s="778" t="str">
        <f>IF($A369="","",IF(NOT($A369=$A368),IFERROR(IF(INDEX('40-15 SCALE LABEL INFO'!I$2:I$65,MATCH($A369,'40-15 SCALE LABEL INFO'!$A$2:$A$65,0))="","",INDEX('40-15 SCALE LABEL INFO'!I$2:I$65,MATCH($A369,'40-15 SCALE LABEL INFO'!$A$2:$A$65,0))),"not found"),IF(F368="not found","not found",IF(F368="","","ditto"))))</f>
        <v/>
      </c>
      <c r="G369" s="779" t="str">
        <f>IF($A369="","",IF(NOT($A369=$A368),IFERROR(IF(INDEX('40-15 SCALE LABEL INFO'!J$2:J$65,MATCH($A369,'40-15 SCALE LABEL INFO'!$A$2:$A$65,0))="","",INDEX('40-15 SCALE LABEL INFO'!J$2:J$65,MATCH($A369,'40-15 SCALE LABEL INFO'!$A$2:$A$65,0))),"not found"),IF(G368="not found","not found",IF(G368="","","ditto"))))</f>
        <v/>
      </c>
      <c r="H369" s="772" t="str">
        <f>IF($A369="","",IF(NOT($A369=$A368),IFERROR(IF(INDEX('40-15 SCALE LABEL INFO'!K$2:K$65,MATCH($A369,'40-15 SCALE LABEL INFO'!$A$2:$A$65,0))="","",INDEX('40-15 SCALE LABEL INFO'!K$2:K$65,MATCH($A369,'40-15 SCALE LABEL INFO'!$A$2:$A$65,0))),"not found"),IF(H368="not found","not found",IF(H368="","","ditto"))))</f>
        <v/>
      </c>
    </row>
    <row r="370" spans="1:8" x14ac:dyDescent="0.35">
      <c r="A370" s="699"/>
      <c r="B370" s="768"/>
      <c r="C370" s="768"/>
      <c r="D370" s="768"/>
      <c r="E370" s="775"/>
      <c r="F370" s="778" t="str">
        <f>IF($A370="","",IF(NOT($A370=$A369),IFERROR(IF(INDEX('40-15 SCALE LABEL INFO'!I$2:I$65,MATCH($A370,'40-15 SCALE LABEL INFO'!$A$2:$A$65,0))="","",INDEX('40-15 SCALE LABEL INFO'!I$2:I$65,MATCH($A370,'40-15 SCALE LABEL INFO'!$A$2:$A$65,0))),"not found"),IF(F369="not found","not found",IF(F369="","","ditto"))))</f>
        <v/>
      </c>
      <c r="G370" s="779" t="str">
        <f>IF($A370="","",IF(NOT($A370=$A369),IFERROR(IF(INDEX('40-15 SCALE LABEL INFO'!J$2:J$65,MATCH($A370,'40-15 SCALE LABEL INFO'!$A$2:$A$65,0))="","",INDEX('40-15 SCALE LABEL INFO'!J$2:J$65,MATCH($A370,'40-15 SCALE LABEL INFO'!$A$2:$A$65,0))),"not found"),IF(G369="not found","not found",IF(G369="","","ditto"))))</f>
        <v/>
      </c>
      <c r="H370" s="772" t="str">
        <f>IF($A370="","",IF(NOT($A370=$A369),IFERROR(IF(INDEX('40-15 SCALE LABEL INFO'!K$2:K$65,MATCH($A370,'40-15 SCALE LABEL INFO'!$A$2:$A$65,0))="","",INDEX('40-15 SCALE LABEL INFO'!K$2:K$65,MATCH($A370,'40-15 SCALE LABEL INFO'!$A$2:$A$65,0))),"not found"),IF(H369="not found","not found",IF(H369="","","ditto"))))</f>
        <v/>
      </c>
    </row>
    <row r="371" spans="1:8" x14ac:dyDescent="0.35">
      <c r="A371" s="699"/>
      <c r="B371" s="768"/>
      <c r="C371" s="768"/>
      <c r="D371" s="768"/>
      <c r="E371" s="775"/>
      <c r="F371" s="778" t="str">
        <f>IF($A371="","",IF(NOT($A371=$A370),IFERROR(IF(INDEX('40-15 SCALE LABEL INFO'!I$2:I$65,MATCH($A371,'40-15 SCALE LABEL INFO'!$A$2:$A$65,0))="","",INDEX('40-15 SCALE LABEL INFO'!I$2:I$65,MATCH($A371,'40-15 SCALE LABEL INFO'!$A$2:$A$65,0))),"not found"),IF(F370="not found","not found",IF(F370="","","ditto"))))</f>
        <v/>
      </c>
      <c r="G371" s="779" t="str">
        <f>IF($A371="","",IF(NOT($A371=$A370),IFERROR(IF(INDEX('40-15 SCALE LABEL INFO'!J$2:J$65,MATCH($A371,'40-15 SCALE LABEL INFO'!$A$2:$A$65,0))="","",INDEX('40-15 SCALE LABEL INFO'!J$2:J$65,MATCH($A371,'40-15 SCALE LABEL INFO'!$A$2:$A$65,0))),"not found"),IF(G370="not found","not found",IF(G370="","","ditto"))))</f>
        <v/>
      </c>
      <c r="H371" s="772" t="str">
        <f>IF($A371="","",IF(NOT($A371=$A370),IFERROR(IF(INDEX('40-15 SCALE LABEL INFO'!K$2:K$65,MATCH($A371,'40-15 SCALE LABEL INFO'!$A$2:$A$65,0))="","",INDEX('40-15 SCALE LABEL INFO'!K$2:K$65,MATCH($A371,'40-15 SCALE LABEL INFO'!$A$2:$A$65,0))),"not found"),IF(H370="not found","not found",IF(H370="","","ditto"))))</f>
        <v/>
      </c>
    </row>
    <row r="372" spans="1:8" x14ac:dyDescent="0.35">
      <c r="A372" s="699"/>
      <c r="B372" s="768"/>
      <c r="C372" s="768"/>
      <c r="D372" s="768"/>
      <c r="E372" s="775"/>
      <c r="F372" s="778" t="str">
        <f>IF($A372="","",IF(NOT($A372=$A371),IFERROR(IF(INDEX('40-15 SCALE LABEL INFO'!I$2:I$65,MATCH($A372,'40-15 SCALE LABEL INFO'!$A$2:$A$65,0))="","",INDEX('40-15 SCALE LABEL INFO'!I$2:I$65,MATCH($A372,'40-15 SCALE LABEL INFO'!$A$2:$A$65,0))),"not found"),IF(F371="not found","not found",IF(F371="","","ditto"))))</f>
        <v/>
      </c>
      <c r="G372" s="779" t="str">
        <f>IF($A372="","",IF(NOT($A372=$A371),IFERROR(IF(INDEX('40-15 SCALE LABEL INFO'!J$2:J$65,MATCH($A372,'40-15 SCALE LABEL INFO'!$A$2:$A$65,0))="","",INDEX('40-15 SCALE LABEL INFO'!J$2:J$65,MATCH($A372,'40-15 SCALE LABEL INFO'!$A$2:$A$65,0))),"not found"),IF(G371="not found","not found",IF(G371="","","ditto"))))</f>
        <v/>
      </c>
      <c r="H372" s="772" t="str">
        <f>IF($A372="","",IF(NOT($A372=$A371),IFERROR(IF(INDEX('40-15 SCALE LABEL INFO'!K$2:K$65,MATCH($A372,'40-15 SCALE LABEL INFO'!$A$2:$A$65,0))="","",INDEX('40-15 SCALE LABEL INFO'!K$2:K$65,MATCH($A372,'40-15 SCALE LABEL INFO'!$A$2:$A$65,0))),"not found"),IF(H371="not found","not found",IF(H371="","","ditto"))))</f>
        <v/>
      </c>
    </row>
    <row r="373" spans="1:8" x14ac:dyDescent="0.35">
      <c r="A373" s="699"/>
      <c r="B373" s="768"/>
      <c r="C373" s="768"/>
      <c r="D373" s="768"/>
      <c r="E373" s="775"/>
      <c r="F373" s="778" t="str">
        <f>IF($A373="","",IF(NOT($A373=$A372),IFERROR(IF(INDEX('40-15 SCALE LABEL INFO'!I$2:I$65,MATCH($A373,'40-15 SCALE LABEL INFO'!$A$2:$A$65,0))="","",INDEX('40-15 SCALE LABEL INFO'!I$2:I$65,MATCH($A373,'40-15 SCALE LABEL INFO'!$A$2:$A$65,0))),"not found"),IF(F372="not found","not found",IF(F372="","","ditto"))))</f>
        <v/>
      </c>
      <c r="G373" s="779" t="str">
        <f>IF($A373="","",IF(NOT($A373=$A372),IFERROR(IF(INDEX('40-15 SCALE LABEL INFO'!J$2:J$65,MATCH($A373,'40-15 SCALE LABEL INFO'!$A$2:$A$65,0))="","",INDEX('40-15 SCALE LABEL INFO'!J$2:J$65,MATCH($A373,'40-15 SCALE LABEL INFO'!$A$2:$A$65,0))),"not found"),IF(G372="not found","not found",IF(G372="","","ditto"))))</f>
        <v/>
      </c>
      <c r="H373" s="772" t="str">
        <f>IF($A373="","",IF(NOT($A373=$A372),IFERROR(IF(INDEX('40-15 SCALE LABEL INFO'!K$2:K$65,MATCH($A373,'40-15 SCALE LABEL INFO'!$A$2:$A$65,0))="","",INDEX('40-15 SCALE LABEL INFO'!K$2:K$65,MATCH($A373,'40-15 SCALE LABEL INFO'!$A$2:$A$65,0))),"not found"),IF(H372="not found","not found",IF(H372="","","ditto"))))</f>
        <v/>
      </c>
    </row>
    <row r="374" spans="1:8" x14ac:dyDescent="0.35">
      <c r="A374" s="699"/>
      <c r="B374" s="768"/>
      <c r="C374" s="768"/>
      <c r="D374" s="768"/>
      <c r="E374" s="775"/>
      <c r="F374" s="778" t="str">
        <f>IF($A374="","",IF(NOT($A374=$A373),IFERROR(IF(INDEX('40-15 SCALE LABEL INFO'!I$2:I$65,MATCH($A374,'40-15 SCALE LABEL INFO'!$A$2:$A$65,0))="","",INDEX('40-15 SCALE LABEL INFO'!I$2:I$65,MATCH($A374,'40-15 SCALE LABEL INFO'!$A$2:$A$65,0))),"not found"),IF(F373="not found","not found",IF(F373="","","ditto"))))</f>
        <v/>
      </c>
      <c r="G374" s="779" t="str">
        <f>IF($A374="","",IF(NOT($A374=$A373),IFERROR(IF(INDEX('40-15 SCALE LABEL INFO'!J$2:J$65,MATCH($A374,'40-15 SCALE LABEL INFO'!$A$2:$A$65,0))="","",INDEX('40-15 SCALE LABEL INFO'!J$2:J$65,MATCH($A374,'40-15 SCALE LABEL INFO'!$A$2:$A$65,0))),"not found"),IF(G373="not found","not found",IF(G373="","","ditto"))))</f>
        <v/>
      </c>
      <c r="H374" s="772" t="str">
        <f>IF($A374="","",IF(NOT($A374=$A373),IFERROR(IF(INDEX('40-15 SCALE LABEL INFO'!K$2:K$65,MATCH($A374,'40-15 SCALE LABEL INFO'!$A$2:$A$65,0))="","",INDEX('40-15 SCALE LABEL INFO'!K$2:K$65,MATCH($A374,'40-15 SCALE LABEL INFO'!$A$2:$A$65,0))),"not found"),IF(H373="not found","not found",IF(H373="","","ditto"))))</f>
        <v/>
      </c>
    </row>
    <row r="375" spans="1:8" x14ac:dyDescent="0.35">
      <c r="A375" s="699"/>
      <c r="B375" s="768"/>
      <c r="C375" s="768"/>
      <c r="D375" s="768"/>
      <c r="E375" s="775"/>
      <c r="F375" s="778" t="str">
        <f>IF($A375="","",IF(NOT($A375=$A374),IFERROR(IF(INDEX('40-15 SCALE LABEL INFO'!I$2:I$65,MATCH($A375,'40-15 SCALE LABEL INFO'!$A$2:$A$65,0))="","",INDEX('40-15 SCALE LABEL INFO'!I$2:I$65,MATCH($A375,'40-15 SCALE LABEL INFO'!$A$2:$A$65,0))),"not found"),IF(F374="not found","not found",IF(F374="","","ditto"))))</f>
        <v/>
      </c>
      <c r="G375" s="779" t="str">
        <f>IF($A375="","",IF(NOT($A375=$A374),IFERROR(IF(INDEX('40-15 SCALE LABEL INFO'!J$2:J$65,MATCH($A375,'40-15 SCALE LABEL INFO'!$A$2:$A$65,0))="","",INDEX('40-15 SCALE LABEL INFO'!J$2:J$65,MATCH($A375,'40-15 SCALE LABEL INFO'!$A$2:$A$65,0))),"not found"),IF(G374="not found","not found",IF(G374="","","ditto"))))</f>
        <v/>
      </c>
      <c r="H375" s="772" t="str">
        <f>IF($A375="","",IF(NOT($A375=$A374),IFERROR(IF(INDEX('40-15 SCALE LABEL INFO'!K$2:K$65,MATCH($A375,'40-15 SCALE LABEL INFO'!$A$2:$A$65,0))="","",INDEX('40-15 SCALE LABEL INFO'!K$2:K$65,MATCH($A375,'40-15 SCALE LABEL INFO'!$A$2:$A$65,0))),"not found"),IF(H374="not found","not found",IF(H374="","","ditto"))))</f>
        <v/>
      </c>
    </row>
    <row r="376" spans="1:8" x14ac:dyDescent="0.35">
      <c r="A376" s="699"/>
      <c r="B376" s="768"/>
      <c r="C376" s="768"/>
      <c r="D376" s="768"/>
      <c r="E376" s="775"/>
      <c r="F376" s="778" t="str">
        <f>IF($A376="","",IF(NOT($A376=$A375),IFERROR(IF(INDEX('40-15 SCALE LABEL INFO'!I$2:I$65,MATCH($A376,'40-15 SCALE LABEL INFO'!$A$2:$A$65,0))="","",INDEX('40-15 SCALE LABEL INFO'!I$2:I$65,MATCH($A376,'40-15 SCALE LABEL INFO'!$A$2:$A$65,0))),"not found"),IF(F375="not found","not found",IF(F375="","","ditto"))))</f>
        <v/>
      </c>
      <c r="G376" s="779" t="str">
        <f>IF($A376="","",IF(NOT($A376=$A375),IFERROR(IF(INDEX('40-15 SCALE LABEL INFO'!J$2:J$65,MATCH($A376,'40-15 SCALE LABEL INFO'!$A$2:$A$65,0))="","",INDEX('40-15 SCALE LABEL INFO'!J$2:J$65,MATCH($A376,'40-15 SCALE LABEL INFO'!$A$2:$A$65,0))),"not found"),IF(G375="not found","not found",IF(G375="","","ditto"))))</f>
        <v/>
      </c>
      <c r="H376" s="772" t="str">
        <f>IF($A376="","",IF(NOT($A376=$A375),IFERROR(IF(INDEX('40-15 SCALE LABEL INFO'!K$2:K$65,MATCH($A376,'40-15 SCALE LABEL INFO'!$A$2:$A$65,0))="","",INDEX('40-15 SCALE LABEL INFO'!K$2:K$65,MATCH($A376,'40-15 SCALE LABEL INFO'!$A$2:$A$65,0))),"not found"),IF(H375="not found","not found",IF(H375="","","ditto"))))</f>
        <v/>
      </c>
    </row>
    <row r="377" spans="1:8" x14ac:dyDescent="0.35">
      <c r="A377" s="699"/>
      <c r="B377" s="768"/>
      <c r="C377" s="768"/>
      <c r="D377" s="768"/>
      <c r="E377" s="775"/>
      <c r="F377" s="778" t="str">
        <f>IF($A377="","",IF(NOT($A377=$A376),IFERROR(IF(INDEX('40-15 SCALE LABEL INFO'!I$2:I$65,MATCH($A377,'40-15 SCALE LABEL INFO'!$A$2:$A$65,0))="","",INDEX('40-15 SCALE LABEL INFO'!I$2:I$65,MATCH($A377,'40-15 SCALE LABEL INFO'!$A$2:$A$65,0))),"not found"),IF(F376="not found","not found",IF(F376="","","ditto"))))</f>
        <v/>
      </c>
      <c r="G377" s="779" t="str">
        <f>IF($A377="","",IF(NOT($A377=$A376),IFERROR(IF(INDEX('40-15 SCALE LABEL INFO'!J$2:J$65,MATCH($A377,'40-15 SCALE LABEL INFO'!$A$2:$A$65,0))="","",INDEX('40-15 SCALE LABEL INFO'!J$2:J$65,MATCH($A377,'40-15 SCALE LABEL INFO'!$A$2:$A$65,0))),"not found"),IF(G376="not found","not found",IF(G376="","","ditto"))))</f>
        <v/>
      </c>
      <c r="H377" s="772" t="str">
        <f>IF($A377="","",IF(NOT($A377=$A376),IFERROR(IF(INDEX('40-15 SCALE LABEL INFO'!K$2:K$65,MATCH($A377,'40-15 SCALE LABEL INFO'!$A$2:$A$65,0))="","",INDEX('40-15 SCALE LABEL INFO'!K$2:K$65,MATCH($A377,'40-15 SCALE LABEL INFO'!$A$2:$A$65,0))),"not found"),IF(H376="not found","not found",IF(H376="","","ditto"))))</f>
        <v/>
      </c>
    </row>
    <row r="378" spans="1:8" x14ac:dyDescent="0.35">
      <c r="A378" s="699"/>
      <c r="B378" s="768"/>
      <c r="C378" s="768"/>
      <c r="D378" s="768"/>
      <c r="E378" s="775"/>
      <c r="F378" s="778" t="str">
        <f>IF($A378="","",IF(NOT($A378=$A377),IFERROR(IF(INDEX('40-15 SCALE LABEL INFO'!I$2:I$65,MATCH($A378,'40-15 SCALE LABEL INFO'!$A$2:$A$65,0))="","",INDEX('40-15 SCALE LABEL INFO'!I$2:I$65,MATCH($A378,'40-15 SCALE LABEL INFO'!$A$2:$A$65,0))),"not found"),IF(F377="not found","not found",IF(F377="","","ditto"))))</f>
        <v/>
      </c>
      <c r="G378" s="779" t="str">
        <f>IF($A378="","",IF(NOT($A378=$A377),IFERROR(IF(INDEX('40-15 SCALE LABEL INFO'!J$2:J$65,MATCH($A378,'40-15 SCALE LABEL INFO'!$A$2:$A$65,0))="","",INDEX('40-15 SCALE LABEL INFO'!J$2:J$65,MATCH($A378,'40-15 SCALE LABEL INFO'!$A$2:$A$65,0))),"not found"),IF(G377="not found","not found",IF(G377="","","ditto"))))</f>
        <v/>
      </c>
      <c r="H378" s="772" t="str">
        <f>IF($A378="","",IF(NOT($A378=$A377),IFERROR(IF(INDEX('40-15 SCALE LABEL INFO'!K$2:K$65,MATCH($A378,'40-15 SCALE LABEL INFO'!$A$2:$A$65,0))="","",INDEX('40-15 SCALE LABEL INFO'!K$2:K$65,MATCH($A378,'40-15 SCALE LABEL INFO'!$A$2:$A$65,0))),"not found"),IF(H377="not found","not found",IF(H377="","","ditto"))))</f>
        <v/>
      </c>
    </row>
    <row r="379" spans="1:8" x14ac:dyDescent="0.35">
      <c r="A379" s="699"/>
      <c r="B379" s="768"/>
      <c r="C379" s="768"/>
      <c r="D379" s="768"/>
      <c r="E379" s="775"/>
      <c r="F379" s="778" t="str">
        <f>IF($A379="","",IF(NOT($A379=$A378),IFERROR(IF(INDEX('40-15 SCALE LABEL INFO'!I$2:I$65,MATCH($A379,'40-15 SCALE LABEL INFO'!$A$2:$A$65,0))="","",INDEX('40-15 SCALE LABEL INFO'!I$2:I$65,MATCH($A379,'40-15 SCALE LABEL INFO'!$A$2:$A$65,0))),"not found"),IF(F378="not found","not found",IF(F378="","","ditto"))))</f>
        <v/>
      </c>
      <c r="G379" s="779" t="str">
        <f>IF($A379="","",IF(NOT($A379=$A378),IFERROR(IF(INDEX('40-15 SCALE LABEL INFO'!J$2:J$65,MATCH($A379,'40-15 SCALE LABEL INFO'!$A$2:$A$65,0))="","",INDEX('40-15 SCALE LABEL INFO'!J$2:J$65,MATCH($A379,'40-15 SCALE LABEL INFO'!$A$2:$A$65,0))),"not found"),IF(G378="not found","not found",IF(G378="","","ditto"))))</f>
        <v/>
      </c>
      <c r="H379" s="772" t="str">
        <f>IF($A379="","",IF(NOT($A379=$A378),IFERROR(IF(INDEX('40-15 SCALE LABEL INFO'!K$2:K$65,MATCH($A379,'40-15 SCALE LABEL INFO'!$A$2:$A$65,0))="","",INDEX('40-15 SCALE LABEL INFO'!K$2:K$65,MATCH($A379,'40-15 SCALE LABEL INFO'!$A$2:$A$65,0))),"not found"),IF(H378="not found","not found",IF(H378="","","ditto"))))</f>
        <v/>
      </c>
    </row>
    <row r="380" spans="1:8" x14ac:dyDescent="0.35">
      <c r="A380" s="699"/>
      <c r="B380" s="768"/>
      <c r="C380" s="768"/>
      <c r="D380" s="768"/>
      <c r="E380" s="775"/>
      <c r="F380" s="778" t="str">
        <f>IF($A380="","",IF(NOT($A380=$A379),IFERROR(IF(INDEX('40-15 SCALE LABEL INFO'!I$2:I$65,MATCH($A380,'40-15 SCALE LABEL INFO'!$A$2:$A$65,0))="","",INDEX('40-15 SCALE LABEL INFO'!I$2:I$65,MATCH($A380,'40-15 SCALE LABEL INFO'!$A$2:$A$65,0))),"not found"),IF(F379="not found","not found",IF(F379="","","ditto"))))</f>
        <v/>
      </c>
      <c r="G380" s="779" t="str">
        <f>IF($A380="","",IF(NOT($A380=$A379),IFERROR(IF(INDEX('40-15 SCALE LABEL INFO'!J$2:J$65,MATCH($A380,'40-15 SCALE LABEL INFO'!$A$2:$A$65,0))="","",INDEX('40-15 SCALE LABEL INFO'!J$2:J$65,MATCH($A380,'40-15 SCALE LABEL INFO'!$A$2:$A$65,0))),"not found"),IF(G379="not found","not found",IF(G379="","","ditto"))))</f>
        <v/>
      </c>
      <c r="H380" s="772" t="str">
        <f>IF($A380="","",IF(NOT($A380=$A379),IFERROR(IF(INDEX('40-15 SCALE LABEL INFO'!K$2:K$65,MATCH($A380,'40-15 SCALE LABEL INFO'!$A$2:$A$65,0))="","",INDEX('40-15 SCALE LABEL INFO'!K$2:K$65,MATCH($A380,'40-15 SCALE LABEL INFO'!$A$2:$A$65,0))),"not found"),IF(H379="not found","not found",IF(H379="","","ditto"))))</f>
        <v/>
      </c>
    </row>
    <row r="381" spans="1:8" x14ac:dyDescent="0.35">
      <c r="A381" s="699"/>
      <c r="B381" s="768"/>
      <c r="C381" s="768"/>
      <c r="D381" s="768"/>
      <c r="E381" s="775"/>
      <c r="F381" s="778" t="str">
        <f>IF($A381="","",IF(NOT($A381=$A380),IFERROR(IF(INDEX('40-15 SCALE LABEL INFO'!I$2:I$65,MATCH($A381,'40-15 SCALE LABEL INFO'!$A$2:$A$65,0))="","",INDEX('40-15 SCALE LABEL INFO'!I$2:I$65,MATCH($A381,'40-15 SCALE LABEL INFO'!$A$2:$A$65,0))),"not found"),IF(F380="not found","not found",IF(F380="","","ditto"))))</f>
        <v/>
      </c>
      <c r="G381" s="779" t="str">
        <f>IF($A381="","",IF(NOT($A381=$A380),IFERROR(IF(INDEX('40-15 SCALE LABEL INFO'!J$2:J$65,MATCH($A381,'40-15 SCALE LABEL INFO'!$A$2:$A$65,0))="","",INDEX('40-15 SCALE LABEL INFO'!J$2:J$65,MATCH($A381,'40-15 SCALE LABEL INFO'!$A$2:$A$65,0))),"not found"),IF(G380="not found","not found",IF(G380="","","ditto"))))</f>
        <v/>
      </c>
      <c r="H381" s="772" t="str">
        <f>IF($A381="","",IF(NOT($A381=$A380),IFERROR(IF(INDEX('40-15 SCALE LABEL INFO'!K$2:K$65,MATCH($A381,'40-15 SCALE LABEL INFO'!$A$2:$A$65,0))="","",INDEX('40-15 SCALE LABEL INFO'!K$2:K$65,MATCH($A381,'40-15 SCALE LABEL INFO'!$A$2:$A$65,0))),"not found"),IF(H380="not found","not found",IF(H380="","","ditto"))))</f>
        <v/>
      </c>
    </row>
    <row r="382" spans="1:8" x14ac:dyDescent="0.35">
      <c r="A382" s="699"/>
      <c r="B382" s="768"/>
      <c r="C382" s="768"/>
      <c r="D382" s="768"/>
      <c r="E382" s="775"/>
      <c r="F382" s="778" t="str">
        <f>IF($A382="","",IF(NOT($A382=$A381),IFERROR(IF(INDEX('40-15 SCALE LABEL INFO'!I$2:I$65,MATCH($A382,'40-15 SCALE LABEL INFO'!$A$2:$A$65,0))="","",INDEX('40-15 SCALE LABEL INFO'!I$2:I$65,MATCH($A382,'40-15 SCALE LABEL INFO'!$A$2:$A$65,0))),"not found"),IF(F381="not found","not found",IF(F381="","","ditto"))))</f>
        <v/>
      </c>
      <c r="G382" s="779" t="str">
        <f>IF($A382="","",IF(NOT($A382=$A381),IFERROR(IF(INDEX('40-15 SCALE LABEL INFO'!J$2:J$65,MATCH($A382,'40-15 SCALE LABEL INFO'!$A$2:$A$65,0))="","",INDEX('40-15 SCALE LABEL INFO'!J$2:J$65,MATCH($A382,'40-15 SCALE LABEL INFO'!$A$2:$A$65,0))),"not found"),IF(G381="not found","not found",IF(G381="","","ditto"))))</f>
        <v/>
      </c>
      <c r="H382" s="772" t="str">
        <f>IF($A382="","",IF(NOT($A382=$A381),IFERROR(IF(INDEX('40-15 SCALE LABEL INFO'!K$2:K$65,MATCH($A382,'40-15 SCALE LABEL INFO'!$A$2:$A$65,0))="","",INDEX('40-15 SCALE LABEL INFO'!K$2:K$65,MATCH($A382,'40-15 SCALE LABEL INFO'!$A$2:$A$65,0))),"not found"),IF(H381="not found","not found",IF(H381="","","ditto"))))</f>
        <v/>
      </c>
    </row>
    <row r="383" spans="1:8" x14ac:dyDescent="0.35">
      <c r="A383" s="699"/>
      <c r="B383" s="768"/>
      <c r="C383" s="768"/>
      <c r="D383" s="768"/>
      <c r="E383" s="775"/>
      <c r="F383" s="778" t="str">
        <f>IF($A383="","",IF(NOT($A383=$A382),IFERROR(IF(INDEX('40-15 SCALE LABEL INFO'!I$2:I$65,MATCH($A383,'40-15 SCALE LABEL INFO'!$A$2:$A$65,0))="","",INDEX('40-15 SCALE LABEL INFO'!I$2:I$65,MATCH($A383,'40-15 SCALE LABEL INFO'!$A$2:$A$65,0))),"not found"),IF(F382="not found","not found",IF(F382="","","ditto"))))</f>
        <v/>
      </c>
      <c r="G383" s="779" t="str">
        <f>IF($A383="","",IF(NOT($A383=$A382),IFERROR(IF(INDEX('40-15 SCALE LABEL INFO'!J$2:J$65,MATCH($A383,'40-15 SCALE LABEL INFO'!$A$2:$A$65,0))="","",INDEX('40-15 SCALE LABEL INFO'!J$2:J$65,MATCH($A383,'40-15 SCALE LABEL INFO'!$A$2:$A$65,0))),"not found"),IF(G382="not found","not found",IF(G382="","","ditto"))))</f>
        <v/>
      </c>
      <c r="H383" s="772" t="str">
        <f>IF($A383="","",IF(NOT($A383=$A382),IFERROR(IF(INDEX('40-15 SCALE LABEL INFO'!K$2:K$65,MATCH($A383,'40-15 SCALE LABEL INFO'!$A$2:$A$65,0))="","",INDEX('40-15 SCALE LABEL INFO'!K$2:K$65,MATCH($A383,'40-15 SCALE LABEL INFO'!$A$2:$A$65,0))),"not found"),IF(H382="not found","not found",IF(H382="","","ditto"))))</f>
        <v/>
      </c>
    </row>
    <row r="384" spans="1:8" x14ac:dyDescent="0.35">
      <c r="A384" s="699"/>
      <c r="B384" s="768"/>
      <c r="C384" s="768"/>
      <c r="D384" s="768"/>
      <c r="E384" s="775"/>
      <c r="F384" s="778" t="str">
        <f>IF($A384="","",IF(NOT($A384=$A383),IFERROR(IF(INDEX('40-15 SCALE LABEL INFO'!I$2:I$65,MATCH($A384,'40-15 SCALE LABEL INFO'!$A$2:$A$65,0))="","",INDEX('40-15 SCALE LABEL INFO'!I$2:I$65,MATCH($A384,'40-15 SCALE LABEL INFO'!$A$2:$A$65,0))),"not found"),IF(F383="not found","not found",IF(F383="","","ditto"))))</f>
        <v/>
      </c>
      <c r="G384" s="779" t="str">
        <f>IF($A384="","",IF(NOT($A384=$A383),IFERROR(IF(INDEX('40-15 SCALE LABEL INFO'!J$2:J$65,MATCH($A384,'40-15 SCALE LABEL INFO'!$A$2:$A$65,0))="","",INDEX('40-15 SCALE LABEL INFO'!J$2:J$65,MATCH($A384,'40-15 SCALE LABEL INFO'!$A$2:$A$65,0))),"not found"),IF(G383="not found","not found",IF(G383="","","ditto"))))</f>
        <v/>
      </c>
      <c r="H384" s="772" t="str">
        <f>IF($A384="","",IF(NOT($A384=$A383),IFERROR(IF(INDEX('40-15 SCALE LABEL INFO'!K$2:K$65,MATCH($A384,'40-15 SCALE LABEL INFO'!$A$2:$A$65,0))="","",INDEX('40-15 SCALE LABEL INFO'!K$2:K$65,MATCH($A384,'40-15 SCALE LABEL INFO'!$A$2:$A$65,0))),"not found"),IF(H383="not found","not found",IF(H383="","","ditto"))))</f>
        <v/>
      </c>
    </row>
    <row r="385" spans="1:8" x14ac:dyDescent="0.35">
      <c r="A385" s="699"/>
      <c r="B385" s="768"/>
      <c r="C385" s="768"/>
      <c r="D385" s="768"/>
      <c r="E385" s="775"/>
      <c r="F385" s="778" t="str">
        <f>IF($A385="","",IF(NOT($A385=$A384),IFERROR(IF(INDEX('40-15 SCALE LABEL INFO'!I$2:I$65,MATCH($A385,'40-15 SCALE LABEL INFO'!$A$2:$A$65,0))="","",INDEX('40-15 SCALE LABEL INFO'!I$2:I$65,MATCH($A385,'40-15 SCALE LABEL INFO'!$A$2:$A$65,0))),"not found"),IF(F384="not found","not found",IF(F384="","","ditto"))))</f>
        <v/>
      </c>
      <c r="G385" s="779" t="str">
        <f>IF($A385="","",IF(NOT($A385=$A384),IFERROR(IF(INDEX('40-15 SCALE LABEL INFO'!J$2:J$65,MATCH($A385,'40-15 SCALE LABEL INFO'!$A$2:$A$65,0))="","",INDEX('40-15 SCALE LABEL INFO'!J$2:J$65,MATCH($A385,'40-15 SCALE LABEL INFO'!$A$2:$A$65,0))),"not found"),IF(G384="not found","not found",IF(G384="","","ditto"))))</f>
        <v/>
      </c>
      <c r="H385" s="772" t="str">
        <f>IF($A385="","",IF(NOT($A385=$A384),IFERROR(IF(INDEX('40-15 SCALE LABEL INFO'!K$2:K$65,MATCH($A385,'40-15 SCALE LABEL INFO'!$A$2:$A$65,0))="","",INDEX('40-15 SCALE LABEL INFO'!K$2:K$65,MATCH($A385,'40-15 SCALE LABEL INFO'!$A$2:$A$65,0))),"not found"),IF(H384="not found","not found",IF(H384="","","ditto"))))</f>
        <v/>
      </c>
    </row>
    <row r="386" spans="1:8" x14ac:dyDescent="0.35">
      <c r="A386" s="699"/>
      <c r="B386" s="768"/>
      <c r="C386" s="768"/>
      <c r="D386" s="768"/>
      <c r="E386" s="775"/>
      <c r="F386" s="778" t="str">
        <f>IF($A386="","",IF(NOT($A386=$A385),IFERROR(IF(INDEX('40-15 SCALE LABEL INFO'!I$2:I$65,MATCH($A386,'40-15 SCALE LABEL INFO'!$A$2:$A$65,0))="","",INDEX('40-15 SCALE LABEL INFO'!I$2:I$65,MATCH($A386,'40-15 SCALE LABEL INFO'!$A$2:$A$65,0))),"not found"),IF(F385="not found","not found",IF(F385="","","ditto"))))</f>
        <v/>
      </c>
      <c r="G386" s="779" t="str">
        <f>IF($A386="","",IF(NOT($A386=$A385),IFERROR(IF(INDEX('40-15 SCALE LABEL INFO'!J$2:J$65,MATCH($A386,'40-15 SCALE LABEL INFO'!$A$2:$A$65,0))="","",INDEX('40-15 SCALE LABEL INFO'!J$2:J$65,MATCH($A386,'40-15 SCALE LABEL INFO'!$A$2:$A$65,0))),"not found"),IF(G385="not found","not found",IF(G385="","","ditto"))))</f>
        <v/>
      </c>
      <c r="H386" s="772" t="str">
        <f>IF($A386="","",IF(NOT($A386=$A385),IFERROR(IF(INDEX('40-15 SCALE LABEL INFO'!K$2:K$65,MATCH($A386,'40-15 SCALE LABEL INFO'!$A$2:$A$65,0))="","",INDEX('40-15 SCALE LABEL INFO'!K$2:K$65,MATCH($A386,'40-15 SCALE LABEL INFO'!$A$2:$A$65,0))),"not found"),IF(H385="not found","not found",IF(H385="","","ditto"))))</f>
        <v/>
      </c>
    </row>
    <row r="387" spans="1:8" x14ac:dyDescent="0.35">
      <c r="A387" s="699"/>
      <c r="B387" s="768"/>
      <c r="C387" s="768"/>
      <c r="D387" s="768"/>
      <c r="E387" s="775"/>
      <c r="F387" s="778" t="str">
        <f>IF($A387="","",IF(NOT($A387=$A386),IFERROR(IF(INDEX('40-15 SCALE LABEL INFO'!I$2:I$65,MATCH($A387,'40-15 SCALE LABEL INFO'!$A$2:$A$65,0))="","",INDEX('40-15 SCALE LABEL INFO'!I$2:I$65,MATCH($A387,'40-15 SCALE LABEL INFO'!$A$2:$A$65,0))),"not found"),IF(F386="not found","not found",IF(F386="","","ditto"))))</f>
        <v/>
      </c>
      <c r="G387" s="779" t="str">
        <f>IF($A387="","",IF(NOT($A387=$A386),IFERROR(IF(INDEX('40-15 SCALE LABEL INFO'!J$2:J$65,MATCH($A387,'40-15 SCALE LABEL INFO'!$A$2:$A$65,0))="","",INDEX('40-15 SCALE LABEL INFO'!J$2:J$65,MATCH($A387,'40-15 SCALE LABEL INFO'!$A$2:$A$65,0))),"not found"),IF(G386="not found","not found",IF(G386="","","ditto"))))</f>
        <v/>
      </c>
      <c r="H387" s="772" t="str">
        <f>IF($A387="","",IF(NOT($A387=$A386),IFERROR(IF(INDEX('40-15 SCALE LABEL INFO'!K$2:K$65,MATCH($A387,'40-15 SCALE LABEL INFO'!$A$2:$A$65,0))="","",INDEX('40-15 SCALE LABEL INFO'!K$2:K$65,MATCH($A387,'40-15 SCALE LABEL INFO'!$A$2:$A$65,0))),"not found"),IF(H386="not found","not found",IF(H386="","","ditto"))))</f>
        <v/>
      </c>
    </row>
    <row r="388" spans="1:8" x14ac:dyDescent="0.35">
      <c r="A388" s="699"/>
      <c r="B388" s="768"/>
      <c r="C388" s="768"/>
      <c r="D388" s="768"/>
      <c r="E388" s="775"/>
      <c r="F388" s="778" t="str">
        <f>IF($A388="","",IF(NOT($A388=$A387),IFERROR(IF(INDEX('40-15 SCALE LABEL INFO'!I$2:I$65,MATCH($A388,'40-15 SCALE LABEL INFO'!$A$2:$A$65,0))="","",INDEX('40-15 SCALE LABEL INFO'!I$2:I$65,MATCH($A388,'40-15 SCALE LABEL INFO'!$A$2:$A$65,0))),"not found"),IF(F387="not found","not found",IF(F387="","","ditto"))))</f>
        <v/>
      </c>
      <c r="G388" s="779" t="str">
        <f>IF($A388="","",IF(NOT($A388=$A387),IFERROR(IF(INDEX('40-15 SCALE LABEL INFO'!J$2:J$65,MATCH($A388,'40-15 SCALE LABEL INFO'!$A$2:$A$65,0))="","",INDEX('40-15 SCALE LABEL INFO'!J$2:J$65,MATCH($A388,'40-15 SCALE LABEL INFO'!$A$2:$A$65,0))),"not found"),IF(G387="not found","not found",IF(G387="","","ditto"))))</f>
        <v/>
      </c>
      <c r="H388" s="772" t="str">
        <f>IF($A388="","",IF(NOT($A388=$A387),IFERROR(IF(INDEX('40-15 SCALE LABEL INFO'!K$2:K$65,MATCH($A388,'40-15 SCALE LABEL INFO'!$A$2:$A$65,0))="","",INDEX('40-15 SCALE LABEL INFO'!K$2:K$65,MATCH($A388,'40-15 SCALE LABEL INFO'!$A$2:$A$65,0))),"not found"),IF(H387="not found","not found",IF(H387="","","ditto"))))</f>
        <v/>
      </c>
    </row>
    <row r="389" spans="1:8" x14ac:dyDescent="0.35">
      <c r="A389" s="699"/>
      <c r="B389" s="768"/>
      <c r="C389" s="768"/>
      <c r="D389" s="768"/>
      <c r="E389" s="775"/>
      <c r="F389" s="778" t="str">
        <f>IF($A389="","",IF(NOT($A389=$A388),IFERROR(IF(INDEX('40-15 SCALE LABEL INFO'!I$2:I$65,MATCH($A389,'40-15 SCALE LABEL INFO'!$A$2:$A$65,0))="","",INDEX('40-15 SCALE LABEL INFO'!I$2:I$65,MATCH($A389,'40-15 SCALE LABEL INFO'!$A$2:$A$65,0))),"not found"),IF(F388="not found","not found",IF(F388="","","ditto"))))</f>
        <v/>
      </c>
      <c r="G389" s="779" t="str">
        <f>IF($A389="","",IF(NOT($A389=$A388),IFERROR(IF(INDEX('40-15 SCALE LABEL INFO'!J$2:J$65,MATCH($A389,'40-15 SCALE LABEL INFO'!$A$2:$A$65,0))="","",INDEX('40-15 SCALE LABEL INFO'!J$2:J$65,MATCH($A389,'40-15 SCALE LABEL INFO'!$A$2:$A$65,0))),"not found"),IF(G388="not found","not found",IF(G388="","","ditto"))))</f>
        <v/>
      </c>
      <c r="H389" s="772" t="str">
        <f>IF($A389="","",IF(NOT($A389=$A388),IFERROR(IF(INDEX('40-15 SCALE LABEL INFO'!K$2:K$65,MATCH($A389,'40-15 SCALE LABEL INFO'!$A$2:$A$65,0))="","",INDEX('40-15 SCALE LABEL INFO'!K$2:K$65,MATCH($A389,'40-15 SCALE LABEL INFO'!$A$2:$A$65,0))),"not found"),IF(H388="not found","not found",IF(H388="","","ditto"))))</f>
        <v/>
      </c>
    </row>
    <row r="390" spans="1:8" x14ac:dyDescent="0.35">
      <c r="A390" s="699"/>
      <c r="B390" s="768"/>
      <c r="C390" s="768"/>
      <c r="D390" s="768"/>
      <c r="E390" s="775"/>
      <c r="F390" s="778" t="str">
        <f>IF($A390="","",IF(NOT($A390=$A389),IFERROR(IF(INDEX('40-15 SCALE LABEL INFO'!I$2:I$65,MATCH($A390,'40-15 SCALE LABEL INFO'!$A$2:$A$65,0))="","",INDEX('40-15 SCALE LABEL INFO'!I$2:I$65,MATCH($A390,'40-15 SCALE LABEL INFO'!$A$2:$A$65,0))),"not found"),IF(F389="not found","not found",IF(F389="","","ditto"))))</f>
        <v/>
      </c>
      <c r="G390" s="779" t="str">
        <f>IF($A390="","",IF(NOT($A390=$A389),IFERROR(IF(INDEX('40-15 SCALE LABEL INFO'!J$2:J$65,MATCH($A390,'40-15 SCALE LABEL INFO'!$A$2:$A$65,0))="","",INDEX('40-15 SCALE LABEL INFO'!J$2:J$65,MATCH($A390,'40-15 SCALE LABEL INFO'!$A$2:$A$65,0))),"not found"),IF(G389="not found","not found",IF(G389="","","ditto"))))</f>
        <v/>
      </c>
      <c r="H390" s="772" t="str">
        <f>IF($A390="","",IF(NOT($A390=$A389),IFERROR(IF(INDEX('40-15 SCALE LABEL INFO'!K$2:K$65,MATCH($A390,'40-15 SCALE LABEL INFO'!$A$2:$A$65,0))="","",INDEX('40-15 SCALE LABEL INFO'!K$2:K$65,MATCH($A390,'40-15 SCALE LABEL INFO'!$A$2:$A$65,0))),"not found"),IF(H389="not found","not found",IF(H389="","","ditto"))))</f>
        <v/>
      </c>
    </row>
    <row r="391" spans="1:8" x14ac:dyDescent="0.35">
      <c r="A391" s="699"/>
      <c r="B391" s="768"/>
      <c r="C391" s="768"/>
      <c r="D391" s="768"/>
      <c r="E391" s="775"/>
      <c r="F391" s="778" t="str">
        <f>IF($A391="","",IF(NOT($A391=$A390),IFERROR(IF(INDEX('40-15 SCALE LABEL INFO'!I$2:I$65,MATCH($A391,'40-15 SCALE LABEL INFO'!$A$2:$A$65,0))="","",INDEX('40-15 SCALE LABEL INFO'!I$2:I$65,MATCH($A391,'40-15 SCALE LABEL INFO'!$A$2:$A$65,0))),"not found"),IF(F390="not found","not found",IF(F390="","","ditto"))))</f>
        <v/>
      </c>
      <c r="G391" s="779" t="str">
        <f>IF($A391="","",IF(NOT($A391=$A390),IFERROR(IF(INDEX('40-15 SCALE LABEL INFO'!J$2:J$65,MATCH($A391,'40-15 SCALE LABEL INFO'!$A$2:$A$65,0))="","",INDEX('40-15 SCALE LABEL INFO'!J$2:J$65,MATCH($A391,'40-15 SCALE LABEL INFO'!$A$2:$A$65,0))),"not found"),IF(G390="not found","not found",IF(G390="","","ditto"))))</f>
        <v/>
      </c>
      <c r="H391" s="772" t="str">
        <f>IF($A391="","",IF(NOT($A391=$A390),IFERROR(IF(INDEX('40-15 SCALE LABEL INFO'!K$2:K$65,MATCH($A391,'40-15 SCALE LABEL INFO'!$A$2:$A$65,0))="","",INDEX('40-15 SCALE LABEL INFO'!K$2:K$65,MATCH($A391,'40-15 SCALE LABEL INFO'!$A$2:$A$65,0))),"not found"),IF(H390="not found","not found",IF(H390="","","ditto"))))</f>
        <v/>
      </c>
    </row>
    <row r="392" spans="1:8" x14ac:dyDescent="0.35">
      <c r="A392" s="699"/>
      <c r="B392" s="768"/>
      <c r="C392" s="768"/>
      <c r="D392" s="768"/>
      <c r="E392" s="775"/>
      <c r="F392" s="778" t="str">
        <f>IF($A392="","",IF(NOT($A392=$A391),IFERROR(IF(INDEX('40-15 SCALE LABEL INFO'!I$2:I$65,MATCH($A392,'40-15 SCALE LABEL INFO'!$A$2:$A$65,0))="","",INDEX('40-15 SCALE LABEL INFO'!I$2:I$65,MATCH($A392,'40-15 SCALE LABEL INFO'!$A$2:$A$65,0))),"not found"),IF(F391="not found","not found",IF(F391="","","ditto"))))</f>
        <v/>
      </c>
      <c r="G392" s="779" t="str">
        <f>IF($A392="","",IF(NOT($A392=$A391),IFERROR(IF(INDEX('40-15 SCALE LABEL INFO'!J$2:J$65,MATCH($A392,'40-15 SCALE LABEL INFO'!$A$2:$A$65,0))="","",INDEX('40-15 SCALE LABEL INFO'!J$2:J$65,MATCH($A392,'40-15 SCALE LABEL INFO'!$A$2:$A$65,0))),"not found"),IF(G391="not found","not found",IF(G391="","","ditto"))))</f>
        <v/>
      </c>
      <c r="H392" s="772" t="str">
        <f>IF($A392="","",IF(NOT($A392=$A391),IFERROR(IF(INDEX('40-15 SCALE LABEL INFO'!K$2:K$65,MATCH($A392,'40-15 SCALE LABEL INFO'!$A$2:$A$65,0))="","",INDEX('40-15 SCALE LABEL INFO'!K$2:K$65,MATCH($A392,'40-15 SCALE LABEL INFO'!$A$2:$A$65,0))),"not found"),IF(H391="not found","not found",IF(H391="","","ditto"))))</f>
        <v/>
      </c>
    </row>
    <row r="393" spans="1:8" x14ac:dyDescent="0.35">
      <c r="A393" s="699"/>
      <c r="B393" s="768"/>
      <c r="C393" s="768"/>
      <c r="D393" s="768"/>
      <c r="E393" s="775"/>
      <c r="F393" s="778" t="str">
        <f>IF($A393="","",IF(NOT($A393=$A392),IFERROR(IF(INDEX('40-15 SCALE LABEL INFO'!I$2:I$65,MATCH($A393,'40-15 SCALE LABEL INFO'!$A$2:$A$65,0))="","",INDEX('40-15 SCALE LABEL INFO'!I$2:I$65,MATCH($A393,'40-15 SCALE LABEL INFO'!$A$2:$A$65,0))),"not found"),IF(F392="not found","not found",IF(F392="","","ditto"))))</f>
        <v/>
      </c>
      <c r="G393" s="779" t="str">
        <f>IF($A393="","",IF(NOT($A393=$A392),IFERROR(IF(INDEX('40-15 SCALE LABEL INFO'!J$2:J$65,MATCH($A393,'40-15 SCALE LABEL INFO'!$A$2:$A$65,0))="","",INDEX('40-15 SCALE LABEL INFO'!J$2:J$65,MATCH($A393,'40-15 SCALE LABEL INFO'!$A$2:$A$65,0))),"not found"),IF(G392="not found","not found",IF(G392="","","ditto"))))</f>
        <v/>
      </c>
      <c r="H393" s="772" t="str">
        <f>IF($A393="","",IF(NOT($A393=$A392),IFERROR(IF(INDEX('40-15 SCALE LABEL INFO'!K$2:K$65,MATCH($A393,'40-15 SCALE LABEL INFO'!$A$2:$A$65,0))="","",INDEX('40-15 SCALE LABEL INFO'!K$2:K$65,MATCH($A393,'40-15 SCALE LABEL INFO'!$A$2:$A$65,0))),"not found"),IF(H392="not found","not found",IF(H392="","","ditto"))))</f>
        <v/>
      </c>
    </row>
    <row r="394" spans="1:8" x14ac:dyDescent="0.35">
      <c r="A394" s="699"/>
      <c r="B394" s="768"/>
      <c r="C394" s="768"/>
      <c r="D394" s="768"/>
      <c r="E394" s="775"/>
      <c r="F394" s="778" t="str">
        <f>IF($A394="","",IF(NOT($A394=$A393),IFERROR(IF(INDEX('40-15 SCALE LABEL INFO'!I$2:I$65,MATCH($A394,'40-15 SCALE LABEL INFO'!$A$2:$A$65,0))="","",INDEX('40-15 SCALE LABEL INFO'!I$2:I$65,MATCH($A394,'40-15 SCALE LABEL INFO'!$A$2:$A$65,0))),"not found"),IF(F393="not found","not found",IF(F393="","","ditto"))))</f>
        <v/>
      </c>
      <c r="G394" s="779" t="str">
        <f>IF($A394="","",IF(NOT($A394=$A393),IFERROR(IF(INDEX('40-15 SCALE LABEL INFO'!J$2:J$65,MATCH($A394,'40-15 SCALE LABEL INFO'!$A$2:$A$65,0))="","",INDEX('40-15 SCALE LABEL INFO'!J$2:J$65,MATCH($A394,'40-15 SCALE LABEL INFO'!$A$2:$A$65,0))),"not found"),IF(G393="not found","not found",IF(G393="","","ditto"))))</f>
        <v/>
      </c>
      <c r="H394" s="772" t="str">
        <f>IF($A394="","",IF(NOT($A394=$A393),IFERROR(IF(INDEX('40-15 SCALE LABEL INFO'!K$2:K$65,MATCH($A394,'40-15 SCALE LABEL INFO'!$A$2:$A$65,0))="","",INDEX('40-15 SCALE LABEL INFO'!K$2:K$65,MATCH($A394,'40-15 SCALE LABEL INFO'!$A$2:$A$65,0))),"not found"),IF(H393="not found","not found",IF(H393="","","ditto"))))</f>
        <v/>
      </c>
    </row>
    <row r="395" spans="1:8" x14ac:dyDescent="0.35">
      <c r="A395" s="699"/>
      <c r="B395" s="768"/>
      <c r="C395" s="768"/>
      <c r="D395" s="768"/>
      <c r="E395" s="775"/>
      <c r="F395" s="778" t="str">
        <f>IF($A395="","",IF(NOT($A395=$A394),IFERROR(IF(INDEX('40-15 SCALE LABEL INFO'!I$2:I$65,MATCH($A395,'40-15 SCALE LABEL INFO'!$A$2:$A$65,0))="","",INDEX('40-15 SCALE LABEL INFO'!I$2:I$65,MATCH($A395,'40-15 SCALE LABEL INFO'!$A$2:$A$65,0))),"not found"),IF(F394="not found","not found",IF(F394="","","ditto"))))</f>
        <v/>
      </c>
      <c r="G395" s="779" t="str">
        <f>IF($A395="","",IF(NOT($A395=$A394),IFERROR(IF(INDEX('40-15 SCALE LABEL INFO'!J$2:J$65,MATCH($A395,'40-15 SCALE LABEL INFO'!$A$2:$A$65,0))="","",INDEX('40-15 SCALE LABEL INFO'!J$2:J$65,MATCH($A395,'40-15 SCALE LABEL INFO'!$A$2:$A$65,0))),"not found"),IF(G394="not found","not found",IF(G394="","","ditto"))))</f>
        <v/>
      </c>
      <c r="H395" s="772" t="str">
        <f>IF($A395="","",IF(NOT($A395=$A394),IFERROR(IF(INDEX('40-15 SCALE LABEL INFO'!K$2:K$65,MATCH($A395,'40-15 SCALE LABEL INFO'!$A$2:$A$65,0))="","",INDEX('40-15 SCALE LABEL INFO'!K$2:K$65,MATCH($A395,'40-15 SCALE LABEL INFO'!$A$2:$A$65,0))),"not found"),IF(H394="not found","not found",IF(H394="","","ditto"))))</f>
        <v/>
      </c>
    </row>
    <row r="396" spans="1:8" x14ac:dyDescent="0.35">
      <c r="A396" s="699"/>
      <c r="B396" s="768"/>
      <c r="C396" s="768"/>
      <c r="D396" s="768"/>
      <c r="E396" s="775"/>
      <c r="F396" s="778" t="str">
        <f>IF($A396="","",IF(NOT($A396=$A395),IFERROR(IF(INDEX('40-15 SCALE LABEL INFO'!I$2:I$65,MATCH($A396,'40-15 SCALE LABEL INFO'!$A$2:$A$65,0))="","",INDEX('40-15 SCALE LABEL INFO'!I$2:I$65,MATCH($A396,'40-15 SCALE LABEL INFO'!$A$2:$A$65,0))),"not found"),IF(F395="not found","not found",IF(F395="","","ditto"))))</f>
        <v/>
      </c>
      <c r="G396" s="779" t="str">
        <f>IF($A396="","",IF(NOT($A396=$A395),IFERROR(IF(INDEX('40-15 SCALE LABEL INFO'!J$2:J$65,MATCH($A396,'40-15 SCALE LABEL INFO'!$A$2:$A$65,0))="","",INDEX('40-15 SCALE LABEL INFO'!J$2:J$65,MATCH($A396,'40-15 SCALE LABEL INFO'!$A$2:$A$65,0))),"not found"),IF(G395="not found","not found",IF(G395="","","ditto"))))</f>
        <v/>
      </c>
      <c r="H396" s="772" t="str">
        <f>IF($A396="","",IF(NOT($A396=$A395),IFERROR(IF(INDEX('40-15 SCALE LABEL INFO'!K$2:K$65,MATCH($A396,'40-15 SCALE LABEL INFO'!$A$2:$A$65,0))="","",INDEX('40-15 SCALE LABEL INFO'!K$2:K$65,MATCH($A396,'40-15 SCALE LABEL INFO'!$A$2:$A$65,0))),"not found"),IF(H395="not found","not found",IF(H395="","","ditto"))))</f>
        <v/>
      </c>
    </row>
    <row r="397" spans="1:8" x14ac:dyDescent="0.35">
      <c r="A397" s="699"/>
      <c r="B397" s="768"/>
      <c r="C397" s="768"/>
      <c r="D397" s="768"/>
      <c r="E397" s="775"/>
      <c r="F397" s="778" t="str">
        <f>IF($A397="","",IF(NOT($A397=$A396),IFERROR(IF(INDEX('40-15 SCALE LABEL INFO'!I$2:I$65,MATCH($A397,'40-15 SCALE LABEL INFO'!$A$2:$A$65,0))="","",INDEX('40-15 SCALE LABEL INFO'!I$2:I$65,MATCH($A397,'40-15 SCALE LABEL INFO'!$A$2:$A$65,0))),"not found"),IF(F396="not found","not found",IF(F396="","","ditto"))))</f>
        <v/>
      </c>
      <c r="G397" s="779" t="str">
        <f>IF($A397="","",IF(NOT($A397=$A396),IFERROR(IF(INDEX('40-15 SCALE LABEL INFO'!J$2:J$65,MATCH($A397,'40-15 SCALE LABEL INFO'!$A$2:$A$65,0))="","",INDEX('40-15 SCALE LABEL INFO'!J$2:J$65,MATCH($A397,'40-15 SCALE LABEL INFO'!$A$2:$A$65,0))),"not found"),IF(G396="not found","not found",IF(G396="","","ditto"))))</f>
        <v/>
      </c>
      <c r="H397" s="772" t="str">
        <f>IF($A397="","",IF(NOT($A397=$A396),IFERROR(IF(INDEX('40-15 SCALE LABEL INFO'!K$2:K$65,MATCH($A397,'40-15 SCALE LABEL INFO'!$A$2:$A$65,0))="","",INDEX('40-15 SCALE LABEL INFO'!K$2:K$65,MATCH($A397,'40-15 SCALE LABEL INFO'!$A$2:$A$65,0))),"not found"),IF(H396="not found","not found",IF(H396="","","ditto"))))</f>
        <v/>
      </c>
    </row>
    <row r="398" spans="1:8" x14ac:dyDescent="0.35">
      <c r="A398" s="699"/>
      <c r="B398" s="768"/>
      <c r="C398" s="768"/>
      <c r="D398" s="768"/>
      <c r="E398" s="775"/>
      <c r="F398" s="778" t="str">
        <f>IF($A398="","",IF(NOT($A398=$A397),IFERROR(IF(INDEX('40-15 SCALE LABEL INFO'!I$2:I$65,MATCH($A398,'40-15 SCALE LABEL INFO'!$A$2:$A$65,0))="","",INDEX('40-15 SCALE LABEL INFO'!I$2:I$65,MATCH($A398,'40-15 SCALE LABEL INFO'!$A$2:$A$65,0))),"not found"),IF(F397="not found","not found",IF(F397="","","ditto"))))</f>
        <v/>
      </c>
      <c r="G398" s="779" t="str">
        <f>IF($A398="","",IF(NOT($A398=$A397),IFERROR(IF(INDEX('40-15 SCALE LABEL INFO'!J$2:J$65,MATCH($A398,'40-15 SCALE LABEL INFO'!$A$2:$A$65,0))="","",INDEX('40-15 SCALE LABEL INFO'!J$2:J$65,MATCH($A398,'40-15 SCALE LABEL INFO'!$A$2:$A$65,0))),"not found"),IF(G397="not found","not found",IF(G397="","","ditto"))))</f>
        <v/>
      </c>
      <c r="H398" s="772" t="str">
        <f>IF($A398="","",IF(NOT($A398=$A397),IFERROR(IF(INDEX('40-15 SCALE LABEL INFO'!K$2:K$65,MATCH($A398,'40-15 SCALE LABEL INFO'!$A$2:$A$65,0))="","",INDEX('40-15 SCALE LABEL INFO'!K$2:K$65,MATCH($A398,'40-15 SCALE LABEL INFO'!$A$2:$A$65,0))),"not found"),IF(H397="not found","not found",IF(H397="","","ditto"))))</f>
        <v/>
      </c>
    </row>
    <row r="399" spans="1:8" x14ac:dyDescent="0.35">
      <c r="A399" s="699"/>
      <c r="B399" s="768"/>
      <c r="C399" s="768"/>
      <c r="D399" s="768"/>
      <c r="E399" s="775"/>
      <c r="F399" s="778" t="str">
        <f>IF($A399="","",IF(NOT($A399=$A398),IFERROR(IF(INDEX('40-15 SCALE LABEL INFO'!I$2:I$65,MATCH($A399,'40-15 SCALE LABEL INFO'!$A$2:$A$65,0))="","",INDEX('40-15 SCALE LABEL INFO'!I$2:I$65,MATCH($A399,'40-15 SCALE LABEL INFO'!$A$2:$A$65,0))),"not found"),IF(F398="not found","not found",IF(F398="","","ditto"))))</f>
        <v/>
      </c>
      <c r="G399" s="779" t="str">
        <f>IF($A399="","",IF(NOT($A399=$A398),IFERROR(IF(INDEX('40-15 SCALE LABEL INFO'!J$2:J$65,MATCH($A399,'40-15 SCALE LABEL INFO'!$A$2:$A$65,0))="","",INDEX('40-15 SCALE LABEL INFO'!J$2:J$65,MATCH($A399,'40-15 SCALE LABEL INFO'!$A$2:$A$65,0))),"not found"),IF(G398="not found","not found",IF(G398="","","ditto"))))</f>
        <v/>
      </c>
      <c r="H399" s="772" t="str">
        <f>IF($A399="","",IF(NOT($A399=$A398),IFERROR(IF(INDEX('40-15 SCALE LABEL INFO'!K$2:K$65,MATCH($A399,'40-15 SCALE LABEL INFO'!$A$2:$A$65,0))="","",INDEX('40-15 SCALE LABEL INFO'!K$2:K$65,MATCH($A399,'40-15 SCALE LABEL INFO'!$A$2:$A$65,0))),"not found"),IF(H398="not found","not found",IF(H398="","","ditto"))))</f>
        <v/>
      </c>
    </row>
    <row r="400" spans="1:8" x14ac:dyDescent="0.35">
      <c r="A400" s="699"/>
      <c r="B400" s="768"/>
      <c r="C400" s="768"/>
      <c r="D400" s="768"/>
      <c r="E400" s="775"/>
      <c r="F400" s="778" t="str">
        <f>IF($A400="","",IF(NOT($A400=$A399),IFERROR(IF(INDEX('40-15 SCALE LABEL INFO'!I$2:I$65,MATCH($A400,'40-15 SCALE LABEL INFO'!$A$2:$A$65,0))="","",INDEX('40-15 SCALE LABEL INFO'!I$2:I$65,MATCH($A400,'40-15 SCALE LABEL INFO'!$A$2:$A$65,0))),"not found"),IF(F399="not found","not found",IF(F399="","","ditto"))))</f>
        <v/>
      </c>
      <c r="G400" s="779" t="str">
        <f>IF($A400="","",IF(NOT($A400=$A399),IFERROR(IF(INDEX('40-15 SCALE LABEL INFO'!J$2:J$65,MATCH($A400,'40-15 SCALE LABEL INFO'!$A$2:$A$65,0))="","",INDEX('40-15 SCALE LABEL INFO'!J$2:J$65,MATCH($A400,'40-15 SCALE LABEL INFO'!$A$2:$A$65,0))),"not found"),IF(G399="not found","not found",IF(G399="","","ditto"))))</f>
        <v/>
      </c>
      <c r="H400" s="772" t="str">
        <f>IF($A400="","",IF(NOT($A400=$A399),IFERROR(IF(INDEX('40-15 SCALE LABEL INFO'!K$2:K$65,MATCH($A400,'40-15 SCALE LABEL INFO'!$A$2:$A$65,0))="","",INDEX('40-15 SCALE LABEL INFO'!K$2:K$65,MATCH($A400,'40-15 SCALE LABEL INFO'!$A$2:$A$65,0))),"not found"),IF(H399="not found","not found",IF(H399="","","ditto"))))</f>
        <v/>
      </c>
    </row>
    <row r="401" spans="1:8" x14ac:dyDescent="0.35">
      <c r="A401" s="699"/>
      <c r="B401" s="768"/>
      <c r="C401" s="768"/>
      <c r="D401" s="768"/>
      <c r="E401" s="775"/>
      <c r="F401" s="778" t="str">
        <f>IF($A401="","",IF(NOT($A401=$A400),IFERROR(IF(INDEX('40-15 SCALE LABEL INFO'!I$2:I$65,MATCH($A401,'40-15 SCALE LABEL INFO'!$A$2:$A$65,0))="","",INDEX('40-15 SCALE LABEL INFO'!I$2:I$65,MATCH($A401,'40-15 SCALE LABEL INFO'!$A$2:$A$65,0))),"not found"),IF(F400="not found","not found",IF(F400="","","ditto"))))</f>
        <v/>
      </c>
      <c r="G401" s="779" t="str">
        <f>IF($A401="","",IF(NOT($A401=$A400),IFERROR(IF(INDEX('40-15 SCALE LABEL INFO'!J$2:J$65,MATCH($A401,'40-15 SCALE LABEL INFO'!$A$2:$A$65,0))="","",INDEX('40-15 SCALE LABEL INFO'!J$2:J$65,MATCH($A401,'40-15 SCALE LABEL INFO'!$A$2:$A$65,0))),"not found"),IF(G400="not found","not found",IF(G400="","","ditto"))))</f>
        <v/>
      </c>
      <c r="H401" s="772" t="str">
        <f>IF($A401="","",IF(NOT($A401=$A400),IFERROR(IF(INDEX('40-15 SCALE LABEL INFO'!K$2:K$65,MATCH($A401,'40-15 SCALE LABEL INFO'!$A$2:$A$65,0))="","",INDEX('40-15 SCALE LABEL INFO'!K$2:K$65,MATCH($A401,'40-15 SCALE LABEL INFO'!$A$2:$A$65,0))),"not found"),IF(H400="not found","not found",IF(H400="","","ditto"))))</f>
        <v/>
      </c>
    </row>
    <row r="402" spans="1:8" x14ac:dyDescent="0.35">
      <c r="A402" s="699"/>
      <c r="B402" s="768"/>
      <c r="C402" s="768"/>
      <c r="D402" s="768"/>
      <c r="E402" s="775"/>
      <c r="F402" s="778" t="str">
        <f>IF($A402="","",IF(NOT($A402=$A401),IFERROR(IF(INDEX('40-15 SCALE LABEL INFO'!I$2:I$65,MATCH($A402,'40-15 SCALE LABEL INFO'!$A$2:$A$65,0))="","",INDEX('40-15 SCALE LABEL INFO'!I$2:I$65,MATCH($A402,'40-15 SCALE LABEL INFO'!$A$2:$A$65,0))),"not found"),IF(F401="not found","not found",IF(F401="","","ditto"))))</f>
        <v/>
      </c>
      <c r="G402" s="779" t="str">
        <f>IF($A402="","",IF(NOT($A402=$A401),IFERROR(IF(INDEX('40-15 SCALE LABEL INFO'!J$2:J$65,MATCH($A402,'40-15 SCALE LABEL INFO'!$A$2:$A$65,0))="","",INDEX('40-15 SCALE LABEL INFO'!J$2:J$65,MATCH($A402,'40-15 SCALE LABEL INFO'!$A$2:$A$65,0))),"not found"),IF(G401="not found","not found",IF(G401="","","ditto"))))</f>
        <v/>
      </c>
      <c r="H402" s="772" t="str">
        <f>IF($A402="","",IF(NOT($A402=$A401),IFERROR(IF(INDEX('40-15 SCALE LABEL INFO'!K$2:K$65,MATCH($A402,'40-15 SCALE LABEL INFO'!$A$2:$A$65,0))="","",INDEX('40-15 SCALE LABEL INFO'!K$2:K$65,MATCH($A402,'40-15 SCALE LABEL INFO'!$A$2:$A$65,0))),"not found"),IF(H401="not found","not found",IF(H401="","","ditto"))))</f>
        <v/>
      </c>
    </row>
    <row r="403" spans="1:8" x14ac:dyDescent="0.35">
      <c r="A403" s="699"/>
      <c r="B403" s="768"/>
      <c r="C403" s="768"/>
      <c r="D403" s="768"/>
      <c r="E403" s="775"/>
      <c r="F403" s="778" t="str">
        <f>IF($A403="","",IF(NOT($A403=$A402),IFERROR(IF(INDEX('40-15 SCALE LABEL INFO'!I$2:I$65,MATCH($A403,'40-15 SCALE LABEL INFO'!$A$2:$A$65,0))="","",INDEX('40-15 SCALE LABEL INFO'!I$2:I$65,MATCH($A403,'40-15 SCALE LABEL INFO'!$A$2:$A$65,0))),"not found"),IF(F402="not found","not found",IF(F402="","","ditto"))))</f>
        <v/>
      </c>
      <c r="G403" s="779" t="str">
        <f>IF($A403="","",IF(NOT($A403=$A402),IFERROR(IF(INDEX('40-15 SCALE LABEL INFO'!J$2:J$65,MATCH($A403,'40-15 SCALE LABEL INFO'!$A$2:$A$65,0))="","",INDEX('40-15 SCALE LABEL INFO'!J$2:J$65,MATCH($A403,'40-15 SCALE LABEL INFO'!$A$2:$A$65,0))),"not found"),IF(G402="not found","not found",IF(G402="","","ditto"))))</f>
        <v/>
      </c>
      <c r="H403" s="772" t="str">
        <f>IF($A403="","",IF(NOT($A403=$A402),IFERROR(IF(INDEX('40-15 SCALE LABEL INFO'!K$2:K$65,MATCH($A403,'40-15 SCALE LABEL INFO'!$A$2:$A$65,0))="","",INDEX('40-15 SCALE LABEL INFO'!K$2:K$65,MATCH($A403,'40-15 SCALE LABEL INFO'!$A$2:$A$65,0))),"not found"),IF(H402="not found","not found",IF(H402="","","ditto"))))</f>
        <v/>
      </c>
    </row>
    <row r="404" spans="1:8" x14ac:dyDescent="0.35">
      <c r="A404" s="699"/>
      <c r="B404" s="768"/>
      <c r="C404" s="768"/>
      <c r="D404" s="768"/>
      <c r="E404" s="775"/>
      <c r="F404" s="778" t="str">
        <f>IF($A404="","",IF(NOT($A404=$A403),IFERROR(IF(INDEX('40-15 SCALE LABEL INFO'!I$2:I$65,MATCH($A404,'40-15 SCALE LABEL INFO'!$A$2:$A$65,0))="","",INDEX('40-15 SCALE LABEL INFO'!I$2:I$65,MATCH($A404,'40-15 SCALE LABEL INFO'!$A$2:$A$65,0))),"not found"),IF(F403="not found","not found",IF(F403="","","ditto"))))</f>
        <v/>
      </c>
      <c r="G404" s="779" t="str">
        <f>IF($A404="","",IF(NOT($A404=$A403),IFERROR(IF(INDEX('40-15 SCALE LABEL INFO'!J$2:J$65,MATCH($A404,'40-15 SCALE LABEL INFO'!$A$2:$A$65,0))="","",INDEX('40-15 SCALE LABEL INFO'!J$2:J$65,MATCH($A404,'40-15 SCALE LABEL INFO'!$A$2:$A$65,0))),"not found"),IF(G403="not found","not found",IF(G403="","","ditto"))))</f>
        <v/>
      </c>
      <c r="H404" s="772" t="str">
        <f>IF($A404="","",IF(NOT($A404=$A403),IFERROR(IF(INDEX('40-15 SCALE LABEL INFO'!K$2:K$65,MATCH($A404,'40-15 SCALE LABEL INFO'!$A$2:$A$65,0))="","",INDEX('40-15 SCALE LABEL INFO'!K$2:K$65,MATCH($A404,'40-15 SCALE LABEL INFO'!$A$2:$A$65,0))),"not found"),IF(H403="not found","not found",IF(H403="","","ditto"))))</f>
        <v/>
      </c>
    </row>
    <row r="405" spans="1:8" x14ac:dyDescent="0.35">
      <c r="A405" s="699"/>
      <c r="B405" s="768"/>
      <c r="C405" s="768"/>
      <c r="D405" s="768"/>
      <c r="E405" s="775"/>
      <c r="F405" s="778" t="str">
        <f>IF($A405="","",IF(NOT($A405=$A404),IFERROR(IF(INDEX('40-15 SCALE LABEL INFO'!I$2:I$65,MATCH($A405,'40-15 SCALE LABEL INFO'!$A$2:$A$65,0))="","",INDEX('40-15 SCALE LABEL INFO'!I$2:I$65,MATCH($A405,'40-15 SCALE LABEL INFO'!$A$2:$A$65,0))),"not found"),IF(F404="not found","not found",IF(F404="","","ditto"))))</f>
        <v/>
      </c>
      <c r="G405" s="779" t="str">
        <f>IF($A405="","",IF(NOT($A405=$A404),IFERROR(IF(INDEX('40-15 SCALE LABEL INFO'!J$2:J$65,MATCH($A405,'40-15 SCALE LABEL INFO'!$A$2:$A$65,0))="","",INDEX('40-15 SCALE LABEL INFO'!J$2:J$65,MATCH($A405,'40-15 SCALE LABEL INFO'!$A$2:$A$65,0))),"not found"),IF(G404="not found","not found",IF(G404="","","ditto"))))</f>
        <v/>
      </c>
      <c r="H405" s="772" t="str">
        <f>IF($A405="","",IF(NOT($A405=$A404),IFERROR(IF(INDEX('40-15 SCALE LABEL INFO'!K$2:K$65,MATCH($A405,'40-15 SCALE LABEL INFO'!$A$2:$A$65,0))="","",INDEX('40-15 SCALE LABEL INFO'!K$2:K$65,MATCH($A405,'40-15 SCALE LABEL INFO'!$A$2:$A$65,0))),"not found"),IF(H404="not found","not found",IF(H404="","","ditto"))))</f>
        <v/>
      </c>
    </row>
    <row r="406" spans="1:8" x14ac:dyDescent="0.35">
      <c r="A406" s="699"/>
      <c r="B406" s="768"/>
      <c r="C406" s="768"/>
      <c r="D406" s="768"/>
      <c r="E406" s="775"/>
      <c r="F406" s="778" t="str">
        <f>IF($A406="","",IF(NOT($A406=$A405),IFERROR(IF(INDEX('40-15 SCALE LABEL INFO'!I$2:I$65,MATCH($A406,'40-15 SCALE LABEL INFO'!$A$2:$A$65,0))="","",INDEX('40-15 SCALE LABEL INFO'!I$2:I$65,MATCH($A406,'40-15 SCALE LABEL INFO'!$A$2:$A$65,0))),"not found"),IF(F405="not found","not found",IF(F405="","","ditto"))))</f>
        <v/>
      </c>
      <c r="G406" s="779" t="str">
        <f>IF($A406="","",IF(NOT($A406=$A405),IFERROR(IF(INDEX('40-15 SCALE LABEL INFO'!J$2:J$65,MATCH($A406,'40-15 SCALE LABEL INFO'!$A$2:$A$65,0))="","",INDEX('40-15 SCALE LABEL INFO'!J$2:J$65,MATCH($A406,'40-15 SCALE LABEL INFO'!$A$2:$A$65,0))),"not found"),IF(G405="not found","not found",IF(G405="","","ditto"))))</f>
        <v/>
      </c>
      <c r="H406" s="772" t="str">
        <f>IF($A406="","",IF(NOT($A406=$A405),IFERROR(IF(INDEX('40-15 SCALE LABEL INFO'!K$2:K$65,MATCH($A406,'40-15 SCALE LABEL INFO'!$A$2:$A$65,0))="","",INDEX('40-15 SCALE LABEL INFO'!K$2:K$65,MATCH($A406,'40-15 SCALE LABEL INFO'!$A$2:$A$65,0))),"not found"),IF(H405="not found","not found",IF(H405="","","ditto"))))</f>
        <v/>
      </c>
    </row>
    <row r="407" spans="1:8" x14ac:dyDescent="0.35">
      <c r="A407" s="699"/>
      <c r="B407" s="768"/>
      <c r="C407" s="768"/>
      <c r="D407" s="768"/>
      <c r="E407" s="775"/>
      <c r="F407" s="778" t="str">
        <f>IF($A407="","",IF(NOT($A407=$A406),IFERROR(IF(INDEX('40-15 SCALE LABEL INFO'!I$2:I$65,MATCH($A407,'40-15 SCALE LABEL INFO'!$A$2:$A$65,0))="","",INDEX('40-15 SCALE LABEL INFO'!I$2:I$65,MATCH($A407,'40-15 SCALE LABEL INFO'!$A$2:$A$65,0))),"not found"),IF(F406="not found","not found",IF(F406="","","ditto"))))</f>
        <v/>
      </c>
      <c r="G407" s="779" t="str">
        <f>IF($A407="","",IF(NOT($A407=$A406),IFERROR(IF(INDEX('40-15 SCALE LABEL INFO'!J$2:J$65,MATCH($A407,'40-15 SCALE LABEL INFO'!$A$2:$A$65,0))="","",INDEX('40-15 SCALE LABEL INFO'!J$2:J$65,MATCH($A407,'40-15 SCALE LABEL INFO'!$A$2:$A$65,0))),"not found"),IF(G406="not found","not found",IF(G406="","","ditto"))))</f>
        <v/>
      </c>
      <c r="H407" s="772" t="str">
        <f>IF($A407="","",IF(NOT($A407=$A406),IFERROR(IF(INDEX('40-15 SCALE LABEL INFO'!K$2:K$65,MATCH($A407,'40-15 SCALE LABEL INFO'!$A$2:$A$65,0))="","",INDEX('40-15 SCALE LABEL INFO'!K$2:K$65,MATCH($A407,'40-15 SCALE LABEL INFO'!$A$2:$A$65,0))),"not found"),IF(H406="not found","not found",IF(H406="","","ditto"))))</f>
        <v/>
      </c>
    </row>
    <row r="408" spans="1:8" x14ac:dyDescent="0.35">
      <c r="A408" s="699"/>
      <c r="B408" s="768"/>
      <c r="C408" s="768"/>
      <c r="D408" s="768"/>
      <c r="E408" s="775"/>
      <c r="F408" s="778" t="str">
        <f>IF($A408="","",IF(NOT($A408=$A407),IFERROR(IF(INDEX('40-15 SCALE LABEL INFO'!I$2:I$65,MATCH($A408,'40-15 SCALE LABEL INFO'!$A$2:$A$65,0))="","",INDEX('40-15 SCALE LABEL INFO'!I$2:I$65,MATCH($A408,'40-15 SCALE LABEL INFO'!$A$2:$A$65,0))),"not found"),IF(F407="not found","not found",IF(F407="","","ditto"))))</f>
        <v/>
      </c>
      <c r="G408" s="779" t="str">
        <f>IF($A408="","",IF(NOT($A408=$A407),IFERROR(IF(INDEX('40-15 SCALE LABEL INFO'!J$2:J$65,MATCH($A408,'40-15 SCALE LABEL INFO'!$A$2:$A$65,0))="","",INDEX('40-15 SCALE LABEL INFO'!J$2:J$65,MATCH($A408,'40-15 SCALE LABEL INFO'!$A$2:$A$65,0))),"not found"),IF(G407="not found","not found",IF(G407="","","ditto"))))</f>
        <v/>
      </c>
      <c r="H408" s="772" t="str">
        <f>IF($A408="","",IF(NOT($A408=$A407),IFERROR(IF(INDEX('40-15 SCALE LABEL INFO'!K$2:K$65,MATCH($A408,'40-15 SCALE LABEL INFO'!$A$2:$A$65,0))="","",INDEX('40-15 SCALE LABEL INFO'!K$2:K$65,MATCH($A408,'40-15 SCALE LABEL INFO'!$A$2:$A$65,0))),"not found"),IF(H407="not found","not found",IF(H407="","","ditto"))))</f>
        <v/>
      </c>
    </row>
    <row r="409" spans="1:8" x14ac:dyDescent="0.35">
      <c r="A409" s="699"/>
      <c r="B409" s="768"/>
      <c r="C409" s="768"/>
      <c r="D409" s="768"/>
      <c r="E409" s="775"/>
      <c r="F409" s="778" t="str">
        <f>IF($A409="","",IF(NOT($A409=$A408),IFERROR(IF(INDEX('40-15 SCALE LABEL INFO'!I$2:I$65,MATCH($A409,'40-15 SCALE LABEL INFO'!$A$2:$A$65,0))="","",INDEX('40-15 SCALE LABEL INFO'!I$2:I$65,MATCH($A409,'40-15 SCALE LABEL INFO'!$A$2:$A$65,0))),"not found"),IF(F408="not found","not found",IF(F408="","","ditto"))))</f>
        <v/>
      </c>
      <c r="G409" s="779" t="str">
        <f>IF($A409="","",IF(NOT($A409=$A408),IFERROR(IF(INDEX('40-15 SCALE LABEL INFO'!J$2:J$65,MATCH($A409,'40-15 SCALE LABEL INFO'!$A$2:$A$65,0))="","",INDEX('40-15 SCALE LABEL INFO'!J$2:J$65,MATCH($A409,'40-15 SCALE LABEL INFO'!$A$2:$A$65,0))),"not found"),IF(G408="not found","not found",IF(G408="","","ditto"))))</f>
        <v/>
      </c>
      <c r="H409" s="772" t="str">
        <f>IF($A409="","",IF(NOT($A409=$A408),IFERROR(IF(INDEX('40-15 SCALE LABEL INFO'!K$2:K$65,MATCH($A409,'40-15 SCALE LABEL INFO'!$A$2:$A$65,0))="","",INDEX('40-15 SCALE LABEL INFO'!K$2:K$65,MATCH($A409,'40-15 SCALE LABEL INFO'!$A$2:$A$65,0))),"not found"),IF(H408="not found","not found",IF(H408="","","ditto"))))</f>
        <v/>
      </c>
    </row>
    <row r="410" spans="1:8" x14ac:dyDescent="0.35">
      <c r="A410" s="699"/>
      <c r="B410" s="768"/>
      <c r="C410" s="768"/>
      <c r="D410" s="768"/>
      <c r="E410" s="775"/>
      <c r="F410" s="778" t="str">
        <f>IF($A410="","",IF(NOT($A410=$A409),IFERROR(IF(INDEX('40-15 SCALE LABEL INFO'!I$2:I$65,MATCH($A410,'40-15 SCALE LABEL INFO'!$A$2:$A$65,0))="","",INDEX('40-15 SCALE LABEL INFO'!I$2:I$65,MATCH($A410,'40-15 SCALE LABEL INFO'!$A$2:$A$65,0))),"not found"),IF(F409="not found","not found",IF(F409="","","ditto"))))</f>
        <v/>
      </c>
      <c r="G410" s="779" t="str">
        <f>IF($A410="","",IF(NOT($A410=$A409),IFERROR(IF(INDEX('40-15 SCALE LABEL INFO'!J$2:J$65,MATCH($A410,'40-15 SCALE LABEL INFO'!$A$2:$A$65,0))="","",INDEX('40-15 SCALE LABEL INFO'!J$2:J$65,MATCH($A410,'40-15 SCALE LABEL INFO'!$A$2:$A$65,0))),"not found"),IF(G409="not found","not found",IF(G409="","","ditto"))))</f>
        <v/>
      </c>
      <c r="H410" s="772" t="str">
        <f>IF($A410="","",IF(NOT($A410=$A409),IFERROR(IF(INDEX('40-15 SCALE LABEL INFO'!K$2:K$65,MATCH($A410,'40-15 SCALE LABEL INFO'!$A$2:$A$65,0))="","",INDEX('40-15 SCALE LABEL INFO'!K$2:K$65,MATCH($A410,'40-15 SCALE LABEL INFO'!$A$2:$A$65,0))),"not found"),IF(H409="not found","not found",IF(H409="","","ditto"))))</f>
        <v/>
      </c>
    </row>
    <row r="411" spans="1:8" x14ac:dyDescent="0.35">
      <c r="A411" s="699"/>
      <c r="B411" s="768"/>
      <c r="C411" s="768"/>
      <c r="D411" s="768"/>
      <c r="E411" s="775"/>
      <c r="F411" s="778" t="str">
        <f>IF($A411="","",IF(NOT($A411=$A410),IFERROR(IF(INDEX('40-15 SCALE LABEL INFO'!I$2:I$65,MATCH($A411,'40-15 SCALE LABEL INFO'!$A$2:$A$65,0))="","",INDEX('40-15 SCALE LABEL INFO'!I$2:I$65,MATCH($A411,'40-15 SCALE LABEL INFO'!$A$2:$A$65,0))),"not found"),IF(F410="not found","not found",IF(F410="","","ditto"))))</f>
        <v/>
      </c>
      <c r="G411" s="779" t="str">
        <f>IF($A411="","",IF(NOT($A411=$A410),IFERROR(IF(INDEX('40-15 SCALE LABEL INFO'!J$2:J$65,MATCH($A411,'40-15 SCALE LABEL INFO'!$A$2:$A$65,0))="","",INDEX('40-15 SCALE LABEL INFO'!J$2:J$65,MATCH($A411,'40-15 SCALE LABEL INFO'!$A$2:$A$65,0))),"not found"),IF(G410="not found","not found",IF(G410="","","ditto"))))</f>
        <v/>
      </c>
      <c r="H411" s="772" t="str">
        <f>IF($A411="","",IF(NOT($A411=$A410),IFERROR(IF(INDEX('40-15 SCALE LABEL INFO'!K$2:K$65,MATCH($A411,'40-15 SCALE LABEL INFO'!$A$2:$A$65,0))="","",INDEX('40-15 SCALE LABEL INFO'!K$2:K$65,MATCH($A411,'40-15 SCALE LABEL INFO'!$A$2:$A$65,0))),"not found"),IF(H410="not found","not found",IF(H410="","","ditto"))))</f>
        <v/>
      </c>
    </row>
    <row r="412" spans="1:8" x14ac:dyDescent="0.35">
      <c r="A412" s="699"/>
      <c r="B412" s="768"/>
      <c r="C412" s="768"/>
      <c r="D412" s="768"/>
      <c r="E412" s="775"/>
      <c r="F412" s="778" t="str">
        <f>IF($A412="","",IF(NOT($A412=$A411),IFERROR(IF(INDEX('40-15 SCALE LABEL INFO'!I$2:I$65,MATCH($A412,'40-15 SCALE LABEL INFO'!$A$2:$A$65,0))="","",INDEX('40-15 SCALE LABEL INFO'!I$2:I$65,MATCH($A412,'40-15 SCALE LABEL INFO'!$A$2:$A$65,0))),"not found"),IF(F411="not found","not found",IF(F411="","","ditto"))))</f>
        <v/>
      </c>
      <c r="G412" s="779" t="str">
        <f>IF($A412="","",IF(NOT($A412=$A411),IFERROR(IF(INDEX('40-15 SCALE LABEL INFO'!J$2:J$65,MATCH($A412,'40-15 SCALE LABEL INFO'!$A$2:$A$65,0))="","",INDEX('40-15 SCALE LABEL INFO'!J$2:J$65,MATCH($A412,'40-15 SCALE LABEL INFO'!$A$2:$A$65,0))),"not found"),IF(G411="not found","not found",IF(G411="","","ditto"))))</f>
        <v/>
      </c>
      <c r="H412" s="772" t="str">
        <f>IF($A412="","",IF(NOT($A412=$A411),IFERROR(IF(INDEX('40-15 SCALE LABEL INFO'!K$2:K$65,MATCH($A412,'40-15 SCALE LABEL INFO'!$A$2:$A$65,0))="","",INDEX('40-15 SCALE LABEL INFO'!K$2:K$65,MATCH($A412,'40-15 SCALE LABEL INFO'!$A$2:$A$65,0))),"not found"),IF(H411="not found","not found",IF(H411="","","ditto"))))</f>
        <v/>
      </c>
    </row>
    <row r="413" spans="1:8" x14ac:dyDescent="0.35">
      <c r="A413" s="699"/>
      <c r="B413" s="768"/>
      <c r="C413" s="768"/>
      <c r="D413" s="768"/>
      <c r="E413" s="775"/>
      <c r="F413" s="778" t="str">
        <f>IF($A413="","",IF(NOT($A413=$A412),IFERROR(IF(INDEX('40-15 SCALE LABEL INFO'!I$2:I$65,MATCH($A413,'40-15 SCALE LABEL INFO'!$A$2:$A$65,0))="","",INDEX('40-15 SCALE LABEL INFO'!I$2:I$65,MATCH($A413,'40-15 SCALE LABEL INFO'!$A$2:$A$65,0))),"not found"),IF(F412="not found","not found",IF(F412="","","ditto"))))</f>
        <v/>
      </c>
      <c r="G413" s="779" t="str">
        <f>IF($A413="","",IF(NOT($A413=$A412),IFERROR(IF(INDEX('40-15 SCALE LABEL INFO'!J$2:J$65,MATCH($A413,'40-15 SCALE LABEL INFO'!$A$2:$A$65,0))="","",INDEX('40-15 SCALE LABEL INFO'!J$2:J$65,MATCH($A413,'40-15 SCALE LABEL INFO'!$A$2:$A$65,0))),"not found"),IF(G412="not found","not found",IF(G412="","","ditto"))))</f>
        <v/>
      </c>
      <c r="H413" s="772" t="str">
        <f>IF($A413="","",IF(NOT($A413=$A412),IFERROR(IF(INDEX('40-15 SCALE LABEL INFO'!K$2:K$65,MATCH($A413,'40-15 SCALE LABEL INFO'!$A$2:$A$65,0))="","",INDEX('40-15 SCALE LABEL INFO'!K$2:K$65,MATCH($A413,'40-15 SCALE LABEL INFO'!$A$2:$A$65,0))),"not found"),IF(H412="not found","not found",IF(H412="","","ditto"))))</f>
        <v/>
      </c>
    </row>
    <row r="414" spans="1:8" x14ac:dyDescent="0.35">
      <c r="A414" s="699"/>
      <c r="B414" s="768"/>
      <c r="C414" s="768"/>
      <c r="D414" s="768"/>
      <c r="E414" s="775"/>
      <c r="F414" s="778" t="str">
        <f>IF($A414="","",IF(NOT($A414=$A413),IFERROR(IF(INDEX('40-15 SCALE LABEL INFO'!I$2:I$65,MATCH($A414,'40-15 SCALE LABEL INFO'!$A$2:$A$65,0))="","",INDEX('40-15 SCALE LABEL INFO'!I$2:I$65,MATCH($A414,'40-15 SCALE LABEL INFO'!$A$2:$A$65,0))),"not found"),IF(F413="not found","not found",IF(F413="","","ditto"))))</f>
        <v/>
      </c>
      <c r="G414" s="779" t="str">
        <f>IF($A414="","",IF(NOT($A414=$A413),IFERROR(IF(INDEX('40-15 SCALE LABEL INFO'!J$2:J$65,MATCH($A414,'40-15 SCALE LABEL INFO'!$A$2:$A$65,0))="","",INDEX('40-15 SCALE LABEL INFO'!J$2:J$65,MATCH($A414,'40-15 SCALE LABEL INFO'!$A$2:$A$65,0))),"not found"),IF(G413="not found","not found",IF(G413="","","ditto"))))</f>
        <v/>
      </c>
      <c r="H414" s="772" t="str">
        <f>IF($A414="","",IF(NOT($A414=$A413),IFERROR(IF(INDEX('40-15 SCALE LABEL INFO'!K$2:K$65,MATCH($A414,'40-15 SCALE LABEL INFO'!$A$2:$A$65,0))="","",INDEX('40-15 SCALE LABEL INFO'!K$2:K$65,MATCH($A414,'40-15 SCALE LABEL INFO'!$A$2:$A$65,0))),"not found"),IF(H413="not found","not found",IF(H413="","","ditto"))))</f>
        <v/>
      </c>
    </row>
    <row r="415" spans="1:8" x14ac:dyDescent="0.35">
      <c r="A415" s="699"/>
      <c r="B415" s="768"/>
      <c r="C415" s="768"/>
      <c r="D415" s="768"/>
      <c r="E415" s="775"/>
      <c r="F415" s="778" t="str">
        <f>IF($A415="","",IF(NOT($A415=$A414),IFERROR(IF(INDEX('40-15 SCALE LABEL INFO'!I$2:I$65,MATCH($A415,'40-15 SCALE LABEL INFO'!$A$2:$A$65,0))="","",INDEX('40-15 SCALE LABEL INFO'!I$2:I$65,MATCH($A415,'40-15 SCALE LABEL INFO'!$A$2:$A$65,0))),"not found"),IF(F414="not found","not found",IF(F414="","","ditto"))))</f>
        <v/>
      </c>
      <c r="G415" s="779" t="str">
        <f>IF($A415="","",IF(NOT($A415=$A414),IFERROR(IF(INDEX('40-15 SCALE LABEL INFO'!J$2:J$65,MATCH($A415,'40-15 SCALE LABEL INFO'!$A$2:$A$65,0))="","",INDEX('40-15 SCALE LABEL INFO'!J$2:J$65,MATCH($A415,'40-15 SCALE LABEL INFO'!$A$2:$A$65,0))),"not found"),IF(G414="not found","not found",IF(G414="","","ditto"))))</f>
        <v/>
      </c>
      <c r="H415" s="772" t="str">
        <f>IF($A415="","",IF(NOT($A415=$A414),IFERROR(IF(INDEX('40-15 SCALE LABEL INFO'!K$2:K$65,MATCH($A415,'40-15 SCALE LABEL INFO'!$A$2:$A$65,0))="","",INDEX('40-15 SCALE LABEL INFO'!K$2:K$65,MATCH($A415,'40-15 SCALE LABEL INFO'!$A$2:$A$65,0))),"not found"),IF(H414="not found","not found",IF(H414="","","ditto"))))</f>
        <v/>
      </c>
    </row>
    <row r="416" spans="1:8" x14ac:dyDescent="0.35">
      <c r="A416" s="699"/>
      <c r="B416" s="768"/>
      <c r="C416" s="768"/>
      <c r="D416" s="768"/>
      <c r="E416" s="775"/>
      <c r="F416" s="778" t="str">
        <f>IF($A416="","",IF(NOT($A416=$A415),IFERROR(IF(INDEX('40-15 SCALE LABEL INFO'!I$2:I$65,MATCH($A416,'40-15 SCALE LABEL INFO'!$A$2:$A$65,0))="","",INDEX('40-15 SCALE LABEL INFO'!I$2:I$65,MATCH($A416,'40-15 SCALE LABEL INFO'!$A$2:$A$65,0))),"not found"),IF(F415="not found","not found",IF(F415="","","ditto"))))</f>
        <v/>
      </c>
      <c r="G416" s="779" t="str">
        <f>IF($A416="","",IF(NOT($A416=$A415),IFERROR(IF(INDEX('40-15 SCALE LABEL INFO'!J$2:J$65,MATCH($A416,'40-15 SCALE LABEL INFO'!$A$2:$A$65,0))="","",INDEX('40-15 SCALE LABEL INFO'!J$2:J$65,MATCH($A416,'40-15 SCALE LABEL INFO'!$A$2:$A$65,0))),"not found"),IF(G415="not found","not found",IF(G415="","","ditto"))))</f>
        <v/>
      </c>
      <c r="H416" s="772" t="str">
        <f>IF($A416="","",IF(NOT($A416=$A415),IFERROR(IF(INDEX('40-15 SCALE LABEL INFO'!K$2:K$65,MATCH($A416,'40-15 SCALE LABEL INFO'!$A$2:$A$65,0))="","",INDEX('40-15 SCALE LABEL INFO'!K$2:K$65,MATCH($A416,'40-15 SCALE LABEL INFO'!$A$2:$A$65,0))),"not found"),IF(H415="not found","not found",IF(H415="","","ditto"))))</f>
        <v/>
      </c>
    </row>
    <row r="417" spans="1:8" x14ac:dyDescent="0.35">
      <c r="A417" s="699"/>
      <c r="B417" s="768"/>
      <c r="C417" s="768"/>
      <c r="D417" s="768"/>
      <c r="E417" s="775"/>
      <c r="F417" s="778" t="str">
        <f>IF($A417="","",IF(NOT($A417=$A416),IFERROR(IF(INDEX('40-15 SCALE LABEL INFO'!I$2:I$65,MATCH($A417,'40-15 SCALE LABEL INFO'!$A$2:$A$65,0))="","",INDEX('40-15 SCALE LABEL INFO'!I$2:I$65,MATCH($A417,'40-15 SCALE LABEL INFO'!$A$2:$A$65,0))),"not found"),IF(F416="not found","not found",IF(F416="","","ditto"))))</f>
        <v/>
      </c>
      <c r="G417" s="779" t="str">
        <f>IF($A417="","",IF(NOT($A417=$A416),IFERROR(IF(INDEX('40-15 SCALE LABEL INFO'!J$2:J$65,MATCH($A417,'40-15 SCALE LABEL INFO'!$A$2:$A$65,0))="","",INDEX('40-15 SCALE LABEL INFO'!J$2:J$65,MATCH($A417,'40-15 SCALE LABEL INFO'!$A$2:$A$65,0))),"not found"),IF(G416="not found","not found",IF(G416="","","ditto"))))</f>
        <v/>
      </c>
      <c r="H417" s="772" t="str">
        <f>IF($A417="","",IF(NOT($A417=$A416),IFERROR(IF(INDEX('40-15 SCALE LABEL INFO'!K$2:K$65,MATCH($A417,'40-15 SCALE LABEL INFO'!$A$2:$A$65,0))="","",INDEX('40-15 SCALE LABEL INFO'!K$2:K$65,MATCH($A417,'40-15 SCALE LABEL INFO'!$A$2:$A$65,0))),"not found"),IF(H416="not found","not found",IF(H416="","","ditto"))))</f>
        <v/>
      </c>
    </row>
    <row r="418" spans="1:8" x14ac:dyDescent="0.35">
      <c r="A418" s="699"/>
      <c r="B418" s="768"/>
      <c r="C418" s="768"/>
      <c r="D418" s="768"/>
      <c r="E418" s="775"/>
      <c r="F418" s="778" t="str">
        <f>IF($A418="","",IF(NOT($A418=$A417),IFERROR(IF(INDEX('40-15 SCALE LABEL INFO'!I$2:I$65,MATCH($A418,'40-15 SCALE LABEL INFO'!$A$2:$A$65,0))="","",INDEX('40-15 SCALE LABEL INFO'!I$2:I$65,MATCH($A418,'40-15 SCALE LABEL INFO'!$A$2:$A$65,0))),"not found"),IF(F417="not found","not found",IF(F417="","","ditto"))))</f>
        <v/>
      </c>
      <c r="G418" s="779" t="str">
        <f>IF($A418="","",IF(NOT($A418=$A417),IFERROR(IF(INDEX('40-15 SCALE LABEL INFO'!J$2:J$65,MATCH($A418,'40-15 SCALE LABEL INFO'!$A$2:$A$65,0))="","",INDEX('40-15 SCALE LABEL INFO'!J$2:J$65,MATCH($A418,'40-15 SCALE LABEL INFO'!$A$2:$A$65,0))),"not found"),IF(G417="not found","not found",IF(G417="","","ditto"))))</f>
        <v/>
      </c>
      <c r="H418" s="772" t="str">
        <f>IF($A418="","",IF(NOT($A418=$A417),IFERROR(IF(INDEX('40-15 SCALE LABEL INFO'!K$2:K$65,MATCH($A418,'40-15 SCALE LABEL INFO'!$A$2:$A$65,0))="","",INDEX('40-15 SCALE LABEL INFO'!K$2:K$65,MATCH($A418,'40-15 SCALE LABEL INFO'!$A$2:$A$65,0))),"not found"),IF(H417="not found","not found",IF(H417="","","ditto"))))</f>
        <v/>
      </c>
    </row>
    <row r="419" spans="1:8" x14ac:dyDescent="0.35">
      <c r="A419" s="699"/>
      <c r="B419" s="768"/>
      <c r="C419" s="768"/>
      <c r="D419" s="768"/>
      <c r="E419" s="775"/>
      <c r="F419" s="778" t="str">
        <f>IF($A419="","",IF(NOT($A419=$A418),IFERROR(IF(INDEX('40-15 SCALE LABEL INFO'!I$2:I$65,MATCH($A419,'40-15 SCALE LABEL INFO'!$A$2:$A$65,0))="","",INDEX('40-15 SCALE LABEL INFO'!I$2:I$65,MATCH($A419,'40-15 SCALE LABEL INFO'!$A$2:$A$65,0))),"not found"),IF(F418="not found","not found",IF(F418="","","ditto"))))</f>
        <v/>
      </c>
      <c r="G419" s="779" t="str">
        <f>IF($A419="","",IF(NOT($A419=$A418),IFERROR(IF(INDEX('40-15 SCALE LABEL INFO'!J$2:J$65,MATCH($A419,'40-15 SCALE LABEL INFO'!$A$2:$A$65,0))="","",INDEX('40-15 SCALE LABEL INFO'!J$2:J$65,MATCH($A419,'40-15 SCALE LABEL INFO'!$A$2:$A$65,0))),"not found"),IF(G418="not found","not found",IF(G418="","","ditto"))))</f>
        <v/>
      </c>
      <c r="H419" s="772" t="str">
        <f>IF($A419="","",IF(NOT($A419=$A418),IFERROR(IF(INDEX('40-15 SCALE LABEL INFO'!K$2:K$65,MATCH($A419,'40-15 SCALE LABEL INFO'!$A$2:$A$65,0))="","",INDEX('40-15 SCALE LABEL INFO'!K$2:K$65,MATCH($A419,'40-15 SCALE LABEL INFO'!$A$2:$A$65,0))),"not found"),IF(H418="not found","not found",IF(H418="","","ditto"))))</f>
        <v/>
      </c>
    </row>
    <row r="420" spans="1:8" x14ac:dyDescent="0.35">
      <c r="A420" s="699"/>
      <c r="B420" s="768"/>
      <c r="C420" s="768"/>
      <c r="D420" s="768"/>
      <c r="E420" s="775"/>
      <c r="F420" s="778" t="str">
        <f>IF($A420="","",IF(NOT($A420=$A419),IFERROR(IF(INDEX('40-15 SCALE LABEL INFO'!I$2:I$65,MATCH($A420,'40-15 SCALE LABEL INFO'!$A$2:$A$65,0))="","",INDEX('40-15 SCALE LABEL INFO'!I$2:I$65,MATCH($A420,'40-15 SCALE LABEL INFO'!$A$2:$A$65,0))),"not found"),IF(F419="not found","not found",IF(F419="","","ditto"))))</f>
        <v/>
      </c>
      <c r="G420" s="779" t="str">
        <f>IF($A420="","",IF(NOT($A420=$A419),IFERROR(IF(INDEX('40-15 SCALE LABEL INFO'!J$2:J$65,MATCH($A420,'40-15 SCALE LABEL INFO'!$A$2:$A$65,0))="","",INDEX('40-15 SCALE LABEL INFO'!J$2:J$65,MATCH($A420,'40-15 SCALE LABEL INFO'!$A$2:$A$65,0))),"not found"),IF(G419="not found","not found",IF(G419="","","ditto"))))</f>
        <v/>
      </c>
      <c r="H420" s="772" t="str">
        <f>IF($A420="","",IF(NOT($A420=$A419),IFERROR(IF(INDEX('40-15 SCALE LABEL INFO'!K$2:K$65,MATCH($A420,'40-15 SCALE LABEL INFO'!$A$2:$A$65,0))="","",INDEX('40-15 SCALE LABEL INFO'!K$2:K$65,MATCH($A420,'40-15 SCALE LABEL INFO'!$A$2:$A$65,0))),"not found"),IF(H419="not found","not found",IF(H419="","","ditto"))))</f>
        <v/>
      </c>
    </row>
    <row r="421" spans="1:8" x14ac:dyDescent="0.35">
      <c r="A421" s="699"/>
      <c r="B421" s="768"/>
      <c r="C421" s="768"/>
      <c r="D421" s="768"/>
      <c r="E421" s="775"/>
      <c r="F421" s="778" t="str">
        <f>IF($A421="","",IF(NOT($A421=$A420),IFERROR(IF(INDEX('40-15 SCALE LABEL INFO'!I$2:I$65,MATCH($A421,'40-15 SCALE LABEL INFO'!$A$2:$A$65,0))="","",INDEX('40-15 SCALE LABEL INFO'!I$2:I$65,MATCH($A421,'40-15 SCALE LABEL INFO'!$A$2:$A$65,0))),"not found"),IF(F420="not found","not found",IF(F420="","","ditto"))))</f>
        <v/>
      </c>
      <c r="G421" s="779" t="str">
        <f>IF($A421="","",IF(NOT($A421=$A420),IFERROR(IF(INDEX('40-15 SCALE LABEL INFO'!J$2:J$65,MATCH($A421,'40-15 SCALE LABEL INFO'!$A$2:$A$65,0))="","",INDEX('40-15 SCALE LABEL INFO'!J$2:J$65,MATCH($A421,'40-15 SCALE LABEL INFO'!$A$2:$A$65,0))),"not found"),IF(G420="not found","not found",IF(G420="","","ditto"))))</f>
        <v/>
      </c>
      <c r="H421" s="772" t="str">
        <f>IF($A421="","",IF(NOT($A421=$A420),IFERROR(IF(INDEX('40-15 SCALE LABEL INFO'!K$2:K$65,MATCH($A421,'40-15 SCALE LABEL INFO'!$A$2:$A$65,0))="","",INDEX('40-15 SCALE LABEL INFO'!K$2:K$65,MATCH($A421,'40-15 SCALE LABEL INFO'!$A$2:$A$65,0))),"not found"),IF(H420="not found","not found",IF(H420="","","ditto"))))</f>
        <v/>
      </c>
    </row>
    <row r="422" spans="1:8" x14ac:dyDescent="0.35">
      <c r="A422" s="699"/>
      <c r="B422" s="768"/>
      <c r="C422" s="768"/>
      <c r="D422" s="768"/>
      <c r="E422" s="775"/>
      <c r="F422" s="778" t="str">
        <f>IF($A422="","",IF(NOT($A422=$A421),IFERROR(IF(INDEX('40-15 SCALE LABEL INFO'!I$2:I$65,MATCH($A422,'40-15 SCALE LABEL INFO'!$A$2:$A$65,0))="","",INDEX('40-15 SCALE LABEL INFO'!I$2:I$65,MATCH($A422,'40-15 SCALE LABEL INFO'!$A$2:$A$65,0))),"not found"),IF(F421="not found","not found",IF(F421="","","ditto"))))</f>
        <v/>
      </c>
      <c r="G422" s="779" t="str">
        <f>IF($A422="","",IF(NOT($A422=$A421),IFERROR(IF(INDEX('40-15 SCALE LABEL INFO'!J$2:J$65,MATCH($A422,'40-15 SCALE LABEL INFO'!$A$2:$A$65,0))="","",INDEX('40-15 SCALE LABEL INFO'!J$2:J$65,MATCH($A422,'40-15 SCALE LABEL INFO'!$A$2:$A$65,0))),"not found"),IF(G421="not found","not found",IF(G421="","","ditto"))))</f>
        <v/>
      </c>
      <c r="H422" s="772" t="str">
        <f>IF($A422="","",IF(NOT($A422=$A421),IFERROR(IF(INDEX('40-15 SCALE LABEL INFO'!K$2:K$65,MATCH($A422,'40-15 SCALE LABEL INFO'!$A$2:$A$65,0))="","",INDEX('40-15 SCALE LABEL INFO'!K$2:K$65,MATCH($A422,'40-15 SCALE LABEL INFO'!$A$2:$A$65,0))),"not found"),IF(H421="not found","not found",IF(H421="","","ditto"))))</f>
        <v/>
      </c>
    </row>
    <row r="423" spans="1:8" x14ac:dyDescent="0.35">
      <c r="A423" s="699"/>
      <c r="B423" s="768"/>
      <c r="C423" s="768"/>
      <c r="D423" s="768"/>
      <c r="E423" s="775"/>
      <c r="F423" s="778" t="str">
        <f>IF($A423="","",IF(NOT($A423=$A422),IFERROR(IF(INDEX('40-15 SCALE LABEL INFO'!I$2:I$65,MATCH($A423,'40-15 SCALE LABEL INFO'!$A$2:$A$65,0))="","",INDEX('40-15 SCALE LABEL INFO'!I$2:I$65,MATCH($A423,'40-15 SCALE LABEL INFO'!$A$2:$A$65,0))),"not found"),IF(F422="not found","not found",IF(F422="","","ditto"))))</f>
        <v/>
      </c>
      <c r="G423" s="779" t="str">
        <f>IF($A423="","",IF(NOT($A423=$A422),IFERROR(IF(INDEX('40-15 SCALE LABEL INFO'!J$2:J$65,MATCH($A423,'40-15 SCALE LABEL INFO'!$A$2:$A$65,0))="","",INDEX('40-15 SCALE LABEL INFO'!J$2:J$65,MATCH($A423,'40-15 SCALE LABEL INFO'!$A$2:$A$65,0))),"not found"),IF(G422="not found","not found",IF(G422="","","ditto"))))</f>
        <v/>
      </c>
      <c r="H423" s="772" t="str">
        <f>IF($A423="","",IF(NOT($A423=$A422),IFERROR(IF(INDEX('40-15 SCALE LABEL INFO'!K$2:K$65,MATCH($A423,'40-15 SCALE LABEL INFO'!$A$2:$A$65,0))="","",INDEX('40-15 SCALE LABEL INFO'!K$2:K$65,MATCH($A423,'40-15 SCALE LABEL INFO'!$A$2:$A$65,0))),"not found"),IF(H422="not found","not found",IF(H422="","","ditto"))))</f>
        <v/>
      </c>
    </row>
    <row r="424" spans="1:8" x14ac:dyDescent="0.35">
      <c r="A424" s="699"/>
      <c r="B424" s="768"/>
      <c r="C424" s="768"/>
      <c r="D424" s="768"/>
      <c r="E424" s="775"/>
      <c r="F424" s="778" t="str">
        <f>IF($A424="","",IF(NOT($A424=$A423),IFERROR(IF(INDEX('40-15 SCALE LABEL INFO'!I$2:I$65,MATCH($A424,'40-15 SCALE LABEL INFO'!$A$2:$A$65,0))="","",INDEX('40-15 SCALE LABEL INFO'!I$2:I$65,MATCH($A424,'40-15 SCALE LABEL INFO'!$A$2:$A$65,0))),"not found"),IF(F423="not found","not found",IF(F423="","","ditto"))))</f>
        <v/>
      </c>
      <c r="G424" s="779" t="str">
        <f>IF($A424="","",IF(NOT($A424=$A423),IFERROR(IF(INDEX('40-15 SCALE LABEL INFO'!J$2:J$65,MATCH($A424,'40-15 SCALE LABEL INFO'!$A$2:$A$65,0))="","",INDEX('40-15 SCALE LABEL INFO'!J$2:J$65,MATCH($A424,'40-15 SCALE LABEL INFO'!$A$2:$A$65,0))),"not found"),IF(G423="not found","not found",IF(G423="","","ditto"))))</f>
        <v/>
      </c>
      <c r="H424" s="772" t="str">
        <f>IF($A424="","",IF(NOT($A424=$A423),IFERROR(IF(INDEX('40-15 SCALE LABEL INFO'!K$2:K$65,MATCH($A424,'40-15 SCALE LABEL INFO'!$A$2:$A$65,0))="","",INDEX('40-15 SCALE LABEL INFO'!K$2:K$65,MATCH($A424,'40-15 SCALE LABEL INFO'!$A$2:$A$65,0))),"not found"),IF(H423="not found","not found",IF(H423="","","ditto"))))</f>
        <v/>
      </c>
    </row>
    <row r="425" spans="1:8" x14ac:dyDescent="0.35">
      <c r="A425" s="699"/>
      <c r="B425" s="768"/>
      <c r="C425" s="768"/>
      <c r="D425" s="768"/>
      <c r="E425" s="775"/>
      <c r="F425" s="778" t="str">
        <f>IF($A425="","",IF(NOT($A425=$A424),IFERROR(IF(INDEX('40-15 SCALE LABEL INFO'!I$2:I$65,MATCH($A425,'40-15 SCALE LABEL INFO'!$A$2:$A$65,0))="","",INDEX('40-15 SCALE LABEL INFO'!I$2:I$65,MATCH($A425,'40-15 SCALE LABEL INFO'!$A$2:$A$65,0))),"not found"),IF(F424="not found","not found",IF(F424="","","ditto"))))</f>
        <v/>
      </c>
      <c r="G425" s="779" t="str">
        <f>IF($A425="","",IF(NOT($A425=$A424),IFERROR(IF(INDEX('40-15 SCALE LABEL INFO'!J$2:J$65,MATCH($A425,'40-15 SCALE LABEL INFO'!$A$2:$A$65,0))="","",INDEX('40-15 SCALE LABEL INFO'!J$2:J$65,MATCH($A425,'40-15 SCALE LABEL INFO'!$A$2:$A$65,0))),"not found"),IF(G424="not found","not found",IF(G424="","","ditto"))))</f>
        <v/>
      </c>
      <c r="H425" s="772" t="str">
        <f>IF($A425="","",IF(NOT($A425=$A424),IFERROR(IF(INDEX('40-15 SCALE LABEL INFO'!K$2:K$65,MATCH($A425,'40-15 SCALE LABEL INFO'!$A$2:$A$65,0))="","",INDEX('40-15 SCALE LABEL INFO'!K$2:K$65,MATCH($A425,'40-15 SCALE LABEL INFO'!$A$2:$A$65,0))),"not found"),IF(H424="not found","not found",IF(H424="","","ditto"))))</f>
        <v/>
      </c>
    </row>
    <row r="426" spans="1:8" x14ac:dyDescent="0.35">
      <c r="A426" s="699"/>
      <c r="B426" s="768"/>
      <c r="C426" s="768"/>
      <c r="D426" s="768"/>
      <c r="E426" s="775"/>
      <c r="F426" s="778" t="str">
        <f>IF($A426="","",IF(NOT($A426=$A425),IFERROR(IF(INDEX('40-15 SCALE LABEL INFO'!I$2:I$65,MATCH($A426,'40-15 SCALE LABEL INFO'!$A$2:$A$65,0))="","",INDEX('40-15 SCALE LABEL INFO'!I$2:I$65,MATCH($A426,'40-15 SCALE LABEL INFO'!$A$2:$A$65,0))),"not found"),IF(F425="not found","not found",IF(F425="","","ditto"))))</f>
        <v/>
      </c>
      <c r="G426" s="779" t="str">
        <f>IF($A426="","",IF(NOT($A426=$A425),IFERROR(IF(INDEX('40-15 SCALE LABEL INFO'!J$2:J$65,MATCH($A426,'40-15 SCALE LABEL INFO'!$A$2:$A$65,0))="","",INDEX('40-15 SCALE LABEL INFO'!J$2:J$65,MATCH($A426,'40-15 SCALE LABEL INFO'!$A$2:$A$65,0))),"not found"),IF(G425="not found","not found",IF(G425="","","ditto"))))</f>
        <v/>
      </c>
      <c r="H426" s="772" t="str">
        <f>IF($A426="","",IF(NOT($A426=$A425),IFERROR(IF(INDEX('40-15 SCALE LABEL INFO'!K$2:K$65,MATCH($A426,'40-15 SCALE LABEL INFO'!$A$2:$A$65,0))="","",INDEX('40-15 SCALE LABEL INFO'!K$2:K$65,MATCH($A426,'40-15 SCALE LABEL INFO'!$A$2:$A$65,0))),"not found"),IF(H425="not found","not found",IF(H425="","","ditto"))))</f>
        <v/>
      </c>
    </row>
    <row r="427" spans="1:8" x14ac:dyDescent="0.35">
      <c r="A427" s="699"/>
      <c r="B427" s="768"/>
      <c r="C427" s="768"/>
      <c r="D427" s="768"/>
      <c r="E427" s="775"/>
      <c r="F427" s="778" t="str">
        <f>IF($A427="","",IF(NOT($A427=$A426),IFERROR(IF(INDEX('40-15 SCALE LABEL INFO'!I$2:I$65,MATCH($A427,'40-15 SCALE LABEL INFO'!$A$2:$A$65,0))="","",INDEX('40-15 SCALE LABEL INFO'!I$2:I$65,MATCH($A427,'40-15 SCALE LABEL INFO'!$A$2:$A$65,0))),"not found"),IF(F426="not found","not found",IF(F426="","","ditto"))))</f>
        <v/>
      </c>
      <c r="G427" s="779" t="str">
        <f>IF($A427="","",IF(NOT($A427=$A426),IFERROR(IF(INDEX('40-15 SCALE LABEL INFO'!J$2:J$65,MATCH($A427,'40-15 SCALE LABEL INFO'!$A$2:$A$65,0))="","",INDEX('40-15 SCALE LABEL INFO'!J$2:J$65,MATCH($A427,'40-15 SCALE LABEL INFO'!$A$2:$A$65,0))),"not found"),IF(G426="not found","not found",IF(G426="","","ditto"))))</f>
        <v/>
      </c>
      <c r="H427" s="772" t="str">
        <f>IF($A427="","",IF(NOT($A427=$A426),IFERROR(IF(INDEX('40-15 SCALE LABEL INFO'!K$2:K$65,MATCH($A427,'40-15 SCALE LABEL INFO'!$A$2:$A$65,0))="","",INDEX('40-15 SCALE LABEL INFO'!K$2:K$65,MATCH($A427,'40-15 SCALE LABEL INFO'!$A$2:$A$65,0))),"not found"),IF(H426="not found","not found",IF(H426="","","ditto"))))</f>
        <v/>
      </c>
    </row>
    <row r="428" spans="1:8" x14ac:dyDescent="0.35">
      <c r="A428" s="699"/>
      <c r="B428" s="768"/>
      <c r="C428" s="768"/>
      <c r="D428" s="768"/>
      <c r="E428" s="775"/>
      <c r="F428" s="778" t="str">
        <f>IF($A428="","",IF(NOT($A428=$A427),IFERROR(IF(INDEX('40-15 SCALE LABEL INFO'!I$2:I$65,MATCH($A428,'40-15 SCALE LABEL INFO'!$A$2:$A$65,0))="","",INDEX('40-15 SCALE LABEL INFO'!I$2:I$65,MATCH($A428,'40-15 SCALE LABEL INFO'!$A$2:$A$65,0))),"not found"),IF(F427="not found","not found",IF(F427="","","ditto"))))</f>
        <v/>
      </c>
      <c r="G428" s="779" t="str">
        <f>IF($A428="","",IF(NOT($A428=$A427),IFERROR(IF(INDEX('40-15 SCALE LABEL INFO'!J$2:J$65,MATCH($A428,'40-15 SCALE LABEL INFO'!$A$2:$A$65,0))="","",INDEX('40-15 SCALE LABEL INFO'!J$2:J$65,MATCH($A428,'40-15 SCALE LABEL INFO'!$A$2:$A$65,0))),"not found"),IF(G427="not found","not found",IF(G427="","","ditto"))))</f>
        <v/>
      </c>
      <c r="H428" s="772" t="str">
        <f>IF($A428="","",IF(NOT($A428=$A427),IFERROR(IF(INDEX('40-15 SCALE LABEL INFO'!K$2:K$65,MATCH($A428,'40-15 SCALE LABEL INFO'!$A$2:$A$65,0))="","",INDEX('40-15 SCALE LABEL INFO'!K$2:K$65,MATCH($A428,'40-15 SCALE LABEL INFO'!$A$2:$A$65,0))),"not found"),IF(H427="not found","not found",IF(H427="","","ditto"))))</f>
        <v/>
      </c>
    </row>
    <row r="429" spans="1:8" x14ac:dyDescent="0.35">
      <c r="A429" s="699"/>
      <c r="B429" s="768"/>
      <c r="C429" s="768"/>
      <c r="D429" s="768"/>
      <c r="E429" s="775"/>
      <c r="F429" s="778" t="str">
        <f>IF($A429="","",IF(NOT($A429=$A428),IFERROR(IF(INDEX('40-15 SCALE LABEL INFO'!I$2:I$65,MATCH($A429,'40-15 SCALE LABEL INFO'!$A$2:$A$65,0))="","",INDEX('40-15 SCALE LABEL INFO'!I$2:I$65,MATCH($A429,'40-15 SCALE LABEL INFO'!$A$2:$A$65,0))),"not found"),IF(F428="not found","not found",IF(F428="","","ditto"))))</f>
        <v/>
      </c>
      <c r="G429" s="779" t="str">
        <f>IF($A429="","",IF(NOT($A429=$A428),IFERROR(IF(INDEX('40-15 SCALE LABEL INFO'!J$2:J$65,MATCH($A429,'40-15 SCALE LABEL INFO'!$A$2:$A$65,0))="","",INDEX('40-15 SCALE LABEL INFO'!J$2:J$65,MATCH($A429,'40-15 SCALE LABEL INFO'!$A$2:$A$65,0))),"not found"),IF(G428="not found","not found",IF(G428="","","ditto"))))</f>
        <v/>
      </c>
      <c r="H429" s="772" t="str">
        <f>IF($A429="","",IF(NOT($A429=$A428),IFERROR(IF(INDEX('40-15 SCALE LABEL INFO'!K$2:K$65,MATCH($A429,'40-15 SCALE LABEL INFO'!$A$2:$A$65,0))="","",INDEX('40-15 SCALE LABEL INFO'!K$2:K$65,MATCH($A429,'40-15 SCALE LABEL INFO'!$A$2:$A$65,0))),"not found"),IF(H428="not found","not found",IF(H428="","","ditto"))))</f>
        <v/>
      </c>
    </row>
    <row r="430" spans="1:8" x14ac:dyDescent="0.35">
      <c r="A430" s="699"/>
      <c r="B430" s="768"/>
      <c r="C430" s="768"/>
      <c r="D430" s="768"/>
      <c r="E430" s="775"/>
      <c r="F430" s="778" t="str">
        <f>IF($A430="","",IF(NOT($A430=$A429),IFERROR(IF(INDEX('40-15 SCALE LABEL INFO'!I$2:I$65,MATCH($A430,'40-15 SCALE LABEL INFO'!$A$2:$A$65,0))="","",INDEX('40-15 SCALE LABEL INFO'!I$2:I$65,MATCH($A430,'40-15 SCALE LABEL INFO'!$A$2:$A$65,0))),"not found"),IF(F429="not found","not found",IF(F429="","","ditto"))))</f>
        <v/>
      </c>
      <c r="G430" s="779" t="str">
        <f>IF($A430="","",IF(NOT($A430=$A429),IFERROR(IF(INDEX('40-15 SCALE LABEL INFO'!J$2:J$65,MATCH($A430,'40-15 SCALE LABEL INFO'!$A$2:$A$65,0))="","",INDEX('40-15 SCALE LABEL INFO'!J$2:J$65,MATCH($A430,'40-15 SCALE LABEL INFO'!$A$2:$A$65,0))),"not found"),IF(G429="not found","not found",IF(G429="","","ditto"))))</f>
        <v/>
      </c>
      <c r="H430" s="772" t="str">
        <f>IF($A430="","",IF(NOT($A430=$A429),IFERROR(IF(INDEX('40-15 SCALE LABEL INFO'!K$2:K$65,MATCH($A430,'40-15 SCALE LABEL INFO'!$A$2:$A$65,0))="","",INDEX('40-15 SCALE LABEL INFO'!K$2:K$65,MATCH($A430,'40-15 SCALE LABEL INFO'!$A$2:$A$65,0))),"not found"),IF(H429="not found","not found",IF(H429="","","ditto"))))</f>
        <v/>
      </c>
    </row>
    <row r="431" spans="1:8" x14ac:dyDescent="0.35">
      <c r="A431" s="699"/>
      <c r="B431" s="768"/>
      <c r="C431" s="768"/>
      <c r="D431" s="768"/>
      <c r="E431" s="775"/>
      <c r="F431" s="778" t="str">
        <f>IF($A431="","",IF(NOT($A431=$A430),IFERROR(IF(INDEX('40-15 SCALE LABEL INFO'!I$2:I$65,MATCH($A431,'40-15 SCALE LABEL INFO'!$A$2:$A$65,0))="","",INDEX('40-15 SCALE LABEL INFO'!I$2:I$65,MATCH($A431,'40-15 SCALE LABEL INFO'!$A$2:$A$65,0))),"not found"),IF(F430="not found","not found",IF(F430="","","ditto"))))</f>
        <v/>
      </c>
      <c r="G431" s="779" t="str">
        <f>IF($A431="","",IF(NOT($A431=$A430),IFERROR(IF(INDEX('40-15 SCALE LABEL INFO'!J$2:J$65,MATCH($A431,'40-15 SCALE LABEL INFO'!$A$2:$A$65,0))="","",INDEX('40-15 SCALE LABEL INFO'!J$2:J$65,MATCH($A431,'40-15 SCALE LABEL INFO'!$A$2:$A$65,0))),"not found"),IF(G430="not found","not found",IF(G430="","","ditto"))))</f>
        <v/>
      </c>
      <c r="H431" s="772" t="str">
        <f>IF($A431="","",IF(NOT($A431=$A430),IFERROR(IF(INDEX('40-15 SCALE LABEL INFO'!K$2:K$65,MATCH($A431,'40-15 SCALE LABEL INFO'!$A$2:$A$65,0))="","",INDEX('40-15 SCALE LABEL INFO'!K$2:K$65,MATCH($A431,'40-15 SCALE LABEL INFO'!$A$2:$A$65,0))),"not found"),IF(H430="not found","not found",IF(H430="","","ditto"))))</f>
        <v/>
      </c>
    </row>
    <row r="432" spans="1:8" x14ac:dyDescent="0.35">
      <c r="A432" s="699"/>
      <c r="B432" s="768"/>
      <c r="C432" s="768"/>
      <c r="D432" s="768"/>
      <c r="E432" s="775"/>
      <c r="F432" s="778" t="str">
        <f>IF($A432="","",IF(NOT($A432=$A431),IFERROR(IF(INDEX('40-15 SCALE LABEL INFO'!I$2:I$65,MATCH($A432,'40-15 SCALE LABEL INFO'!$A$2:$A$65,0))="","",INDEX('40-15 SCALE LABEL INFO'!I$2:I$65,MATCH($A432,'40-15 SCALE LABEL INFO'!$A$2:$A$65,0))),"not found"),IF(F431="not found","not found",IF(F431="","","ditto"))))</f>
        <v/>
      </c>
      <c r="G432" s="779" t="str">
        <f>IF($A432="","",IF(NOT($A432=$A431),IFERROR(IF(INDEX('40-15 SCALE LABEL INFO'!J$2:J$65,MATCH($A432,'40-15 SCALE LABEL INFO'!$A$2:$A$65,0))="","",INDEX('40-15 SCALE LABEL INFO'!J$2:J$65,MATCH($A432,'40-15 SCALE LABEL INFO'!$A$2:$A$65,0))),"not found"),IF(G431="not found","not found",IF(G431="","","ditto"))))</f>
        <v/>
      </c>
      <c r="H432" s="772" t="str">
        <f>IF($A432="","",IF(NOT($A432=$A431),IFERROR(IF(INDEX('40-15 SCALE LABEL INFO'!K$2:K$65,MATCH($A432,'40-15 SCALE LABEL INFO'!$A$2:$A$65,0))="","",INDEX('40-15 SCALE LABEL INFO'!K$2:K$65,MATCH($A432,'40-15 SCALE LABEL INFO'!$A$2:$A$65,0))),"not found"),IF(H431="not found","not found",IF(H431="","","ditto"))))</f>
        <v/>
      </c>
    </row>
    <row r="433" spans="1:8" x14ac:dyDescent="0.35">
      <c r="A433" s="699"/>
      <c r="B433" s="768"/>
      <c r="C433" s="768"/>
      <c r="D433" s="768"/>
      <c r="E433" s="775"/>
      <c r="F433" s="778" t="str">
        <f>IF($A433="","",IF(NOT($A433=$A432),IFERROR(IF(INDEX('40-15 SCALE LABEL INFO'!I$2:I$65,MATCH($A433,'40-15 SCALE LABEL INFO'!$A$2:$A$65,0))="","",INDEX('40-15 SCALE LABEL INFO'!I$2:I$65,MATCH($A433,'40-15 SCALE LABEL INFO'!$A$2:$A$65,0))),"not found"),IF(F432="not found","not found",IF(F432="","","ditto"))))</f>
        <v/>
      </c>
      <c r="G433" s="779" t="str">
        <f>IF($A433="","",IF(NOT($A433=$A432),IFERROR(IF(INDEX('40-15 SCALE LABEL INFO'!J$2:J$65,MATCH($A433,'40-15 SCALE LABEL INFO'!$A$2:$A$65,0))="","",INDEX('40-15 SCALE LABEL INFO'!J$2:J$65,MATCH($A433,'40-15 SCALE LABEL INFO'!$A$2:$A$65,0))),"not found"),IF(G432="not found","not found",IF(G432="","","ditto"))))</f>
        <v/>
      </c>
      <c r="H433" s="772" t="str">
        <f>IF($A433="","",IF(NOT($A433=$A432),IFERROR(IF(INDEX('40-15 SCALE LABEL INFO'!K$2:K$65,MATCH($A433,'40-15 SCALE LABEL INFO'!$A$2:$A$65,0))="","",INDEX('40-15 SCALE LABEL INFO'!K$2:K$65,MATCH($A433,'40-15 SCALE LABEL INFO'!$A$2:$A$65,0))),"not found"),IF(H432="not found","not found",IF(H432="","","ditto"))))</f>
        <v/>
      </c>
    </row>
    <row r="434" spans="1:8" x14ac:dyDescent="0.35">
      <c r="A434" s="699"/>
      <c r="B434" s="768"/>
      <c r="C434" s="768"/>
      <c r="D434" s="768"/>
      <c r="E434" s="775"/>
      <c r="F434" s="778" t="str">
        <f>IF($A434="","",IF(NOT($A434=$A433),IFERROR(IF(INDEX('40-15 SCALE LABEL INFO'!I$2:I$65,MATCH($A434,'40-15 SCALE LABEL INFO'!$A$2:$A$65,0))="","",INDEX('40-15 SCALE LABEL INFO'!I$2:I$65,MATCH($A434,'40-15 SCALE LABEL INFO'!$A$2:$A$65,0))),"not found"),IF(F433="not found","not found",IF(F433="","","ditto"))))</f>
        <v/>
      </c>
      <c r="G434" s="779" t="str">
        <f>IF($A434="","",IF(NOT($A434=$A433),IFERROR(IF(INDEX('40-15 SCALE LABEL INFO'!J$2:J$65,MATCH($A434,'40-15 SCALE LABEL INFO'!$A$2:$A$65,0))="","",INDEX('40-15 SCALE LABEL INFO'!J$2:J$65,MATCH($A434,'40-15 SCALE LABEL INFO'!$A$2:$A$65,0))),"not found"),IF(G433="not found","not found",IF(G433="","","ditto"))))</f>
        <v/>
      </c>
      <c r="H434" s="772" t="str">
        <f>IF($A434="","",IF(NOT($A434=$A433),IFERROR(IF(INDEX('40-15 SCALE LABEL INFO'!K$2:K$65,MATCH($A434,'40-15 SCALE LABEL INFO'!$A$2:$A$65,0))="","",INDEX('40-15 SCALE LABEL INFO'!K$2:K$65,MATCH($A434,'40-15 SCALE LABEL INFO'!$A$2:$A$65,0))),"not found"),IF(H433="not found","not found",IF(H433="","","ditto"))))</f>
        <v/>
      </c>
    </row>
    <row r="435" spans="1:8" x14ac:dyDescent="0.35">
      <c r="A435" s="699"/>
      <c r="B435" s="768"/>
      <c r="C435" s="768"/>
      <c r="D435" s="768"/>
      <c r="E435" s="775"/>
      <c r="F435" s="778" t="str">
        <f>IF($A435="","",IF(NOT($A435=$A434),IFERROR(IF(INDEX('40-15 SCALE LABEL INFO'!I$2:I$65,MATCH($A435,'40-15 SCALE LABEL INFO'!$A$2:$A$65,0))="","",INDEX('40-15 SCALE LABEL INFO'!I$2:I$65,MATCH($A435,'40-15 SCALE LABEL INFO'!$A$2:$A$65,0))),"not found"),IF(F434="not found","not found",IF(F434="","","ditto"))))</f>
        <v/>
      </c>
      <c r="G435" s="779" t="str">
        <f>IF($A435="","",IF(NOT($A435=$A434),IFERROR(IF(INDEX('40-15 SCALE LABEL INFO'!J$2:J$65,MATCH($A435,'40-15 SCALE LABEL INFO'!$A$2:$A$65,0))="","",INDEX('40-15 SCALE LABEL INFO'!J$2:J$65,MATCH($A435,'40-15 SCALE LABEL INFO'!$A$2:$A$65,0))),"not found"),IF(G434="not found","not found",IF(G434="","","ditto"))))</f>
        <v/>
      </c>
      <c r="H435" s="772" t="str">
        <f>IF($A435="","",IF(NOT($A435=$A434),IFERROR(IF(INDEX('40-15 SCALE LABEL INFO'!K$2:K$65,MATCH($A435,'40-15 SCALE LABEL INFO'!$A$2:$A$65,0))="","",INDEX('40-15 SCALE LABEL INFO'!K$2:K$65,MATCH($A435,'40-15 SCALE LABEL INFO'!$A$2:$A$65,0))),"not found"),IF(H434="not found","not found",IF(H434="","","ditto"))))</f>
        <v/>
      </c>
    </row>
    <row r="436" spans="1:8" x14ac:dyDescent="0.35">
      <c r="A436" s="699"/>
      <c r="B436" s="768"/>
      <c r="C436" s="768"/>
      <c r="D436" s="768"/>
      <c r="E436" s="775"/>
      <c r="F436" s="778" t="str">
        <f>IF($A436="","",IF(NOT($A436=$A435),IFERROR(IF(INDEX('40-15 SCALE LABEL INFO'!I$2:I$65,MATCH($A436,'40-15 SCALE LABEL INFO'!$A$2:$A$65,0))="","",INDEX('40-15 SCALE LABEL INFO'!I$2:I$65,MATCH($A436,'40-15 SCALE LABEL INFO'!$A$2:$A$65,0))),"not found"),IF(F435="not found","not found",IF(F435="","","ditto"))))</f>
        <v/>
      </c>
      <c r="G436" s="779" t="str">
        <f>IF($A436="","",IF(NOT($A436=$A435),IFERROR(IF(INDEX('40-15 SCALE LABEL INFO'!J$2:J$65,MATCH($A436,'40-15 SCALE LABEL INFO'!$A$2:$A$65,0))="","",INDEX('40-15 SCALE LABEL INFO'!J$2:J$65,MATCH($A436,'40-15 SCALE LABEL INFO'!$A$2:$A$65,0))),"not found"),IF(G435="not found","not found",IF(G435="","","ditto"))))</f>
        <v/>
      </c>
      <c r="H436" s="772" t="str">
        <f>IF($A436="","",IF(NOT($A436=$A435),IFERROR(IF(INDEX('40-15 SCALE LABEL INFO'!K$2:K$65,MATCH($A436,'40-15 SCALE LABEL INFO'!$A$2:$A$65,0))="","",INDEX('40-15 SCALE LABEL INFO'!K$2:K$65,MATCH($A436,'40-15 SCALE LABEL INFO'!$A$2:$A$65,0))),"not found"),IF(H435="not found","not found",IF(H435="","","ditto"))))</f>
        <v/>
      </c>
    </row>
    <row r="437" spans="1:8" x14ac:dyDescent="0.35">
      <c r="A437" s="699"/>
      <c r="B437" s="768"/>
      <c r="C437" s="768"/>
      <c r="D437" s="768"/>
      <c r="E437" s="775"/>
      <c r="F437" s="778" t="str">
        <f>IF($A437="","",IF(NOT($A437=$A436),IFERROR(IF(INDEX('40-15 SCALE LABEL INFO'!I$2:I$65,MATCH($A437,'40-15 SCALE LABEL INFO'!$A$2:$A$65,0))="","",INDEX('40-15 SCALE LABEL INFO'!I$2:I$65,MATCH($A437,'40-15 SCALE LABEL INFO'!$A$2:$A$65,0))),"not found"),IF(F436="not found","not found",IF(F436="","","ditto"))))</f>
        <v/>
      </c>
      <c r="G437" s="779" t="str">
        <f>IF($A437="","",IF(NOT($A437=$A436),IFERROR(IF(INDEX('40-15 SCALE LABEL INFO'!J$2:J$65,MATCH($A437,'40-15 SCALE LABEL INFO'!$A$2:$A$65,0))="","",INDEX('40-15 SCALE LABEL INFO'!J$2:J$65,MATCH($A437,'40-15 SCALE LABEL INFO'!$A$2:$A$65,0))),"not found"),IF(G436="not found","not found",IF(G436="","","ditto"))))</f>
        <v/>
      </c>
      <c r="H437" s="772" t="str">
        <f>IF($A437="","",IF(NOT($A437=$A436),IFERROR(IF(INDEX('40-15 SCALE LABEL INFO'!K$2:K$65,MATCH($A437,'40-15 SCALE LABEL INFO'!$A$2:$A$65,0))="","",INDEX('40-15 SCALE LABEL INFO'!K$2:K$65,MATCH($A437,'40-15 SCALE LABEL INFO'!$A$2:$A$65,0))),"not found"),IF(H436="not found","not found",IF(H436="","","ditto"))))</f>
        <v/>
      </c>
    </row>
    <row r="438" spans="1:8" x14ac:dyDescent="0.35">
      <c r="A438" s="699"/>
      <c r="B438" s="768"/>
      <c r="C438" s="768"/>
      <c r="D438" s="768"/>
      <c r="E438" s="775"/>
      <c r="F438" s="778" t="str">
        <f>IF($A438="","",IF(NOT($A438=$A437),IFERROR(IF(INDEX('40-15 SCALE LABEL INFO'!I$2:I$65,MATCH($A438,'40-15 SCALE LABEL INFO'!$A$2:$A$65,0))="","",INDEX('40-15 SCALE LABEL INFO'!I$2:I$65,MATCH($A438,'40-15 SCALE LABEL INFO'!$A$2:$A$65,0))),"not found"),IF(F437="not found","not found",IF(F437="","","ditto"))))</f>
        <v/>
      </c>
      <c r="G438" s="779" t="str">
        <f>IF($A438="","",IF(NOT($A438=$A437),IFERROR(IF(INDEX('40-15 SCALE LABEL INFO'!J$2:J$65,MATCH($A438,'40-15 SCALE LABEL INFO'!$A$2:$A$65,0))="","",INDEX('40-15 SCALE LABEL INFO'!J$2:J$65,MATCH($A438,'40-15 SCALE LABEL INFO'!$A$2:$A$65,0))),"not found"),IF(G437="not found","not found",IF(G437="","","ditto"))))</f>
        <v/>
      </c>
      <c r="H438" s="772" t="str">
        <f>IF($A438="","",IF(NOT($A438=$A437),IFERROR(IF(INDEX('40-15 SCALE LABEL INFO'!K$2:K$65,MATCH($A438,'40-15 SCALE LABEL INFO'!$A$2:$A$65,0))="","",INDEX('40-15 SCALE LABEL INFO'!K$2:K$65,MATCH($A438,'40-15 SCALE LABEL INFO'!$A$2:$A$65,0))),"not found"),IF(H437="not found","not found",IF(H437="","","ditto"))))</f>
        <v/>
      </c>
    </row>
    <row r="439" spans="1:8" x14ac:dyDescent="0.35">
      <c r="A439" s="699"/>
      <c r="B439" s="768"/>
      <c r="C439" s="768"/>
      <c r="D439" s="768"/>
      <c r="E439" s="775"/>
      <c r="F439" s="778" t="str">
        <f>IF($A439="","",IF(NOT($A439=$A438),IFERROR(IF(INDEX('40-15 SCALE LABEL INFO'!I$2:I$65,MATCH($A439,'40-15 SCALE LABEL INFO'!$A$2:$A$65,0))="","",INDEX('40-15 SCALE LABEL INFO'!I$2:I$65,MATCH($A439,'40-15 SCALE LABEL INFO'!$A$2:$A$65,0))),"not found"),IF(F438="not found","not found",IF(F438="","","ditto"))))</f>
        <v/>
      </c>
      <c r="G439" s="779" t="str">
        <f>IF($A439="","",IF(NOT($A439=$A438),IFERROR(IF(INDEX('40-15 SCALE LABEL INFO'!J$2:J$65,MATCH($A439,'40-15 SCALE LABEL INFO'!$A$2:$A$65,0))="","",INDEX('40-15 SCALE LABEL INFO'!J$2:J$65,MATCH($A439,'40-15 SCALE LABEL INFO'!$A$2:$A$65,0))),"not found"),IF(G438="not found","not found",IF(G438="","","ditto"))))</f>
        <v/>
      </c>
      <c r="H439" s="772" t="str">
        <f>IF($A439="","",IF(NOT($A439=$A438),IFERROR(IF(INDEX('40-15 SCALE LABEL INFO'!K$2:K$65,MATCH($A439,'40-15 SCALE LABEL INFO'!$A$2:$A$65,0))="","",INDEX('40-15 SCALE LABEL INFO'!K$2:K$65,MATCH($A439,'40-15 SCALE LABEL INFO'!$A$2:$A$65,0))),"not found"),IF(H438="not found","not found",IF(H438="","","ditto"))))</f>
        <v/>
      </c>
    </row>
    <row r="440" spans="1:8" x14ac:dyDescent="0.35">
      <c r="A440" s="699"/>
      <c r="B440" s="768"/>
      <c r="C440" s="768"/>
      <c r="D440" s="768"/>
      <c r="E440" s="775"/>
      <c r="F440" s="778" t="str">
        <f>IF($A440="","",IF(NOT($A440=$A439),IFERROR(IF(INDEX('40-15 SCALE LABEL INFO'!I$2:I$65,MATCH($A440,'40-15 SCALE LABEL INFO'!$A$2:$A$65,0))="","",INDEX('40-15 SCALE LABEL INFO'!I$2:I$65,MATCH($A440,'40-15 SCALE LABEL INFO'!$A$2:$A$65,0))),"not found"),IF(F439="not found","not found",IF(F439="","","ditto"))))</f>
        <v/>
      </c>
      <c r="G440" s="779" t="str">
        <f>IF($A440="","",IF(NOT($A440=$A439),IFERROR(IF(INDEX('40-15 SCALE LABEL INFO'!J$2:J$65,MATCH($A440,'40-15 SCALE LABEL INFO'!$A$2:$A$65,0))="","",INDEX('40-15 SCALE LABEL INFO'!J$2:J$65,MATCH($A440,'40-15 SCALE LABEL INFO'!$A$2:$A$65,0))),"not found"),IF(G439="not found","not found",IF(G439="","","ditto"))))</f>
        <v/>
      </c>
      <c r="H440" s="772" t="str">
        <f>IF($A440="","",IF(NOT($A440=$A439),IFERROR(IF(INDEX('40-15 SCALE LABEL INFO'!K$2:K$65,MATCH($A440,'40-15 SCALE LABEL INFO'!$A$2:$A$65,0))="","",INDEX('40-15 SCALE LABEL INFO'!K$2:K$65,MATCH($A440,'40-15 SCALE LABEL INFO'!$A$2:$A$65,0))),"not found"),IF(H439="not found","not found",IF(H439="","","ditto"))))</f>
        <v/>
      </c>
    </row>
    <row r="441" spans="1:8" x14ac:dyDescent="0.35">
      <c r="A441" s="699"/>
      <c r="B441" s="768"/>
      <c r="C441" s="768"/>
      <c r="D441" s="768"/>
      <c r="E441" s="775"/>
      <c r="F441" s="778" t="str">
        <f>IF($A441="","",IF(NOT($A441=$A440),IFERROR(IF(INDEX('40-15 SCALE LABEL INFO'!I$2:I$65,MATCH($A441,'40-15 SCALE LABEL INFO'!$A$2:$A$65,0))="","",INDEX('40-15 SCALE LABEL INFO'!I$2:I$65,MATCH($A441,'40-15 SCALE LABEL INFO'!$A$2:$A$65,0))),"not found"),IF(F440="not found","not found",IF(F440="","","ditto"))))</f>
        <v/>
      </c>
      <c r="G441" s="779" t="str">
        <f>IF($A441="","",IF(NOT($A441=$A440),IFERROR(IF(INDEX('40-15 SCALE LABEL INFO'!J$2:J$65,MATCH($A441,'40-15 SCALE LABEL INFO'!$A$2:$A$65,0))="","",INDEX('40-15 SCALE LABEL INFO'!J$2:J$65,MATCH($A441,'40-15 SCALE LABEL INFO'!$A$2:$A$65,0))),"not found"),IF(G440="not found","not found",IF(G440="","","ditto"))))</f>
        <v/>
      </c>
      <c r="H441" s="772" t="str">
        <f>IF($A441="","",IF(NOT($A441=$A440),IFERROR(IF(INDEX('40-15 SCALE LABEL INFO'!K$2:K$65,MATCH($A441,'40-15 SCALE LABEL INFO'!$A$2:$A$65,0))="","",INDEX('40-15 SCALE LABEL INFO'!K$2:K$65,MATCH($A441,'40-15 SCALE LABEL INFO'!$A$2:$A$65,0))),"not found"),IF(H440="not found","not found",IF(H440="","","ditto"))))</f>
        <v/>
      </c>
    </row>
    <row r="442" spans="1:8" x14ac:dyDescent="0.35">
      <c r="A442" s="699"/>
      <c r="B442" s="768"/>
      <c r="C442" s="768"/>
      <c r="D442" s="768"/>
      <c r="E442" s="775"/>
      <c r="F442" s="778" t="str">
        <f>IF($A442="","",IF(NOT($A442=$A441),IFERROR(IF(INDEX('40-15 SCALE LABEL INFO'!I$2:I$65,MATCH($A442,'40-15 SCALE LABEL INFO'!$A$2:$A$65,0))="","",INDEX('40-15 SCALE LABEL INFO'!I$2:I$65,MATCH($A442,'40-15 SCALE LABEL INFO'!$A$2:$A$65,0))),"not found"),IF(F441="not found","not found",IF(F441="","","ditto"))))</f>
        <v/>
      </c>
      <c r="G442" s="779" t="str">
        <f>IF($A442="","",IF(NOT($A442=$A441),IFERROR(IF(INDEX('40-15 SCALE LABEL INFO'!J$2:J$65,MATCH($A442,'40-15 SCALE LABEL INFO'!$A$2:$A$65,0))="","",INDEX('40-15 SCALE LABEL INFO'!J$2:J$65,MATCH($A442,'40-15 SCALE LABEL INFO'!$A$2:$A$65,0))),"not found"),IF(G441="not found","not found",IF(G441="","","ditto"))))</f>
        <v/>
      </c>
      <c r="H442" s="772" t="str">
        <f>IF($A442="","",IF(NOT($A442=$A441),IFERROR(IF(INDEX('40-15 SCALE LABEL INFO'!K$2:K$65,MATCH($A442,'40-15 SCALE LABEL INFO'!$A$2:$A$65,0))="","",INDEX('40-15 SCALE LABEL INFO'!K$2:K$65,MATCH($A442,'40-15 SCALE LABEL INFO'!$A$2:$A$65,0))),"not found"),IF(H441="not found","not found",IF(H441="","","ditto"))))</f>
        <v/>
      </c>
    </row>
    <row r="443" spans="1:8" x14ac:dyDescent="0.35">
      <c r="A443" s="699"/>
      <c r="B443" s="768"/>
      <c r="C443" s="768"/>
      <c r="D443" s="768"/>
      <c r="E443" s="775"/>
      <c r="F443" s="778" t="str">
        <f>IF($A443="","",IF(NOT($A443=$A442),IFERROR(IF(INDEX('40-15 SCALE LABEL INFO'!I$2:I$65,MATCH($A443,'40-15 SCALE LABEL INFO'!$A$2:$A$65,0))="","",INDEX('40-15 SCALE LABEL INFO'!I$2:I$65,MATCH($A443,'40-15 SCALE LABEL INFO'!$A$2:$A$65,0))),"not found"),IF(F442="not found","not found",IF(F442="","","ditto"))))</f>
        <v/>
      </c>
      <c r="G443" s="779" t="str">
        <f>IF($A443="","",IF(NOT($A443=$A442),IFERROR(IF(INDEX('40-15 SCALE LABEL INFO'!J$2:J$65,MATCH($A443,'40-15 SCALE LABEL INFO'!$A$2:$A$65,0))="","",INDEX('40-15 SCALE LABEL INFO'!J$2:J$65,MATCH($A443,'40-15 SCALE LABEL INFO'!$A$2:$A$65,0))),"not found"),IF(G442="not found","not found",IF(G442="","","ditto"))))</f>
        <v/>
      </c>
      <c r="H443" s="772" t="str">
        <f>IF($A443="","",IF(NOT($A443=$A442),IFERROR(IF(INDEX('40-15 SCALE LABEL INFO'!K$2:K$65,MATCH($A443,'40-15 SCALE LABEL INFO'!$A$2:$A$65,0))="","",INDEX('40-15 SCALE LABEL INFO'!K$2:K$65,MATCH($A443,'40-15 SCALE LABEL INFO'!$A$2:$A$65,0))),"not found"),IF(H442="not found","not found",IF(H442="","","ditto"))))</f>
        <v/>
      </c>
    </row>
    <row r="444" spans="1:8" x14ac:dyDescent="0.35">
      <c r="A444" s="699"/>
      <c r="B444" s="768"/>
      <c r="C444" s="768"/>
      <c r="D444" s="768"/>
      <c r="E444" s="775"/>
      <c r="F444" s="778" t="str">
        <f>IF($A444="","",IF(NOT($A444=$A443),IFERROR(IF(INDEX('40-15 SCALE LABEL INFO'!I$2:I$65,MATCH($A444,'40-15 SCALE LABEL INFO'!$A$2:$A$65,0))="","",INDEX('40-15 SCALE LABEL INFO'!I$2:I$65,MATCH($A444,'40-15 SCALE LABEL INFO'!$A$2:$A$65,0))),"not found"),IF(F443="not found","not found",IF(F443="","","ditto"))))</f>
        <v/>
      </c>
      <c r="G444" s="779" t="str">
        <f>IF($A444="","",IF(NOT($A444=$A443),IFERROR(IF(INDEX('40-15 SCALE LABEL INFO'!J$2:J$65,MATCH($A444,'40-15 SCALE LABEL INFO'!$A$2:$A$65,0))="","",INDEX('40-15 SCALE LABEL INFO'!J$2:J$65,MATCH($A444,'40-15 SCALE LABEL INFO'!$A$2:$A$65,0))),"not found"),IF(G443="not found","not found",IF(G443="","","ditto"))))</f>
        <v/>
      </c>
      <c r="H444" s="772" t="str">
        <f>IF($A444="","",IF(NOT($A444=$A443),IFERROR(IF(INDEX('40-15 SCALE LABEL INFO'!K$2:K$65,MATCH($A444,'40-15 SCALE LABEL INFO'!$A$2:$A$65,0))="","",INDEX('40-15 SCALE LABEL INFO'!K$2:K$65,MATCH($A444,'40-15 SCALE LABEL INFO'!$A$2:$A$65,0))),"not found"),IF(H443="not found","not found",IF(H443="","","ditto"))))</f>
        <v/>
      </c>
    </row>
    <row r="445" spans="1:8" x14ac:dyDescent="0.35">
      <c r="A445" s="699"/>
      <c r="B445" s="768"/>
      <c r="C445" s="768"/>
      <c r="D445" s="768"/>
      <c r="E445" s="775"/>
      <c r="F445" s="778" t="str">
        <f>IF($A445="","",IF(NOT($A445=$A444),IFERROR(IF(INDEX('40-15 SCALE LABEL INFO'!I$2:I$65,MATCH($A445,'40-15 SCALE LABEL INFO'!$A$2:$A$65,0))="","",INDEX('40-15 SCALE LABEL INFO'!I$2:I$65,MATCH($A445,'40-15 SCALE LABEL INFO'!$A$2:$A$65,0))),"not found"),IF(F444="not found","not found",IF(F444="","","ditto"))))</f>
        <v/>
      </c>
      <c r="G445" s="779" t="str">
        <f>IF($A445="","",IF(NOT($A445=$A444),IFERROR(IF(INDEX('40-15 SCALE LABEL INFO'!J$2:J$65,MATCH($A445,'40-15 SCALE LABEL INFO'!$A$2:$A$65,0))="","",INDEX('40-15 SCALE LABEL INFO'!J$2:J$65,MATCH($A445,'40-15 SCALE LABEL INFO'!$A$2:$A$65,0))),"not found"),IF(G444="not found","not found",IF(G444="","","ditto"))))</f>
        <v/>
      </c>
      <c r="H445" s="772" t="str">
        <f>IF($A445="","",IF(NOT($A445=$A444),IFERROR(IF(INDEX('40-15 SCALE LABEL INFO'!K$2:K$65,MATCH($A445,'40-15 SCALE LABEL INFO'!$A$2:$A$65,0))="","",INDEX('40-15 SCALE LABEL INFO'!K$2:K$65,MATCH($A445,'40-15 SCALE LABEL INFO'!$A$2:$A$65,0))),"not found"),IF(H444="not found","not found",IF(H444="","","ditto"))))</f>
        <v/>
      </c>
    </row>
    <row r="446" spans="1:8" x14ac:dyDescent="0.35">
      <c r="A446" s="699"/>
      <c r="B446" s="768"/>
      <c r="C446" s="768"/>
      <c r="D446" s="768"/>
      <c r="E446" s="775"/>
      <c r="F446" s="778" t="str">
        <f>IF($A446="","",IF(NOT($A446=$A445),IFERROR(IF(INDEX('40-15 SCALE LABEL INFO'!I$2:I$65,MATCH($A446,'40-15 SCALE LABEL INFO'!$A$2:$A$65,0))="","",INDEX('40-15 SCALE LABEL INFO'!I$2:I$65,MATCH($A446,'40-15 SCALE LABEL INFO'!$A$2:$A$65,0))),"not found"),IF(F445="not found","not found",IF(F445="","","ditto"))))</f>
        <v/>
      </c>
      <c r="G446" s="779" t="str">
        <f>IF($A446="","",IF(NOT($A446=$A445),IFERROR(IF(INDEX('40-15 SCALE LABEL INFO'!J$2:J$65,MATCH($A446,'40-15 SCALE LABEL INFO'!$A$2:$A$65,0))="","",INDEX('40-15 SCALE LABEL INFO'!J$2:J$65,MATCH($A446,'40-15 SCALE LABEL INFO'!$A$2:$A$65,0))),"not found"),IF(G445="not found","not found",IF(G445="","","ditto"))))</f>
        <v/>
      </c>
      <c r="H446" s="772" t="str">
        <f>IF($A446="","",IF(NOT($A446=$A445),IFERROR(IF(INDEX('40-15 SCALE LABEL INFO'!K$2:K$65,MATCH($A446,'40-15 SCALE LABEL INFO'!$A$2:$A$65,0))="","",INDEX('40-15 SCALE LABEL INFO'!K$2:K$65,MATCH($A446,'40-15 SCALE LABEL INFO'!$A$2:$A$65,0))),"not found"),IF(H445="not found","not found",IF(H445="","","ditto"))))</f>
        <v/>
      </c>
    </row>
    <row r="447" spans="1:8" x14ac:dyDescent="0.35">
      <c r="A447" s="699"/>
      <c r="B447" s="768"/>
      <c r="C447" s="768"/>
      <c r="D447" s="768"/>
      <c r="E447" s="775"/>
      <c r="F447" s="778" t="str">
        <f>IF($A447="","",IF(NOT($A447=$A446),IFERROR(IF(INDEX('40-15 SCALE LABEL INFO'!I$2:I$65,MATCH($A447,'40-15 SCALE LABEL INFO'!$A$2:$A$65,0))="","",INDEX('40-15 SCALE LABEL INFO'!I$2:I$65,MATCH($A447,'40-15 SCALE LABEL INFO'!$A$2:$A$65,0))),"not found"),IF(F446="not found","not found",IF(F446="","","ditto"))))</f>
        <v/>
      </c>
      <c r="G447" s="779" t="str">
        <f>IF($A447="","",IF(NOT($A447=$A446),IFERROR(IF(INDEX('40-15 SCALE LABEL INFO'!J$2:J$65,MATCH($A447,'40-15 SCALE LABEL INFO'!$A$2:$A$65,0))="","",INDEX('40-15 SCALE LABEL INFO'!J$2:J$65,MATCH($A447,'40-15 SCALE LABEL INFO'!$A$2:$A$65,0))),"not found"),IF(G446="not found","not found",IF(G446="","","ditto"))))</f>
        <v/>
      </c>
      <c r="H447" s="772" t="str">
        <f>IF($A447="","",IF(NOT($A447=$A446),IFERROR(IF(INDEX('40-15 SCALE LABEL INFO'!K$2:K$65,MATCH($A447,'40-15 SCALE LABEL INFO'!$A$2:$A$65,0))="","",INDEX('40-15 SCALE LABEL INFO'!K$2:K$65,MATCH($A447,'40-15 SCALE LABEL INFO'!$A$2:$A$65,0))),"not found"),IF(H446="not found","not found",IF(H446="","","ditto"))))</f>
        <v/>
      </c>
    </row>
    <row r="448" spans="1:8" x14ac:dyDescent="0.35">
      <c r="A448" s="699"/>
      <c r="B448" s="768"/>
      <c r="C448" s="768"/>
      <c r="D448" s="768"/>
      <c r="E448" s="775"/>
      <c r="F448" s="778" t="str">
        <f>IF($A448="","",IF(NOT($A448=$A447),IFERROR(IF(INDEX('40-15 SCALE LABEL INFO'!I$2:I$65,MATCH($A448,'40-15 SCALE LABEL INFO'!$A$2:$A$65,0))="","",INDEX('40-15 SCALE LABEL INFO'!I$2:I$65,MATCH($A448,'40-15 SCALE LABEL INFO'!$A$2:$A$65,0))),"not found"),IF(F447="not found","not found",IF(F447="","","ditto"))))</f>
        <v/>
      </c>
      <c r="G448" s="779" t="str">
        <f>IF($A448="","",IF(NOT($A448=$A447),IFERROR(IF(INDEX('40-15 SCALE LABEL INFO'!J$2:J$65,MATCH($A448,'40-15 SCALE LABEL INFO'!$A$2:$A$65,0))="","",INDEX('40-15 SCALE LABEL INFO'!J$2:J$65,MATCH($A448,'40-15 SCALE LABEL INFO'!$A$2:$A$65,0))),"not found"),IF(G447="not found","not found",IF(G447="","","ditto"))))</f>
        <v/>
      </c>
      <c r="H448" s="772" t="str">
        <f>IF($A448="","",IF(NOT($A448=$A447),IFERROR(IF(INDEX('40-15 SCALE LABEL INFO'!K$2:K$65,MATCH($A448,'40-15 SCALE LABEL INFO'!$A$2:$A$65,0))="","",INDEX('40-15 SCALE LABEL INFO'!K$2:K$65,MATCH($A448,'40-15 SCALE LABEL INFO'!$A$2:$A$65,0))),"not found"),IF(H447="not found","not found",IF(H447="","","ditto"))))</f>
        <v/>
      </c>
    </row>
    <row r="449" spans="1:8" x14ac:dyDescent="0.35">
      <c r="A449" s="699"/>
      <c r="B449" s="768"/>
      <c r="C449" s="768"/>
      <c r="D449" s="768"/>
      <c r="E449" s="775"/>
      <c r="F449" s="778" t="str">
        <f>IF($A449="","",IF(NOT($A449=$A448),IFERROR(IF(INDEX('40-15 SCALE LABEL INFO'!I$2:I$65,MATCH($A449,'40-15 SCALE LABEL INFO'!$A$2:$A$65,0))="","",INDEX('40-15 SCALE LABEL INFO'!I$2:I$65,MATCH($A449,'40-15 SCALE LABEL INFO'!$A$2:$A$65,0))),"not found"),IF(F448="not found","not found",IF(F448="","","ditto"))))</f>
        <v/>
      </c>
      <c r="G449" s="779" t="str">
        <f>IF($A449="","",IF(NOT($A449=$A448),IFERROR(IF(INDEX('40-15 SCALE LABEL INFO'!J$2:J$65,MATCH($A449,'40-15 SCALE LABEL INFO'!$A$2:$A$65,0))="","",INDEX('40-15 SCALE LABEL INFO'!J$2:J$65,MATCH($A449,'40-15 SCALE LABEL INFO'!$A$2:$A$65,0))),"not found"),IF(G448="not found","not found",IF(G448="","","ditto"))))</f>
        <v/>
      </c>
      <c r="H449" s="772" t="str">
        <f>IF($A449="","",IF(NOT($A449=$A448),IFERROR(IF(INDEX('40-15 SCALE LABEL INFO'!K$2:K$65,MATCH($A449,'40-15 SCALE LABEL INFO'!$A$2:$A$65,0))="","",INDEX('40-15 SCALE LABEL INFO'!K$2:K$65,MATCH($A449,'40-15 SCALE LABEL INFO'!$A$2:$A$65,0))),"not found"),IF(H448="not found","not found",IF(H448="","","ditto"))))</f>
        <v/>
      </c>
    </row>
    <row r="450" spans="1:8" x14ac:dyDescent="0.35">
      <c r="A450" s="699"/>
      <c r="B450" s="768"/>
      <c r="C450" s="768"/>
      <c r="D450" s="768"/>
      <c r="E450" s="775"/>
      <c r="F450" s="778" t="str">
        <f>IF($A450="","",IF(NOT($A450=$A449),IFERROR(IF(INDEX('40-15 SCALE LABEL INFO'!I$2:I$65,MATCH($A450,'40-15 SCALE LABEL INFO'!$A$2:$A$65,0))="","",INDEX('40-15 SCALE LABEL INFO'!I$2:I$65,MATCH($A450,'40-15 SCALE LABEL INFO'!$A$2:$A$65,0))),"not found"),IF(F449="not found","not found",IF(F449="","","ditto"))))</f>
        <v/>
      </c>
      <c r="G450" s="779" t="str">
        <f>IF($A450="","",IF(NOT($A450=$A449),IFERROR(IF(INDEX('40-15 SCALE LABEL INFO'!J$2:J$65,MATCH($A450,'40-15 SCALE LABEL INFO'!$A$2:$A$65,0))="","",INDEX('40-15 SCALE LABEL INFO'!J$2:J$65,MATCH($A450,'40-15 SCALE LABEL INFO'!$A$2:$A$65,0))),"not found"),IF(G449="not found","not found",IF(G449="","","ditto"))))</f>
        <v/>
      </c>
      <c r="H450" s="772" t="str">
        <f>IF($A450="","",IF(NOT($A450=$A449),IFERROR(IF(INDEX('40-15 SCALE LABEL INFO'!K$2:K$65,MATCH($A450,'40-15 SCALE LABEL INFO'!$A$2:$A$65,0))="","",INDEX('40-15 SCALE LABEL INFO'!K$2:K$65,MATCH($A450,'40-15 SCALE LABEL INFO'!$A$2:$A$65,0))),"not found"),IF(H449="not found","not found",IF(H449="","","ditto"))))</f>
        <v/>
      </c>
    </row>
    <row r="451" spans="1:8" x14ac:dyDescent="0.35">
      <c r="A451" s="699"/>
      <c r="B451" s="768"/>
      <c r="C451" s="768"/>
      <c r="D451" s="768"/>
      <c r="E451" s="775"/>
      <c r="F451" s="778" t="str">
        <f>IF($A451="","",IF(NOT($A451=$A450),IFERROR(IF(INDEX('40-15 SCALE LABEL INFO'!I$2:I$65,MATCH($A451,'40-15 SCALE LABEL INFO'!$A$2:$A$65,0))="","",INDEX('40-15 SCALE LABEL INFO'!I$2:I$65,MATCH($A451,'40-15 SCALE LABEL INFO'!$A$2:$A$65,0))),"not found"),IF(F450="not found","not found",IF(F450="","","ditto"))))</f>
        <v/>
      </c>
      <c r="G451" s="779" t="str">
        <f>IF($A451="","",IF(NOT($A451=$A450),IFERROR(IF(INDEX('40-15 SCALE LABEL INFO'!J$2:J$65,MATCH($A451,'40-15 SCALE LABEL INFO'!$A$2:$A$65,0))="","",INDEX('40-15 SCALE LABEL INFO'!J$2:J$65,MATCH($A451,'40-15 SCALE LABEL INFO'!$A$2:$A$65,0))),"not found"),IF(G450="not found","not found",IF(G450="","","ditto"))))</f>
        <v/>
      </c>
      <c r="H451" s="772" t="str">
        <f>IF($A451="","",IF(NOT($A451=$A450),IFERROR(IF(INDEX('40-15 SCALE LABEL INFO'!K$2:K$65,MATCH($A451,'40-15 SCALE LABEL INFO'!$A$2:$A$65,0))="","",INDEX('40-15 SCALE LABEL INFO'!K$2:K$65,MATCH($A451,'40-15 SCALE LABEL INFO'!$A$2:$A$65,0))),"not found"),IF(H450="not found","not found",IF(H450="","","ditto"))))</f>
        <v/>
      </c>
    </row>
    <row r="452" spans="1:8" x14ac:dyDescent="0.35">
      <c r="A452" s="699"/>
      <c r="B452" s="768"/>
      <c r="C452" s="768"/>
      <c r="D452" s="768"/>
      <c r="E452" s="775"/>
      <c r="F452" s="778" t="str">
        <f>IF($A452="","",IF(NOT($A452=$A451),IFERROR(IF(INDEX('40-15 SCALE LABEL INFO'!I$2:I$65,MATCH($A452,'40-15 SCALE LABEL INFO'!$A$2:$A$65,0))="","",INDEX('40-15 SCALE LABEL INFO'!I$2:I$65,MATCH($A452,'40-15 SCALE LABEL INFO'!$A$2:$A$65,0))),"not found"),IF(F451="not found","not found",IF(F451="","","ditto"))))</f>
        <v/>
      </c>
      <c r="G452" s="779" t="str">
        <f>IF($A452="","",IF(NOT($A452=$A451),IFERROR(IF(INDEX('40-15 SCALE LABEL INFO'!J$2:J$65,MATCH($A452,'40-15 SCALE LABEL INFO'!$A$2:$A$65,0))="","",INDEX('40-15 SCALE LABEL INFO'!J$2:J$65,MATCH($A452,'40-15 SCALE LABEL INFO'!$A$2:$A$65,0))),"not found"),IF(G451="not found","not found",IF(G451="","","ditto"))))</f>
        <v/>
      </c>
      <c r="H452" s="772" t="str">
        <f>IF($A452="","",IF(NOT($A452=$A451),IFERROR(IF(INDEX('40-15 SCALE LABEL INFO'!K$2:K$65,MATCH($A452,'40-15 SCALE LABEL INFO'!$A$2:$A$65,0))="","",INDEX('40-15 SCALE LABEL INFO'!K$2:K$65,MATCH($A452,'40-15 SCALE LABEL INFO'!$A$2:$A$65,0))),"not found"),IF(H451="not found","not found",IF(H451="","","ditto"))))</f>
        <v/>
      </c>
    </row>
    <row r="453" spans="1:8" x14ac:dyDescent="0.35">
      <c r="A453" s="699"/>
      <c r="B453" s="768"/>
      <c r="C453" s="768"/>
      <c r="D453" s="768"/>
      <c r="E453" s="775"/>
      <c r="F453" s="778" t="str">
        <f>IF($A453="","",IF(NOT($A453=$A452),IFERROR(IF(INDEX('40-15 SCALE LABEL INFO'!I$2:I$65,MATCH($A453,'40-15 SCALE LABEL INFO'!$A$2:$A$65,0))="","",INDEX('40-15 SCALE LABEL INFO'!I$2:I$65,MATCH($A453,'40-15 SCALE LABEL INFO'!$A$2:$A$65,0))),"not found"),IF(F452="not found","not found",IF(F452="","","ditto"))))</f>
        <v/>
      </c>
      <c r="G453" s="779" t="str">
        <f>IF($A453="","",IF(NOT($A453=$A452),IFERROR(IF(INDEX('40-15 SCALE LABEL INFO'!J$2:J$65,MATCH($A453,'40-15 SCALE LABEL INFO'!$A$2:$A$65,0))="","",INDEX('40-15 SCALE LABEL INFO'!J$2:J$65,MATCH($A453,'40-15 SCALE LABEL INFO'!$A$2:$A$65,0))),"not found"),IF(G452="not found","not found",IF(G452="","","ditto"))))</f>
        <v/>
      </c>
      <c r="H453" s="772" t="str">
        <f>IF($A453="","",IF(NOT($A453=$A452),IFERROR(IF(INDEX('40-15 SCALE LABEL INFO'!K$2:K$65,MATCH($A453,'40-15 SCALE LABEL INFO'!$A$2:$A$65,0))="","",INDEX('40-15 SCALE LABEL INFO'!K$2:K$65,MATCH($A453,'40-15 SCALE LABEL INFO'!$A$2:$A$65,0))),"not found"),IF(H452="not found","not found",IF(H452="","","ditto"))))</f>
        <v/>
      </c>
    </row>
    <row r="454" spans="1:8" x14ac:dyDescent="0.35">
      <c r="A454" s="699"/>
      <c r="B454" s="768"/>
      <c r="C454" s="768"/>
      <c r="D454" s="768"/>
      <c r="E454" s="775"/>
      <c r="F454" s="778" t="str">
        <f>IF($A454="","",IF(NOT($A454=$A453),IFERROR(IF(INDEX('40-15 SCALE LABEL INFO'!I$2:I$65,MATCH($A454,'40-15 SCALE LABEL INFO'!$A$2:$A$65,0))="","",INDEX('40-15 SCALE LABEL INFO'!I$2:I$65,MATCH($A454,'40-15 SCALE LABEL INFO'!$A$2:$A$65,0))),"not found"),IF(F453="not found","not found",IF(F453="","","ditto"))))</f>
        <v/>
      </c>
      <c r="G454" s="779" t="str">
        <f>IF($A454="","",IF(NOT($A454=$A453),IFERROR(IF(INDEX('40-15 SCALE LABEL INFO'!J$2:J$65,MATCH($A454,'40-15 SCALE LABEL INFO'!$A$2:$A$65,0))="","",INDEX('40-15 SCALE LABEL INFO'!J$2:J$65,MATCH($A454,'40-15 SCALE LABEL INFO'!$A$2:$A$65,0))),"not found"),IF(G453="not found","not found",IF(G453="","","ditto"))))</f>
        <v/>
      </c>
      <c r="H454" s="772" t="str">
        <f>IF($A454="","",IF(NOT($A454=$A453),IFERROR(IF(INDEX('40-15 SCALE LABEL INFO'!K$2:K$65,MATCH($A454,'40-15 SCALE LABEL INFO'!$A$2:$A$65,0))="","",INDEX('40-15 SCALE LABEL INFO'!K$2:K$65,MATCH($A454,'40-15 SCALE LABEL INFO'!$A$2:$A$65,0))),"not found"),IF(H453="not found","not found",IF(H453="","","ditto"))))</f>
        <v/>
      </c>
    </row>
    <row r="455" spans="1:8" x14ac:dyDescent="0.35">
      <c r="A455" s="699"/>
      <c r="B455" s="768"/>
      <c r="C455" s="768"/>
      <c r="D455" s="768"/>
      <c r="E455" s="775"/>
      <c r="F455" s="778" t="str">
        <f>IF($A455="","",IF(NOT($A455=$A454),IFERROR(IF(INDEX('40-15 SCALE LABEL INFO'!I$2:I$65,MATCH($A455,'40-15 SCALE LABEL INFO'!$A$2:$A$65,0))="","",INDEX('40-15 SCALE LABEL INFO'!I$2:I$65,MATCH($A455,'40-15 SCALE LABEL INFO'!$A$2:$A$65,0))),"not found"),IF(F454="not found","not found",IF(F454="","","ditto"))))</f>
        <v/>
      </c>
      <c r="G455" s="779" t="str">
        <f>IF($A455="","",IF(NOT($A455=$A454),IFERROR(IF(INDEX('40-15 SCALE LABEL INFO'!J$2:J$65,MATCH($A455,'40-15 SCALE LABEL INFO'!$A$2:$A$65,0))="","",INDEX('40-15 SCALE LABEL INFO'!J$2:J$65,MATCH($A455,'40-15 SCALE LABEL INFO'!$A$2:$A$65,0))),"not found"),IF(G454="not found","not found",IF(G454="","","ditto"))))</f>
        <v/>
      </c>
      <c r="H455" s="772" t="str">
        <f>IF($A455="","",IF(NOT($A455=$A454),IFERROR(IF(INDEX('40-15 SCALE LABEL INFO'!K$2:K$65,MATCH($A455,'40-15 SCALE LABEL INFO'!$A$2:$A$65,0))="","",INDEX('40-15 SCALE LABEL INFO'!K$2:K$65,MATCH($A455,'40-15 SCALE LABEL INFO'!$A$2:$A$65,0))),"not found"),IF(H454="not found","not found",IF(H454="","","ditto"))))</f>
        <v/>
      </c>
    </row>
    <row r="456" spans="1:8" x14ac:dyDescent="0.35">
      <c r="A456" s="699"/>
      <c r="B456" s="768"/>
      <c r="C456" s="768"/>
      <c r="D456" s="768"/>
      <c r="E456" s="775"/>
      <c r="F456" s="778" t="str">
        <f>IF($A456="","",IF(NOT($A456=$A455),IFERROR(IF(INDEX('40-15 SCALE LABEL INFO'!I$2:I$65,MATCH($A456,'40-15 SCALE LABEL INFO'!$A$2:$A$65,0))="","",INDEX('40-15 SCALE LABEL INFO'!I$2:I$65,MATCH($A456,'40-15 SCALE LABEL INFO'!$A$2:$A$65,0))),"not found"),IF(F455="not found","not found",IF(F455="","","ditto"))))</f>
        <v/>
      </c>
      <c r="G456" s="779" t="str">
        <f>IF($A456="","",IF(NOT($A456=$A455),IFERROR(IF(INDEX('40-15 SCALE LABEL INFO'!J$2:J$65,MATCH($A456,'40-15 SCALE LABEL INFO'!$A$2:$A$65,0))="","",INDEX('40-15 SCALE LABEL INFO'!J$2:J$65,MATCH($A456,'40-15 SCALE LABEL INFO'!$A$2:$A$65,0))),"not found"),IF(G455="not found","not found",IF(G455="","","ditto"))))</f>
        <v/>
      </c>
      <c r="H456" s="772" t="str">
        <f>IF($A456="","",IF(NOT($A456=$A455),IFERROR(IF(INDEX('40-15 SCALE LABEL INFO'!K$2:K$65,MATCH($A456,'40-15 SCALE LABEL INFO'!$A$2:$A$65,0))="","",INDEX('40-15 SCALE LABEL INFO'!K$2:K$65,MATCH($A456,'40-15 SCALE LABEL INFO'!$A$2:$A$65,0))),"not found"),IF(H455="not found","not found",IF(H455="","","ditto"))))</f>
        <v/>
      </c>
    </row>
    <row r="457" spans="1:8" x14ac:dyDescent="0.35">
      <c r="A457" s="699"/>
      <c r="B457" s="768"/>
      <c r="C457" s="768"/>
      <c r="D457" s="768"/>
      <c r="E457" s="775"/>
      <c r="F457" s="778" t="str">
        <f>IF($A457="","",IF(NOT($A457=$A456),IFERROR(IF(INDEX('40-15 SCALE LABEL INFO'!I$2:I$65,MATCH($A457,'40-15 SCALE LABEL INFO'!$A$2:$A$65,0))="","",INDEX('40-15 SCALE LABEL INFO'!I$2:I$65,MATCH($A457,'40-15 SCALE LABEL INFO'!$A$2:$A$65,0))),"not found"),IF(F456="not found","not found",IF(F456="","","ditto"))))</f>
        <v/>
      </c>
      <c r="G457" s="779" t="str">
        <f>IF($A457="","",IF(NOT($A457=$A456),IFERROR(IF(INDEX('40-15 SCALE LABEL INFO'!J$2:J$65,MATCH($A457,'40-15 SCALE LABEL INFO'!$A$2:$A$65,0))="","",INDEX('40-15 SCALE LABEL INFO'!J$2:J$65,MATCH($A457,'40-15 SCALE LABEL INFO'!$A$2:$A$65,0))),"not found"),IF(G456="not found","not found",IF(G456="","","ditto"))))</f>
        <v/>
      </c>
      <c r="H457" s="772" t="str">
        <f>IF($A457="","",IF(NOT($A457=$A456),IFERROR(IF(INDEX('40-15 SCALE LABEL INFO'!K$2:K$65,MATCH($A457,'40-15 SCALE LABEL INFO'!$A$2:$A$65,0))="","",INDEX('40-15 SCALE LABEL INFO'!K$2:K$65,MATCH($A457,'40-15 SCALE LABEL INFO'!$A$2:$A$65,0))),"not found"),IF(H456="not found","not found",IF(H456="","","ditto"))))</f>
        <v/>
      </c>
    </row>
    <row r="458" spans="1:8" x14ac:dyDescent="0.35">
      <c r="A458" s="699"/>
      <c r="B458" s="768"/>
      <c r="C458" s="768"/>
      <c r="D458" s="768"/>
      <c r="E458" s="775"/>
      <c r="F458" s="778" t="str">
        <f>IF($A458="","",IF(NOT($A458=$A457),IFERROR(IF(INDEX('40-15 SCALE LABEL INFO'!I$2:I$65,MATCH($A458,'40-15 SCALE LABEL INFO'!$A$2:$A$65,0))="","",INDEX('40-15 SCALE LABEL INFO'!I$2:I$65,MATCH($A458,'40-15 SCALE LABEL INFO'!$A$2:$A$65,0))),"not found"),IF(F457="not found","not found",IF(F457="","","ditto"))))</f>
        <v/>
      </c>
      <c r="G458" s="779" t="str">
        <f>IF($A458="","",IF(NOT($A458=$A457),IFERROR(IF(INDEX('40-15 SCALE LABEL INFO'!J$2:J$65,MATCH($A458,'40-15 SCALE LABEL INFO'!$A$2:$A$65,0))="","",INDEX('40-15 SCALE LABEL INFO'!J$2:J$65,MATCH($A458,'40-15 SCALE LABEL INFO'!$A$2:$A$65,0))),"not found"),IF(G457="not found","not found",IF(G457="","","ditto"))))</f>
        <v/>
      </c>
      <c r="H458" s="772" t="str">
        <f>IF($A458="","",IF(NOT($A458=$A457),IFERROR(IF(INDEX('40-15 SCALE LABEL INFO'!K$2:K$65,MATCH($A458,'40-15 SCALE LABEL INFO'!$A$2:$A$65,0))="","",INDEX('40-15 SCALE LABEL INFO'!K$2:K$65,MATCH($A458,'40-15 SCALE LABEL INFO'!$A$2:$A$65,0))),"not found"),IF(H457="not found","not found",IF(H457="","","ditto"))))</f>
        <v/>
      </c>
    </row>
    <row r="459" spans="1:8" x14ac:dyDescent="0.35">
      <c r="A459" s="699"/>
      <c r="B459" s="768"/>
      <c r="C459" s="768"/>
      <c r="D459" s="768"/>
      <c r="E459" s="775"/>
      <c r="F459" s="778" t="str">
        <f>IF($A459="","",IF(NOT($A459=$A458),IFERROR(IF(INDEX('40-15 SCALE LABEL INFO'!I$2:I$65,MATCH($A459,'40-15 SCALE LABEL INFO'!$A$2:$A$65,0))="","",INDEX('40-15 SCALE LABEL INFO'!I$2:I$65,MATCH($A459,'40-15 SCALE LABEL INFO'!$A$2:$A$65,0))),"not found"),IF(F458="not found","not found",IF(F458="","","ditto"))))</f>
        <v/>
      </c>
      <c r="G459" s="779" t="str">
        <f>IF($A459="","",IF(NOT($A459=$A458),IFERROR(IF(INDEX('40-15 SCALE LABEL INFO'!J$2:J$65,MATCH($A459,'40-15 SCALE LABEL INFO'!$A$2:$A$65,0))="","",INDEX('40-15 SCALE LABEL INFO'!J$2:J$65,MATCH($A459,'40-15 SCALE LABEL INFO'!$A$2:$A$65,0))),"not found"),IF(G458="not found","not found",IF(G458="","","ditto"))))</f>
        <v/>
      </c>
      <c r="H459" s="772" t="str">
        <f>IF($A459="","",IF(NOT($A459=$A458),IFERROR(IF(INDEX('40-15 SCALE LABEL INFO'!K$2:K$65,MATCH($A459,'40-15 SCALE LABEL INFO'!$A$2:$A$65,0))="","",INDEX('40-15 SCALE LABEL INFO'!K$2:K$65,MATCH($A459,'40-15 SCALE LABEL INFO'!$A$2:$A$65,0))),"not found"),IF(H458="not found","not found",IF(H458="","","ditto"))))</f>
        <v/>
      </c>
    </row>
    <row r="460" spans="1:8" x14ac:dyDescent="0.35">
      <c r="A460" s="699"/>
      <c r="B460" s="768"/>
      <c r="C460" s="768"/>
      <c r="D460" s="768"/>
      <c r="E460" s="775"/>
      <c r="F460" s="778" t="str">
        <f>IF($A460="","",IF(NOT($A460=$A459),IFERROR(IF(INDEX('40-15 SCALE LABEL INFO'!I$2:I$65,MATCH($A460,'40-15 SCALE LABEL INFO'!$A$2:$A$65,0))="","",INDEX('40-15 SCALE LABEL INFO'!I$2:I$65,MATCH($A460,'40-15 SCALE LABEL INFO'!$A$2:$A$65,0))),"not found"),IF(F459="not found","not found",IF(F459="","","ditto"))))</f>
        <v/>
      </c>
      <c r="G460" s="779" t="str">
        <f>IF($A460="","",IF(NOT($A460=$A459),IFERROR(IF(INDEX('40-15 SCALE LABEL INFO'!J$2:J$65,MATCH($A460,'40-15 SCALE LABEL INFO'!$A$2:$A$65,0))="","",INDEX('40-15 SCALE LABEL INFO'!J$2:J$65,MATCH($A460,'40-15 SCALE LABEL INFO'!$A$2:$A$65,0))),"not found"),IF(G459="not found","not found",IF(G459="","","ditto"))))</f>
        <v/>
      </c>
      <c r="H460" s="772" t="str">
        <f>IF($A460="","",IF(NOT($A460=$A459),IFERROR(IF(INDEX('40-15 SCALE LABEL INFO'!K$2:K$65,MATCH($A460,'40-15 SCALE LABEL INFO'!$A$2:$A$65,0))="","",INDEX('40-15 SCALE LABEL INFO'!K$2:K$65,MATCH($A460,'40-15 SCALE LABEL INFO'!$A$2:$A$65,0))),"not found"),IF(H459="not found","not found",IF(H459="","","ditto"))))</f>
        <v/>
      </c>
    </row>
    <row r="461" spans="1:8" x14ac:dyDescent="0.35">
      <c r="A461" s="699"/>
      <c r="B461" s="768"/>
      <c r="C461" s="768"/>
      <c r="D461" s="768"/>
      <c r="E461" s="775"/>
      <c r="F461" s="778" t="str">
        <f>IF($A461="","",IF(NOT($A461=$A460),IFERROR(IF(INDEX('40-15 SCALE LABEL INFO'!I$2:I$65,MATCH($A461,'40-15 SCALE LABEL INFO'!$A$2:$A$65,0))="","",INDEX('40-15 SCALE LABEL INFO'!I$2:I$65,MATCH($A461,'40-15 SCALE LABEL INFO'!$A$2:$A$65,0))),"not found"),IF(F460="not found","not found",IF(F460="","","ditto"))))</f>
        <v/>
      </c>
      <c r="G461" s="779" t="str">
        <f>IF($A461="","",IF(NOT($A461=$A460),IFERROR(IF(INDEX('40-15 SCALE LABEL INFO'!J$2:J$65,MATCH($A461,'40-15 SCALE LABEL INFO'!$A$2:$A$65,0))="","",INDEX('40-15 SCALE LABEL INFO'!J$2:J$65,MATCH($A461,'40-15 SCALE LABEL INFO'!$A$2:$A$65,0))),"not found"),IF(G460="not found","not found",IF(G460="","","ditto"))))</f>
        <v/>
      </c>
      <c r="H461" s="772" t="str">
        <f>IF($A461="","",IF(NOT($A461=$A460),IFERROR(IF(INDEX('40-15 SCALE LABEL INFO'!K$2:K$65,MATCH($A461,'40-15 SCALE LABEL INFO'!$A$2:$A$65,0))="","",INDEX('40-15 SCALE LABEL INFO'!K$2:K$65,MATCH($A461,'40-15 SCALE LABEL INFO'!$A$2:$A$65,0))),"not found"),IF(H460="not found","not found",IF(H460="","","ditto"))))</f>
        <v/>
      </c>
    </row>
    <row r="462" spans="1:8" x14ac:dyDescent="0.35">
      <c r="A462" s="699"/>
      <c r="B462" s="768"/>
      <c r="C462" s="768"/>
      <c r="D462" s="768"/>
      <c r="E462" s="775"/>
      <c r="F462" s="778" t="str">
        <f>IF($A462="","",IF(NOT($A462=$A461),IFERROR(IF(INDEX('40-15 SCALE LABEL INFO'!I$2:I$65,MATCH($A462,'40-15 SCALE LABEL INFO'!$A$2:$A$65,0))="","",INDEX('40-15 SCALE LABEL INFO'!I$2:I$65,MATCH($A462,'40-15 SCALE LABEL INFO'!$A$2:$A$65,0))),"not found"),IF(F461="not found","not found",IF(F461="","","ditto"))))</f>
        <v/>
      </c>
      <c r="G462" s="779" t="str">
        <f>IF($A462="","",IF(NOT($A462=$A461),IFERROR(IF(INDEX('40-15 SCALE LABEL INFO'!J$2:J$65,MATCH($A462,'40-15 SCALE LABEL INFO'!$A$2:$A$65,0))="","",INDEX('40-15 SCALE LABEL INFO'!J$2:J$65,MATCH($A462,'40-15 SCALE LABEL INFO'!$A$2:$A$65,0))),"not found"),IF(G461="not found","not found",IF(G461="","","ditto"))))</f>
        <v/>
      </c>
      <c r="H462" s="772" t="str">
        <f>IF($A462="","",IF(NOT($A462=$A461),IFERROR(IF(INDEX('40-15 SCALE LABEL INFO'!K$2:K$65,MATCH($A462,'40-15 SCALE LABEL INFO'!$A$2:$A$65,0))="","",INDEX('40-15 SCALE LABEL INFO'!K$2:K$65,MATCH($A462,'40-15 SCALE LABEL INFO'!$A$2:$A$65,0))),"not found"),IF(H461="not found","not found",IF(H461="","","ditto"))))</f>
        <v/>
      </c>
    </row>
    <row r="463" spans="1:8" x14ac:dyDescent="0.35">
      <c r="A463" s="699"/>
      <c r="B463" s="768"/>
      <c r="C463" s="768"/>
      <c r="D463" s="768"/>
      <c r="E463" s="775"/>
      <c r="F463" s="778" t="str">
        <f>IF($A463="","",IF(NOT($A463=$A462),IFERROR(IF(INDEX('40-15 SCALE LABEL INFO'!I$2:I$65,MATCH($A463,'40-15 SCALE LABEL INFO'!$A$2:$A$65,0))="","",INDEX('40-15 SCALE LABEL INFO'!I$2:I$65,MATCH($A463,'40-15 SCALE LABEL INFO'!$A$2:$A$65,0))),"not found"),IF(F462="not found","not found",IF(F462="","","ditto"))))</f>
        <v/>
      </c>
      <c r="G463" s="779" t="str">
        <f>IF($A463="","",IF(NOT($A463=$A462),IFERROR(IF(INDEX('40-15 SCALE LABEL INFO'!J$2:J$65,MATCH($A463,'40-15 SCALE LABEL INFO'!$A$2:$A$65,0))="","",INDEX('40-15 SCALE LABEL INFO'!J$2:J$65,MATCH($A463,'40-15 SCALE LABEL INFO'!$A$2:$A$65,0))),"not found"),IF(G462="not found","not found",IF(G462="","","ditto"))))</f>
        <v/>
      </c>
      <c r="H463" s="772" t="str">
        <f>IF($A463="","",IF(NOT($A463=$A462),IFERROR(IF(INDEX('40-15 SCALE LABEL INFO'!K$2:K$65,MATCH($A463,'40-15 SCALE LABEL INFO'!$A$2:$A$65,0))="","",INDEX('40-15 SCALE LABEL INFO'!K$2:K$65,MATCH($A463,'40-15 SCALE LABEL INFO'!$A$2:$A$65,0))),"not found"),IF(H462="not found","not found",IF(H462="","","ditto"))))</f>
        <v/>
      </c>
    </row>
    <row r="464" spans="1:8" x14ac:dyDescent="0.35">
      <c r="A464" s="699"/>
      <c r="B464" s="768"/>
      <c r="C464" s="768"/>
      <c r="D464" s="768"/>
      <c r="E464" s="775"/>
      <c r="F464" s="778" t="str">
        <f>IF($A464="","",IF(NOT($A464=$A463),IFERROR(IF(INDEX('40-15 SCALE LABEL INFO'!I$2:I$65,MATCH($A464,'40-15 SCALE LABEL INFO'!$A$2:$A$65,0))="","",INDEX('40-15 SCALE LABEL INFO'!I$2:I$65,MATCH($A464,'40-15 SCALE LABEL INFO'!$A$2:$A$65,0))),"not found"),IF(F463="not found","not found",IF(F463="","","ditto"))))</f>
        <v/>
      </c>
      <c r="G464" s="779" t="str">
        <f>IF($A464="","",IF(NOT($A464=$A463),IFERROR(IF(INDEX('40-15 SCALE LABEL INFO'!J$2:J$65,MATCH($A464,'40-15 SCALE LABEL INFO'!$A$2:$A$65,0))="","",INDEX('40-15 SCALE LABEL INFO'!J$2:J$65,MATCH($A464,'40-15 SCALE LABEL INFO'!$A$2:$A$65,0))),"not found"),IF(G463="not found","not found",IF(G463="","","ditto"))))</f>
        <v/>
      </c>
      <c r="H464" s="772" t="str">
        <f>IF($A464="","",IF(NOT($A464=$A463),IFERROR(IF(INDEX('40-15 SCALE LABEL INFO'!K$2:K$65,MATCH($A464,'40-15 SCALE LABEL INFO'!$A$2:$A$65,0))="","",INDEX('40-15 SCALE LABEL INFO'!K$2:K$65,MATCH($A464,'40-15 SCALE LABEL INFO'!$A$2:$A$65,0))),"not found"),IF(H463="not found","not found",IF(H463="","","ditto"))))</f>
        <v/>
      </c>
    </row>
    <row r="465" spans="1:8" x14ac:dyDescent="0.35">
      <c r="A465" s="699"/>
      <c r="B465" s="768"/>
      <c r="C465" s="768"/>
      <c r="D465" s="768"/>
      <c r="E465" s="775"/>
      <c r="F465" s="778" t="str">
        <f>IF($A465="","",IF(NOT($A465=$A464),IFERROR(IF(INDEX('40-15 SCALE LABEL INFO'!I$2:I$65,MATCH($A465,'40-15 SCALE LABEL INFO'!$A$2:$A$65,0))="","",INDEX('40-15 SCALE LABEL INFO'!I$2:I$65,MATCH($A465,'40-15 SCALE LABEL INFO'!$A$2:$A$65,0))),"not found"),IF(F464="not found","not found",IF(F464="","","ditto"))))</f>
        <v/>
      </c>
      <c r="G465" s="779" t="str">
        <f>IF($A465="","",IF(NOT($A465=$A464),IFERROR(IF(INDEX('40-15 SCALE LABEL INFO'!J$2:J$65,MATCH($A465,'40-15 SCALE LABEL INFO'!$A$2:$A$65,0))="","",INDEX('40-15 SCALE LABEL INFO'!J$2:J$65,MATCH($A465,'40-15 SCALE LABEL INFO'!$A$2:$A$65,0))),"not found"),IF(G464="not found","not found",IF(G464="","","ditto"))))</f>
        <v/>
      </c>
      <c r="H465" s="772" t="str">
        <f>IF($A465="","",IF(NOT($A465=$A464),IFERROR(IF(INDEX('40-15 SCALE LABEL INFO'!K$2:K$65,MATCH($A465,'40-15 SCALE LABEL INFO'!$A$2:$A$65,0))="","",INDEX('40-15 SCALE LABEL INFO'!K$2:K$65,MATCH($A465,'40-15 SCALE LABEL INFO'!$A$2:$A$65,0))),"not found"),IF(H464="not found","not found",IF(H464="","","ditto"))))</f>
        <v/>
      </c>
    </row>
    <row r="466" spans="1:8" x14ac:dyDescent="0.35">
      <c r="A466" s="699"/>
      <c r="B466" s="768"/>
      <c r="C466" s="768"/>
      <c r="D466" s="768"/>
      <c r="E466" s="775"/>
      <c r="F466" s="778" t="str">
        <f>IF($A466="","",IF(NOT($A466=$A465),IFERROR(IF(INDEX('40-15 SCALE LABEL INFO'!I$2:I$65,MATCH($A466,'40-15 SCALE LABEL INFO'!$A$2:$A$65,0))="","",INDEX('40-15 SCALE LABEL INFO'!I$2:I$65,MATCH($A466,'40-15 SCALE LABEL INFO'!$A$2:$A$65,0))),"not found"),IF(F465="not found","not found",IF(F465="","","ditto"))))</f>
        <v/>
      </c>
      <c r="G466" s="779" t="str">
        <f>IF($A466="","",IF(NOT($A466=$A465),IFERROR(IF(INDEX('40-15 SCALE LABEL INFO'!J$2:J$65,MATCH($A466,'40-15 SCALE LABEL INFO'!$A$2:$A$65,0))="","",INDEX('40-15 SCALE LABEL INFO'!J$2:J$65,MATCH($A466,'40-15 SCALE LABEL INFO'!$A$2:$A$65,0))),"not found"),IF(G465="not found","not found",IF(G465="","","ditto"))))</f>
        <v/>
      </c>
      <c r="H466" s="772" t="str">
        <f>IF($A466="","",IF(NOT($A466=$A465),IFERROR(IF(INDEX('40-15 SCALE LABEL INFO'!K$2:K$65,MATCH($A466,'40-15 SCALE LABEL INFO'!$A$2:$A$65,0))="","",INDEX('40-15 SCALE LABEL INFO'!K$2:K$65,MATCH($A466,'40-15 SCALE LABEL INFO'!$A$2:$A$65,0))),"not found"),IF(H465="not found","not found",IF(H465="","","ditto"))))</f>
        <v/>
      </c>
    </row>
    <row r="467" spans="1:8" x14ac:dyDescent="0.35">
      <c r="A467" s="699"/>
      <c r="B467" s="768"/>
      <c r="C467" s="768"/>
      <c r="D467" s="768"/>
      <c r="E467" s="775"/>
      <c r="F467" s="778" t="str">
        <f>IF($A467="","",IF(NOT($A467=$A466),IFERROR(IF(INDEX('40-15 SCALE LABEL INFO'!I$2:I$65,MATCH($A467,'40-15 SCALE LABEL INFO'!$A$2:$A$65,0))="","",INDEX('40-15 SCALE LABEL INFO'!I$2:I$65,MATCH($A467,'40-15 SCALE LABEL INFO'!$A$2:$A$65,0))),"not found"),IF(F466="not found","not found",IF(F466="","","ditto"))))</f>
        <v/>
      </c>
      <c r="G467" s="779" t="str">
        <f>IF($A467="","",IF(NOT($A467=$A466),IFERROR(IF(INDEX('40-15 SCALE LABEL INFO'!J$2:J$65,MATCH($A467,'40-15 SCALE LABEL INFO'!$A$2:$A$65,0))="","",INDEX('40-15 SCALE LABEL INFO'!J$2:J$65,MATCH($A467,'40-15 SCALE LABEL INFO'!$A$2:$A$65,0))),"not found"),IF(G466="not found","not found",IF(G466="","","ditto"))))</f>
        <v/>
      </c>
      <c r="H467" s="772" t="str">
        <f>IF($A467="","",IF(NOT($A467=$A466),IFERROR(IF(INDEX('40-15 SCALE LABEL INFO'!K$2:K$65,MATCH($A467,'40-15 SCALE LABEL INFO'!$A$2:$A$65,0))="","",INDEX('40-15 SCALE LABEL INFO'!K$2:K$65,MATCH($A467,'40-15 SCALE LABEL INFO'!$A$2:$A$65,0))),"not found"),IF(H466="not found","not found",IF(H466="","","ditto"))))</f>
        <v/>
      </c>
    </row>
    <row r="468" spans="1:8" x14ac:dyDescent="0.35">
      <c r="A468" s="699"/>
      <c r="B468" s="768"/>
      <c r="C468" s="768"/>
      <c r="D468" s="768"/>
      <c r="E468" s="775"/>
      <c r="F468" s="778" t="str">
        <f>IF($A468="","",IF(NOT($A468=$A467),IFERROR(IF(INDEX('40-15 SCALE LABEL INFO'!I$2:I$65,MATCH($A468,'40-15 SCALE LABEL INFO'!$A$2:$A$65,0))="","",INDEX('40-15 SCALE LABEL INFO'!I$2:I$65,MATCH($A468,'40-15 SCALE LABEL INFO'!$A$2:$A$65,0))),"not found"),IF(F467="not found","not found",IF(F467="","","ditto"))))</f>
        <v/>
      </c>
      <c r="G468" s="779" t="str">
        <f>IF($A468="","",IF(NOT($A468=$A467),IFERROR(IF(INDEX('40-15 SCALE LABEL INFO'!J$2:J$65,MATCH($A468,'40-15 SCALE LABEL INFO'!$A$2:$A$65,0))="","",INDEX('40-15 SCALE LABEL INFO'!J$2:J$65,MATCH($A468,'40-15 SCALE LABEL INFO'!$A$2:$A$65,0))),"not found"),IF(G467="not found","not found",IF(G467="","","ditto"))))</f>
        <v/>
      </c>
      <c r="H468" s="772" t="str">
        <f>IF($A468="","",IF(NOT($A468=$A467),IFERROR(IF(INDEX('40-15 SCALE LABEL INFO'!K$2:K$65,MATCH($A468,'40-15 SCALE LABEL INFO'!$A$2:$A$65,0))="","",INDEX('40-15 SCALE LABEL INFO'!K$2:K$65,MATCH($A468,'40-15 SCALE LABEL INFO'!$A$2:$A$65,0))),"not found"),IF(H467="not found","not found",IF(H467="","","ditto"))))</f>
        <v/>
      </c>
    </row>
    <row r="469" spans="1:8" x14ac:dyDescent="0.35">
      <c r="A469" s="699"/>
      <c r="B469" s="768"/>
      <c r="C469" s="768"/>
      <c r="D469" s="768"/>
      <c r="E469" s="775"/>
      <c r="F469" s="778" t="str">
        <f>IF($A469="","",IF(NOT($A469=$A468),IFERROR(IF(INDEX('40-15 SCALE LABEL INFO'!I$2:I$65,MATCH($A469,'40-15 SCALE LABEL INFO'!$A$2:$A$65,0))="","",INDEX('40-15 SCALE LABEL INFO'!I$2:I$65,MATCH($A469,'40-15 SCALE LABEL INFO'!$A$2:$A$65,0))),"not found"),IF(F468="not found","not found",IF(F468="","","ditto"))))</f>
        <v/>
      </c>
      <c r="G469" s="779" t="str">
        <f>IF($A469="","",IF(NOT($A469=$A468),IFERROR(IF(INDEX('40-15 SCALE LABEL INFO'!J$2:J$65,MATCH($A469,'40-15 SCALE LABEL INFO'!$A$2:$A$65,0))="","",INDEX('40-15 SCALE LABEL INFO'!J$2:J$65,MATCH($A469,'40-15 SCALE LABEL INFO'!$A$2:$A$65,0))),"not found"),IF(G468="not found","not found",IF(G468="","","ditto"))))</f>
        <v/>
      </c>
      <c r="H469" s="772" t="str">
        <f>IF($A469="","",IF(NOT($A469=$A468),IFERROR(IF(INDEX('40-15 SCALE LABEL INFO'!K$2:K$65,MATCH($A469,'40-15 SCALE LABEL INFO'!$A$2:$A$65,0))="","",INDEX('40-15 SCALE LABEL INFO'!K$2:K$65,MATCH($A469,'40-15 SCALE LABEL INFO'!$A$2:$A$65,0))),"not found"),IF(H468="not found","not found",IF(H468="","","ditto"))))</f>
        <v/>
      </c>
    </row>
    <row r="470" spans="1:8" x14ac:dyDescent="0.35">
      <c r="A470" s="699"/>
      <c r="B470" s="768"/>
      <c r="C470" s="768"/>
      <c r="D470" s="768"/>
      <c r="E470" s="775"/>
      <c r="F470" s="778" t="str">
        <f>IF($A470="","",IF(NOT($A470=$A469),IFERROR(IF(INDEX('40-15 SCALE LABEL INFO'!I$2:I$65,MATCH($A470,'40-15 SCALE LABEL INFO'!$A$2:$A$65,0))="","",INDEX('40-15 SCALE LABEL INFO'!I$2:I$65,MATCH($A470,'40-15 SCALE LABEL INFO'!$A$2:$A$65,0))),"not found"),IF(F469="not found","not found",IF(F469="","","ditto"))))</f>
        <v/>
      </c>
      <c r="G470" s="779" t="str">
        <f>IF($A470="","",IF(NOT($A470=$A469),IFERROR(IF(INDEX('40-15 SCALE LABEL INFO'!J$2:J$65,MATCH($A470,'40-15 SCALE LABEL INFO'!$A$2:$A$65,0))="","",INDEX('40-15 SCALE LABEL INFO'!J$2:J$65,MATCH($A470,'40-15 SCALE LABEL INFO'!$A$2:$A$65,0))),"not found"),IF(G469="not found","not found",IF(G469="","","ditto"))))</f>
        <v/>
      </c>
      <c r="H470" s="772" t="str">
        <f>IF($A470="","",IF(NOT($A470=$A469),IFERROR(IF(INDEX('40-15 SCALE LABEL INFO'!K$2:K$65,MATCH($A470,'40-15 SCALE LABEL INFO'!$A$2:$A$65,0))="","",INDEX('40-15 SCALE LABEL INFO'!K$2:K$65,MATCH($A470,'40-15 SCALE LABEL INFO'!$A$2:$A$65,0))),"not found"),IF(H469="not found","not found",IF(H469="","","ditto"))))</f>
        <v/>
      </c>
    </row>
    <row r="471" spans="1:8" x14ac:dyDescent="0.35">
      <c r="A471" s="699"/>
      <c r="B471" s="768"/>
      <c r="C471" s="768"/>
      <c r="D471" s="768"/>
      <c r="E471" s="775"/>
      <c r="F471" s="778" t="str">
        <f>IF($A471="","",IF(NOT($A471=$A470),IFERROR(IF(INDEX('40-15 SCALE LABEL INFO'!I$2:I$65,MATCH($A471,'40-15 SCALE LABEL INFO'!$A$2:$A$65,0))="","",INDEX('40-15 SCALE LABEL INFO'!I$2:I$65,MATCH($A471,'40-15 SCALE LABEL INFO'!$A$2:$A$65,0))),"not found"),IF(F470="not found","not found",IF(F470="","","ditto"))))</f>
        <v/>
      </c>
      <c r="G471" s="779" t="str">
        <f>IF($A471="","",IF(NOT($A471=$A470),IFERROR(IF(INDEX('40-15 SCALE LABEL INFO'!J$2:J$65,MATCH($A471,'40-15 SCALE LABEL INFO'!$A$2:$A$65,0))="","",INDEX('40-15 SCALE LABEL INFO'!J$2:J$65,MATCH($A471,'40-15 SCALE LABEL INFO'!$A$2:$A$65,0))),"not found"),IF(G470="not found","not found",IF(G470="","","ditto"))))</f>
        <v/>
      </c>
      <c r="H471" s="772" t="str">
        <f>IF($A471="","",IF(NOT($A471=$A470),IFERROR(IF(INDEX('40-15 SCALE LABEL INFO'!K$2:K$65,MATCH($A471,'40-15 SCALE LABEL INFO'!$A$2:$A$65,0))="","",INDEX('40-15 SCALE LABEL INFO'!K$2:K$65,MATCH($A471,'40-15 SCALE LABEL INFO'!$A$2:$A$65,0))),"not found"),IF(H470="not found","not found",IF(H470="","","ditto"))))</f>
        <v/>
      </c>
    </row>
    <row r="472" spans="1:8" x14ac:dyDescent="0.35">
      <c r="A472" s="699"/>
      <c r="B472" s="768"/>
      <c r="C472" s="768"/>
      <c r="D472" s="768"/>
      <c r="E472" s="775"/>
      <c r="F472" s="778" t="str">
        <f>IF($A472="","",IF(NOT($A472=$A471),IFERROR(IF(INDEX('40-15 SCALE LABEL INFO'!I$2:I$65,MATCH($A472,'40-15 SCALE LABEL INFO'!$A$2:$A$65,0))="","",INDEX('40-15 SCALE LABEL INFO'!I$2:I$65,MATCH($A472,'40-15 SCALE LABEL INFO'!$A$2:$A$65,0))),"not found"),IF(F471="not found","not found",IF(F471="","","ditto"))))</f>
        <v/>
      </c>
      <c r="G472" s="779" t="str">
        <f>IF($A472="","",IF(NOT($A472=$A471),IFERROR(IF(INDEX('40-15 SCALE LABEL INFO'!J$2:J$65,MATCH($A472,'40-15 SCALE LABEL INFO'!$A$2:$A$65,0))="","",INDEX('40-15 SCALE LABEL INFO'!J$2:J$65,MATCH($A472,'40-15 SCALE LABEL INFO'!$A$2:$A$65,0))),"not found"),IF(G471="not found","not found",IF(G471="","","ditto"))))</f>
        <v/>
      </c>
      <c r="H472" s="772" t="str">
        <f>IF($A472="","",IF(NOT($A472=$A471),IFERROR(IF(INDEX('40-15 SCALE LABEL INFO'!K$2:K$65,MATCH($A472,'40-15 SCALE LABEL INFO'!$A$2:$A$65,0))="","",INDEX('40-15 SCALE LABEL INFO'!K$2:K$65,MATCH($A472,'40-15 SCALE LABEL INFO'!$A$2:$A$65,0))),"not found"),IF(H471="not found","not found",IF(H471="","","ditto"))))</f>
        <v/>
      </c>
    </row>
    <row r="473" spans="1:8" x14ac:dyDescent="0.35">
      <c r="A473" s="699"/>
      <c r="B473" s="768"/>
      <c r="C473" s="768"/>
      <c r="D473" s="768"/>
      <c r="E473" s="775"/>
      <c r="F473" s="778" t="str">
        <f>IF($A473="","",IF(NOT($A473=$A472),IFERROR(IF(INDEX('40-15 SCALE LABEL INFO'!I$2:I$65,MATCH($A473,'40-15 SCALE LABEL INFO'!$A$2:$A$65,0))="","",INDEX('40-15 SCALE LABEL INFO'!I$2:I$65,MATCH($A473,'40-15 SCALE LABEL INFO'!$A$2:$A$65,0))),"not found"),IF(F472="not found","not found",IF(F472="","","ditto"))))</f>
        <v/>
      </c>
      <c r="G473" s="779" t="str">
        <f>IF($A473="","",IF(NOT($A473=$A472),IFERROR(IF(INDEX('40-15 SCALE LABEL INFO'!J$2:J$65,MATCH($A473,'40-15 SCALE LABEL INFO'!$A$2:$A$65,0))="","",INDEX('40-15 SCALE LABEL INFO'!J$2:J$65,MATCH($A473,'40-15 SCALE LABEL INFO'!$A$2:$A$65,0))),"not found"),IF(G472="not found","not found",IF(G472="","","ditto"))))</f>
        <v/>
      </c>
      <c r="H473" s="772" t="str">
        <f>IF($A473="","",IF(NOT($A473=$A472),IFERROR(IF(INDEX('40-15 SCALE LABEL INFO'!K$2:K$65,MATCH($A473,'40-15 SCALE LABEL INFO'!$A$2:$A$65,0))="","",INDEX('40-15 SCALE LABEL INFO'!K$2:K$65,MATCH($A473,'40-15 SCALE LABEL INFO'!$A$2:$A$65,0))),"not found"),IF(H472="not found","not found",IF(H472="","","ditto"))))</f>
        <v/>
      </c>
    </row>
    <row r="474" spans="1:8" x14ac:dyDescent="0.35">
      <c r="A474" s="699"/>
      <c r="B474" s="768"/>
      <c r="C474" s="768"/>
      <c r="D474" s="768"/>
      <c r="E474" s="775"/>
      <c r="F474" s="778" t="str">
        <f>IF($A474="","",IF(NOT($A474=$A473),IFERROR(IF(INDEX('40-15 SCALE LABEL INFO'!I$2:I$65,MATCH($A474,'40-15 SCALE LABEL INFO'!$A$2:$A$65,0))="","",INDEX('40-15 SCALE LABEL INFO'!I$2:I$65,MATCH($A474,'40-15 SCALE LABEL INFO'!$A$2:$A$65,0))),"not found"),IF(F473="not found","not found",IF(F473="","","ditto"))))</f>
        <v/>
      </c>
      <c r="G474" s="779" t="str">
        <f>IF($A474="","",IF(NOT($A474=$A473),IFERROR(IF(INDEX('40-15 SCALE LABEL INFO'!J$2:J$65,MATCH($A474,'40-15 SCALE LABEL INFO'!$A$2:$A$65,0))="","",INDEX('40-15 SCALE LABEL INFO'!J$2:J$65,MATCH($A474,'40-15 SCALE LABEL INFO'!$A$2:$A$65,0))),"not found"),IF(G473="not found","not found",IF(G473="","","ditto"))))</f>
        <v/>
      </c>
      <c r="H474" s="772" t="str">
        <f>IF($A474="","",IF(NOT($A474=$A473),IFERROR(IF(INDEX('40-15 SCALE LABEL INFO'!K$2:K$65,MATCH($A474,'40-15 SCALE LABEL INFO'!$A$2:$A$65,0))="","",INDEX('40-15 SCALE LABEL INFO'!K$2:K$65,MATCH($A474,'40-15 SCALE LABEL INFO'!$A$2:$A$65,0))),"not found"),IF(H473="not found","not found",IF(H473="","","ditto"))))</f>
        <v/>
      </c>
    </row>
    <row r="475" spans="1:8" x14ac:dyDescent="0.35">
      <c r="A475" s="699"/>
      <c r="B475" s="768"/>
      <c r="C475" s="768"/>
      <c r="D475" s="768"/>
      <c r="E475" s="775"/>
      <c r="F475" s="778" t="str">
        <f>IF($A475="","",IF(NOT($A475=$A474),IFERROR(IF(INDEX('40-15 SCALE LABEL INFO'!I$2:I$65,MATCH($A475,'40-15 SCALE LABEL INFO'!$A$2:$A$65,0))="","",INDEX('40-15 SCALE LABEL INFO'!I$2:I$65,MATCH($A475,'40-15 SCALE LABEL INFO'!$A$2:$A$65,0))),"not found"),IF(F474="not found","not found",IF(F474="","","ditto"))))</f>
        <v/>
      </c>
      <c r="G475" s="779" t="str">
        <f>IF($A475="","",IF(NOT($A475=$A474),IFERROR(IF(INDEX('40-15 SCALE LABEL INFO'!J$2:J$65,MATCH($A475,'40-15 SCALE LABEL INFO'!$A$2:$A$65,0))="","",INDEX('40-15 SCALE LABEL INFO'!J$2:J$65,MATCH($A475,'40-15 SCALE LABEL INFO'!$A$2:$A$65,0))),"not found"),IF(G474="not found","not found",IF(G474="","","ditto"))))</f>
        <v/>
      </c>
      <c r="H475" s="772" t="str">
        <f>IF($A475="","",IF(NOT($A475=$A474),IFERROR(IF(INDEX('40-15 SCALE LABEL INFO'!K$2:K$65,MATCH($A475,'40-15 SCALE LABEL INFO'!$A$2:$A$65,0))="","",INDEX('40-15 SCALE LABEL INFO'!K$2:K$65,MATCH($A475,'40-15 SCALE LABEL INFO'!$A$2:$A$65,0))),"not found"),IF(H474="not found","not found",IF(H474="","","ditto"))))</f>
        <v/>
      </c>
    </row>
    <row r="476" spans="1:8" x14ac:dyDescent="0.35">
      <c r="A476" s="699"/>
      <c r="B476" s="768"/>
      <c r="C476" s="768"/>
      <c r="D476" s="768"/>
      <c r="E476" s="775"/>
      <c r="F476" s="778" t="str">
        <f>IF($A476="","",IF(NOT($A476=$A475),IFERROR(IF(INDEX('40-15 SCALE LABEL INFO'!I$2:I$65,MATCH($A476,'40-15 SCALE LABEL INFO'!$A$2:$A$65,0))="","",INDEX('40-15 SCALE LABEL INFO'!I$2:I$65,MATCH($A476,'40-15 SCALE LABEL INFO'!$A$2:$A$65,0))),"not found"),IF(F475="not found","not found",IF(F475="","","ditto"))))</f>
        <v/>
      </c>
      <c r="G476" s="779" t="str">
        <f>IF($A476="","",IF(NOT($A476=$A475),IFERROR(IF(INDEX('40-15 SCALE LABEL INFO'!J$2:J$65,MATCH($A476,'40-15 SCALE LABEL INFO'!$A$2:$A$65,0))="","",INDEX('40-15 SCALE LABEL INFO'!J$2:J$65,MATCH($A476,'40-15 SCALE LABEL INFO'!$A$2:$A$65,0))),"not found"),IF(G475="not found","not found",IF(G475="","","ditto"))))</f>
        <v/>
      </c>
      <c r="H476" s="772" t="str">
        <f>IF($A476="","",IF(NOT($A476=$A475),IFERROR(IF(INDEX('40-15 SCALE LABEL INFO'!K$2:K$65,MATCH($A476,'40-15 SCALE LABEL INFO'!$A$2:$A$65,0))="","",INDEX('40-15 SCALE LABEL INFO'!K$2:K$65,MATCH($A476,'40-15 SCALE LABEL INFO'!$A$2:$A$65,0))),"not found"),IF(H475="not found","not found",IF(H475="","","ditto"))))</f>
        <v/>
      </c>
    </row>
    <row r="477" spans="1:8" x14ac:dyDescent="0.35">
      <c r="A477" s="699"/>
      <c r="B477" s="768"/>
      <c r="C477" s="768"/>
      <c r="D477" s="768"/>
      <c r="E477" s="775"/>
      <c r="F477" s="778" t="str">
        <f>IF($A477="","",IF(NOT($A477=$A476),IFERROR(IF(INDEX('40-15 SCALE LABEL INFO'!I$2:I$65,MATCH($A477,'40-15 SCALE LABEL INFO'!$A$2:$A$65,0))="","",INDEX('40-15 SCALE LABEL INFO'!I$2:I$65,MATCH($A477,'40-15 SCALE LABEL INFO'!$A$2:$A$65,0))),"not found"),IF(F476="not found","not found",IF(F476="","","ditto"))))</f>
        <v/>
      </c>
      <c r="G477" s="779" t="str">
        <f>IF($A477="","",IF(NOT($A477=$A476),IFERROR(IF(INDEX('40-15 SCALE LABEL INFO'!J$2:J$65,MATCH($A477,'40-15 SCALE LABEL INFO'!$A$2:$A$65,0))="","",INDEX('40-15 SCALE LABEL INFO'!J$2:J$65,MATCH($A477,'40-15 SCALE LABEL INFO'!$A$2:$A$65,0))),"not found"),IF(G476="not found","not found",IF(G476="","","ditto"))))</f>
        <v/>
      </c>
      <c r="H477" s="772" t="str">
        <f>IF($A477="","",IF(NOT($A477=$A476),IFERROR(IF(INDEX('40-15 SCALE LABEL INFO'!K$2:K$65,MATCH($A477,'40-15 SCALE LABEL INFO'!$A$2:$A$65,0))="","",INDEX('40-15 SCALE LABEL INFO'!K$2:K$65,MATCH($A477,'40-15 SCALE LABEL INFO'!$A$2:$A$65,0))),"not found"),IF(H476="not found","not found",IF(H476="","","ditto"))))</f>
        <v/>
      </c>
    </row>
    <row r="478" spans="1:8" x14ac:dyDescent="0.35">
      <c r="A478" s="699"/>
      <c r="B478" s="768"/>
      <c r="C478" s="768"/>
      <c r="D478" s="768"/>
      <c r="E478" s="775"/>
      <c r="F478" s="778" t="str">
        <f>IF($A478="","",IF(NOT($A478=$A477),IFERROR(IF(INDEX('40-15 SCALE LABEL INFO'!I$2:I$65,MATCH($A478,'40-15 SCALE LABEL INFO'!$A$2:$A$65,0))="","",INDEX('40-15 SCALE LABEL INFO'!I$2:I$65,MATCH($A478,'40-15 SCALE LABEL INFO'!$A$2:$A$65,0))),"not found"),IF(F477="not found","not found",IF(F477="","","ditto"))))</f>
        <v/>
      </c>
      <c r="G478" s="779" t="str">
        <f>IF($A478="","",IF(NOT($A478=$A477),IFERROR(IF(INDEX('40-15 SCALE LABEL INFO'!J$2:J$65,MATCH($A478,'40-15 SCALE LABEL INFO'!$A$2:$A$65,0))="","",INDEX('40-15 SCALE LABEL INFO'!J$2:J$65,MATCH($A478,'40-15 SCALE LABEL INFO'!$A$2:$A$65,0))),"not found"),IF(G477="not found","not found",IF(G477="","","ditto"))))</f>
        <v/>
      </c>
      <c r="H478" s="772" t="str">
        <f>IF($A478="","",IF(NOT($A478=$A477),IFERROR(IF(INDEX('40-15 SCALE LABEL INFO'!K$2:K$65,MATCH($A478,'40-15 SCALE LABEL INFO'!$A$2:$A$65,0))="","",INDEX('40-15 SCALE LABEL INFO'!K$2:K$65,MATCH($A478,'40-15 SCALE LABEL INFO'!$A$2:$A$65,0))),"not found"),IF(H477="not found","not found",IF(H477="","","ditto"))))</f>
        <v/>
      </c>
    </row>
    <row r="479" spans="1:8" x14ac:dyDescent="0.35">
      <c r="A479" s="699"/>
      <c r="B479" s="768"/>
      <c r="C479" s="768"/>
      <c r="D479" s="768"/>
      <c r="E479" s="775"/>
      <c r="F479" s="778" t="str">
        <f>IF($A479="","",IF(NOT($A479=$A478),IFERROR(IF(INDEX('40-15 SCALE LABEL INFO'!I$2:I$65,MATCH($A479,'40-15 SCALE LABEL INFO'!$A$2:$A$65,0))="","",INDEX('40-15 SCALE LABEL INFO'!I$2:I$65,MATCH($A479,'40-15 SCALE LABEL INFO'!$A$2:$A$65,0))),"not found"),IF(F478="not found","not found",IF(F478="","","ditto"))))</f>
        <v/>
      </c>
      <c r="G479" s="779" t="str">
        <f>IF($A479="","",IF(NOT($A479=$A478),IFERROR(IF(INDEX('40-15 SCALE LABEL INFO'!J$2:J$65,MATCH($A479,'40-15 SCALE LABEL INFO'!$A$2:$A$65,0))="","",INDEX('40-15 SCALE LABEL INFO'!J$2:J$65,MATCH($A479,'40-15 SCALE LABEL INFO'!$A$2:$A$65,0))),"not found"),IF(G478="not found","not found",IF(G478="","","ditto"))))</f>
        <v/>
      </c>
      <c r="H479" s="772" t="str">
        <f>IF($A479="","",IF(NOT($A479=$A478),IFERROR(IF(INDEX('40-15 SCALE LABEL INFO'!K$2:K$65,MATCH($A479,'40-15 SCALE LABEL INFO'!$A$2:$A$65,0))="","",INDEX('40-15 SCALE LABEL INFO'!K$2:K$65,MATCH($A479,'40-15 SCALE LABEL INFO'!$A$2:$A$65,0))),"not found"),IF(H478="not found","not found",IF(H478="","","ditto"))))</f>
        <v/>
      </c>
    </row>
    <row r="480" spans="1:8" x14ac:dyDescent="0.35">
      <c r="A480" s="699"/>
      <c r="B480" s="768"/>
      <c r="C480" s="768"/>
      <c r="D480" s="768"/>
      <c r="E480" s="775"/>
      <c r="F480" s="778" t="str">
        <f>IF($A480="","",IF(NOT($A480=$A479),IFERROR(IF(INDEX('40-15 SCALE LABEL INFO'!I$2:I$65,MATCH($A480,'40-15 SCALE LABEL INFO'!$A$2:$A$65,0))="","",INDEX('40-15 SCALE LABEL INFO'!I$2:I$65,MATCH($A480,'40-15 SCALE LABEL INFO'!$A$2:$A$65,0))),"not found"),IF(F479="not found","not found",IF(F479="","","ditto"))))</f>
        <v/>
      </c>
      <c r="G480" s="779" t="str">
        <f>IF($A480="","",IF(NOT($A480=$A479),IFERROR(IF(INDEX('40-15 SCALE LABEL INFO'!J$2:J$65,MATCH($A480,'40-15 SCALE LABEL INFO'!$A$2:$A$65,0))="","",INDEX('40-15 SCALE LABEL INFO'!J$2:J$65,MATCH($A480,'40-15 SCALE LABEL INFO'!$A$2:$A$65,0))),"not found"),IF(G479="not found","not found",IF(G479="","","ditto"))))</f>
        <v/>
      </c>
      <c r="H480" s="772" t="str">
        <f>IF($A480="","",IF(NOT($A480=$A479),IFERROR(IF(INDEX('40-15 SCALE LABEL INFO'!K$2:K$65,MATCH($A480,'40-15 SCALE LABEL INFO'!$A$2:$A$65,0))="","",INDEX('40-15 SCALE LABEL INFO'!K$2:K$65,MATCH($A480,'40-15 SCALE LABEL INFO'!$A$2:$A$65,0))),"not found"),IF(H479="not found","not found",IF(H479="","","ditto"))))</f>
        <v/>
      </c>
    </row>
    <row r="481" spans="1:8" x14ac:dyDescent="0.35">
      <c r="A481" s="699"/>
      <c r="B481" s="768"/>
      <c r="C481" s="768"/>
      <c r="D481" s="768"/>
      <c r="E481" s="775"/>
      <c r="F481" s="778" t="str">
        <f>IF($A481="","",IF(NOT($A481=$A480),IFERROR(IF(INDEX('40-15 SCALE LABEL INFO'!I$2:I$65,MATCH($A481,'40-15 SCALE LABEL INFO'!$A$2:$A$65,0))="","",INDEX('40-15 SCALE LABEL INFO'!I$2:I$65,MATCH($A481,'40-15 SCALE LABEL INFO'!$A$2:$A$65,0))),"not found"),IF(F480="not found","not found",IF(F480="","","ditto"))))</f>
        <v/>
      </c>
      <c r="G481" s="779" t="str">
        <f>IF($A481="","",IF(NOT($A481=$A480),IFERROR(IF(INDEX('40-15 SCALE LABEL INFO'!J$2:J$65,MATCH($A481,'40-15 SCALE LABEL INFO'!$A$2:$A$65,0))="","",INDEX('40-15 SCALE LABEL INFO'!J$2:J$65,MATCH($A481,'40-15 SCALE LABEL INFO'!$A$2:$A$65,0))),"not found"),IF(G480="not found","not found",IF(G480="","","ditto"))))</f>
        <v/>
      </c>
      <c r="H481" s="772" t="str">
        <f>IF($A481="","",IF(NOT($A481=$A480),IFERROR(IF(INDEX('40-15 SCALE LABEL INFO'!K$2:K$65,MATCH($A481,'40-15 SCALE LABEL INFO'!$A$2:$A$65,0))="","",INDEX('40-15 SCALE LABEL INFO'!K$2:K$65,MATCH($A481,'40-15 SCALE LABEL INFO'!$A$2:$A$65,0))),"not found"),IF(H480="not found","not found",IF(H480="","","ditto"))))</f>
        <v/>
      </c>
    </row>
    <row r="482" spans="1:8" x14ac:dyDescent="0.35">
      <c r="A482" s="699"/>
      <c r="B482" s="768"/>
      <c r="C482" s="768"/>
      <c r="D482" s="768"/>
      <c r="E482" s="775"/>
      <c r="F482" s="778" t="str">
        <f>IF($A482="","",IF(NOT($A482=$A481),IFERROR(IF(INDEX('40-15 SCALE LABEL INFO'!I$2:I$65,MATCH($A482,'40-15 SCALE LABEL INFO'!$A$2:$A$65,0))="","",INDEX('40-15 SCALE LABEL INFO'!I$2:I$65,MATCH($A482,'40-15 SCALE LABEL INFO'!$A$2:$A$65,0))),"not found"),IF(F481="not found","not found",IF(F481="","","ditto"))))</f>
        <v/>
      </c>
      <c r="G482" s="779" t="str">
        <f>IF($A482="","",IF(NOT($A482=$A481),IFERROR(IF(INDEX('40-15 SCALE LABEL INFO'!J$2:J$65,MATCH($A482,'40-15 SCALE LABEL INFO'!$A$2:$A$65,0))="","",INDEX('40-15 SCALE LABEL INFO'!J$2:J$65,MATCH($A482,'40-15 SCALE LABEL INFO'!$A$2:$A$65,0))),"not found"),IF(G481="not found","not found",IF(G481="","","ditto"))))</f>
        <v/>
      </c>
      <c r="H482" s="772" t="str">
        <f>IF($A482="","",IF(NOT($A482=$A481),IFERROR(IF(INDEX('40-15 SCALE LABEL INFO'!K$2:K$65,MATCH($A482,'40-15 SCALE LABEL INFO'!$A$2:$A$65,0))="","",INDEX('40-15 SCALE LABEL INFO'!K$2:K$65,MATCH($A482,'40-15 SCALE LABEL INFO'!$A$2:$A$65,0))),"not found"),IF(H481="not found","not found",IF(H481="","","ditto"))))</f>
        <v/>
      </c>
    </row>
    <row r="483" spans="1:8" x14ac:dyDescent="0.35">
      <c r="A483" s="699"/>
      <c r="B483" s="768"/>
      <c r="C483" s="768"/>
      <c r="D483" s="768"/>
      <c r="E483" s="775"/>
      <c r="F483" s="778" t="str">
        <f>IF($A483="","",IF(NOT($A483=$A482),IFERROR(IF(INDEX('40-15 SCALE LABEL INFO'!I$2:I$65,MATCH($A483,'40-15 SCALE LABEL INFO'!$A$2:$A$65,0))="","",INDEX('40-15 SCALE LABEL INFO'!I$2:I$65,MATCH($A483,'40-15 SCALE LABEL INFO'!$A$2:$A$65,0))),"not found"),IF(F482="not found","not found",IF(F482="","","ditto"))))</f>
        <v/>
      </c>
      <c r="G483" s="779" t="str">
        <f>IF($A483="","",IF(NOT($A483=$A482),IFERROR(IF(INDEX('40-15 SCALE LABEL INFO'!J$2:J$65,MATCH($A483,'40-15 SCALE LABEL INFO'!$A$2:$A$65,0))="","",INDEX('40-15 SCALE LABEL INFO'!J$2:J$65,MATCH($A483,'40-15 SCALE LABEL INFO'!$A$2:$A$65,0))),"not found"),IF(G482="not found","not found",IF(G482="","","ditto"))))</f>
        <v/>
      </c>
      <c r="H483" s="772" t="str">
        <f>IF($A483="","",IF(NOT($A483=$A482),IFERROR(IF(INDEX('40-15 SCALE LABEL INFO'!K$2:K$65,MATCH($A483,'40-15 SCALE LABEL INFO'!$A$2:$A$65,0))="","",INDEX('40-15 SCALE LABEL INFO'!K$2:K$65,MATCH($A483,'40-15 SCALE LABEL INFO'!$A$2:$A$65,0))),"not found"),IF(H482="not found","not found",IF(H482="","","ditto"))))</f>
        <v/>
      </c>
    </row>
    <row r="484" spans="1:8" x14ac:dyDescent="0.35">
      <c r="A484" s="699"/>
      <c r="B484" s="768"/>
      <c r="C484" s="768"/>
      <c r="D484" s="768"/>
      <c r="E484" s="775"/>
      <c r="F484" s="778" t="str">
        <f>IF($A484="","",IF(NOT($A484=$A483),IFERROR(IF(INDEX('40-15 SCALE LABEL INFO'!I$2:I$65,MATCH($A484,'40-15 SCALE LABEL INFO'!$A$2:$A$65,0))="","",INDEX('40-15 SCALE LABEL INFO'!I$2:I$65,MATCH($A484,'40-15 SCALE LABEL INFO'!$A$2:$A$65,0))),"not found"),IF(F483="not found","not found",IF(F483="","","ditto"))))</f>
        <v/>
      </c>
      <c r="G484" s="779" t="str">
        <f>IF($A484="","",IF(NOT($A484=$A483),IFERROR(IF(INDEX('40-15 SCALE LABEL INFO'!J$2:J$65,MATCH($A484,'40-15 SCALE LABEL INFO'!$A$2:$A$65,0))="","",INDEX('40-15 SCALE LABEL INFO'!J$2:J$65,MATCH($A484,'40-15 SCALE LABEL INFO'!$A$2:$A$65,0))),"not found"),IF(G483="not found","not found",IF(G483="","","ditto"))))</f>
        <v/>
      </c>
      <c r="H484" s="772" t="str">
        <f>IF($A484="","",IF(NOT($A484=$A483),IFERROR(IF(INDEX('40-15 SCALE LABEL INFO'!K$2:K$65,MATCH($A484,'40-15 SCALE LABEL INFO'!$A$2:$A$65,0))="","",INDEX('40-15 SCALE LABEL INFO'!K$2:K$65,MATCH($A484,'40-15 SCALE LABEL INFO'!$A$2:$A$65,0))),"not found"),IF(H483="not found","not found",IF(H483="","","ditto"))))</f>
        <v/>
      </c>
    </row>
    <row r="485" spans="1:8" x14ac:dyDescent="0.35">
      <c r="A485" s="699"/>
      <c r="B485" s="768"/>
      <c r="C485" s="768"/>
      <c r="D485" s="768"/>
      <c r="E485" s="775"/>
      <c r="F485" s="778" t="str">
        <f>IF($A485="","",IF(NOT($A485=$A484),IFERROR(IF(INDEX('40-15 SCALE LABEL INFO'!I$2:I$65,MATCH($A485,'40-15 SCALE LABEL INFO'!$A$2:$A$65,0))="","",INDEX('40-15 SCALE LABEL INFO'!I$2:I$65,MATCH($A485,'40-15 SCALE LABEL INFO'!$A$2:$A$65,0))),"not found"),IF(F484="not found","not found",IF(F484="","","ditto"))))</f>
        <v/>
      </c>
      <c r="G485" s="779" t="str">
        <f>IF($A485="","",IF(NOT($A485=$A484),IFERROR(IF(INDEX('40-15 SCALE LABEL INFO'!J$2:J$65,MATCH($A485,'40-15 SCALE LABEL INFO'!$A$2:$A$65,0))="","",INDEX('40-15 SCALE LABEL INFO'!J$2:J$65,MATCH($A485,'40-15 SCALE LABEL INFO'!$A$2:$A$65,0))),"not found"),IF(G484="not found","not found",IF(G484="","","ditto"))))</f>
        <v/>
      </c>
      <c r="H485" s="772" t="str">
        <f>IF($A485="","",IF(NOT($A485=$A484),IFERROR(IF(INDEX('40-15 SCALE LABEL INFO'!K$2:K$65,MATCH($A485,'40-15 SCALE LABEL INFO'!$A$2:$A$65,0))="","",INDEX('40-15 SCALE LABEL INFO'!K$2:K$65,MATCH($A485,'40-15 SCALE LABEL INFO'!$A$2:$A$65,0))),"not found"),IF(H484="not found","not found",IF(H484="","","ditto"))))</f>
        <v/>
      </c>
    </row>
    <row r="486" spans="1:8" x14ac:dyDescent="0.35">
      <c r="A486" s="699"/>
      <c r="B486" s="768"/>
      <c r="C486" s="768"/>
      <c r="D486" s="768"/>
      <c r="E486" s="775"/>
      <c r="F486" s="778" t="str">
        <f>IF($A486="","",IF(NOT($A486=$A485),IFERROR(IF(INDEX('40-15 SCALE LABEL INFO'!I$2:I$65,MATCH($A486,'40-15 SCALE LABEL INFO'!$A$2:$A$65,0))="","",INDEX('40-15 SCALE LABEL INFO'!I$2:I$65,MATCH($A486,'40-15 SCALE LABEL INFO'!$A$2:$A$65,0))),"not found"),IF(F485="not found","not found",IF(F485="","","ditto"))))</f>
        <v/>
      </c>
      <c r="G486" s="779" t="str">
        <f>IF($A486="","",IF(NOT($A486=$A485),IFERROR(IF(INDEX('40-15 SCALE LABEL INFO'!J$2:J$65,MATCH($A486,'40-15 SCALE LABEL INFO'!$A$2:$A$65,0))="","",INDEX('40-15 SCALE LABEL INFO'!J$2:J$65,MATCH($A486,'40-15 SCALE LABEL INFO'!$A$2:$A$65,0))),"not found"),IF(G485="not found","not found",IF(G485="","","ditto"))))</f>
        <v/>
      </c>
      <c r="H486" s="772" t="str">
        <f>IF($A486="","",IF(NOT($A486=$A485),IFERROR(IF(INDEX('40-15 SCALE LABEL INFO'!K$2:K$65,MATCH($A486,'40-15 SCALE LABEL INFO'!$A$2:$A$65,0))="","",INDEX('40-15 SCALE LABEL INFO'!K$2:K$65,MATCH($A486,'40-15 SCALE LABEL INFO'!$A$2:$A$65,0))),"not found"),IF(H485="not found","not found",IF(H485="","","ditto"))))</f>
        <v/>
      </c>
    </row>
    <row r="487" spans="1:8" x14ac:dyDescent="0.35">
      <c r="A487" s="699"/>
      <c r="B487" s="768"/>
      <c r="C487" s="768"/>
      <c r="D487" s="768"/>
      <c r="E487" s="775"/>
      <c r="F487" s="778" t="str">
        <f>IF($A487="","",IF(NOT($A487=$A486),IFERROR(IF(INDEX('40-15 SCALE LABEL INFO'!I$2:I$65,MATCH($A487,'40-15 SCALE LABEL INFO'!$A$2:$A$65,0))="","",INDEX('40-15 SCALE LABEL INFO'!I$2:I$65,MATCH($A487,'40-15 SCALE LABEL INFO'!$A$2:$A$65,0))),"not found"),IF(F486="not found","not found",IF(F486="","","ditto"))))</f>
        <v/>
      </c>
      <c r="G487" s="779" t="str">
        <f>IF($A487="","",IF(NOT($A487=$A486),IFERROR(IF(INDEX('40-15 SCALE LABEL INFO'!J$2:J$65,MATCH($A487,'40-15 SCALE LABEL INFO'!$A$2:$A$65,0))="","",INDEX('40-15 SCALE LABEL INFO'!J$2:J$65,MATCH($A487,'40-15 SCALE LABEL INFO'!$A$2:$A$65,0))),"not found"),IF(G486="not found","not found",IF(G486="","","ditto"))))</f>
        <v/>
      </c>
      <c r="H487" s="772" t="str">
        <f>IF($A487="","",IF(NOT($A487=$A486),IFERROR(IF(INDEX('40-15 SCALE LABEL INFO'!K$2:K$65,MATCH($A487,'40-15 SCALE LABEL INFO'!$A$2:$A$65,0))="","",INDEX('40-15 SCALE LABEL INFO'!K$2:K$65,MATCH($A487,'40-15 SCALE LABEL INFO'!$A$2:$A$65,0))),"not found"),IF(H486="not found","not found",IF(H486="","","ditto"))))</f>
        <v/>
      </c>
    </row>
    <row r="488" spans="1:8" x14ac:dyDescent="0.35">
      <c r="A488" s="699"/>
      <c r="B488" s="768"/>
      <c r="C488" s="768"/>
      <c r="D488" s="768"/>
      <c r="E488" s="775"/>
      <c r="F488" s="778" t="str">
        <f>IF($A488="","",IF(NOT($A488=$A487),IFERROR(IF(INDEX('40-15 SCALE LABEL INFO'!I$2:I$65,MATCH($A488,'40-15 SCALE LABEL INFO'!$A$2:$A$65,0))="","",INDEX('40-15 SCALE LABEL INFO'!I$2:I$65,MATCH($A488,'40-15 SCALE LABEL INFO'!$A$2:$A$65,0))),"not found"),IF(F487="not found","not found",IF(F487="","","ditto"))))</f>
        <v/>
      </c>
      <c r="G488" s="779" t="str">
        <f>IF($A488="","",IF(NOT($A488=$A487),IFERROR(IF(INDEX('40-15 SCALE LABEL INFO'!J$2:J$65,MATCH($A488,'40-15 SCALE LABEL INFO'!$A$2:$A$65,0))="","",INDEX('40-15 SCALE LABEL INFO'!J$2:J$65,MATCH($A488,'40-15 SCALE LABEL INFO'!$A$2:$A$65,0))),"not found"),IF(G487="not found","not found",IF(G487="","","ditto"))))</f>
        <v/>
      </c>
      <c r="H488" s="772" t="str">
        <f>IF($A488="","",IF(NOT($A488=$A487),IFERROR(IF(INDEX('40-15 SCALE LABEL INFO'!K$2:K$65,MATCH($A488,'40-15 SCALE LABEL INFO'!$A$2:$A$65,0))="","",INDEX('40-15 SCALE LABEL INFO'!K$2:K$65,MATCH($A488,'40-15 SCALE LABEL INFO'!$A$2:$A$65,0))),"not found"),IF(H487="not found","not found",IF(H487="","","ditto"))))</f>
        <v/>
      </c>
    </row>
    <row r="489" spans="1:8" x14ac:dyDescent="0.35">
      <c r="A489" s="699"/>
      <c r="B489" s="768"/>
      <c r="C489" s="768"/>
      <c r="D489" s="768"/>
      <c r="E489" s="775"/>
      <c r="F489" s="778" t="str">
        <f>IF($A489="","",IF(NOT($A489=$A488),IFERROR(IF(INDEX('40-15 SCALE LABEL INFO'!I$2:I$65,MATCH($A489,'40-15 SCALE LABEL INFO'!$A$2:$A$65,0))="","",INDEX('40-15 SCALE LABEL INFO'!I$2:I$65,MATCH($A489,'40-15 SCALE LABEL INFO'!$A$2:$A$65,0))),"not found"),IF(F488="not found","not found",IF(F488="","","ditto"))))</f>
        <v/>
      </c>
      <c r="G489" s="779" t="str">
        <f>IF($A489="","",IF(NOT($A489=$A488),IFERROR(IF(INDEX('40-15 SCALE LABEL INFO'!J$2:J$65,MATCH($A489,'40-15 SCALE LABEL INFO'!$A$2:$A$65,0))="","",INDEX('40-15 SCALE LABEL INFO'!J$2:J$65,MATCH($A489,'40-15 SCALE LABEL INFO'!$A$2:$A$65,0))),"not found"),IF(G488="not found","not found",IF(G488="","","ditto"))))</f>
        <v/>
      </c>
      <c r="H489" s="772" t="str">
        <f>IF($A489="","",IF(NOT($A489=$A488),IFERROR(IF(INDEX('40-15 SCALE LABEL INFO'!K$2:K$65,MATCH($A489,'40-15 SCALE LABEL INFO'!$A$2:$A$65,0))="","",INDEX('40-15 SCALE LABEL INFO'!K$2:K$65,MATCH($A489,'40-15 SCALE LABEL INFO'!$A$2:$A$65,0))),"not found"),IF(H488="not found","not found",IF(H488="","","ditto"))))</f>
        <v/>
      </c>
    </row>
    <row r="490" spans="1:8" x14ac:dyDescent="0.35">
      <c r="A490" s="699"/>
      <c r="B490" s="768"/>
      <c r="C490" s="768"/>
      <c r="D490" s="768"/>
      <c r="E490" s="775"/>
      <c r="F490" s="778" t="str">
        <f>IF($A490="","",IF(NOT($A490=$A489),IFERROR(IF(INDEX('40-15 SCALE LABEL INFO'!I$2:I$65,MATCH($A490,'40-15 SCALE LABEL INFO'!$A$2:$A$65,0))="","",INDEX('40-15 SCALE LABEL INFO'!I$2:I$65,MATCH($A490,'40-15 SCALE LABEL INFO'!$A$2:$A$65,0))),"not found"),IF(F489="not found","not found",IF(F489="","","ditto"))))</f>
        <v/>
      </c>
      <c r="G490" s="779" t="str">
        <f>IF($A490="","",IF(NOT($A490=$A489),IFERROR(IF(INDEX('40-15 SCALE LABEL INFO'!J$2:J$65,MATCH($A490,'40-15 SCALE LABEL INFO'!$A$2:$A$65,0))="","",INDEX('40-15 SCALE LABEL INFO'!J$2:J$65,MATCH($A490,'40-15 SCALE LABEL INFO'!$A$2:$A$65,0))),"not found"),IF(G489="not found","not found",IF(G489="","","ditto"))))</f>
        <v/>
      </c>
      <c r="H490" s="772" t="str">
        <f>IF($A490="","",IF(NOT($A490=$A489),IFERROR(IF(INDEX('40-15 SCALE LABEL INFO'!K$2:K$65,MATCH($A490,'40-15 SCALE LABEL INFO'!$A$2:$A$65,0))="","",INDEX('40-15 SCALE LABEL INFO'!K$2:K$65,MATCH($A490,'40-15 SCALE LABEL INFO'!$A$2:$A$65,0))),"not found"),IF(H489="not found","not found",IF(H489="","","ditto"))))</f>
        <v/>
      </c>
    </row>
    <row r="491" spans="1:8" x14ac:dyDescent="0.35">
      <c r="A491" s="699"/>
      <c r="B491" s="768"/>
      <c r="C491" s="768"/>
      <c r="D491" s="768"/>
      <c r="E491" s="775"/>
      <c r="F491" s="778" t="str">
        <f>IF($A491="","",IF(NOT($A491=$A490),IFERROR(IF(INDEX('40-15 SCALE LABEL INFO'!I$2:I$65,MATCH($A491,'40-15 SCALE LABEL INFO'!$A$2:$A$65,0))="","",INDEX('40-15 SCALE LABEL INFO'!I$2:I$65,MATCH($A491,'40-15 SCALE LABEL INFO'!$A$2:$A$65,0))),"not found"),IF(F490="not found","not found",IF(F490="","","ditto"))))</f>
        <v/>
      </c>
      <c r="G491" s="779" t="str">
        <f>IF($A491="","",IF(NOT($A491=$A490),IFERROR(IF(INDEX('40-15 SCALE LABEL INFO'!J$2:J$65,MATCH($A491,'40-15 SCALE LABEL INFO'!$A$2:$A$65,0))="","",INDEX('40-15 SCALE LABEL INFO'!J$2:J$65,MATCH($A491,'40-15 SCALE LABEL INFO'!$A$2:$A$65,0))),"not found"),IF(G490="not found","not found",IF(G490="","","ditto"))))</f>
        <v/>
      </c>
      <c r="H491" s="772" t="str">
        <f>IF($A491="","",IF(NOT($A491=$A490),IFERROR(IF(INDEX('40-15 SCALE LABEL INFO'!K$2:K$65,MATCH($A491,'40-15 SCALE LABEL INFO'!$A$2:$A$65,0))="","",INDEX('40-15 SCALE LABEL INFO'!K$2:K$65,MATCH($A491,'40-15 SCALE LABEL INFO'!$A$2:$A$65,0))),"not found"),IF(H490="not found","not found",IF(H490="","","ditto"))))</f>
        <v/>
      </c>
    </row>
    <row r="492" spans="1:8" x14ac:dyDescent="0.35">
      <c r="A492" s="699"/>
      <c r="B492" s="768"/>
      <c r="C492" s="768"/>
      <c r="D492" s="768"/>
      <c r="E492" s="775"/>
      <c r="F492" s="778" t="str">
        <f>IF($A492="","",IF(NOT($A492=$A491),IFERROR(IF(INDEX('40-15 SCALE LABEL INFO'!I$2:I$65,MATCH($A492,'40-15 SCALE LABEL INFO'!$A$2:$A$65,0))="","",INDEX('40-15 SCALE LABEL INFO'!I$2:I$65,MATCH($A492,'40-15 SCALE LABEL INFO'!$A$2:$A$65,0))),"not found"),IF(F491="not found","not found",IF(F491="","","ditto"))))</f>
        <v/>
      </c>
      <c r="G492" s="779" t="str">
        <f>IF($A492="","",IF(NOT($A492=$A491),IFERROR(IF(INDEX('40-15 SCALE LABEL INFO'!J$2:J$65,MATCH($A492,'40-15 SCALE LABEL INFO'!$A$2:$A$65,0))="","",INDEX('40-15 SCALE LABEL INFO'!J$2:J$65,MATCH($A492,'40-15 SCALE LABEL INFO'!$A$2:$A$65,0))),"not found"),IF(G491="not found","not found",IF(G491="","","ditto"))))</f>
        <v/>
      </c>
      <c r="H492" s="772" t="str">
        <f>IF($A492="","",IF(NOT($A492=$A491),IFERROR(IF(INDEX('40-15 SCALE LABEL INFO'!K$2:K$65,MATCH($A492,'40-15 SCALE LABEL INFO'!$A$2:$A$65,0))="","",INDEX('40-15 SCALE LABEL INFO'!K$2:K$65,MATCH($A492,'40-15 SCALE LABEL INFO'!$A$2:$A$65,0))),"not found"),IF(H491="not found","not found",IF(H491="","","ditto"))))</f>
        <v/>
      </c>
    </row>
    <row r="493" spans="1:8" x14ac:dyDescent="0.35">
      <c r="A493" s="699"/>
      <c r="B493" s="768"/>
      <c r="C493" s="768"/>
      <c r="D493" s="768"/>
      <c r="E493" s="775"/>
      <c r="F493" s="778" t="str">
        <f>IF($A493="","",IF(NOT($A493=$A492),IFERROR(IF(INDEX('40-15 SCALE LABEL INFO'!I$2:I$65,MATCH($A493,'40-15 SCALE LABEL INFO'!$A$2:$A$65,0))="","",INDEX('40-15 SCALE LABEL INFO'!I$2:I$65,MATCH($A493,'40-15 SCALE LABEL INFO'!$A$2:$A$65,0))),"not found"),IF(F492="not found","not found",IF(F492="","","ditto"))))</f>
        <v/>
      </c>
      <c r="G493" s="779" t="str">
        <f>IF($A493="","",IF(NOT($A493=$A492),IFERROR(IF(INDEX('40-15 SCALE LABEL INFO'!J$2:J$65,MATCH($A493,'40-15 SCALE LABEL INFO'!$A$2:$A$65,0))="","",INDEX('40-15 SCALE LABEL INFO'!J$2:J$65,MATCH($A493,'40-15 SCALE LABEL INFO'!$A$2:$A$65,0))),"not found"),IF(G492="not found","not found",IF(G492="","","ditto"))))</f>
        <v/>
      </c>
      <c r="H493" s="772" t="str">
        <f>IF($A493="","",IF(NOT($A493=$A492),IFERROR(IF(INDEX('40-15 SCALE LABEL INFO'!K$2:K$65,MATCH($A493,'40-15 SCALE LABEL INFO'!$A$2:$A$65,0))="","",INDEX('40-15 SCALE LABEL INFO'!K$2:K$65,MATCH($A493,'40-15 SCALE LABEL INFO'!$A$2:$A$65,0))),"not found"),IF(H492="not found","not found",IF(H492="","","ditto"))))</f>
        <v/>
      </c>
    </row>
    <row r="494" spans="1:8" x14ac:dyDescent="0.35">
      <c r="A494" s="699"/>
      <c r="B494" s="768"/>
      <c r="C494" s="768"/>
      <c r="D494" s="768"/>
      <c r="E494" s="775"/>
      <c r="F494" s="778" t="str">
        <f>IF($A494="","",IF(NOT($A494=$A493),IFERROR(IF(INDEX('40-15 SCALE LABEL INFO'!I$2:I$65,MATCH($A494,'40-15 SCALE LABEL INFO'!$A$2:$A$65,0))="","",INDEX('40-15 SCALE LABEL INFO'!I$2:I$65,MATCH($A494,'40-15 SCALE LABEL INFO'!$A$2:$A$65,0))),"not found"),IF(F493="not found","not found",IF(F493="","","ditto"))))</f>
        <v/>
      </c>
      <c r="G494" s="779" t="str">
        <f>IF($A494="","",IF(NOT($A494=$A493),IFERROR(IF(INDEX('40-15 SCALE LABEL INFO'!J$2:J$65,MATCH($A494,'40-15 SCALE LABEL INFO'!$A$2:$A$65,0))="","",INDEX('40-15 SCALE LABEL INFO'!J$2:J$65,MATCH($A494,'40-15 SCALE LABEL INFO'!$A$2:$A$65,0))),"not found"),IF(G493="not found","not found",IF(G493="","","ditto"))))</f>
        <v/>
      </c>
      <c r="H494" s="772" t="str">
        <f>IF($A494="","",IF(NOT($A494=$A493),IFERROR(IF(INDEX('40-15 SCALE LABEL INFO'!K$2:K$65,MATCH($A494,'40-15 SCALE LABEL INFO'!$A$2:$A$65,0))="","",INDEX('40-15 SCALE LABEL INFO'!K$2:K$65,MATCH($A494,'40-15 SCALE LABEL INFO'!$A$2:$A$65,0))),"not found"),IF(H493="not found","not found",IF(H493="","","ditto"))))</f>
        <v/>
      </c>
    </row>
    <row r="495" spans="1:8" x14ac:dyDescent="0.35">
      <c r="A495" s="699"/>
      <c r="B495" s="768"/>
      <c r="C495" s="768"/>
      <c r="D495" s="768"/>
      <c r="E495" s="775"/>
      <c r="F495" s="778" t="str">
        <f>IF($A495="","",IF(NOT($A495=$A494),IFERROR(IF(INDEX('40-15 SCALE LABEL INFO'!I$2:I$65,MATCH($A495,'40-15 SCALE LABEL INFO'!$A$2:$A$65,0))="","",INDEX('40-15 SCALE LABEL INFO'!I$2:I$65,MATCH($A495,'40-15 SCALE LABEL INFO'!$A$2:$A$65,0))),"not found"),IF(F494="not found","not found",IF(F494="","","ditto"))))</f>
        <v/>
      </c>
      <c r="G495" s="779" t="str">
        <f>IF($A495="","",IF(NOT($A495=$A494),IFERROR(IF(INDEX('40-15 SCALE LABEL INFO'!J$2:J$65,MATCH($A495,'40-15 SCALE LABEL INFO'!$A$2:$A$65,0))="","",INDEX('40-15 SCALE LABEL INFO'!J$2:J$65,MATCH($A495,'40-15 SCALE LABEL INFO'!$A$2:$A$65,0))),"not found"),IF(G494="not found","not found",IF(G494="","","ditto"))))</f>
        <v/>
      </c>
      <c r="H495" s="772" t="str">
        <f>IF($A495="","",IF(NOT($A495=$A494),IFERROR(IF(INDEX('40-15 SCALE LABEL INFO'!K$2:K$65,MATCH($A495,'40-15 SCALE LABEL INFO'!$A$2:$A$65,0))="","",INDEX('40-15 SCALE LABEL INFO'!K$2:K$65,MATCH($A495,'40-15 SCALE LABEL INFO'!$A$2:$A$65,0))),"not found"),IF(H494="not found","not found",IF(H494="","","ditto"))))</f>
        <v/>
      </c>
    </row>
    <row r="496" spans="1:8" x14ac:dyDescent="0.35">
      <c r="A496" s="699"/>
      <c r="B496" s="768"/>
      <c r="C496" s="768"/>
      <c r="D496" s="768"/>
      <c r="E496" s="775"/>
      <c r="F496" s="778" t="str">
        <f>IF($A496="","",IF(NOT($A496=$A495),IFERROR(IF(INDEX('40-15 SCALE LABEL INFO'!I$2:I$65,MATCH($A496,'40-15 SCALE LABEL INFO'!$A$2:$A$65,0))="","",INDEX('40-15 SCALE LABEL INFO'!I$2:I$65,MATCH($A496,'40-15 SCALE LABEL INFO'!$A$2:$A$65,0))),"not found"),IF(F495="not found","not found",IF(F495="","","ditto"))))</f>
        <v/>
      </c>
      <c r="G496" s="779" t="str">
        <f>IF($A496="","",IF(NOT($A496=$A495),IFERROR(IF(INDEX('40-15 SCALE LABEL INFO'!J$2:J$65,MATCH($A496,'40-15 SCALE LABEL INFO'!$A$2:$A$65,0))="","",INDEX('40-15 SCALE LABEL INFO'!J$2:J$65,MATCH($A496,'40-15 SCALE LABEL INFO'!$A$2:$A$65,0))),"not found"),IF(G495="not found","not found",IF(G495="","","ditto"))))</f>
        <v/>
      </c>
      <c r="H496" s="772" t="str">
        <f>IF($A496="","",IF(NOT($A496=$A495),IFERROR(IF(INDEX('40-15 SCALE LABEL INFO'!K$2:K$65,MATCH($A496,'40-15 SCALE LABEL INFO'!$A$2:$A$65,0))="","",INDEX('40-15 SCALE LABEL INFO'!K$2:K$65,MATCH($A496,'40-15 SCALE LABEL INFO'!$A$2:$A$65,0))),"not found"),IF(H495="not found","not found",IF(H495="","","ditto"))))</f>
        <v/>
      </c>
    </row>
    <row r="497" spans="1:8" x14ac:dyDescent="0.35">
      <c r="A497" s="699"/>
      <c r="B497" s="768"/>
      <c r="C497" s="768"/>
      <c r="D497" s="768"/>
      <c r="E497" s="775"/>
      <c r="F497" s="778" t="str">
        <f>IF($A497="","",IF(NOT($A497=$A496),IFERROR(IF(INDEX('40-15 SCALE LABEL INFO'!I$2:I$65,MATCH($A497,'40-15 SCALE LABEL INFO'!$A$2:$A$65,0))="","",INDEX('40-15 SCALE LABEL INFO'!I$2:I$65,MATCH($A497,'40-15 SCALE LABEL INFO'!$A$2:$A$65,0))),"not found"),IF(F496="not found","not found",IF(F496="","","ditto"))))</f>
        <v/>
      </c>
      <c r="G497" s="779" t="str">
        <f>IF($A497="","",IF(NOT($A497=$A496),IFERROR(IF(INDEX('40-15 SCALE LABEL INFO'!J$2:J$65,MATCH($A497,'40-15 SCALE LABEL INFO'!$A$2:$A$65,0))="","",INDEX('40-15 SCALE LABEL INFO'!J$2:J$65,MATCH($A497,'40-15 SCALE LABEL INFO'!$A$2:$A$65,0))),"not found"),IF(G496="not found","not found",IF(G496="","","ditto"))))</f>
        <v/>
      </c>
      <c r="H497" s="772" t="str">
        <f>IF($A497="","",IF(NOT($A497=$A496),IFERROR(IF(INDEX('40-15 SCALE LABEL INFO'!K$2:K$65,MATCH($A497,'40-15 SCALE LABEL INFO'!$A$2:$A$65,0))="","",INDEX('40-15 SCALE LABEL INFO'!K$2:K$65,MATCH($A497,'40-15 SCALE LABEL INFO'!$A$2:$A$65,0))),"not found"),IF(H496="not found","not found",IF(H496="","","ditto"))))</f>
        <v/>
      </c>
    </row>
    <row r="498" spans="1:8" x14ac:dyDescent="0.35">
      <c r="A498" s="699"/>
      <c r="B498" s="768"/>
      <c r="C498" s="768"/>
      <c r="D498" s="768"/>
      <c r="E498" s="775"/>
      <c r="F498" s="778" t="str">
        <f>IF($A498="","",IF(NOT($A498=$A497),IFERROR(IF(INDEX('40-15 SCALE LABEL INFO'!I$2:I$65,MATCH($A498,'40-15 SCALE LABEL INFO'!$A$2:$A$65,0))="","",INDEX('40-15 SCALE LABEL INFO'!I$2:I$65,MATCH($A498,'40-15 SCALE LABEL INFO'!$A$2:$A$65,0))),"not found"),IF(F497="not found","not found",IF(F497="","","ditto"))))</f>
        <v/>
      </c>
      <c r="G498" s="779" t="str">
        <f>IF($A498="","",IF(NOT($A498=$A497),IFERROR(IF(INDEX('40-15 SCALE LABEL INFO'!J$2:J$65,MATCH($A498,'40-15 SCALE LABEL INFO'!$A$2:$A$65,0))="","",INDEX('40-15 SCALE LABEL INFO'!J$2:J$65,MATCH($A498,'40-15 SCALE LABEL INFO'!$A$2:$A$65,0))),"not found"),IF(G497="not found","not found",IF(G497="","","ditto"))))</f>
        <v/>
      </c>
      <c r="H498" s="772" t="str">
        <f>IF($A498="","",IF(NOT($A498=$A497),IFERROR(IF(INDEX('40-15 SCALE LABEL INFO'!K$2:K$65,MATCH($A498,'40-15 SCALE LABEL INFO'!$A$2:$A$65,0))="","",INDEX('40-15 SCALE LABEL INFO'!K$2:K$65,MATCH($A498,'40-15 SCALE LABEL INFO'!$A$2:$A$65,0))),"not found"),IF(H497="not found","not found",IF(H497="","","ditto"))))</f>
        <v/>
      </c>
    </row>
    <row r="499" spans="1:8" x14ac:dyDescent="0.35">
      <c r="A499" s="699"/>
      <c r="B499" s="768"/>
      <c r="C499" s="768"/>
      <c r="D499" s="768"/>
      <c r="E499" s="775"/>
      <c r="F499" s="778" t="str">
        <f>IF($A499="","",IF(NOT($A499=$A498),IFERROR(IF(INDEX('40-15 SCALE LABEL INFO'!I$2:I$65,MATCH($A499,'40-15 SCALE LABEL INFO'!$A$2:$A$65,0))="","",INDEX('40-15 SCALE LABEL INFO'!I$2:I$65,MATCH($A499,'40-15 SCALE LABEL INFO'!$A$2:$A$65,0))),"not found"),IF(F498="not found","not found",IF(F498="","","ditto"))))</f>
        <v/>
      </c>
      <c r="G499" s="779" t="str">
        <f>IF($A499="","",IF(NOT($A499=$A498),IFERROR(IF(INDEX('40-15 SCALE LABEL INFO'!J$2:J$65,MATCH($A499,'40-15 SCALE LABEL INFO'!$A$2:$A$65,0))="","",INDEX('40-15 SCALE LABEL INFO'!J$2:J$65,MATCH($A499,'40-15 SCALE LABEL INFO'!$A$2:$A$65,0))),"not found"),IF(G498="not found","not found",IF(G498="","","ditto"))))</f>
        <v/>
      </c>
      <c r="H499" s="772" t="str">
        <f>IF($A499="","",IF(NOT($A499=$A498),IFERROR(IF(INDEX('40-15 SCALE LABEL INFO'!K$2:K$65,MATCH($A499,'40-15 SCALE LABEL INFO'!$A$2:$A$65,0))="","",INDEX('40-15 SCALE LABEL INFO'!K$2:K$65,MATCH($A499,'40-15 SCALE LABEL INFO'!$A$2:$A$65,0))),"not found"),IF(H498="not found","not found",IF(H498="","","ditto"))))</f>
        <v/>
      </c>
    </row>
    <row r="500" spans="1:8" x14ac:dyDescent="0.35">
      <c r="A500" s="699"/>
      <c r="B500" s="768"/>
      <c r="C500" s="768"/>
      <c r="D500" s="768"/>
      <c r="E500" s="775"/>
      <c r="F500" s="778" t="str">
        <f>IF($A500="","",IF(NOT($A500=$A499),IFERROR(IF(INDEX('40-15 SCALE LABEL INFO'!I$2:I$65,MATCH($A500,'40-15 SCALE LABEL INFO'!$A$2:$A$65,0))="","",INDEX('40-15 SCALE LABEL INFO'!I$2:I$65,MATCH($A500,'40-15 SCALE LABEL INFO'!$A$2:$A$65,0))),"not found"),IF(F499="not found","not found",IF(F499="","","ditto"))))</f>
        <v/>
      </c>
      <c r="G500" s="779" t="str">
        <f>IF($A500="","",IF(NOT($A500=$A499),IFERROR(IF(INDEX('40-15 SCALE LABEL INFO'!J$2:J$65,MATCH($A500,'40-15 SCALE LABEL INFO'!$A$2:$A$65,0))="","",INDEX('40-15 SCALE LABEL INFO'!J$2:J$65,MATCH($A500,'40-15 SCALE LABEL INFO'!$A$2:$A$65,0))),"not found"),IF(G499="not found","not found",IF(G499="","","ditto"))))</f>
        <v/>
      </c>
      <c r="H500" s="772" t="str">
        <f>IF($A500="","",IF(NOT($A500=$A499),IFERROR(IF(INDEX('40-15 SCALE LABEL INFO'!K$2:K$65,MATCH($A500,'40-15 SCALE LABEL INFO'!$A$2:$A$65,0))="","",INDEX('40-15 SCALE LABEL INFO'!K$2:K$65,MATCH($A500,'40-15 SCALE LABEL INFO'!$A$2:$A$65,0))),"not found"),IF(H499="not found","not found",IF(H499="","","ditto"))))</f>
        <v/>
      </c>
    </row>
    <row r="501" spans="1:8" x14ac:dyDescent="0.35">
      <c r="A501" s="699"/>
      <c r="B501" s="768"/>
      <c r="C501" s="768"/>
      <c r="D501" s="768"/>
      <c r="E501" s="775"/>
      <c r="F501" s="778" t="str">
        <f>IF($A501="","",IF(NOT($A501=$A500),IFERROR(IF(INDEX('40-15 SCALE LABEL INFO'!I$2:I$65,MATCH($A501,'40-15 SCALE LABEL INFO'!$A$2:$A$65,0))="","",INDEX('40-15 SCALE LABEL INFO'!I$2:I$65,MATCH($A501,'40-15 SCALE LABEL INFO'!$A$2:$A$65,0))),"not found"),IF(F500="not found","not found",IF(F500="","","ditto"))))</f>
        <v/>
      </c>
      <c r="G501" s="779" t="str">
        <f>IF($A501="","",IF(NOT($A501=$A500),IFERROR(IF(INDEX('40-15 SCALE LABEL INFO'!J$2:J$65,MATCH($A501,'40-15 SCALE LABEL INFO'!$A$2:$A$65,0))="","",INDEX('40-15 SCALE LABEL INFO'!J$2:J$65,MATCH($A501,'40-15 SCALE LABEL INFO'!$A$2:$A$65,0))),"not found"),IF(G500="not found","not found",IF(G500="","","ditto"))))</f>
        <v/>
      </c>
      <c r="H501" s="772" t="str">
        <f>IF($A501="","",IF(NOT($A501=$A500),IFERROR(IF(INDEX('40-15 SCALE LABEL INFO'!K$2:K$65,MATCH($A501,'40-15 SCALE LABEL INFO'!$A$2:$A$65,0))="","",INDEX('40-15 SCALE LABEL INFO'!K$2:K$65,MATCH($A501,'40-15 SCALE LABEL INFO'!$A$2:$A$65,0))),"not found"),IF(H500="not found","not found",IF(H500="","","ditto"))))</f>
        <v/>
      </c>
    </row>
    <row r="502" spans="1:8" x14ac:dyDescent="0.35">
      <c r="A502" s="699"/>
      <c r="B502" s="768"/>
      <c r="C502" s="768"/>
      <c r="D502" s="768"/>
      <c r="E502" s="775"/>
      <c r="F502" s="778" t="str">
        <f>IF($A502="","",IF(NOT($A502=$A501),IFERROR(IF(INDEX('40-15 SCALE LABEL INFO'!I$2:I$65,MATCH($A502,'40-15 SCALE LABEL INFO'!$A$2:$A$65,0))="","",INDEX('40-15 SCALE LABEL INFO'!I$2:I$65,MATCH($A502,'40-15 SCALE LABEL INFO'!$A$2:$A$65,0))),"not found"),IF(F501="not found","not found",IF(F501="","","ditto"))))</f>
        <v/>
      </c>
      <c r="G502" s="779" t="str">
        <f>IF($A502="","",IF(NOT($A502=$A501),IFERROR(IF(INDEX('40-15 SCALE LABEL INFO'!J$2:J$65,MATCH($A502,'40-15 SCALE LABEL INFO'!$A$2:$A$65,0))="","",INDEX('40-15 SCALE LABEL INFO'!J$2:J$65,MATCH($A502,'40-15 SCALE LABEL INFO'!$A$2:$A$65,0))),"not found"),IF(G501="not found","not found",IF(G501="","","ditto"))))</f>
        <v/>
      </c>
      <c r="H502" s="772" t="str">
        <f>IF($A502="","",IF(NOT($A502=$A501),IFERROR(IF(INDEX('40-15 SCALE LABEL INFO'!K$2:K$65,MATCH($A502,'40-15 SCALE LABEL INFO'!$A$2:$A$65,0))="","",INDEX('40-15 SCALE LABEL INFO'!K$2:K$65,MATCH($A502,'40-15 SCALE LABEL INFO'!$A$2:$A$65,0))),"not found"),IF(H501="not found","not found",IF(H501="","","ditto"))))</f>
        <v/>
      </c>
    </row>
    <row r="503" spans="1:8" x14ac:dyDescent="0.35">
      <c r="A503" s="699"/>
      <c r="B503" s="768"/>
      <c r="C503" s="768"/>
      <c r="D503" s="768"/>
      <c r="E503" s="775"/>
      <c r="F503" s="778" t="str">
        <f>IF($A503="","",IF(NOT($A503=$A502),IFERROR(IF(INDEX('40-15 SCALE LABEL INFO'!I$2:I$65,MATCH($A503,'40-15 SCALE LABEL INFO'!$A$2:$A$65,0))="","",INDEX('40-15 SCALE LABEL INFO'!I$2:I$65,MATCH($A503,'40-15 SCALE LABEL INFO'!$A$2:$A$65,0))),"not found"),IF(F502="not found","not found",IF(F502="","","ditto"))))</f>
        <v/>
      </c>
      <c r="G503" s="779" t="str">
        <f>IF($A503="","",IF(NOT($A503=$A502),IFERROR(IF(INDEX('40-15 SCALE LABEL INFO'!J$2:J$65,MATCH($A503,'40-15 SCALE LABEL INFO'!$A$2:$A$65,0))="","",INDEX('40-15 SCALE LABEL INFO'!J$2:J$65,MATCH($A503,'40-15 SCALE LABEL INFO'!$A$2:$A$65,0))),"not found"),IF(G502="not found","not found",IF(G502="","","ditto"))))</f>
        <v/>
      </c>
      <c r="H503" s="772" t="str">
        <f>IF($A503="","",IF(NOT($A503=$A502),IFERROR(IF(INDEX('40-15 SCALE LABEL INFO'!K$2:K$65,MATCH($A503,'40-15 SCALE LABEL INFO'!$A$2:$A$65,0))="","",INDEX('40-15 SCALE LABEL INFO'!K$2:K$65,MATCH($A503,'40-15 SCALE LABEL INFO'!$A$2:$A$65,0))),"not found"),IF(H502="not found","not found",IF(H502="","","ditto"))))</f>
        <v/>
      </c>
    </row>
    <row r="504" spans="1:8" x14ac:dyDescent="0.35">
      <c r="A504" s="699"/>
      <c r="B504" s="768"/>
      <c r="C504" s="768"/>
      <c r="D504" s="768"/>
      <c r="E504" s="775"/>
      <c r="F504" s="778" t="str">
        <f>IF($A504="","",IF(NOT($A504=$A503),IFERROR(IF(INDEX('40-15 SCALE LABEL INFO'!I$2:I$65,MATCH($A504,'40-15 SCALE LABEL INFO'!$A$2:$A$65,0))="","",INDEX('40-15 SCALE LABEL INFO'!I$2:I$65,MATCH($A504,'40-15 SCALE LABEL INFO'!$A$2:$A$65,0))),"not found"),IF(F503="not found","not found",IF(F503="","","ditto"))))</f>
        <v/>
      </c>
      <c r="G504" s="779" t="str">
        <f>IF($A504="","",IF(NOT($A504=$A503),IFERROR(IF(INDEX('40-15 SCALE LABEL INFO'!J$2:J$65,MATCH($A504,'40-15 SCALE LABEL INFO'!$A$2:$A$65,0))="","",INDEX('40-15 SCALE LABEL INFO'!J$2:J$65,MATCH($A504,'40-15 SCALE LABEL INFO'!$A$2:$A$65,0))),"not found"),IF(G503="not found","not found",IF(G503="","","ditto"))))</f>
        <v/>
      </c>
      <c r="H504" s="772" t="str">
        <f>IF($A504="","",IF(NOT($A504=$A503),IFERROR(IF(INDEX('40-15 SCALE LABEL INFO'!K$2:K$65,MATCH($A504,'40-15 SCALE LABEL INFO'!$A$2:$A$65,0))="","",INDEX('40-15 SCALE LABEL INFO'!K$2:K$65,MATCH($A504,'40-15 SCALE LABEL INFO'!$A$2:$A$65,0))),"not found"),IF(H503="not found","not found",IF(H503="","","ditto"))))</f>
        <v/>
      </c>
    </row>
    <row r="505" spans="1:8" x14ac:dyDescent="0.35">
      <c r="A505" s="699"/>
      <c r="B505" s="768"/>
      <c r="C505" s="768"/>
      <c r="D505" s="768"/>
      <c r="E505" s="775"/>
      <c r="F505" s="778" t="str">
        <f>IF($A505="","",IF(NOT($A505=$A504),IFERROR(IF(INDEX('40-15 SCALE LABEL INFO'!I$2:I$65,MATCH($A505,'40-15 SCALE LABEL INFO'!$A$2:$A$65,0))="","",INDEX('40-15 SCALE LABEL INFO'!I$2:I$65,MATCH($A505,'40-15 SCALE LABEL INFO'!$A$2:$A$65,0))),"not found"),IF(F504="not found","not found",IF(F504="","","ditto"))))</f>
        <v/>
      </c>
      <c r="G505" s="779" t="str">
        <f>IF($A505="","",IF(NOT($A505=$A504),IFERROR(IF(INDEX('40-15 SCALE LABEL INFO'!J$2:J$65,MATCH($A505,'40-15 SCALE LABEL INFO'!$A$2:$A$65,0))="","",INDEX('40-15 SCALE LABEL INFO'!J$2:J$65,MATCH($A505,'40-15 SCALE LABEL INFO'!$A$2:$A$65,0))),"not found"),IF(G504="not found","not found",IF(G504="","","ditto"))))</f>
        <v/>
      </c>
      <c r="H505" s="772" t="str">
        <f>IF($A505="","",IF(NOT($A505=$A504),IFERROR(IF(INDEX('40-15 SCALE LABEL INFO'!K$2:K$65,MATCH($A505,'40-15 SCALE LABEL INFO'!$A$2:$A$65,0))="","",INDEX('40-15 SCALE LABEL INFO'!K$2:K$65,MATCH($A505,'40-15 SCALE LABEL INFO'!$A$2:$A$65,0))),"not found"),IF(H504="not found","not found",IF(H504="","","ditto"))))</f>
        <v/>
      </c>
    </row>
    <row r="506" spans="1:8" x14ac:dyDescent="0.35">
      <c r="A506" s="699"/>
      <c r="B506" s="768"/>
      <c r="C506" s="768"/>
      <c r="D506" s="768"/>
      <c r="E506" s="775"/>
      <c r="F506" s="778" t="str">
        <f>IF($A506="","",IF(NOT($A506=$A505),IFERROR(IF(INDEX('40-15 SCALE LABEL INFO'!I$2:I$65,MATCH($A506,'40-15 SCALE LABEL INFO'!$A$2:$A$65,0))="","",INDEX('40-15 SCALE LABEL INFO'!I$2:I$65,MATCH($A506,'40-15 SCALE LABEL INFO'!$A$2:$A$65,0))),"not found"),IF(F505="not found","not found",IF(F505="","","ditto"))))</f>
        <v/>
      </c>
      <c r="G506" s="779" t="str">
        <f>IF($A506="","",IF(NOT($A506=$A505),IFERROR(IF(INDEX('40-15 SCALE LABEL INFO'!J$2:J$65,MATCH($A506,'40-15 SCALE LABEL INFO'!$A$2:$A$65,0))="","",INDEX('40-15 SCALE LABEL INFO'!J$2:J$65,MATCH($A506,'40-15 SCALE LABEL INFO'!$A$2:$A$65,0))),"not found"),IF(G505="not found","not found",IF(G505="","","ditto"))))</f>
        <v/>
      </c>
      <c r="H506" s="772" t="str">
        <f>IF($A506="","",IF(NOT($A506=$A505),IFERROR(IF(INDEX('40-15 SCALE LABEL INFO'!K$2:K$65,MATCH($A506,'40-15 SCALE LABEL INFO'!$A$2:$A$65,0))="","",INDEX('40-15 SCALE LABEL INFO'!K$2:K$65,MATCH($A506,'40-15 SCALE LABEL INFO'!$A$2:$A$65,0))),"not found"),IF(H505="not found","not found",IF(H505="","","ditto"))))</f>
        <v/>
      </c>
    </row>
    <row r="507" spans="1:8" x14ac:dyDescent="0.35">
      <c r="A507" s="699"/>
      <c r="B507" s="768"/>
      <c r="C507" s="768"/>
      <c r="D507" s="768"/>
      <c r="E507" s="775"/>
      <c r="F507" s="778" t="str">
        <f>IF($A507="","",IF(NOT($A507=$A506),IFERROR(IF(INDEX('40-15 SCALE LABEL INFO'!I$2:I$65,MATCH($A507,'40-15 SCALE LABEL INFO'!$A$2:$A$65,0))="","",INDEX('40-15 SCALE LABEL INFO'!I$2:I$65,MATCH($A507,'40-15 SCALE LABEL INFO'!$A$2:$A$65,0))),"not found"),IF(F506="not found","not found",IF(F506="","","ditto"))))</f>
        <v/>
      </c>
      <c r="G507" s="779" t="str">
        <f>IF($A507="","",IF(NOT($A507=$A506),IFERROR(IF(INDEX('40-15 SCALE LABEL INFO'!J$2:J$65,MATCH($A507,'40-15 SCALE LABEL INFO'!$A$2:$A$65,0))="","",INDEX('40-15 SCALE LABEL INFO'!J$2:J$65,MATCH($A507,'40-15 SCALE LABEL INFO'!$A$2:$A$65,0))),"not found"),IF(G506="not found","not found",IF(G506="","","ditto"))))</f>
        <v/>
      </c>
      <c r="H507" s="772" t="str">
        <f>IF($A507="","",IF(NOT($A507=$A506),IFERROR(IF(INDEX('40-15 SCALE LABEL INFO'!K$2:K$65,MATCH($A507,'40-15 SCALE LABEL INFO'!$A$2:$A$65,0))="","",INDEX('40-15 SCALE LABEL INFO'!K$2:K$65,MATCH($A507,'40-15 SCALE LABEL INFO'!$A$2:$A$65,0))),"not found"),IF(H506="not found","not found",IF(H506="","","ditto"))))</f>
        <v/>
      </c>
    </row>
    <row r="508" spans="1:8" x14ac:dyDescent="0.35">
      <c r="A508" s="699"/>
      <c r="B508" s="768"/>
      <c r="C508" s="768"/>
      <c r="D508" s="768"/>
      <c r="E508" s="775"/>
      <c r="F508" s="778" t="str">
        <f>IF($A508="","",IF(NOT($A508=$A507),IFERROR(IF(INDEX('40-15 SCALE LABEL INFO'!I$2:I$65,MATCH($A508,'40-15 SCALE LABEL INFO'!$A$2:$A$65,0))="","",INDEX('40-15 SCALE LABEL INFO'!I$2:I$65,MATCH($A508,'40-15 SCALE LABEL INFO'!$A$2:$A$65,0))),"not found"),IF(F507="not found","not found",IF(F507="","","ditto"))))</f>
        <v/>
      </c>
      <c r="G508" s="779" t="str">
        <f>IF($A508="","",IF(NOT($A508=$A507),IFERROR(IF(INDEX('40-15 SCALE LABEL INFO'!J$2:J$65,MATCH($A508,'40-15 SCALE LABEL INFO'!$A$2:$A$65,0))="","",INDEX('40-15 SCALE LABEL INFO'!J$2:J$65,MATCH($A508,'40-15 SCALE LABEL INFO'!$A$2:$A$65,0))),"not found"),IF(G507="not found","not found",IF(G507="","","ditto"))))</f>
        <v/>
      </c>
      <c r="H508" s="772" t="str">
        <f>IF($A508="","",IF(NOT($A508=$A507),IFERROR(IF(INDEX('40-15 SCALE LABEL INFO'!K$2:K$65,MATCH($A508,'40-15 SCALE LABEL INFO'!$A$2:$A$65,0))="","",INDEX('40-15 SCALE LABEL INFO'!K$2:K$65,MATCH($A508,'40-15 SCALE LABEL INFO'!$A$2:$A$65,0))),"not found"),IF(H507="not found","not found",IF(H507="","","ditto"))))</f>
        <v/>
      </c>
    </row>
    <row r="509" spans="1:8" x14ac:dyDescent="0.35">
      <c r="A509" s="699"/>
      <c r="B509" s="768"/>
      <c r="C509" s="768"/>
      <c r="D509" s="768"/>
      <c r="E509" s="775"/>
      <c r="F509" s="778" t="str">
        <f>IF($A509="","",IF(NOT($A509=$A508),IFERROR(IF(INDEX('40-15 SCALE LABEL INFO'!I$2:I$65,MATCH($A509,'40-15 SCALE LABEL INFO'!$A$2:$A$65,0))="","",INDEX('40-15 SCALE LABEL INFO'!I$2:I$65,MATCH($A509,'40-15 SCALE LABEL INFO'!$A$2:$A$65,0))),"not found"),IF(F508="not found","not found",IF(F508="","","ditto"))))</f>
        <v/>
      </c>
      <c r="G509" s="779" t="str">
        <f>IF($A509="","",IF(NOT($A509=$A508),IFERROR(IF(INDEX('40-15 SCALE LABEL INFO'!J$2:J$65,MATCH($A509,'40-15 SCALE LABEL INFO'!$A$2:$A$65,0))="","",INDEX('40-15 SCALE LABEL INFO'!J$2:J$65,MATCH($A509,'40-15 SCALE LABEL INFO'!$A$2:$A$65,0))),"not found"),IF(G508="not found","not found",IF(G508="","","ditto"))))</f>
        <v/>
      </c>
      <c r="H509" s="772" t="str">
        <f>IF($A509="","",IF(NOT($A509=$A508),IFERROR(IF(INDEX('40-15 SCALE LABEL INFO'!K$2:K$65,MATCH($A509,'40-15 SCALE LABEL INFO'!$A$2:$A$65,0))="","",INDEX('40-15 SCALE LABEL INFO'!K$2:K$65,MATCH($A509,'40-15 SCALE LABEL INFO'!$A$2:$A$65,0))),"not found"),IF(H508="not found","not found",IF(H508="","","ditto"))))</f>
        <v/>
      </c>
    </row>
    <row r="510" spans="1:8" x14ac:dyDescent="0.35">
      <c r="A510" s="699"/>
      <c r="B510" s="768"/>
      <c r="C510" s="768"/>
      <c r="D510" s="768"/>
      <c r="E510" s="775"/>
      <c r="F510" s="778" t="str">
        <f>IF($A510="","",IF(NOT($A510=$A509),IFERROR(IF(INDEX('40-15 SCALE LABEL INFO'!I$2:I$65,MATCH($A510,'40-15 SCALE LABEL INFO'!$A$2:$A$65,0))="","",INDEX('40-15 SCALE LABEL INFO'!I$2:I$65,MATCH($A510,'40-15 SCALE LABEL INFO'!$A$2:$A$65,0))),"not found"),IF(F509="not found","not found",IF(F509="","","ditto"))))</f>
        <v/>
      </c>
      <c r="G510" s="779" t="str">
        <f>IF($A510="","",IF(NOT($A510=$A509),IFERROR(IF(INDEX('40-15 SCALE LABEL INFO'!J$2:J$65,MATCH($A510,'40-15 SCALE LABEL INFO'!$A$2:$A$65,0))="","",INDEX('40-15 SCALE LABEL INFO'!J$2:J$65,MATCH($A510,'40-15 SCALE LABEL INFO'!$A$2:$A$65,0))),"not found"),IF(G509="not found","not found",IF(G509="","","ditto"))))</f>
        <v/>
      </c>
      <c r="H510" s="772" t="str">
        <f>IF($A510="","",IF(NOT($A510=$A509),IFERROR(IF(INDEX('40-15 SCALE LABEL INFO'!K$2:K$65,MATCH($A510,'40-15 SCALE LABEL INFO'!$A$2:$A$65,0))="","",INDEX('40-15 SCALE LABEL INFO'!K$2:K$65,MATCH($A510,'40-15 SCALE LABEL INFO'!$A$2:$A$65,0))),"not found"),IF(H509="not found","not found",IF(H509="","","ditto"))))</f>
        <v/>
      </c>
    </row>
    <row r="511" spans="1:8" x14ac:dyDescent="0.35">
      <c r="A511" s="699"/>
      <c r="B511" s="768"/>
      <c r="C511" s="768"/>
      <c r="D511" s="768"/>
      <c r="E511" s="775"/>
      <c r="F511" s="778" t="str">
        <f>IF($A511="","",IF(NOT($A511=$A510),IFERROR(IF(INDEX('40-15 SCALE LABEL INFO'!I$2:I$65,MATCH($A511,'40-15 SCALE LABEL INFO'!$A$2:$A$65,0))="","",INDEX('40-15 SCALE LABEL INFO'!I$2:I$65,MATCH($A511,'40-15 SCALE LABEL INFO'!$A$2:$A$65,0))),"not found"),IF(F510="not found","not found",IF(F510="","","ditto"))))</f>
        <v/>
      </c>
      <c r="G511" s="779" t="str">
        <f>IF($A511="","",IF(NOT($A511=$A510),IFERROR(IF(INDEX('40-15 SCALE LABEL INFO'!J$2:J$65,MATCH($A511,'40-15 SCALE LABEL INFO'!$A$2:$A$65,0))="","",INDEX('40-15 SCALE LABEL INFO'!J$2:J$65,MATCH($A511,'40-15 SCALE LABEL INFO'!$A$2:$A$65,0))),"not found"),IF(G510="not found","not found",IF(G510="","","ditto"))))</f>
        <v/>
      </c>
      <c r="H511" s="772" t="str">
        <f>IF($A511="","",IF(NOT($A511=$A510),IFERROR(IF(INDEX('40-15 SCALE LABEL INFO'!K$2:K$65,MATCH($A511,'40-15 SCALE LABEL INFO'!$A$2:$A$65,0))="","",INDEX('40-15 SCALE LABEL INFO'!K$2:K$65,MATCH($A511,'40-15 SCALE LABEL INFO'!$A$2:$A$65,0))),"not found"),IF(H510="not found","not found",IF(H510="","","ditto"))))</f>
        <v/>
      </c>
    </row>
    <row r="512" spans="1:8" x14ac:dyDescent="0.35">
      <c r="A512" s="699"/>
      <c r="B512" s="768"/>
      <c r="C512" s="768"/>
      <c r="D512" s="768"/>
      <c r="E512" s="775"/>
      <c r="F512" s="778" t="str">
        <f>IF($A512="","",IF(NOT($A512=$A511),IFERROR(IF(INDEX('40-15 SCALE LABEL INFO'!I$2:I$65,MATCH($A512,'40-15 SCALE LABEL INFO'!$A$2:$A$65,0))="","",INDEX('40-15 SCALE LABEL INFO'!I$2:I$65,MATCH($A512,'40-15 SCALE LABEL INFO'!$A$2:$A$65,0))),"not found"),IF(F511="not found","not found",IF(F511="","","ditto"))))</f>
        <v/>
      </c>
      <c r="G512" s="779" t="str">
        <f>IF($A512="","",IF(NOT($A512=$A511),IFERROR(IF(INDEX('40-15 SCALE LABEL INFO'!J$2:J$65,MATCH($A512,'40-15 SCALE LABEL INFO'!$A$2:$A$65,0))="","",INDEX('40-15 SCALE LABEL INFO'!J$2:J$65,MATCH($A512,'40-15 SCALE LABEL INFO'!$A$2:$A$65,0))),"not found"),IF(G511="not found","not found",IF(G511="","","ditto"))))</f>
        <v/>
      </c>
      <c r="H512" s="772" t="str">
        <f>IF($A512="","",IF(NOT($A512=$A511),IFERROR(IF(INDEX('40-15 SCALE LABEL INFO'!K$2:K$65,MATCH($A512,'40-15 SCALE LABEL INFO'!$A$2:$A$65,0))="","",INDEX('40-15 SCALE LABEL INFO'!K$2:K$65,MATCH($A512,'40-15 SCALE LABEL INFO'!$A$2:$A$65,0))),"not found"),IF(H511="not found","not found",IF(H511="","","ditto"))))</f>
        <v/>
      </c>
    </row>
    <row r="513" spans="1:8" x14ac:dyDescent="0.35">
      <c r="A513" s="699"/>
      <c r="B513" s="768"/>
      <c r="C513" s="768"/>
      <c r="D513" s="768"/>
      <c r="E513" s="775"/>
      <c r="F513" s="778" t="str">
        <f>IF($A513="","",IF(NOT($A513=$A512),IFERROR(IF(INDEX('40-15 SCALE LABEL INFO'!I$2:I$65,MATCH($A513,'40-15 SCALE LABEL INFO'!$A$2:$A$65,0))="","",INDEX('40-15 SCALE LABEL INFO'!I$2:I$65,MATCH($A513,'40-15 SCALE LABEL INFO'!$A$2:$A$65,0))),"not found"),IF(F512="not found","not found",IF(F512="","","ditto"))))</f>
        <v/>
      </c>
      <c r="G513" s="779" t="str">
        <f>IF($A513="","",IF(NOT($A513=$A512),IFERROR(IF(INDEX('40-15 SCALE LABEL INFO'!J$2:J$65,MATCH($A513,'40-15 SCALE LABEL INFO'!$A$2:$A$65,0))="","",INDEX('40-15 SCALE LABEL INFO'!J$2:J$65,MATCH($A513,'40-15 SCALE LABEL INFO'!$A$2:$A$65,0))),"not found"),IF(G512="not found","not found",IF(G512="","","ditto"))))</f>
        <v/>
      </c>
      <c r="H513" s="772" t="str">
        <f>IF($A513="","",IF(NOT($A513=$A512),IFERROR(IF(INDEX('40-15 SCALE LABEL INFO'!K$2:K$65,MATCH($A513,'40-15 SCALE LABEL INFO'!$A$2:$A$65,0))="","",INDEX('40-15 SCALE LABEL INFO'!K$2:K$65,MATCH($A513,'40-15 SCALE LABEL INFO'!$A$2:$A$65,0))),"not found"),IF(H512="not found","not found",IF(H512="","","ditto"))))</f>
        <v/>
      </c>
    </row>
    <row r="514" spans="1:8" x14ac:dyDescent="0.35">
      <c r="A514" s="699"/>
      <c r="B514" s="768"/>
      <c r="C514" s="768"/>
      <c r="D514" s="768"/>
      <c r="E514" s="775"/>
      <c r="F514" s="778" t="str">
        <f>IF($A514="","",IF(NOT($A514=$A513),IFERROR(IF(INDEX('40-15 SCALE LABEL INFO'!I$2:I$65,MATCH($A514,'40-15 SCALE LABEL INFO'!$A$2:$A$65,0))="","",INDEX('40-15 SCALE LABEL INFO'!I$2:I$65,MATCH($A514,'40-15 SCALE LABEL INFO'!$A$2:$A$65,0))),"not found"),IF(F513="not found","not found",IF(F513="","","ditto"))))</f>
        <v/>
      </c>
      <c r="G514" s="779" t="str">
        <f>IF($A514="","",IF(NOT($A514=$A513),IFERROR(IF(INDEX('40-15 SCALE LABEL INFO'!J$2:J$65,MATCH($A514,'40-15 SCALE LABEL INFO'!$A$2:$A$65,0))="","",INDEX('40-15 SCALE LABEL INFO'!J$2:J$65,MATCH($A514,'40-15 SCALE LABEL INFO'!$A$2:$A$65,0))),"not found"),IF(G513="not found","not found",IF(G513="","","ditto"))))</f>
        <v/>
      </c>
      <c r="H514" s="772" t="str">
        <f>IF($A514="","",IF(NOT($A514=$A513),IFERROR(IF(INDEX('40-15 SCALE LABEL INFO'!K$2:K$65,MATCH($A514,'40-15 SCALE LABEL INFO'!$A$2:$A$65,0))="","",INDEX('40-15 SCALE LABEL INFO'!K$2:K$65,MATCH($A514,'40-15 SCALE LABEL INFO'!$A$2:$A$65,0))),"not found"),IF(H513="not found","not found",IF(H513="","","ditto"))))</f>
        <v/>
      </c>
    </row>
    <row r="515" spans="1:8" x14ac:dyDescent="0.35">
      <c r="A515" s="699"/>
      <c r="B515" s="768"/>
      <c r="C515" s="768"/>
      <c r="D515" s="768"/>
      <c r="E515" s="775"/>
      <c r="F515" s="778" t="str">
        <f>IF($A515="","",IF(NOT($A515=$A514),IFERROR(IF(INDEX('40-15 SCALE LABEL INFO'!I$2:I$65,MATCH($A515,'40-15 SCALE LABEL INFO'!$A$2:$A$65,0))="","",INDEX('40-15 SCALE LABEL INFO'!I$2:I$65,MATCH($A515,'40-15 SCALE LABEL INFO'!$A$2:$A$65,0))),"not found"),IF(F514="not found","not found",IF(F514="","","ditto"))))</f>
        <v/>
      </c>
      <c r="G515" s="779" t="str">
        <f>IF($A515="","",IF(NOT($A515=$A514),IFERROR(IF(INDEX('40-15 SCALE LABEL INFO'!J$2:J$65,MATCH($A515,'40-15 SCALE LABEL INFO'!$A$2:$A$65,0))="","",INDEX('40-15 SCALE LABEL INFO'!J$2:J$65,MATCH($A515,'40-15 SCALE LABEL INFO'!$A$2:$A$65,0))),"not found"),IF(G514="not found","not found",IF(G514="","","ditto"))))</f>
        <v/>
      </c>
      <c r="H515" s="772" t="str">
        <f>IF($A515="","",IF(NOT($A515=$A514),IFERROR(IF(INDEX('40-15 SCALE LABEL INFO'!K$2:K$65,MATCH($A515,'40-15 SCALE LABEL INFO'!$A$2:$A$65,0))="","",INDEX('40-15 SCALE LABEL INFO'!K$2:K$65,MATCH($A515,'40-15 SCALE LABEL INFO'!$A$2:$A$65,0))),"not found"),IF(H514="not found","not found",IF(H514="","","ditto"))))</f>
        <v/>
      </c>
    </row>
    <row r="516" spans="1:8" x14ac:dyDescent="0.35">
      <c r="A516" s="699"/>
      <c r="B516" s="768"/>
      <c r="C516" s="768"/>
      <c r="D516" s="768"/>
      <c r="E516" s="775"/>
      <c r="F516" s="778" t="str">
        <f>IF($A516="","",IF(NOT($A516=$A515),IFERROR(IF(INDEX('40-15 SCALE LABEL INFO'!I$2:I$65,MATCH($A516,'40-15 SCALE LABEL INFO'!$A$2:$A$65,0))="","",INDEX('40-15 SCALE LABEL INFO'!I$2:I$65,MATCH($A516,'40-15 SCALE LABEL INFO'!$A$2:$A$65,0))),"not found"),IF(F515="not found","not found",IF(F515="","","ditto"))))</f>
        <v/>
      </c>
      <c r="G516" s="779" t="str">
        <f>IF($A516="","",IF(NOT($A516=$A515),IFERROR(IF(INDEX('40-15 SCALE LABEL INFO'!J$2:J$65,MATCH($A516,'40-15 SCALE LABEL INFO'!$A$2:$A$65,0))="","",INDEX('40-15 SCALE LABEL INFO'!J$2:J$65,MATCH($A516,'40-15 SCALE LABEL INFO'!$A$2:$A$65,0))),"not found"),IF(G515="not found","not found",IF(G515="","","ditto"))))</f>
        <v/>
      </c>
      <c r="H516" s="772" t="str">
        <f>IF($A516="","",IF(NOT($A516=$A515),IFERROR(IF(INDEX('40-15 SCALE LABEL INFO'!K$2:K$65,MATCH($A516,'40-15 SCALE LABEL INFO'!$A$2:$A$65,0))="","",INDEX('40-15 SCALE LABEL INFO'!K$2:K$65,MATCH($A516,'40-15 SCALE LABEL INFO'!$A$2:$A$65,0))),"not found"),IF(H515="not found","not found",IF(H515="","","ditto"))))</f>
        <v/>
      </c>
    </row>
    <row r="517" spans="1:8" x14ac:dyDescent="0.35">
      <c r="A517" s="699"/>
      <c r="B517" s="768"/>
      <c r="C517" s="768"/>
      <c r="D517" s="768"/>
      <c r="E517" s="775"/>
      <c r="F517" s="778" t="str">
        <f>IF($A517="","",IF(NOT($A517=$A516),IFERROR(IF(INDEX('40-15 SCALE LABEL INFO'!I$2:I$65,MATCH($A517,'40-15 SCALE LABEL INFO'!$A$2:$A$65,0))="","",INDEX('40-15 SCALE LABEL INFO'!I$2:I$65,MATCH($A517,'40-15 SCALE LABEL INFO'!$A$2:$A$65,0))),"not found"),IF(F516="not found","not found",IF(F516="","","ditto"))))</f>
        <v/>
      </c>
      <c r="G517" s="779" t="str">
        <f>IF($A517="","",IF(NOT($A517=$A516),IFERROR(IF(INDEX('40-15 SCALE LABEL INFO'!J$2:J$65,MATCH($A517,'40-15 SCALE LABEL INFO'!$A$2:$A$65,0))="","",INDEX('40-15 SCALE LABEL INFO'!J$2:J$65,MATCH($A517,'40-15 SCALE LABEL INFO'!$A$2:$A$65,0))),"not found"),IF(G516="not found","not found",IF(G516="","","ditto"))))</f>
        <v/>
      </c>
      <c r="H517" s="772" t="str">
        <f>IF($A517="","",IF(NOT($A517=$A516),IFERROR(IF(INDEX('40-15 SCALE LABEL INFO'!K$2:K$65,MATCH($A517,'40-15 SCALE LABEL INFO'!$A$2:$A$65,0))="","",INDEX('40-15 SCALE LABEL INFO'!K$2:K$65,MATCH($A517,'40-15 SCALE LABEL INFO'!$A$2:$A$65,0))),"not found"),IF(H516="not found","not found",IF(H516="","","ditto"))))</f>
        <v/>
      </c>
    </row>
    <row r="518" spans="1:8" x14ac:dyDescent="0.35">
      <c r="A518" s="699"/>
      <c r="B518" s="768"/>
      <c r="C518" s="768"/>
      <c r="D518" s="768"/>
      <c r="E518" s="775"/>
      <c r="F518" s="778" t="str">
        <f>IF($A518="","",IF(NOT($A518=$A517),IFERROR(IF(INDEX('40-15 SCALE LABEL INFO'!I$2:I$65,MATCH($A518,'40-15 SCALE LABEL INFO'!$A$2:$A$65,0))="","",INDEX('40-15 SCALE LABEL INFO'!I$2:I$65,MATCH($A518,'40-15 SCALE LABEL INFO'!$A$2:$A$65,0))),"not found"),IF(F517="not found","not found",IF(F517="","","ditto"))))</f>
        <v/>
      </c>
      <c r="G518" s="779" t="str">
        <f>IF($A518="","",IF(NOT($A518=$A517),IFERROR(IF(INDEX('40-15 SCALE LABEL INFO'!J$2:J$65,MATCH($A518,'40-15 SCALE LABEL INFO'!$A$2:$A$65,0))="","",INDEX('40-15 SCALE LABEL INFO'!J$2:J$65,MATCH($A518,'40-15 SCALE LABEL INFO'!$A$2:$A$65,0))),"not found"),IF(G517="not found","not found",IF(G517="","","ditto"))))</f>
        <v/>
      </c>
      <c r="H518" s="772" t="str">
        <f>IF($A518="","",IF(NOT($A518=$A517),IFERROR(IF(INDEX('40-15 SCALE LABEL INFO'!K$2:K$65,MATCH($A518,'40-15 SCALE LABEL INFO'!$A$2:$A$65,0))="","",INDEX('40-15 SCALE LABEL INFO'!K$2:K$65,MATCH($A518,'40-15 SCALE LABEL INFO'!$A$2:$A$65,0))),"not found"),IF(H517="not found","not found",IF(H517="","","ditto"))))</f>
        <v/>
      </c>
    </row>
    <row r="519" spans="1:8" x14ac:dyDescent="0.35">
      <c r="A519" s="699"/>
      <c r="B519" s="768"/>
      <c r="C519" s="768"/>
      <c r="D519" s="768"/>
      <c r="E519" s="775"/>
      <c r="F519" s="778" t="str">
        <f>IF($A519="","",IF(NOT($A519=$A518),IFERROR(IF(INDEX('40-15 SCALE LABEL INFO'!I$2:I$65,MATCH($A519,'40-15 SCALE LABEL INFO'!$A$2:$A$65,0))="","",INDEX('40-15 SCALE LABEL INFO'!I$2:I$65,MATCH($A519,'40-15 SCALE LABEL INFO'!$A$2:$A$65,0))),"not found"),IF(F518="not found","not found",IF(F518="","","ditto"))))</f>
        <v/>
      </c>
      <c r="G519" s="779" t="str">
        <f>IF($A519="","",IF(NOT($A519=$A518),IFERROR(IF(INDEX('40-15 SCALE LABEL INFO'!J$2:J$65,MATCH($A519,'40-15 SCALE LABEL INFO'!$A$2:$A$65,0))="","",INDEX('40-15 SCALE LABEL INFO'!J$2:J$65,MATCH($A519,'40-15 SCALE LABEL INFO'!$A$2:$A$65,0))),"not found"),IF(G518="not found","not found",IF(G518="","","ditto"))))</f>
        <v/>
      </c>
      <c r="H519" s="772" t="str">
        <f>IF($A519="","",IF(NOT($A519=$A518),IFERROR(IF(INDEX('40-15 SCALE LABEL INFO'!K$2:K$65,MATCH($A519,'40-15 SCALE LABEL INFO'!$A$2:$A$65,0))="","",INDEX('40-15 SCALE LABEL INFO'!K$2:K$65,MATCH($A519,'40-15 SCALE LABEL INFO'!$A$2:$A$65,0))),"not found"),IF(H518="not found","not found",IF(H518="","","ditto"))))</f>
        <v/>
      </c>
    </row>
    <row r="520" spans="1:8" x14ac:dyDescent="0.35">
      <c r="A520" s="699"/>
      <c r="B520" s="768"/>
      <c r="C520" s="768"/>
      <c r="D520" s="768"/>
      <c r="E520" s="775"/>
      <c r="F520" s="778" t="str">
        <f>IF($A520="","",IF(NOT($A520=$A519),IFERROR(IF(INDEX('40-15 SCALE LABEL INFO'!I$2:I$65,MATCH($A520,'40-15 SCALE LABEL INFO'!$A$2:$A$65,0))="","",INDEX('40-15 SCALE LABEL INFO'!I$2:I$65,MATCH($A520,'40-15 SCALE LABEL INFO'!$A$2:$A$65,0))),"not found"),IF(F519="not found","not found",IF(F519="","","ditto"))))</f>
        <v/>
      </c>
      <c r="G520" s="779" t="str">
        <f>IF($A520="","",IF(NOT($A520=$A519),IFERROR(IF(INDEX('40-15 SCALE LABEL INFO'!J$2:J$65,MATCH($A520,'40-15 SCALE LABEL INFO'!$A$2:$A$65,0))="","",INDEX('40-15 SCALE LABEL INFO'!J$2:J$65,MATCH($A520,'40-15 SCALE LABEL INFO'!$A$2:$A$65,0))),"not found"),IF(G519="not found","not found",IF(G519="","","ditto"))))</f>
        <v/>
      </c>
      <c r="H520" s="772" t="str">
        <f>IF($A520="","",IF(NOT($A520=$A519),IFERROR(IF(INDEX('40-15 SCALE LABEL INFO'!K$2:K$65,MATCH($A520,'40-15 SCALE LABEL INFO'!$A$2:$A$65,0))="","",INDEX('40-15 SCALE LABEL INFO'!K$2:K$65,MATCH($A520,'40-15 SCALE LABEL INFO'!$A$2:$A$65,0))),"not found"),IF(H519="not found","not found",IF(H519="","","ditto"))))</f>
        <v/>
      </c>
    </row>
    <row r="521" spans="1:8" x14ac:dyDescent="0.35">
      <c r="A521" s="699"/>
      <c r="B521" s="768"/>
      <c r="C521" s="768"/>
      <c r="D521" s="768"/>
      <c r="E521" s="775"/>
      <c r="F521" s="778" t="str">
        <f>IF($A521="","",IF(NOT($A521=$A520),IFERROR(IF(INDEX('40-15 SCALE LABEL INFO'!I$2:I$65,MATCH($A521,'40-15 SCALE LABEL INFO'!$A$2:$A$65,0))="","",INDEX('40-15 SCALE LABEL INFO'!I$2:I$65,MATCH($A521,'40-15 SCALE LABEL INFO'!$A$2:$A$65,0))),"not found"),IF(F520="not found","not found",IF(F520="","","ditto"))))</f>
        <v/>
      </c>
      <c r="G521" s="779" t="str">
        <f>IF($A521="","",IF(NOT($A521=$A520),IFERROR(IF(INDEX('40-15 SCALE LABEL INFO'!J$2:J$65,MATCH($A521,'40-15 SCALE LABEL INFO'!$A$2:$A$65,0))="","",INDEX('40-15 SCALE LABEL INFO'!J$2:J$65,MATCH($A521,'40-15 SCALE LABEL INFO'!$A$2:$A$65,0))),"not found"),IF(G520="not found","not found",IF(G520="","","ditto"))))</f>
        <v/>
      </c>
      <c r="H521" s="772" t="str">
        <f>IF($A521="","",IF(NOT($A521=$A520),IFERROR(IF(INDEX('40-15 SCALE LABEL INFO'!K$2:K$65,MATCH($A521,'40-15 SCALE LABEL INFO'!$A$2:$A$65,0))="","",INDEX('40-15 SCALE LABEL INFO'!K$2:K$65,MATCH($A521,'40-15 SCALE LABEL INFO'!$A$2:$A$65,0))),"not found"),IF(H520="not found","not found",IF(H520="","","ditto"))))</f>
        <v/>
      </c>
    </row>
    <row r="522" spans="1:8" x14ac:dyDescent="0.35">
      <c r="A522" s="699"/>
      <c r="B522" s="768"/>
      <c r="C522" s="768"/>
      <c r="D522" s="768"/>
      <c r="E522" s="775"/>
      <c r="F522" s="778" t="str">
        <f>IF($A522="","",IF(NOT($A522=$A521),IFERROR(IF(INDEX('40-15 SCALE LABEL INFO'!I$2:I$65,MATCH($A522,'40-15 SCALE LABEL INFO'!$A$2:$A$65,0))="","",INDEX('40-15 SCALE LABEL INFO'!I$2:I$65,MATCH($A522,'40-15 SCALE LABEL INFO'!$A$2:$A$65,0))),"not found"),IF(F521="not found","not found",IF(F521="","","ditto"))))</f>
        <v/>
      </c>
      <c r="G522" s="779" t="str">
        <f>IF($A522="","",IF(NOT($A522=$A521),IFERROR(IF(INDEX('40-15 SCALE LABEL INFO'!J$2:J$65,MATCH($A522,'40-15 SCALE LABEL INFO'!$A$2:$A$65,0))="","",INDEX('40-15 SCALE LABEL INFO'!J$2:J$65,MATCH($A522,'40-15 SCALE LABEL INFO'!$A$2:$A$65,0))),"not found"),IF(G521="not found","not found",IF(G521="","","ditto"))))</f>
        <v/>
      </c>
      <c r="H522" s="772" t="str">
        <f>IF($A522="","",IF(NOT($A522=$A521),IFERROR(IF(INDEX('40-15 SCALE LABEL INFO'!K$2:K$65,MATCH($A522,'40-15 SCALE LABEL INFO'!$A$2:$A$65,0))="","",INDEX('40-15 SCALE LABEL INFO'!K$2:K$65,MATCH($A522,'40-15 SCALE LABEL INFO'!$A$2:$A$65,0))),"not found"),IF(H521="not found","not found",IF(H521="","","ditto"))))</f>
        <v/>
      </c>
    </row>
    <row r="523" spans="1:8" x14ac:dyDescent="0.35">
      <c r="A523" s="699"/>
      <c r="B523" s="768"/>
      <c r="C523" s="768"/>
      <c r="D523" s="768"/>
      <c r="E523" s="775"/>
      <c r="F523" s="778" t="str">
        <f>IF($A523="","",IF(NOT($A523=$A522),IFERROR(IF(INDEX('40-15 SCALE LABEL INFO'!I$2:I$65,MATCH($A523,'40-15 SCALE LABEL INFO'!$A$2:$A$65,0))="","",INDEX('40-15 SCALE LABEL INFO'!I$2:I$65,MATCH($A523,'40-15 SCALE LABEL INFO'!$A$2:$A$65,0))),"not found"),IF(F522="not found","not found",IF(F522="","","ditto"))))</f>
        <v/>
      </c>
      <c r="G523" s="779" t="str">
        <f>IF($A523="","",IF(NOT($A523=$A522),IFERROR(IF(INDEX('40-15 SCALE LABEL INFO'!J$2:J$65,MATCH($A523,'40-15 SCALE LABEL INFO'!$A$2:$A$65,0))="","",INDEX('40-15 SCALE LABEL INFO'!J$2:J$65,MATCH($A523,'40-15 SCALE LABEL INFO'!$A$2:$A$65,0))),"not found"),IF(G522="not found","not found",IF(G522="","","ditto"))))</f>
        <v/>
      </c>
      <c r="H523" s="772" t="str">
        <f>IF($A523="","",IF(NOT($A523=$A522),IFERROR(IF(INDEX('40-15 SCALE LABEL INFO'!K$2:K$65,MATCH($A523,'40-15 SCALE LABEL INFO'!$A$2:$A$65,0))="","",INDEX('40-15 SCALE LABEL INFO'!K$2:K$65,MATCH($A523,'40-15 SCALE LABEL INFO'!$A$2:$A$65,0))),"not found"),IF(H522="not found","not found",IF(H522="","","ditto"))))</f>
        <v/>
      </c>
    </row>
    <row r="524" spans="1:8" x14ac:dyDescent="0.35">
      <c r="A524" s="699"/>
      <c r="B524" s="768"/>
      <c r="C524" s="768"/>
      <c r="D524" s="768"/>
      <c r="E524" s="775"/>
      <c r="F524" s="778" t="str">
        <f>IF($A524="","",IF(NOT($A524=$A523),IFERROR(IF(INDEX('40-15 SCALE LABEL INFO'!I$2:I$65,MATCH($A524,'40-15 SCALE LABEL INFO'!$A$2:$A$65,0))="","",INDEX('40-15 SCALE LABEL INFO'!I$2:I$65,MATCH($A524,'40-15 SCALE LABEL INFO'!$A$2:$A$65,0))),"not found"),IF(F523="not found","not found",IF(F523="","","ditto"))))</f>
        <v/>
      </c>
      <c r="G524" s="779" t="str">
        <f>IF($A524="","",IF(NOT($A524=$A523),IFERROR(IF(INDEX('40-15 SCALE LABEL INFO'!J$2:J$65,MATCH($A524,'40-15 SCALE LABEL INFO'!$A$2:$A$65,0))="","",INDEX('40-15 SCALE LABEL INFO'!J$2:J$65,MATCH($A524,'40-15 SCALE LABEL INFO'!$A$2:$A$65,0))),"not found"),IF(G523="not found","not found",IF(G523="","","ditto"))))</f>
        <v/>
      </c>
      <c r="H524" s="772" t="str">
        <f>IF($A524="","",IF(NOT($A524=$A523),IFERROR(IF(INDEX('40-15 SCALE LABEL INFO'!K$2:K$65,MATCH($A524,'40-15 SCALE LABEL INFO'!$A$2:$A$65,0))="","",INDEX('40-15 SCALE LABEL INFO'!K$2:K$65,MATCH($A524,'40-15 SCALE LABEL INFO'!$A$2:$A$65,0))),"not found"),IF(H523="not found","not found",IF(H523="","","ditto"))))</f>
        <v/>
      </c>
    </row>
    <row r="525" spans="1:8" x14ac:dyDescent="0.35">
      <c r="A525" s="699"/>
      <c r="B525" s="768"/>
      <c r="C525" s="768"/>
      <c r="D525" s="768"/>
      <c r="E525" s="775"/>
      <c r="F525" s="778" t="str">
        <f>IF($A525="","",IF(NOT($A525=$A524),IFERROR(IF(INDEX('40-15 SCALE LABEL INFO'!I$2:I$65,MATCH($A525,'40-15 SCALE LABEL INFO'!$A$2:$A$65,0))="","",INDEX('40-15 SCALE LABEL INFO'!I$2:I$65,MATCH($A525,'40-15 SCALE LABEL INFO'!$A$2:$A$65,0))),"not found"),IF(F524="not found","not found",IF(F524="","","ditto"))))</f>
        <v/>
      </c>
      <c r="G525" s="779" t="str">
        <f>IF($A525="","",IF(NOT($A525=$A524),IFERROR(IF(INDEX('40-15 SCALE LABEL INFO'!J$2:J$65,MATCH($A525,'40-15 SCALE LABEL INFO'!$A$2:$A$65,0))="","",INDEX('40-15 SCALE LABEL INFO'!J$2:J$65,MATCH($A525,'40-15 SCALE LABEL INFO'!$A$2:$A$65,0))),"not found"),IF(G524="not found","not found",IF(G524="","","ditto"))))</f>
        <v/>
      </c>
      <c r="H525" s="772" t="str">
        <f>IF($A525="","",IF(NOT($A525=$A524),IFERROR(IF(INDEX('40-15 SCALE LABEL INFO'!K$2:K$65,MATCH($A525,'40-15 SCALE LABEL INFO'!$A$2:$A$65,0))="","",INDEX('40-15 SCALE LABEL INFO'!K$2:K$65,MATCH($A525,'40-15 SCALE LABEL INFO'!$A$2:$A$65,0))),"not found"),IF(H524="not found","not found",IF(H524="","","ditto"))))</f>
        <v/>
      </c>
    </row>
    <row r="526" spans="1:8" x14ac:dyDescent="0.35">
      <c r="A526" s="699"/>
      <c r="B526" s="768"/>
      <c r="C526" s="768"/>
      <c r="D526" s="768"/>
      <c r="E526" s="775"/>
      <c r="F526" s="778" t="str">
        <f>IF($A526="","",IF(NOT($A526=$A525),IFERROR(IF(INDEX('40-15 SCALE LABEL INFO'!I$2:I$65,MATCH($A526,'40-15 SCALE LABEL INFO'!$A$2:$A$65,0))="","",INDEX('40-15 SCALE LABEL INFO'!I$2:I$65,MATCH($A526,'40-15 SCALE LABEL INFO'!$A$2:$A$65,0))),"not found"),IF(F525="not found","not found",IF(F525="","","ditto"))))</f>
        <v/>
      </c>
      <c r="G526" s="779" t="str">
        <f>IF($A526="","",IF(NOT($A526=$A525),IFERROR(IF(INDEX('40-15 SCALE LABEL INFO'!J$2:J$65,MATCH($A526,'40-15 SCALE LABEL INFO'!$A$2:$A$65,0))="","",INDEX('40-15 SCALE LABEL INFO'!J$2:J$65,MATCH($A526,'40-15 SCALE LABEL INFO'!$A$2:$A$65,0))),"not found"),IF(G525="not found","not found",IF(G525="","","ditto"))))</f>
        <v/>
      </c>
      <c r="H526" s="772" t="str">
        <f>IF($A526="","",IF(NOT($A526=$A525),IFERROR(IF(INDEX('40-15 SCALE LABEL INFO'!K$2:K$65,MATCH($A526,'40-15 SCALE LABEL INFO'!$A$2:$A$65,0))="","",INDEX('40-15 SCALE LABEL INFO'!K$2:K$65,MATCH($A526,'40-15 SCALE LABEL INFO'!$A$2:$A$65,0))),"not found"),IF(H525="not found","not found",IF(H525="","","ditto"))))</f>
        <v/>
      </c>
    </row>
    <row r="527" spans="1:8" x14ac:dyDescent="0.35">
      <c r="A527" s="699"/>
      <c r="B527" s="768"/>
      <c r="C527" s="768"/>
      <c r="D527" s="768"/>
      <c r="E527" s="775"/>
      <c r="F527" s="778" t="str">
        <f>IF($A527="","",IF(NOT($A527=$A526),IFERROR(IF(INDEX('40-15 SCALE LABEL INFO'!I$2:I$65,MATCH($A527,'40-15 SCALE LABEL INFO'!$A$2:$A$65,0))="","",INDEX('40-15 SCALE LABEL INFO'!I$2:I$65,MATCH($A527,'40-15 SCALE LABEL INFO'!$A$2:$A$65,0))),"not found"),IF(F526="not found","not found",IF(F526="","","ditto"))))</f>
        <v/>
      </c>
      <c r="G527" s="779" t="str">
        <f>IF($A527="","",IF(NOT($A527=$A526),IFERROR(IF(INDEX('40-15 SCALE LABEL INFO'!J$2:J$65,MATCH($A527,'40-15 SCALE LABEL INFO'!$A$2:$A$65,0))="","",INDEX('40-15 SCALE LABEL INFO'!J$2:J$65,MATCH($A527,'40-15 SCALE LABEL INFO'!$A$2:$A$65,0))),"not found"),IF(G526="not found","not found",IF(G526="","","ditto"))))</f>
        <v/>
      </c>
      <c r="H527" s="772" t="str">
        <f>IF($A527="","",IF(NOT($A527=$A526),IFERROR(IF(INDEX('40-15 SCALE LABEL INFO'!K$2:K$65,MATCH($A527,'40-15 SCALE LABEL INFO'!$A$2:$A$65,0))="","",INDEX('40-15 SCALE LABEL INFO'!K$2:K$65,MATCH($A527,'40-15 SCALE LABEL INFO'!$A$2:$A$65,0))),"not found"),IF(H526="not found","not found",IF(H526="","","ditto"))))</f>
        <v/>
      </c>
    </row>
    <row r="528" spans="1:8" x14ac:dyDescent="0.35">
      <c r="A528" s="699"/>
      <c r="B528" s="768"/>
      <c r="C528" s="768"/>
      <c r="D528" s="768"/>
      <c r="E528" s="775"/>
      <c r="F528" s="778" t="str">
        <f>IF($A528="","",IF(NOT($A528=$A527),IFERROR(IF(INDEX('40-15 SCALE LABEL INFO'!I$2:I$65,MATCH($A528,'40-15 SCALE LABEL INFO'!$A$2:$A$65,0))="","",INDEX('40-15 SCALE LABEL INFO'!I$2:I$65,MATCH($A528,'40-15 SCALE LABEL INFO'!$A$2:$A$65,0))),"not found"),IF(F527="not found","not found",IF(F527="","","ditto"))))</f>
        <v/>
      </c>
      <c r="G528" s="779" t="str">
        <f>IF($A528="","",IF(NOT($A528=$A527),IFERROR(IF(INDEX('40-15 SCALE LABEL INFO'!J$2:J$65,MATCH($A528,'40-15 SCALE LABEL INFO'!$A$2:$A$65,0))="","",INDEX('40-15 SCALE LABEL INFO'!J$2:J$65,MATCH($A528,'40-15 SCALE LABEL INFO'!$A$2:$A$65,0))),"not found"),IF(G527="not found","not found",IF(G527="","","ditto"))))</f>
        <v/>
      </c>
      <c r="H528" s="772" t="str">
        <f>IF($A528="","",IF(NOT($A528=$A527),IFERROR(IF(INDEX('40-15 SCALE LABEL INFO'!K$2:K$65,MATCH($A528,'40-15 SCALE LABEL INFO'!$A$2:$A$65,0))="","",INDEX('40-15 SCALE LABEL INFO'!K$2:K$65,MATCH($A528,'40-15 SCALE LABEL INFO'!$A$2:$A$65,0))),"not found"),IF(H527="not found","not found",IF(H527="","","ditto"))))</f>
        <v/>
      </c>
    </row>
    <row r="529" spans="1:8" x14ac:dyDescent="0.35">
      <c r="A529" s="699"/>
      <c r="B529" s="768"/>
      <c r="C529" s="768"/>
      <c r="D529" s="768"/>
      <c r="E529" s="775"/>
      <c r="F529" s="778" t="str">
        <f>IF($A529="","",IF(NOT($A529=$A528),IFERROR(IF(INDEX('40-15 SCALE LABEL INFO'!I$2:I$65,MATCH($A529,'40-15 SCALE LABEL INFO'!$A$2:$A$65,0))="","",INDEX('40-15 SCALE LABEL INFO'!I$2:I$65,MATCH($A529,'40-15 SCALE LABEL INFO'!$A$2:$A$65,0))),"not found"),IF(F528="not found","not found",IF(F528="","","ditto"))))</f>
        <v/>
      </c>
      <c r="G529" s="779" t="str">
        <f>IF($A529="","",IF(NOT($A529=$A528),IFERROR(IF(INDEX('40-15 SCALE LABEL INFO'!J$2:J$65,MATCH($A529,'40-15 SCALE LABEL INFO'!$A$2:$A$65,0))="","",INDEX('40-15 SCALE LABEL INFO'!J$2:J$65,MATCH($A529,'40-15 SCALE LABEL INFO'!$A$2:$A$65,0))),"not found"),IF(G528="not found","not found",IF(G528="","","ditto"))))</f>
        <v/>
      </c>
      <c r="H529" s="772" t="str">
        <f>IF($A529="","",IF(NOT($A529=$A528),IFERROR(IF(INDEX('40-15 SCALE LABEL INFO'!K$2:K$65,MATCH($A529,'40-15 SCALE LABEL INFO'!$A$2:$A$65,0))="","",INDEX('40-15 SCALE LABEL INFO'!K$2:K$65,MATCH($A529,'40-15 SCALE LABEL INFO'!$A$2:$A$65,0))),"not found"),IF(H528="not found","not found",IF(H528="","","ditto"))))</f>
        <v/>
      </c>
    </row>
    <row r="530" spans="1:8" x14ac:dyDescent="0.35">
      <c r="A530" s="699"/>
      <c r="B530" s="768"/>
      <c r="C530" s="768"/>
      <c r="D530" s="768"/>
      <c r="E530" s="775"/>
      <c r="F530" s="778" t="str">
        <f>IF($A530="","",IF(NOT($A530=$A529),IFERROR(IF(INDEX('40-15 SCALE LABEL INFO'!I$2:I$65,MATCH($A530,'40-15 SCALE LABEL INFO'!$A$2:$A$65,0))="","",INDEX('40-15 SCALE LABEL INFO'!I$2:I$65,MATCH($A530,'40-15 SCALE LABEL INFO'!$A$2:$A$65,0))),"not found"),IF(F529="not found","not found",IF(F529="","","ditto"))))</f>
        <v/>
      </c>
      <c r="G530" s="779" t="str">
        <f>IF($A530="","",IF(NOT($A530=$A529),IFERROR(IF(INDEX('40-15 SCALE LABEL INFO'!J$2:J$65,MATCH($A530,'40-15 SCALE LABEL INFO'!$A$2:$A$65,0))="","",INDEX('40-15 SCALE LABEL INFO'!J$2:J$65,MATCH($A530,'40-15 SCALE LABEL INFO'!$A$2:$A$65,0))),"not found"),IF(G529="not found","not found",IF(G529="","","ditto"))))</f>
        <v/>
      </c>
      <c r="H530" s="772" t="str">
        <f>IF($A530="","",IF(NOT($A530=$A529),IFERROR(IF(INDEX('40-15 SCALE LABEL INFO'!K$2:K$65,MATCH($A530,'40-15 SCALE LABEL INFO'!$A$2:$A$65,0))="","",INDEX('40-15 SCALE LABEL INFO'!K$2:K$65,MATCH($A530,'40-15 SCALE LABEL INFO'!$A$2:$A$65,0))),"not found"),IF(H529="not found","not found",IF(H529="","","ditto"))))</f>
        <v/>
      </c>
    </row>
    <row r="531" spans="1:8" x14ac:dyDescent="0.35">
      <c r="A531" s="699"/>
      <c r="B531" s="768"/>
      <c r="C531" s="768"/>
      <c r="D531" s="768"/>
      <c r="E531" s="775"/>
      <c r="F531" s="778" t="str">
        <f>IF($A531="","",IF(NOT($A531=$A530),IFERROR(IF(INDEX('40-15 SCALE LABEL INFO'!I$2:I$65,MATCH($A531,'40-15 SCALE LABEL INFO'!$A$2:$A$65,0))="","",INDEX('40-15 SCALE LABEL INFO'!I$2:I$65,MATCH($A531,'40-15 SCALE LABEL INFO'!$A$2:$A$65,0))),"not found"),IF(F530="not found","not found",IF(F530="","","ditto"))))</f>
        <v/>
      </c>
      <c r="G531" s="779" t="str">
        <f>IF($A531="","",IF(NOT($A531=$A530),IFERROR(IF(INDEX('40-15 SCALE LABEL INFO'!J$2:J$65,MATCH($A531,'40-15 SCALE LABEL INFO'!$A$2:$A$65,0))="","",INDEX('40-15 SCALE LABEL INFO'!J$2:J$65,MATCH($A531,'40-15 SCALE LABEL INFO'!$A$2:$A$65,0))),"not found"),IF(G530="not found","not found",IF(G530="","","ditto"))))</f>
        <v/>
      </c>
      <c r="H531" s="772" t="str">
        <f>IF($A531="","",IF(NOT($A531=$A530),IFERROR(IF(INDEX('40-15 SCALE LABEL INFO'!K$2:K$65,MATCH($A531,'40-15 SCALE LABEL INFO'!$A$2:$A$65,0))="","",INDEX('40-15 SCALE LABEL INFO'!K$2:K$65,MATCH($A531,'40-15 SCALE LABEL INFO'!$A$2:$A$65,0))),"not found"),IF(H530="not found","not found",IF(H530="","","ditto"))))</f>
        <v/>
      </c>
    </row>
    <row r="532" spans="1:8" x14ac:dyDescent="0.35">
      <c r="A532" s="699"/>
      <c r="B532" s="768"/>
      <c r="C532" s="768"/>
      <c r="D532" s="768"/>
      <c r="E532" s="775"/>
      <c r="F532" s="778" t="str">
        <f>IF($A532="","",IF(NOT($A532=$A531),IFERROR(IF(INDEX('40-15 SCALE LABEL INFO'!I$2:I$65,MATCH($A532,'40-15 SCALE LABEL INFO'!$A$2:$A$65,0))="","",INDEX('40-15 SCALE LABEL INFO'!I$2:I$65,MATCH($A532,'40-15 SCALE LABEL INFO'!$A$2:$A$65,0))),"not found"),IF(F531="not found","not found",IF(F531="","","ditto"))))</f>
        <v/>
      </c>
      <c r="G532" s="779" t="str">
        <f>IF($A532="","",IF(NOT($A532=$A531),IFERROR(IF(INDEX('40-15 SCALE LABEL INFO'!J$2:J$65,MATCH($A532,'40-15 SCALE LABEL INFO'!$A$2:$A$65,0))="","",INDEX('40-15 SCALE LABEL INFO'!J$2:J$65,MATCH($A532,'40-15 SCALE LABEL INFO'!$A$2:$A$65,0))),"not found"),IF(G531="not found","not found",IF(G531="","","ditto"))))</f>
        <v/>
      </c>
      <c r="H532" s="772" t="str">
        <f>IF($A532="","",IF(NOT($A532=$A531),IFERROR(IF(INDEX('40-15 SCALE LABEL INFO'!K$2:K$65,MATCH($A532,'40-15 SCALE LABEL INFO'!$A$2:$A$65,0))="","",INDEX('40-15 SCALE LABEL INFO'!K$2:K$65,MATCH($A532,'40-15 SCALE LABEL INFO'!$A$2:$A$65,0))),"not found"),IF(H531="not found","not found",IF(H531="","","ditto"))))</f>
        <v/>
      </c>
    </row>
    <row r="533" spans="1:8" x14ac:dyDescent="0.35">
      <c r="A533" s="699"/>
      <c r="B533" s="768"/>
      <c r="C533" s="768"/>
      <c r="D533" s="768"/>
      <c r="E533" s="775"/>
      <c r="F533" s="778" t="str">
        <f>IF($A533="","",IF(NOT($A533=$A532),IFERROR(IF(INDEX('40-15 SCALE LABEL INFO'!I$2:I$65,MATCH($A533,'40-15 SCALE LABEL INFO'!$A$2:$A$65,0))="","",INDEX('40-15 SCALE LABEL INFO'!I$2:I$65,MATCH($A533,'40-15 SCALE LABEL INFO'!$A$2:$A$65,0))),"not found"),IF(F532="not found","not found",IF(F532="","","ditto"))))</f>
        <v/>
      </c>
      <c r="G533" s="779" t="str">
        <f>IF($A533="","",IF(NOT($A533=$A532),IFERROR(IF(INDEX('40-15 SCALE LABEL INFO'!J$2:J$65,MATCH($A533,'40-15 SCALE LABEL INFO'!$A$2:$A$65,0))="","",INDEX('40-15 SCALE LABEL INFO'!J$2:J$65,MATCH($A533,'40-15 SCALE LABEL INFO'!$A$2:$A$65,0))),"not found"),IF(G532="not found","not found",IF(G532="","","ditto"))))</f>
        <v/>
      </c>
      <c r="H533" s="772" t="str">
        <f>IF($A533="","",IF(NOT($A533=$A532),IFERROR(IF(INDEX('40-15 SCALE LABEL INFO'!K$2:K$65,MATCH($A533,'40-15 SCALE LABEL INFO'!$A$2:$A$65,0))="","",INDEX('40-15 SCALE LABEL INFO'!K$2:K$65,MATCH($A533,'40-15 SCALE LABEL INFO'!$A$2:$A$65,0))),"not found"),IF(H532="not found","not found",IF(H532="","","ditto"))))</f>
        <v/>
      </c>
    </row>
    <row r="534" spans="1:8" x14ac:dyDescent="0.35">
      <c r="A534" s="699"/>
      <c r="B534" s="768"/>
      <c r="C534" s="768"/>
      <c r="D534" s="768"/>
      <c r="E534" s="775"/>
      <c r="F534" s="778" t="str">
        <f>IF($A534="","",IF(NOT($A534=$A533),IFERROR(IF(INDEX('40-15 SCALE LABEL INFO'!I$2:I$65,MATCH($A534,'40-15 SCALE LABEL INFO'!$A$2:$A$65,0))="","",INDEX('40-15 SCALE LABEL INFO'!I$2:I$65,MATCH($A534,'40-15 SCALE LABEL INFO'!$A$2:$A$65,0))),"not found"),IF(F533="not found","not found",IF(F533="","","ditto"))))</f>
        <v/>
      </c>
      <c r="G534" s="779" t="str">
        <f>IF($A534="","",IF(NOT($A534=$A533),IFERROR(IF(INDEX('40-15 SCALE LABEL INFO'!J$2:J$65,MATCH($A534,'40-15 SCALE LABEL INFO'!$A$2:$A$65,0))="","",INDEX('40-15 SCALE LABEL INFO'!J$2:J$65,MATCH($A534,'40-15 SCALE LABEL INFO'!$A$2:$A$65,0))),"not found"),IF(G533="not found","not found",IF(G533="","","ditto"))))</f>
        <v/>
      </c>
      <c r="H534" s="772" t="str">
        <f>IF($A534="","",IF(NOT($A534=$A533),IFERROR(IF(INDEX('40-15 SCALE LABEL INFO'!K$2:K$65,MATCH($A534,'40-15 SCALE LABEL INFO'!$A$2:$A$65,0))="","",INDEX('40-15 SCALE LABEL INFO'!K$2:K$65,MATCH($A534,'40-15 SCALE LABEL INFO'!$A$2:$A$65,0))),"not found"),IF(H533="not found","not found",IF(H533="","","ditto"))))</f>
        <v/>
      </c>
    </row>
    <row r="535" spans="1:8" x14ac:dyDescent="0.35">
      <c r="A535" s="699"/>
      <c r="B535" s="768"/>
      <c r="C535" s="768"/>
      <c r="D535" s="768"/>
      <c r="E535" s="775"/>
      <c r="F535" s="778" t="str">
        <f>IF($A535="","",IF(NOT($A535=$A534),IFERROR(IF(INDEX('40-15 SCALE LABEL INFO'!I$2:I$65,MATCH($A535,'40-15 SCALE LABEL INFO'!$A$2:$A$65,0))="","",INDEX('40-15 SCALE LABEL INFO'!I$2:I$65,MATCH($A535,'40-15 SCALE LABEL INFO'!$A$2:$A$65,0))),"not found"),IF(F534="not found","not found",IF(F534="","","ditto"))))</f>
        <v/>
      </c>
      <c r="G535" s="779" t="str">
        <f>IF($A535="","",IF(NOT($A535=$A534),IFERROR(IF(INDEX('40-15 SCALE LABEL INFO'!J$2:J$65,MATCH($A535,'40-15 SCALE LABEL INFO'!$A$2:$A$65,0))="","",INDEX('40-15 SCALE LABEL INFO'!J$2:J$65,MATCH($A535,'40-15 SCALE LABEL INFO'!$A$2:$A$65,0))),"not found"),IF(G534="not found","not found",IF(G534="","","ditto"))))</f>
        <v/>
      </c>
      <c r="H535" s="772" t="str">
        <f>IF($A535="","",IF(NOT($A535=$A534),IFERROR(IF(INDEX('40-15 SCALE LABEL INFO'!K$2:K$65,MATCH($A535,'40-15 SCALE LABEL INFO'!$A$2:$A$65,0))="","",INDEX('40-15 SCALE LABEL INFO'!K$2:K$65,MATCH($A535,'40-15 SCALE LABEL INFO'!$A$2:$A$65,0))),"not found"),IF(H534="not found","not found",IF(H534="","","ditto"))))</f>
        <v/>
      </c>
    </row>
    <row r="536" spans="1:8" x14ac:dyDescent="0.35">
      <c r="A536" s="699"/>
      <c r="B536" s="768"/>
      <c r="C536" s="768"/>
      <c r="D536" s="768"/>
      <c r="E536" s="775"/>
      <c r="F536" s="778" t="str">
        <f>IF($A536="","",IF(NOT($A536=$A535),IFERROR(IF(INDEX('40-15 SCALE LABEL INFO'!I$2:I$65,MATCH($A536,'40-15 SCALE LABEL INFO'!$A$2:$A$65,0))="","",INDEX('40-15 SCALE LABEL INFO'!I$2:I$65,MATCH($A536,'40-15 SCALE LABEL INFO'!$A$2:$A$65,0))),"not found"),IF(F535="not found","not found",IF(F535="","","ditto"))))</f>
        <v/>
      </c>
      <c r="G536" s="779" t="str">
        <f>IF($A536="","",IF(NOT($A536=$A535),IFERROR(IF(INDEX('40-15 SCALE LABEL INFO'!J$2:J$65,MATCH($A536,'40-15 SCALE LABEL INFO'!$A$2:$A$65,0))="","",INDEX('40-15 SCALE LABEL INFO'!J$2:J$65,MATCH($A536,'40-15 SCALE LABEL INFO'!$A$2:$A$65,0))),"not found"),IF(G535="not found","not found",IF(G535="","","ditto"))))</f>
        <v/>
      </c>
      <c r="H536" s="772" t="str">
        <f>IF($A536="","",IF(NOT($A536=$A535),IFERROR(IF(INDEX('40-15 SCALE LABEL INFO'!K$2:K$65,MATCH($A536,'40-15 SCALE LABEL INFO'!$A$2:$A$65,0))="","",INDEX('40-15 SCALE LABEL INFO'!K$2:K$65,MATCH($A536,'40-15 SCALE LABEL INFO'!$A$2:$A$65,0))),"not found"),IF(H535="not found","not found",IF(H535="","","ditto"))))</f>
        <v/>
      </c>
    </row>
    <row r="537" spans="1:8" x14ac:dyDescent="0.35">
      <c r="A537" s="699"/>
      <c r="B537" s="768"/>
      <c r="C537" s="768"/>
      <c r="D537" s="768"/>
      <c r="E537" s="775"/>
      <c r="F537" s="778" t="str">
        <f>IF($A537="","",IF(NOT($A537=$A536),IFERROR(IF(INDEX('40-15 SCALE LABEL INFO'!I$2:I$65,MATCH($A537,'40-15 SCALE LABEL INFO'!$A$2:$A$65,0))="","",INDEX('40-15 SCALE LABEL INFO'!I$2:I$65,MATCH($A537,'40-15 SCALE LABEL INFO'!$A$2:$A$65,0))),"not found"),IF(F536="not found","not found",IF(F536="","","ditto"))))</f>
        <v/>
      </c>
      <c r="G537" s="779" t="str">
        <f>IF($A537="","",IF(NOT($A537=$A536),IFERROR(IF(INDEX('40-15 SCALE LABEL INFO'!J$2:J$65,MATCH($A537,'40-15 SCALE LABEL INFO'!$A$2:$A$65,0))="","",INDEX('40-15 SCALE LABEL INFO'!J$2:J$65,MATCH($A537,'40-15 SCALE LABEL INFO'!$A$2:$A$65,0))),"not found"),IF(G536="not found","not found",IF(G536="","","ditto"))))</f>
        <v/>
      </c>
      <c r="H537" s="772" t="str">
        <f>IF($A537="","",IF(NOT($A537=$A536),IFERROR(IF(INDEX('40-15 SCALE LABEL INFO'!K$2:K$65,MATCH($A537,'40-15 SCALE LABEL INFO'!$A$2:$A$65,0))="","",INDEX('40-15 SCALE LABEL INFO'!K$2:K$65,MATCH($A537,'40-15 SCALE LABEL INFO'!$A$2:$A$65,0))),"not found"),IF(H536="not found","not found",IF(H536="","","ditto"))))</f>
        <v/>
      </c>
    </row>
    <row r="538" spans="1:8" x14ac:dyDescent="0.35">
      <c r="A538" s="699"/>
      <c r="B538" s="768"/>
      <c r="C538" s="768"/>
      <c r="D538" s="768"/>
      <c r="E538" s="775"/>
      <c r="F538" s="778" t="str">
        <f>IF($A538="","",IF(NOT($A538=$A537),IFERROR(IF(INDEX('40-15 SCALE LABEL INFO'!I$2:I$65,MATCH($A538,'40-15 SCALE LABEL INFO'!$A$2:$A$65,0))="","",INDEX('40-15 SCALE LABEL INFO'!I$2:I$65,MATCH($A538,'40-15 SCALE LABEL INFO'!$A$2:$A$65,0))),"not found"),IF(F537="not found","not found",IF(F537="","","ditto"))))</f>
        <v/>
      </c>
      <c r="G538" s="779" t="str">
        <f>IF($A538="","",IF(NOT($A538=$A537),IFERROR(IF(INDEX('40-15 SCALE LABEL INFO'!J$2:J$65,MATCH($A538,'40-15 SCALE LABEL INFO'!$A$2:$A$65,0))="","",INDEX('40-15 SCALE LABEL INFO'!J$2:J$65,MATCH($A538,'40-15 SCALE LABEL INFO'!$A$2:$A$65,0))),"not found"),IF(G537="not found","not found",IF(G537="","","ditto"))))</f>
        <v/>
      </c>
      <c r="H538" s="772" t="str">
        <f>IF($A538="","",IF(NOT($A538=$A537),IFERROR(IF(INDEX('40-15 SCALE LABEL INFO'!K$2:K$65,MATCH($A538,'40-15 SCALE LABEL INFO'!$A$2:$A$65,0))="","",INDEX('40-15 SCALE LABEL INFO'!K$2:K$65,MATCH($A538,'40-15 SCALE LABEL INFO'!$A$2:$A$65,0))),"not found"),IF(H537="not found","not found",IF(H537="","","ditto"))))</f>
        <v/>
      </c>
    </row>
    <row r="539" spans="1:8" x14ac:dyDescent="0.35">
      <c r="A539" s="699"/>
      <c r="B539" s="768"/>
      <c r="C539" s="768"/>
      <c r="D539" s="768"/>
      <c r="E539" s="775"/>
      <c r="F539" s="778" t="str">
        <f>IF($A539="","",IF(NOT($A539=$A538),IFERROR(IF(INDEX('40-15 SCALE LABEL INFO'!I$2:I$65,MATCH($A539,'40-15 SCALE LABEL INFO'!$A$2:$A$65,0))="","",INDEX('40-15 SCALE LABEL INFO'!I$2:I$65,MATCH($A539,'40-15 SCALE LABEL INFO'!$A$2:$A$65,0))),"not found"),IF(F538="not found","not found",IF(F538="","","ditto"))))</f>
        <v/>
      </c>
      <c r="G539" s="779" t="str">
        <f>IF($A539="","",IF(NOT($A539=$A538),IFERROR(IF(INDEX('40-15 SCALE LABEL INFO'!J$2:J$65,MATCH($A539,'40-15 SCALE LABEL INFO'!$A$2:$A$65,0))="","",INDEX('40-15 SCALE LABEL INFO'!J$2:J$65,MATCH($A539,'40-15 SCALE LABEL INFO'!$A$2:$A$65,0))),"not found"),IF(G538="not found","not found",IF(G538="","","ditto"))))</f>
        <v/>
      </c>
      <c r="H539" s="772" t="str">
        <f>IF($A539="","",IF(NOT($A539=$A538),IFERROR(IF(INDEX('40-15 SCALE LABEL INFO'!K$2:K$65,MATCH($A539,'40-15 SCALE LABEL INFO'!$A$2:$A$65,0))="","",INDEX('40-15 SCALE LABEL INFO'!K$2:K$65,MATCH($A539,'40-15 SCALE LABEL INFO'!$A$2:$A$65,0))),"not found"),IF(H538="not found","not found",IF(H538="","","ditto"))))</f>
        <v/>
      </c>
    </row>
    <row r="540" spans="1:8" x14ac:dyDescent="0.35">
      <c r="A540" s="699"/>
      <c r="B540" s="768"/>
      <c r="C540" s="768"/>
      <c r="D540" s="768"/>
      <c r="E540" s="775"/>
      <c r="F540" s="778" t="str">
        <f>IF($A540="","",IF(NOT($A540=$A539),IFERROR(IF(INDEX('40-15 SCALE LABEL INFO'!I$2:I$65,MATCH($A540,'40-15 SCALE LABEL INFO'!$A$2:$A$65,0))="","",INDEX('40-15 SCALE LABEL INFO'!I$2:I$65,MATCH($A540,'40-15 SCALE LABEL INFO'!$A$2:$A$65,0))),"not found"),IF(F539="not found","not found",IF(F539="","","ditto"))))</f>
        <v/>
      </c>
      <c r="G540" s="779" t="str">
        <f>IF($A540="","",IF(NOT($A540=$A539),IFERROR(IF(INDEX('40-15 SCALE LABEL INFO'!J$2:J$65,MATCH($A540,'40-15 SCALE LABEL INFO'!$A$2:$A$65,0))="","",INDEX('40-15 SCALE LABEL INFO'!J$2:J$65,MATCH($A540,'40-15 SCALE LABEL INFO'!$A$2:$A$65,0))),"not found"),IF(G539="not found","not found",IF(G539="","","ditto"))))</f>
        <v/>
      </c>
      <c r="H540" s="772" t="str">
        <f>IF($A540="","",IF(NOT($A540=$A539),IFERROR(IF(INDEX('40-15 SCALE LABEL INFO'!K$2:K$65,MATCH($A540,'40-15 SCALE LABEL INFO'!$A$2:$A$65,0))="","",INDEX('40-15 SCALE LABEL INFO'!K$2:K$65,MATCH($A540,'40-15 SCALE LABEL INFO'!$A$2:$A$65,0))),"not found"),IF(H539="not found","not found",IF(H539="","","ditto"))))</f>
        <v/>
      </c>
    </row>
    <row r="541" spans="1:8" x14ac:dyDescent="0.35">
      <c r="A541" s="699"/>
      <c r="B541" s="768"/>
      <c r="C541" s="768"/>
      <c r="D541" s="768"/>
      <c r="E541" s="775"/>
      <c r="F541" s="778" t="str">
        <f>IF($A541="","",IF(NOT($A541=$A540),IFERROR(IF(INDEX('40-15 SCALE LABEL INFO'!I$2:I$65,MATCH($A541,'40-15 SCALE LABEL INFO'!$A$2:$A$65,0))="","",INDEX('40-15 SCALE LABEL INFO'!I$2:I$65,MATCH($A541,'40-15 SCALE LABEL INFO'!$A$2:$A$65,0))),"not found"),IF(F540="not found","not found",IF(F540="","","ditto"))))</f>
        <v/>
      </c>
      <c r="G541" s="779" t="str">
        <f>IF($A541="","",IF(NOT($A541=$A540),IFERROR(IF(INDEX('40-15 SCALE LABEL INFO'!J$2:J$65,MATCH($A541,'40-15 SCALE LABEL INFO'!$A$2:$A$65,0))="","",INDEX('40-15 SCALE LABEL INFO'!J$2:J$65,MATCH($A541,'40-15 SCALE LABEL INFO'!$A$2:$A$65,0))),"not found"),IF(G540="not found","not found",IF(G540="","","ditto"))))</f>
        <v/>
      </c>
      <c r="H541" s="772" t="str">
        <f>IF($A541="","",IF(NOT($A541=$A540),IFERROR(IF(INDEX('40-15 SCALE LABEL INFO'!K$2:K$65,MATCH($A541,'40-15 SCALE LABEL INFO'!$A$2:$A$65,0))="","",INDEX('40-15 SCALE LABEL INFO'!K$2:K$65,MATCH($A541,'40-15 SCALE LABEL INFO'!$A$2:$A$65,0))),"not found"),IF(H540="not found","not found",IF(H540="","","ditto"))))</f>
        <v/>
      </c>
    </row>
    <row r="542" spans="1:8" x14ac:dyDescent="0.35">
      <c r="A542" s="699"/>
      <c r="B542" s="768"/>
      <c r="C542" s="768"/>
      <c r="D542" s="768"/>
      <c r="E542" s="775"/>
      <c r="F542" s="778" t="str">
        <f>IF($A542="","",IF(NOT($A542=$A541),IFERROR(IF(INDEX('40-15 SCALE LABEL INFO'!I$2:I$65,MATCH($A542,'40-15 SCALE LABEL INFO'!$A$2:$A$65,0))="","",INDEX('40-15 SCALE LABEL INFO'!I$2:I$65,MATCH($A542,'40-15 SCALE LABEL INFO'!$A$2:$A$65,0))),"not found"),IF(F541="not found","not found",IF(F541="","","ditto"))))</f>
        <v/>
      </c>
      <c r="G542" s="779" t="str">
        <f>IF($A542="","",IF(NOT($A542=$A541),IFERROR(IF(INDEX('40-15 SCALE LABEL INFO'!J$2:J$65,MATCH($A542,'40-15 SCALE LABEL INFO'!$A$2:$A$65,0))="","",INDEX('40-15 SCALE LABEL INFO'!J$2:J$65,MATCH($A542,'40-15 SCALE LABEL INFO'!$A$2:$A$65,0))),"not found"),IF(G541="not found","not found",IF(G541="","","ditto"))))</f>
        <v/>
      </c>
      <c r="H542" s="772" t="str">
        <f>IF($A542="","",IF(NOT($A542=$A541),IFERROR(IF(INDEX('40-15 SCALE LABEL INFO'!K$2:K$65,MATCH($A542,'40-15 SCALE LABEL INFO'!$A$2:$A$65,0))="","",INDEX('40-15 SCALE LABEL INFO'!K$2:K$65,MATCH($A542,'40-15 SCALE LABEL INFO'!$A$2:$A$65,0))),"not found"),IF(H541="not found","not found",IF(H541="","","ditto"))))</f>
        <v/>
      </c>
    </row>
    <row r="543" spans="1:8" x14ac:dyDescent="0.35">
      <c r="A543" s="699"/>
      <c r="B543" s="768"/>
      <c r="C543" s="768"/>
      <c r="D543" s="768"/>
      <c r="E543" s="775"/>
      <c r="F543" s="778" t="str">
        <f>IF($A543="","",IF(NOT($A543=$A542),IFERROR(IF(INDEX('40-15 SCALE LABEL INFO'!I$2:I$65,MATCH($A543,'40-15 SCALE LABEL INFO'!$A$2:$A$65,0))="","",INDEX('40-15 SCALE LABEL INFO'!I$2:I$65,MATCH($A543,'40-15 SCALE LABEL INFO'!$A$2:$A$65,0))),"not found"),IF(F542="not found","not found",IF(F542="","","ditto"))))</f>
        <v/>
      </c>
      <c r="G543" s="779" t="str">
        <f>IF($A543="","",IF(NOT($A543=$A542),IFERROR(IF(INDEX('40-15 SCALE LABEL INFO'!J$2:J$65,MATCH($A543,'40-15 SCALE LABEL INFO'!$A$2:$A$65,0))="","",INDEX('40-15 SCALE LABEL INFO'!J$2:J$65,MATCH($A543,'40-15 SCALE LABEL INFO'!$A$2:$A$65,0))),"not found"),IF(G542="not found","not found",IF(G542="","","ditto"))))</f>
        <v/>
      </c>
      <c r="H543" s="772" t="str">
        <f>IF($A543="","",IF(NOT($A543=$A542),IFERROR(IF(INDEX('40-15 SCALE LABEL INFO'!K$2:K$65,MATCH($A543,'40-15 SCALE LABEL INFO'!$A$2:$A$65,0))="","",INDEX('40-15 SCALE LABEL INFO'!K$2:K$65,MATCH($A543,'40-15 SCALE LABEL INFO'!$A$2:$A$65,0))),"not found"),IF(H542="not found","not found",IF(H542="","","ditto"))))</f>
        <v/>
      </c>
    </row>
    <row r="544" spans="1:8" x14ac:dyDescent="0.35">
      <c r="A544" s="699"/>
      <c r="B544" s="768"/>
      <c r="C544" s="768"/>
      <c r="D544" s="768"/>
      <c r="E544" s="775"/>
      <c r="F544" s="778" t="str">
        <f>IF($A544="","",IF(NOT($A544=$A543),IFERROR(IF(INDEX('40-15 SCALE LABEL INFO'!I$2:I$65,MATCH($A544,'40-15 SCALE LABEL INFO'!$A$2:$A$65,0))="","",INDEX('40-15 SCALE LABEL INFO'!I$2:I$65,MATCH($A544,'40-15 SCALE LABEL INFO'!$A$2:$A$65,0))),"not found"),IF(F543="not found","not found",IF(F543="","","ditto"))))</f>
        <v/>
      </c>
      <c r="G544" s="779" t="str">
        <f>IF($A544="","",IF(NOT($A544=$A543),IFERROR(IF(INDEX('40-15 SCALE LABEL INFO'!J$2:J$65,MATCH($A544,'40-15 SCALE LABEL INFO'!$A$2:$A$65,0))="","",INDEX('40-15 SCALE LABEL INFO'!J$2:J$65,MATCH($A544,'40-15 SCALE LABEL INFO'!$A$2:$A$65,0))),"not found"),IF(G543="not found","not found",IF(G543="","","ditto"))))</f>
        <v/>
      </c>
      <c r="H544" s="772" t="str">
        <f>IF($A544="","",IF(NOT($A544=$A543),IFERROR(IF(INDEX('40-15 SCALE LABEL INFO'!K$2:K$65,MATCH($A544,'40-15 SCALE LABEL INFO'!$A$2:$A$65,0))="","",INDEX('40-15 SCALE LABEL INFO'!K$2:K$65,MATCH($A544,'40-15 SCALE LABEL INFO'!$A$2:$A$65,0))),"not found"),IF(H543="not found","not found",IF(H543="","","ditto"))))</f>
        <v/>
      </c>
    </row>
    <row r="545" spans="1:8" x14ac:dyDescent="0.35">
      <c r="A545" s="699"/>
      <c r="B545" s="768"/>
      <c r="C545" s="768"/>
      <c r="D545" s="768"/>
      <c r="E545" s="775"/>
      <c r="F545" s="778" t="str">
        <f>IF($A545="","",IF(NOT($A545=$A544),IFERROR(IF(INDEX('40-15 SCALE LABEL INFO'!I$2:I$65,MATCH($A545,'40-15 SCALE LABEL INFO'!$A$2:$A$65,0))="","",INDEX('40-15 SCALE LABEL INFO'!I$2:I$65,MATCH($A545,'40-15 SCALE LABEL INFO'!$A$2:$A$65,0))),"not found"),IF(F544="not found","not found",IF(F544="","","ditto"))))</f>
        <v/>
      </c>
      <c r="G545" s="779" t="str">
        <f>IF($A545="","",IF(NOT($A545=$A544),IFERROR(IF(INDEX('40-15 SCALE LABEL INFO'!J$2:J$65,MATCH($A545,'40-15 SCALE LABEL INFO'!$A$2:$A$65,0))="","",INDEX('40-15 SCALE LABEL INFO'!J$2:J$65,MATCH($A545,'40-15 SCALE LABEL INFO'!$A$2:$A$65,0))),"not found"),IF(G544="not found","not found",IF(G544="","","ditto"))))</f>
        <v/>
      </c>
      <c r="H545" s="772" t="str">
        <f>IF($A545="","",IF(NOT($A545=$A544),IFERROR(IF(INDEX('40-15 SCALE LABEL INFO'!K$2:K$65,MATCH($A545,'40-15 SCALE LABEL INFO'!$A$2:$A$65,0))="","",INDEX('40-15 SCALE LABEL INFO'!K$2:K$65,MATCH($A545,'40-15 SCALE LABEL INFO'!$A$2:$A$65,0))),"not found"),IF(H544="not found","not found",IF(H544="","","ditto"))))</f>
        <v/>
      </c>
    </row>
    <row r="546" spans="1:8" x14ac:dyDescent="0.35">
      <c r="A546" s="699"/>
      <c r="B546" s="768"/>
      <c r="C546" s="768"/>
      <c r="D546" s="768"/>
      <c r="E546" s="775"/>
      <c r="F546" s="778" t="str">
        <f>IF($A546="","",IF(NOT($A546=$A545),IFERROR(IF(INDEX('40-15 SCALE LABEL INFO'!I$2:I$65,MATCH($A546,'40-15 SCALE LABEL INFO'!$A$2:$A$65,0))="","",INDEX('40-15 SCALE LABEL INFO'!I$2:I$65,MATCH($A546,'40-15 SCALE LABEL INFO'!$A$2:$A$65,0))),"not found"),IF(F545="not found","not found",IF(F545="","","ditto"))))</f>
        <v/>
      </c>
      <c r="G546" s="779" t="str">
        <f>IF($A546="","",IF(NOT($A546=$A545),IFERROR(IF(INDEX('40-15 SCALE LABEL INFO'!J$2:J$65,MATCH($A546,'40-15 SCALE LABEL INFO'!$A$2:$A$65,0))="","",INDEX('40-15 SCALE LABEL INFO'!J$2:J$65,MATCH($A546,'40-15 SCALE LABEL INFO'!$A$2:$A$65,0))),"not found"),IF(G545="not found","not found",IF(G545="","","ditto"))))</f>
        <v/>
      </c>
      <c r="H546" s="772" t="str">
        <f>IF($A546="","",IF(NOT($A546=$A545),IFERROR(IF(INDEX('40-15 SCALE LABEL INFO'!K$2:K$65,MATCH($A546,'40-15 SCALE LABEL INFO'!$A$2:$A$65,0))="","",INDEX('40-15 SCALE LABEL INFO'!K$2:K$65,MATCH($A546,'40-15 SCALE LABEL INFO'!$A$2:$A$65,0))),"not found"),IF(H545="not found","not found",IF(H545="","","ditto"))))</f>
        <v/>
      </c>
    </row>
    <row r="547" spans="1:8" x14ac:dyDescent="0.35">
      <c r="A547" s="699"/>
      <c r="B547" s="768"/>
      <c r="C547" s="768"/>
      <c r="D547" s="768"/>
      <c r="E547" s="775"/>
      <c r="F547" s="778" t="str">
        <f>IF($A547="","",IF(NOT($A547=$A546),IFERROR(IF(INDEX('40-15 SCALE LABEL INFO'!I$2:I$65,MATCH($A547,'40-15 SCALE LABEL INFO'!$A$2:$A$65,0))="","",INDEX('40-15 SCALE LABEL INFO'!I$2:I$65,MATCH($A547,'40-15 SCALE LABEL INFO'!$A$2:$A$65,0))),"not found"),IF(F546="not found","not found",IF(F546="","","ditto"))))</f>
        <v/>
      </c>
      <c r="G547" s="779" t="str">
        <f>IF($A547="","",IF(NOT($A547=$A546),IFERROR(IF(INDEX('40-15 SCALE LABEL INFO'!J$2:J$65,MATCH($A547,'40-15 SCALE LABEL INFO'!$A$2:$A$65,0))="","",INDEX('40-15 SCALE LABEL INFO'!J$2:J$65,MATCH($A547,'40-15 SCALE LABEL INFO'!$A$2:$A$65,0))),"not found"),IF(G546="not found","not found",IF(G546="","","ditto"))))</f>
        <v/>
      </c>
      <c r="H547" s="772" t="str">
        <f>IF($A547="","",IF(NOT($A547=$A546),IFERROR(IF(INDEX('40-15 SCALE LABEL INFO'!K$2:K$65,MATCH($A547,'40-15 SCALE LABEL INFO'!$A$2:$A$65,0))="","",INDEX('40-15 SCALE LABEL INFO'!K$2:K$65,MATCH($A547,'40-15 SCALE LABEL INFO'!$A$2:$A$65,0))),"not found"),IF(H546="not found","not found",IF(H546="","","ditto"))))</f>
        <v/>
      </c>
    </row>
    <row r="548" spans="1:8" x14ac:dyDescent="0.35">
      <c r="A548" s="699"/>
      <c r="B548" s="768"/>
      <c r="C548" s="768"/>
      <c r="D548" s="768"/>
      <c r="E548" s="775"/>
      <c r="F548" s="778" t="str">
        <f>IF($A548="","",IF(NOT($A548=$A547),IFERROR(IF(INDEX('40-15 SCALE LABEL INFO'!I$2:I$65,MATCH($A548,'40-15 SCALE LABEL INFO'!$A$2:$A$65,0))="","",INDEX('40-15 SCALE LABEL INFO'!I$2:I$65,MATCH($A548,'40-15 SCALE LABEL INFO'!$A$2:$A$65,0))),"not found"),IF(F547="not found","not found",IF(F547="","","ditto"))))</f>
        <v/>
      </c>
      <c r="G548" s="779" t="str">
        <f>IF($A548="","",IF(NOT($A548=$A547),IFERROR(IF(INDEX('40-15 SCALE LABEL INFO'!J$2:J$65,MATCH($A548,'40-15 SCALE LABEL INFO'!$A$2:$A$65,0))="","",INDEX('40-15 SCALE LABEL INFO'!J$2:J$65,MATCH($A548,'40-15 SCALE LABEL INFO'!$A$2:$A$65,0))),"not found"),IF(G547="not found","not found",IF(G547="","","ditto"))))</f>
        <v/>
      </c>
      <c r="H548" s="772" t="str">
        <f>IF($A548="","",IF(NOT($A548=$A547),IFERROR(IF(INDEX('40-15 SCALE LABEL INFO'!K$2:K$65,MATCH($A548,'40-15 SCALE LABEL INFO'!$A$2:$A$65,0))="","",INDEX('40-15 SCALE LABEL INFO'!K$2:K$65,MATCH($A548,'40-15 SCALE LABEL INFO'!$A$2:$A$65,0))),"not found"),IF(H547="not found","not found",IF(H547="","","ditto"))))</f>
        <v/>
      </c>
    </row>
    <row r="549" spans="1:8" x14ac:dyDescent="0.35">
      <c r="A549" s="699"/>
      <c r="B549" s="768"/>
      <c r="C549" s="768"/>
      <c r="D549" s="768"/>
      <c r="E549" s="775"/>
      <c r="F549" s="778" t="str">
        <f>IF($A549="","",IF(NOT($A549=$A548),IFERROR(IF(INDEX('40-15 SCALE LABEL INFO'!I$2:I$65,MATCH($A549,'40-15 SCALE LABEL INFO'!$A$2:$A$65,0))="","",INDEX('40-15 SCALE LABEL INFO'!I$2:I$65,MATCH($A549,'40-15 SCALE LABEL INFO'!$A$2:$A$65,0))),"not found"),IF(F548="not found","not found",IF(F548="","","ditto"))))</f>
        <v/>
      </c>
      <c r="G549" s="779" t="str">
        <f>IF($A549="","",IF(NOT($A549=$A548),IFERROR(IF(INDEX('40-15 SCALE LABEL INFO'!J$2:J$65,MATCH($A549,'40-15 SCALE LABEL INFO'!$A$2:$A$65,0))="","",INDEX('40-15 SCALE LABEL INFO'!J$2:J$65,MATCH($A549,'40-15 SCALE LABEL INFO'!$A$2:$A$65,0))),"not found"),IF(G548="not found","not found",IF(G548="","","ditto"))))</f>
        <v/>
      </c>
      <c r="H549" s="772" t="str">
        <f>IF($A549="","",IF(NOT($A549=$A548),IFERROR(IF(INDEX('40-15 SCALE LABEL INFO'!K$2:K$65,MATCH($A549,'40-15 SCALE LABEL INFO'!$A$2:$A$65,0))="","",INDEX('40-15 SCALE LABEL INFO'!K$2:K$65,MATCH($A549,'40-15 SCALE LABEL INFO'!$A$2:$A$65,0))),"not found"),IF(H548="not found","not found",IF(H548="","","ditto"))))</f>
        <v/>
      </c>
    </row>
    <row r="550" spans="1:8" x14ac:dyDescent="0.35">
      <c r="A550" s="699"/>
      <c r="B550" s="768"/>
      <c r="C550" s="768"/>
      <c r="D550" s="768"/>
      <c r="E550" s="775"/>
      <c r="F550" s="778" t="str">
        <f>IF($A550="","",IF(NOT($A550=$A549),IFERROR(IF(INDEX('40-15 SCALE LABEL INFO'!I$2:I$65,MATCH($A550,'40-15 SCALE LABEL INFO'!$A$2:$A$65,0))="","",INDEX('40-15 SCALE LABEL INFO'!I$2:I$65,MATCH($A550,'40-15 SCALE LABEL INFO'!$A$2:$A$65,0))),"not found"),IF(F549="not found","not found",IF(F549="","","ditto"))))</f>
        <v/>
      </c>
      <c r="G550" s="779" t="str">
        <f>IF($A550="","",IF(NOT($A550=$A549),IFERROR(IF(INDEX('40-15 SCALE LABEL INFO'!J$2:J$65,MATCH($A550,'40-15 SCALE LABEL INFO'!$A$2:$A$65,0))="","",INDEX('40-15 SCALE LABEL INFO'!J$2:J$65,MATCH($A550,'40-15 SCALE LABEL INFO'!$A$2:$A$65,0))),"not found"),IF(G549="not found","not found",IF(G549="","","ditto"))))</f>
        <v/>
      </c>
      <c r="H550" s="772" t="str">
        <f>IF($A550="","",IF(NOT($A550=$A549),IFERROR(IF(INDEX('40-15 SCALE LABEL INFO'!K$2:K$65,MATCH($A550,'40-15 SCALE LABEL INFO'!$A$2:$A$65,0))="","",INDEX('40-15 SCALE LABEL INFO'!K$2:K$65,MATCH($A550,'40-15 SCALE LABEL INFO'!$A$2:$A$65,0))),"not found"),IF(H549="not found","not found",IF(H549="","","ditto"))))</f>
        <v/>
      </c>
    </row>
    <row r="551" spans="1:8" x14ac:dyDescent="0.35">
      <c r="A551" s="699"/>
      <c r="B551" s="768"/>
      <c r="C551" s="768"/>
      <c r="D551" s="768"/>
      <c r="E551" s="775"/>
      <c r="F551" s="778" t="str">
        <f>IF($A551="","",IF(NOT($A551=$A550),IFERROR(IF(INDEX('40-15 SCALE LABEL INFO'!I$2:I$65,MATCH($A551,'40-15 SCALE LABEL INFO'!$A$2:$A$65,0))="","",INDEX('40-15 SCALE LABEL INFO'!I$2:I$65,MATCH($A551,'40-15 SCALE LABEL INFO'!$A$2:$A$65,0))),"not found"),IF(F550="not found","not found",IF(F550="","","ditto"))))</f>
        <v/>
      </c>
      <c r="G551" s="779" t="str">
        <f>IF($A551="","",IF(NOT($A551=$A550),IFERROR(IF(INDEX('40-15 SCALE LABEL INFO'!J$2:J$65,MATCH($A551,'40-15 SCALE LABEL INFO'!$A$2:$A$65,0))="","",INDEX('40-15 SCALE LABEL INFO'!J$2:J$65,MATCH($A551,'40-15 SCALE LABEL INFO'!$A$2:$A$65,0))),"not found"),IF(G550="not found","not found",IF(G550="","","ditto"))))</f>
        <v/>
      </c>
      <c r="H551" s="772" t="str">
        <f>IF($A551="","",IF(NOT($A551=$A550),IFERROR(IF(INDEX('40-15 SCALE LABEL INFO'!K$2:K$65,MATCH($A551,'40-15 SCALE LABEL INFO'!$A$2:$A$65,0))="","",INDEX('40-15 SCALE LABEL INFO'!K$2:K$65,MATCH($A551,'40-15 SCALE LABEL INFO'!$A$2:$A$65,0))),"not found"),IF(H550="not found","not found",IF(H550="","","ditto"))))</f>
        <v/>
      </c>
    </row>
    <row r="552" spans="1:8" x14ac:dyDescent="0.35">
      <c r="A552" s="699"/>
      <c r="B552" s="768"/>
      <c r="C552" s="768"/>
      <c r="D552" s="768"/>
      <c r="E552" s="775"/>
      <c r="F552" s="778" t="str">
        <f>IF($A552="","",IF(NOT($A552=$A551),IFERROR(IF(INDEX('40-15 SCALE LABEL INFO'!I$2:I$65,MATCH($A552,'40-15 SCALE LABEL INFO'!$A$2:$A$65,0))="","",INDEX('40-15 SCALE LABEL INFO'!I$2:I$65,MATCH($A552,'40-15 SCALE LABEL INFO'!$A$2:$A$65,0))),"not found"),IF(F551="not found","not found",IF(F551="","","ditto"))))</f>
        <v/>
      </c>
      <c r="G552" s="779" t="str">
        <f>IF($A552="","",IF(NOT($A552=$A551),IFERROR(IF(INDEX('40-15 SCALE LABEL INFO'!J$2:J$65,MATCH($A552,'40-15 SCALE LABEL INFO'!$A$2:$A$65,0))="","",INDEX('40-15 SCALE LABEL INFO'!J$2:J$65,MATCH($A552,'40-15 SCALE LABEL INFO'!$A$2:$A$65,0))),"not found"),IF(G551="not found","not found",IF(G551="","","ditto"))))</f>
        <v/>
      </c>
      <c r="H552" s="772" t="str">
        <f>IF($A552="","",IF(NOT($A552=$A551),IFERROR(IF(INDEX('40-15 SCALE LABEL INFO'!K$2:K$65,MATCH($A552,'40-15 SCALE LABEL INFO'!$A$2:$A$65,0))="","",INDEX('40-15 SCALE LABEL INFO'!K$2:K$65,MATCH($A552,'40-15 SCALE LABEL INFO'!$A$2:$A$65,0))),"not found"),IF(H551="not found","not found",IF(H551="","","ditto"))))</f>
        <v/>
      </c>
    </row>
    <row r="553" spans="1:8" x14ac:dyDescent="0.35">
      <c r="A553" s="699"/>
      <c r="B553" s="768"/>
      <c r="C553" s="768"/>
      <c r="D553" s="768"/>
      <c r="E553" s="775"/>
      <c r="F553" s="778" t="str">
        <f>IF($A553="","",IF(NOT($A553=$A552),IFERROR(IF(INDEX('40-15 SCALE LABEL INFO'!I$2:I$65,MATCH($A553,'40-15 SCALE LABEL INFO'!$A$2:$A$65,0))="","",INDEX('40-15 SCALE LABEL INFO'!I$2:I$65,MATCH($A553,'40-15 SCALE LABEL INFO'!$A$2:$A$65,0))),"not found"),IF(F552="not found","not found",IF(F552="","","ditto"))))</f>
        <v/>
      </c>
      <c r="G553" s="779" t="str">
        <f>IF($A553="","",IF(NOT($A553=$A552),IFERROR(IF(INDEX('40-15 SCALE LABEL INFO'!J$2:J$65,MATCH($A553,'40-15 SCALE LABEL INFO'!$A$2:$A$65,0))="","",INDEX('40-15 SCALE LABEL INFO'!J$2:J$65,MATCH($A553,'40-15 SCALE LABEL INFO'!$A$2:$A$65,0))),"not found"),IF(G552="not found","not found",IF(G552="","","ditto"))))</f>
        <v/>
      </c>
      <c r="H553" s="772" t="str">
        <f>IF($A553="","",IF(NOT($A553=$A552),IFERROR(IF(INDEX('40-15 SCALE LABEL INFO'!K$2:K$65,MATCH($A553,'40-15 SCALE LABEL INFO'!$A$2:$A$65,0))="","",INDEX('40-15 SCALE LABEL INFO'!K$2:K$65,MATCH($A553,'40-15 SCALE LABEL INFO'!$A$2:$A$65,0))),"not found"),IF(H552="not found","not found",IF(H552="","","ditto"))))</f>
        <v/>
      </c>
    </row>
    <row r="554" spans="1:8" x14ac:dyDescent="0.35">
      <c r="A554" s="699"/>
      <c r="B554" s="768"/>
      <c r="C554" s="768"/>
      <c r="D554" s="768"/>
      <c r="E554" s="775"/>
      <c r="F554" s="778" t="str">
        <f>IF($A554="","",IF(NOT($A554=$A553),IFERROR(IF(INDEX('40-15 SCALE LABEL INFO'!I$2:I$65,MATCH($A554,'40-15 SCALE LABEL INFO'!$A$2:$A$65,0))="","",INDEX('40-15 SCALE LABEL INFO'!I$2:I$65,MATCH($A554,'40-15 SCALE LABEL INFO'!$A$2:$A$65,0))),"not found"),IF(F553="not found","not found",IF(F553="","","ditto"))))</f>
        <v/>
      </c>
      <c r="G554" s="779" t="str">
        <f>IF($A554="","",IF(NOT($A554=$A553),IFERROR(IF(INDEX('40-15 SCALE LABEL INFO'!J$2:J$65,MATCH($A554,'40-15 SCALE LABEL INFO'!$A$2:$A$65,0))="","",INDEX('40-15 SCALE LABEL INFO'!J$2:J$65,MATCH($A554,'40-15 SCALE LABEL INFO'!$A$2:$A$65,0))),"not found"),IF(G553="not found","not found",IF(G553="","","ditto"))))</f>
        <v/>
      </c>
      <c r="H554" s="772" t="str">
        <f>IF($A554="","",IF(NOT($A554=$A553),IFERROR(IF(INDEX('40-15 SCALE LABEL INFO'!K$2:K$65,MATCH($A554,'40-15 SCALE LABEL INFO'!$A$2:$A$65,0))="","",INDEX('40-15 SCALE LABEL INFO'!K$2:K$65,MATCH($A554,'40-15 SCALE LABEL INFO'!$A$2:$A$65,0))),"not found"),IF(H553="not found","not found",IF(H553="","","ditto"))))</f>
        <v/>
      </c>
    </row>
    <row r="555" spans="1:8" x14ac:dyDescent="0.35">
      <c r="A555" s="699"/>
      <c r="B555" s="768"/>
      <c r="C555" s="768"/>
      <c r="D555" s="768"/>
      <c r="E555" s="775"/>
      <c r="F555" s="778" t="str">
        <f>IF($A555="","",IF(NOT($A555=$A554),IFERROR(IF(INDEX('40-15 SCALE LABEL INFO'!I$2:I$65,MATCH($A555,'40-15 SCALE LABEL INFO'!$A$2:$A$65,0))="","",INDEX('40-15 SCALE LABEL INFO'!I$2:I$65,MATCH($A555,'40-15 SCALE LABEL INFO'!$A$2:$A$65,0))),"not found"),IF(F554="not found","not found",IF(F554="","","ditto"))))</f>
        <v/>
      </c>
      <c r="G555" s="779" t="str">
        <f>IF($A555="","",IF(NOT($A555=$A554),IFERROR(IF(INDEX('40-15 SCALE LABEL INFO'!J$2:J$65,MATCH($A555,'40-15 SCALE LABEL INFO'!$A$2:$A$65,0))="","",INDEX('40-15 SCALE LABEL INFO'!J$2:J$65,MATCH($A555,'40-15 SCALE LABEL INFO'!$A$2:$A$65,0))),"not found"),IF(G554="not found","not found",IF(G554="","","ditto"))))</f>
        <v/>
      </c>
      <c r="H555" s="772" t="str">
        <f>IF($A555="","",IF(NOT($A555=$A554),IFERROR(IF(INDEX('40-15 SCALE LABEL INFO'!K$2:K$65,MATCH($A555,'40-15 SCALE LABEL INFO'!$A$2:$A$65,0))="","",INDEX('40-15 SCALE LABEL INFO'!K$2:K$65,MATCH($A555,'40-15 SCALE LABEL INFO'!$A$2:$A$65,0))),"not found"),IF(H554="not found","not found",IF(H554="","","ditto"))))</f>
        <v/>
      </c>
    </row>
    <row r="556" spans="1:8" x14ac:dyDescent="0.35">
      <c r="A556" s="699"/>
      <c r="B556" s="768"/>
      <c r="C556" s="768"/>
      <c r="D556" s="768"/>
      <c r="E556" s="775"/>
      <c r="F556" s="778" t="str">
        <f>IF($A556="","",IF(NOT($A556=$A555),IFERROR(IF(INDEX('40-15 SCALE LABEL INFO'!I$2:I$65,MATCH($A556,'40-15 SCALE LABEL INFO'!$A$2:$A$65,0))="","",INDEX('40-15 SCALE LABEL INFO'!I$2:I$65,MATCH($A556,'40-15 SCALE LABEL INFO'!$A$2:$A$65,0))),"not found"),IF(F555="not found","not found",IF(F555="","","ditto"))))</f>
        <v/>
      </c>
      <c r="G556" s="779" t="str">
        <f>IF($A556="","",IF(NOT($A556=$A555),IFERROR(IF(INDEX('40-15 SCALE LABEL INFO'!J$2:J$65,MATCH($A556,'40-15 SCALE LABEL INFO'!$A$2:$A$65,0))="","",INDEX('40-15 SCALE LABEL INFO'!J$2:J$65,MATCH($A556,'40-15 SCALE LABEL INFO'!$A$2:$A$65,0))),"not found"),IF(G555="not found","not found",IF(G555="","","ditto"))))</f>
        <v/>
      </c>
      <c r="H556" s="772" t="str">
        <f>IF($A556="","",IF(NOT($A556=$A555),IFERROR(IF(INDEX('40-15 SCALE LABEL INFO'!K$2:K$65,MATCH($A556,'40-15 SCALE LABEL INFO'!$A$2:$A$65,0))="","",INDEX('40-15 SCALE LABEL INFO'!K$2:K$65,MATCH($A556,'40-15 SCALE LABEL INFO'!$A$2:$A$65,0))),"not found"),IF(H555="not found","not found",IF(H555="","","ditto"))))</f>
        <v/>
      </c>
    </row>
    <row r="557" spans="1:8" x14ac:dyDescent="0.35">
      <c r="A557" s="699"/>
      <c r="B557" s="768"/>
      <c r="C557" s="768"/>
      <c r="D557" s="768"/>
      <c r="E557" s="775"/>
      <c r="F557" s="778" t="str">
        <f>IF($A557="","",IF(NOT($A557=$A556),IFERROR(IF(INDEX('40-15 SCALE LABEL INFO'!I$2:I$65,MATCH($A557,'40-15 SCALE LABEL INFO'!$A$2:$A$65,0))="","",INDEX('40-15 SCALE LABEL INFO'!I$2:I$65,MATCH($A557,'40-15 SCALE LABEL INFO'!$A$2:$A$65,0))),"not found"),IF(F556="not found","not found",IF(F556="","","ditto"))))</f>
        <v/>
      </c>
      <c r="G557" s="779" t="str">
        <f>IF($A557="","",IF(NOT($A557=$A556),IFERROR(IF(INDEX('40-15 SCALE LABEL INFO'!J$2:J$65,MATCH($A557,'40-15 SCALE LABEL INFO'!$A$2:$A$65,0))="","",INDEX('40-15 SCALE LABEL INFO'!J$2:J$65,MATCH($A557,'40-15 SCALE LABEL INFO'!$A$2:$A$65,0))),"not found"),IF(G556="not found","not found",IF(G556="","","ditto"))))</f>
        <v/>
      </c>
      <c r="H557" s="772" t="str">
        <f>IF($A557="","",IF(NOT($A557=$A556),IFERROR(IF(INDEX('40-15 SCALE LABEL INFO'!K$2:K$65,MATCH($A557,'40-15 SCALE LABEL INFO'!$A$2:$A$65,0))="","",INDEX('40-15 SCALE LABEL INFO'!K$2:K$65,MATCH($A557,'40-15 SCALE LABEL INFO'!$A$2:$A$65,0))),"not found"),IF(H556="not found","not found",IF(H556="","","ditto"))))</f>
        <v/>
      </c>
    </row>
    <row r="558" spans="1:8" x14ac:dyDescent="0.35">
      <c r="A558" s="699"/>
      <c r="B558" s="768"/>
      <c r="C558" s="768"/>
      <c r="D558" s="768"/>
      <c r="E558" s="775"/>
      <c r="F558" s="778" t="str">
        <f>IF($A558="","",IF(NOT($A558=$A557),IFERROR(IF(INDEX('40-15 SCALE LABEL INFO'!I$2:I$65,MATCH($A558,'40-15 SCALE LABEL INFO'!$A$2:$A$65,0))="","",INDEX('40-15 SCALE LABEL INFO'!I$2:I$65,MATCH($A558,'40-15 SCALE LABEL INFO'!$A$2:$A$65,0))),"not found"),IF(F557="not found","not found",IF(F557="","","ditto"))))</f>
        <v/>
      </c>
      <c r="G558" s="779" t="str">
        <f>IF($A558="","",IF(NOT($A558=$A557),IFERROR(IF(INDEX('40-15 SCALE LABEL INFO'!J$2:J$65,MATCH($A558,'40-15 SCALE LABEL INFO'!$A$2:$A$65,0))="","",INDEX('40-15 SCALE LABEL INFO'!J$2:J$65,MATCH($A558,'40-15 SCALE LABEL INFO'!$A$2:$A$65,0))),"not found"),IF(G557="not found","not found",IF(G557="","","ditto"))))</f>
        <v/>
      </c>
      <c r="H558" s="772" t="str">
        <f>IF($A558="","",IF(NOT($A558=$A557),IFERROR(IF(INDEX('40-15 SCALE LABEL INFO'!K$2:K$65,MATCH($A558,'40-15 SCALE LABEL INFO'!$A$2:$A$65,0))="","",INDEX('40-15 SCALE LABEL INFO'!K$2:K$65,MATCH($A558,'40-15 SCALE LABEL INFO'!$A$2:$A$65,0))),"not found"),IF(H557="not found","not found",IF(H557="","","ditto"))))</f>
        <v/>
      </c>
    </row>
    <row r="559" spans="1:8" x14ac:dyDescent="0.35">
      <c r="A559" s="699"/>
      <c r="B559" s="768"/>
      <c r="C559" s="768"/>
      <c r="D559" s="768"/>
      <c r="E559" s="775"/>
      <c r="F559" s="778" t="str">
        <f>IF($A559="","",IF(NOT($A559=$A558),IFERROR(IF(INDEX('40-15 SCALE LABEL INFO'!I$2:I$65,MATCH($A559,'40-15 SCALE LABEL INFO'!$A$2:$A$65,0))="","",INDEX('40-15 SCALE LABEL INFO'!I$2:I$65,MATCH($A559,'40-15 SCALE LABEL INFO'!$A$2:$A$65,0))),"not found"),IF(F558="not found","not found",IF(F558="","","ditto"))))</f>
        <v/>
      </c>
      <c r="G559" s="779" t="str">
        <f>IF($A559="","",IF(NOT($A559=$A558),IFERROR(IF(INDEX('40-15 SCALE LABEL INFO'!J$2:J$65,MATCH($A559,'40-15 SCALE LABEL INFO'!$A$2:$A$65,0))="","",INDEX('40-15 SCALE LABEL INFO'!J$2:J$65,MATCH($A559,'40-15 SCALE LABEL INFO'!$A$2:$A$65,0))),"not found"),IF(G558="not found","not found",IF(G558="","","ditto"))))</f>
        <v/>
      </c>
      <c r="H559" s="772" t="str">
        <f>IF($A559="","",IF(NOT($A559=$A558),IFERROR(IF(INDEX('40-15 SCALE LABEL INFO'!K$2:K$65,MATCH($A559,'40-15 SCALE LABEL INFO'!$A$2:$A$65,0))="","",INDEX('40-15 SCALE LABEL INFO'!K$2:K$65,MATCH($A559,'40-15 SCALE LABEL INFO'!$A$2:$A$65,0))),"not found"),IF(H558="not found","not found",IF(H558="","","ditto"))))</f>
        <v/>
      </c>
    </row>
    <row r="560" spans="1:8" x14ac:dyDescent="0.35">
      <c r="A560" s="699"/>
      <c r="B560" s="768"/>
      <c r="C560" s="768"/>
      <c r="D560" s="768"/>
      <c r="E560" s="775"/>
      <c r="F560" s="778" t="str">
        <f>IF($A560="","",IF(NOT($A560=$A559),IFERROR(IF(INDEX('40-15 SCALE LABEL INFO'!I$2:I$65,MATCH($A560,'40-15 SCALE LABEL INFO'!$A$2:$A$65,0))="","",INDEX('40-15 SCALE LABEL INFO'!I$2:I$65,MATCH($A560,'40-15 SCALE LABEL INFO'!$A$2:$A$65,0))),"not found"),IF(F559="not found","not found",IF(F559="","","ditto"))))</f>
        <v/>
      </c>
      <c r="G560" s="779" t="str">
        <f>IF($A560="","",IF(NOT($A560=$A559),IFERROR(IF(INDEX('40-15 SCALE LABEL INFO'!J$2:J$65,MATCH($A560,'40-15 SCALE LABEL INFO'!$A$2:$A$65,0))="","",INDEX('40-15 SCALE LABEL INFO'!J$2:J$65,MATCH($A560,'40-15 SCALE LABEL INFO'!$A$2:$A$65,0))),"not found"),IF(G559="not found","not found",IF(G559="","","ditto"))))</f>
        <v/>
      </c>
      <c r="H560" s="772" t="str">
        <f>IF($A560="","",IF(NOT($A560=$A559),IFERROR(IF(INDEX('40-15 SCALE LABEL INFO'!K$2:K$65,MATCH($A560,'40-15 SCALE LABEL INFO'!$A$2:$A$65,0))="","",INDEX('40-15 SCALE LABEL INFO'!K$2:K$65,MATCH($A560,'40-15 SCALE LABEL INFO'!$A$2:$A$65,0))),"not found"),IF(H559="not found","not found",IF(H559="","","ditto"))))</f>
        <v/>
      </c>
    </row>
    <row r="561" spans="1:8" x14ac:dyDescent="0.35">
      <c r="A561" s="699"/>
      <c r="B561" s="768"/>
      <c r="C561" s="768"/>
      <c r="D561" s="768"/>
      <c r="E561" s="775"/>
      <c r="F561" s="778" t="str">
        <f>IF($A561="","",IF(NOT($A561=$A560),IFERROR(IF(INDEX('40-15 SCALE LABEL INFO'!I$2:I$65,MATCH($A561,'40-15 SCALE LABEL INFO'!$A$2:$A$65,0))="","",INDEX('40-15 SCALE LABEL INFO'!I$2:I$65,MATCH($A561,'40-15 SCALE LABEL INFO'!$A$2:$A$65,0))),"not found"),IF(F560="not found","not found",IF(F560="","","ditto"))))</f>
        <v/>
      </c>
      <c r="G561" s="779" t="str">
        <f>IF($A561="","",IF(NOT($A561=$A560),IFERROR(IF(INDEX('40-15 SCALE LABEL INFO'!J$2:J$65,MATCH($A561,'40-15 SCALE LABEL INFO'!$A$2:$A$65,0))="","",INDEX('40-15 SCALE LABEL INFO'!J$2:J$65,MATCH($A561,'40-15 SCALE LABEL INFO'!$A$2:$A$65,0))),"not found"),IF(G560="not found","not found",IF(G560="","","ditto"))))</f>
        <v/>
      </c>
      <c r="H561" s="772" t="str">
        <f>IF($A561="","",IF(NOT($A561=$A560),IFERROR(IF(INDEX('40-15 SCALE LABEL INFO'!K$2:K$65,MATCH($A561,'40-15 SCALE LABEL INFO'!$A$2:$A$65,0))="","",INDEX('40-15 SCALE LABEL INFO'!K$2:K$65,MATCH($A561,'40-15 SCALE LABEL INFO'!$A$2:$A$65,0))),"not found"),IF(H560="not found","not found",IF(H560="","","ditto"))))</f>
        <v/>
      </c>
    </row>
    <row r="562" spans="1:8" x14ac:dyDescent="0.35">
      <c r="A562" s="699"/>
      <c r="B562" s="768"/>
      <c r="C562" s="768"/>
      <c r="D562" s="768"/>
      <c r="E562" s="775"/>
      <c r="F562" s="778" t="str">
        <f>IF($A562="","",IF(NOT($A562=$A561),IFERROR(IF(INDEX('40-15 SCALE LABEL INFO'!I$2:I$65,MATCH($A562,'40-15 SCALE LABEL INFO'!$A$2:$A$65,0))="","",INDEX('40-15 SCALE LABEL INFO'!I$2:I$65,MATCH($A562,'40-15 SCALE LABEL INFO'!$A$2:$A$65,0))),"not found"),IF(F561="not found","not found",IF(F561="","","ditto"))))</f>
        <v/>
      </c>
      <c r="G562" s="779" t="str">
        <f>IF($A562="","",IF(NOT($A562=$A561),IFERROR(IF(INDEX('40-15 SCALE LABEL INFO'!J$2:J$65,MATCH($A562,'40-15 SCALE LABEL INFO'!$A$2:$A$65,0))="","",INDEX('40-15 SCALE LABEL INFO'!J$2:J$65,MATCH($A562,'40-15 SCALE LABEL INFO'!$A$2:$A$65,0))),"not found"),IF(G561="not found","not found",IF(G561="","","ditto"))))</f>
        <v/>
      </c>
      <c r="H562" s="772" t="str">
        <f>IF($A562="","",IF(NOT($A562=$A561),IFERROR(IF(INDEX('40-15 SCALE LABEL INFO'!K$2:K$65,MATCH($A562,'40-15 SCALE LABEL INFO'!$A$2:$A$65,0))="","",INDEX('40-15 SCALE LABEL INFO'!K$2:K$65,MATCH($A562,'40-15 SCALE LABEL INFO'!$A$2:$A$65,0))),"not found"),IF(H561="not found","not found",IF(H561="","","ditto"))))</f>
        <v/>
      </c>
    </row>
    <row r="563" spans="1:8" x14ac:dyDescent="0.35">
      <c r="A563" s="699"/>
      <c r="B563" s="768"/>
      <c r="C563" s="768"/>
      <c r="D563" s="768"/>
      <c r="E563" s="775"/>
      <c r="F563" s="778" t="str">
        <f>IF($A563="","",IF(NOT($A563=$A562),IFERROR(IF(INDEX('40-15 SCALE LABEL INFO'!I$2:I$65,MATCH($A563,'40-15 SCALE LABEL INFO'!$A$2:$A$65,0))="","",INDEX('40-15 SCALE LABEL INFO'!I$2:I$65,MATCH($A563,'40-15 SCALE LABEL INFO'!$A$2:$A$65,0))),"not found"),IF(F562="not found","not found",IF(F562="","","ditto"))))</f>
        <v/>
      </c>
      <c r="G563" s="779" t="str">
        <f>IF($A563="","",IF(NOT($A563=$A562),IFERROR(IF(INDEX('40-15 SCALE LABEL INFO'!J$2:J$65,MATCH($A563,'40-15 SCALE LABEL INFO'!$A$2:$A$65,0))="","",INDEX('40-15 SCALE LABEL INFO'!J$2:J$65,MATCH($A563,'40-15 SCALE LABEL INFO'!$A$2:$A$65,0))),"not found"),IF(G562="not found","not found",IF(G562="","","ditto"))))</f>
        <v/>
      </c>
      <c r="H563" s="772" t="str">
        <f>IF($A563="","",IF(NOT($A563=$A562),IFERROR(IF(INDEX('40-15 SCALE LABEL INFO'!K$2:K$65,MATCH($A563,'40-15 SCALE LABEL INFO'!$A$2:$A$65,0))="","",INDEX('40-15 SCALE LABEL INFO'!K$2:K$65,MATCH($A563,'40-15 SCALE LABEL INFO'!$A$2:$A$65,0))),"not found"),IF(H562="not found","not found",IF(H562="","","ditto"))))</f>
        <v/>
      </c>
    </row>
    <row r="564" spans="1:8" x14ac:dyDescent="0.35">
      <c r="A564" s="699"/>
      <c r="B564" s="768"/>
      <c r="C564" s="768"/>
      <c r="D564" s="768"/>
      <c r="E564" s="775"/>
      <c r="F564" s="778" t="str">
        <f>IF($A564="","",IF(NOT($A564=$A563),IFERROR(IF(INDEX('40-15 SCALE LABEL INFO'!I$2:I$65,MATCH($A564,'40-15 SCALE LABEL INFO'!$A$2:$A$65,0))="","",INDEX('40-15 SCALE LABEL INFO'!I$2:I$65,MATCH($A564,'40-15 SCALE LABEL INFO'!$A$2:$A$65,0))),"not found"),IF(F563="not found","not found",IF(F563="","","ditto"))))</f>
        <v/>
      </c>
      <c r="G564" s="779" t="str">
        <f>IF($A564="","",IF(NOT($A564=$A563),IFERROR(IF(INDEX('40-15 SCALE LABEL INFO'!J$2:J$65,MATCH($A564,'40-15 SCALE LABEL INFO'!$A$2:$A$65,0))="","",INDEX('40-15 SCALE LABEL INFO'!J$2:J$65,MATCH($A564,'40-15 SCALE LABEL INFO'!$A$2:$A$65,0))),"not found"),IF(G563="not found","not found",IF(G563="","","ditto"))))</f>
        <v/>
      </c>
      <c r="H564" s="772" t="str">
        <f>IF($A564="","",IF(NOT($A564=$A563),IFERROR(IF(INDEX('40-15 SCALE LABEL INFO'!K$2:K$65,MATCH($A564,'40-15 SCALE LABEL INFO'!$A$2:$A$65,0))="","",INDEX('40-15 SCALE LABEL INFO'!K$2:K$65,MATCH($A564,'40-15 SCALE LABEL INFO'!$A$2:$A$65,0))),"not found"),IF(H563="not found","not found",IF(H563="","","ditto"))))</f>
        <v/>
      </c>
    </row>
    <row r="565" spans="1:8" x14ac:dyDescent="0.35">
      <c r="A565" s="699"/>
      <c r="B565" s="768"/>
      <c r="C565" s="768"/>
      <c r="D565" s="768"/>
      <c r="E565" s="775"/>
      <c r="F565" s="778" t="str">
        <f>IF($A565="","",IF(NOT($A565=$A564),IFERROR(IF(INDEX('40-15 SCALE LABEL INFO'!I$2:I$65,MATCH($A565,'40-15 SCALE LABEL INFO'!$A$2:$A$65,0))="","",INDEX('40-15 SCALE LABEL INFO'!I$2:I$65,MATCH($A565,'40-15 SCALE LABEL INFO'!$A$2:$A$65,0))),"not found"),IF(F564="not found","not found",IF(F564="","","ditto"))))</f>
        <v/>
      </c>
      <c r="G565" s="779" t="str">
        <f>IF($A565="","",IF(NOT($A565=$A564),IFERROR(IF(INDEX('40-15 SCALE LABEL INFO'!J$2:J$65,MATCH($A565,'40-15 SCALE LABEL INFO'!$A$2:$A$65,0))="","",INDEX('40-15 SCALE LABEL INFO'!J$2:J$65,MATCH($A565,'40-15 SCALE LABEL INFO'!$A$2:$A$65,0))),"not found"),IF(G564="not found","not found",IF(G564="","","ditto"))))</f>
        <v/>
      </c>
      <c r="H565" s="772" t="str">
        <f>IF($A565="","",IF(NOT($A565=$A564),IFERROR(IF(INDEX('40-15 SCALE LABEL INFO'!K$2:K$65,MATCH($A565,'40-15 SCALE LABEL INFO'!$A$2:$A$65,0))="","",INDEX('40-15 SCALE LABEL INFO'!K$2:K$65,MATCH($A565,'40-15 SCALE LABEL INFO'!$A$2:$A$65,0))),"not found"),IF(H564="not found","not found",IF(H564="","","ditto"))))</f>
        <v/>
      </c>
    </row>
    <row r="566" spans="1:8" x14ac:dyDescent="0.35">
      <c r="A566" s="699"/>
      <c r="B566" s="768"/>
      <c r="C566" s="768"/>
      <c r="D566" s="768"/>
      <c r="E566" s="775"/>
      <c r="F566" s="778" t="str">
        <f>IF($A566="","",IF(NOT($A566=$A565),IFERROR(IF(INDEX('40-15 SCALE LABEL INFO'!I$2:I$65,MATCH($A566,'40-15 SCALE LABEL INFO'!$A$2:$A$65,0))="","",INDEX('40-15 SCALE LABEL INFO'!I$2:I$65,MATCH($A566,'40-15 SCALE LABEL INFO'!$A$2:$A$65,0))),"not found"),IF(F565="not found","not found",IF(F565="","","ditto"))))</f>
        <v/>
      </c>
      <c r="G566" s="779" t="str">
        <f>IF($A566="","",IF(NOT($A566=$A565),IFERROR(IF(INDEX('40-15 SCALE LABEL INFO'!J$2:J$65,MATCH($A566,'40-15 SCALE LABEL INFO'!$A$2:$A$65,0))="","",INDEX('40-15 SCALE LABEL INFO'!J$2:J$65,MATCH($A566,'40-15 SCALE LABEL INFO'!$A$2:$A$65,0))),"not found"),IF(G565="not found","not found",IF(G565="","","ditto"))))</f>
        <v/>
      </c>
      <c r="H566" s="772" t="str">
        <f>IF($A566="","",IF(NOT($A566=$A565),IFERROR(IF(INDEX('40-15 SCALE LABEL INFO'!K$2:K$65,MATCH($A566,'40-15 SCALE LABEL INFO'!$A$2:$A$65,0))="","",INDEX('40-15 SCALE LABEL INFO'!K$2:K$65,MATCH($A566,'40-15 SCALE LABEL INFO'!$A$2:$A$65,0))),"not found"),IF(H565="not found","not found",IF(H565="","","ditto"))))</f>
        <v/>
      </c>
    </row>
    <row r="567" spans="1:8" x14ac:dyDescent="0.35">
      <c r="A567" s="699"/>
      <c r="B567" s="768"/>
      <c r="C567" s="768"/>
      <c r="D567" s="768"/>
      <c r="E567" s="775"/>
      <c r="F567" s="778" t="str">
        <f>IF($A567="","",IF(NOT($A567=$A566),IFERROR(IF(INDEX('40-15 SCALE LABEL INFO'!I$2:I$65,MATCH($A567,'40-15 SCALE LABEL INFO'!$A$2:$A$65,0))="","",INDEX('40-15 SCALE LABEL INFO'!I$2:I$65,MATCH($A567,'40-15 SCALE LABEL INFO'!$A$2:$A$65,0))),"not found"),IF(F566="not found","not found",IF(F566="","","ditto"))))</f>
        <v/>
      </c>
      <c r="G567" s="779" t="str">
        <f>IF($A567="","",IF(NOT($A567=$A566),IFERROR(IF(INDEX('40-15 SCALE LABEL INFO'!J$2:J$65,MATCH($A567,'40-15 SCALE LABEL INFO'!$A$2:$A$65,0))="","",INDEX('40-15 SCALE LABEL INFO'!J$2:J$65,MATCH($A567,'40-15 SCALE LABEL INFO'!$A$2:$A$65,0))),"not found"),IF(G566="not found","not found",IF(G566="","","ditto"))))</f>
        <v/>
      </c>
      <c r="H567" s="772" t="str">
        <f>IF($A567="","",IF(NOT($A567=$A566),IFERROR(IF(INDEX('40-15 SCALE LABEL INFO'!K$2:K$65,MATCH($A567,'40-15 SCALE LABEL INFO'!$A$2:$A$65,0))="","",INDEX('40-15 SCALE LABEL INFO'!K$2:K$65,MATCH($A567,'40-15 SCALE LABEL INFO'!$A$2:$A$65,0))),"not found"),IF(H566="not found","not found",IF(H566="","","ditto"))))</f>
        <v/>
      </c>
    </row>
    <row r="568" spans="1:8" x14ac:dyDescent="0.35">
      <c r="A568" s="699"/>
      <c r="B568" s="768"/>
      <c r="C568" s="768"/>
      <c r="D568" s="768"/>
      <c r="E568" s="775"/>
      <c r="F568" s="778" t="str">
        <f>IF($A568="","",IF(NOT($A568=$A567),IFERROR(IF(INDEX('40-15 SCALE LABEL INFO'!I$2:I$65,MATCH($A568,'40-15 SCALE LABEL INFO'!$A$2:$A$65,0))="","",INDEX('40-15 SCALE LABEL INFO'!I$2:I$65,MATCH($A568,'40-15 SCALE LABEL INFO'!$A$2:$A$65,0))),"not found"),IF(F567="not found","not found",IF(F567="","","ditto"))))</f>
        <v/>
      </c>
      <c r="G568" s="779" t="str">
        <f>IF($A568="","",IF(NOT($A568=$A567),IFERROR(IF(INDEX('40-15 SCALE LABEL INFO'!J$2:J$65,MATCH($A568,'40-15 SCALE LABEL INFO'!$A$2:$A$65,0))="","",INDEX('40-15 SCALE LABEL INFO'!J$2:J$65,MATCH($A568,'40-15 SCALE LABEL INFO'!$A$2:$A$65,0))),"not found"),IF(G567="not found","not found",IF(G567="","","ditto"))))</f>
        <v/>
      </c>
      <c r="H568" s="772" t="str">
        <f>IF($A568="","",IF(NOT($A568=$A567),IFERROR(IF(INDEX('40-15 SCALE LABEL INFO'!K$2:K$65,MATCH($A568,'40-15 SCALE LABEL INFO'!$A$2:$A$65,0))="","",INDEX('40-15 SCALE LABEL INFO'!K$2:K$65,MATCH($A568,'40-15 SCALE LABEL INFO'!$A$2:$A$65,0))),"not found"),IF(H567="not found","not found",IF(H567="","","ditto"))))</f>
        <v/>
      </c>
    </row>
    <row r="569" spans="1:8" x14ac:dyDescent="0.35">
      <c r="A569" s="699"/>
      <c r="B569" s="768"/>
      <c r="C569" s="768"/>
      <c r="D569" s="768"/>
      <c r="E569" s="775"/>
      <c r="F569" s="778" t="str">
        <f>IF($A569="","",IF(NOT($A569=$A568),IFERROR(IF(INDEX('40-15 SCALE LABEL INFO'!I$2:I$65,MATCH($A569,'40-15 SCALE LABEL INFO'!$A$2:$A$65,0))="","",INDEX('40-15 SCALE LABEL INFO'!I$2:I$65,MATCH($A569,'40-15 SCALE LABEL INFO'!$A$2:$A$65,0))),"not found"),IF(F568="not found","not found",IF(F568="","","ditto"))))</f>
        <v/>
      </c>
      <c r="G569" s="779" t="str">
        <f>IF($A569="","",IF(NOT($A569=$A568),IFERROR(IF(INDEX('40-15 SCALE LABEL INFO'!J$2:J$65,MATCH($A569,'40-15 SCALE LABEL INFO'!$A$2:$A$65,0))="","",INDEX('40-15 SCALE LABEL INFO'!J$2:J$65,MATCH($A569,'40-15 SCALE LABEL INFO'!$A$2:$A$65,0))),"not found"),IF(G568="not found","not found",IF(G568="","","ditto"))))</f>
        <v/>
      </c>
      <c r="H569" s="772" t="str">
        <f>IF($A569="","",IF(NOT($A569=$A568),IFERROR(IF(INDEX('40-15 SCALE LABEL INFO'!K$2:K$65,MATCH($A569,'40-15 SCALE LABEL INFO'!$A$2:$A$65,0))="","",INDEX('40-15 SCALE LABEL INFO'!K$2:K$65,MATCH($A569,'40-15 SCALE LABEL INFO'!$A$2:$A$65,0))),"not found"),IF(H568="not found","not found",IF(H568="","","ditto"))))</f>
        <v/>
      </c>
    </row>
    <row r="570" spans="1:8" x14ac:dyDescent="0.35">
      <c r="A570" s="699"/>
      <c r="B570" s="768"/>
      <c r="C570" s="768"/>
      <c r="D570" s="768"/>
      <c r="E570" s="775"/>
      <c r="F570" s="778" t="str">
        <f>IF($A570="","",IF(NOT($A570=$A569),IFERROR(IF(INDEX('40-15 SCALE LABEL INFO'!I$2:I$65,MATCH($A570,'40-15 SCALE LABEL INFO'!$A$2:$A$65,0))="","",INDEX('40-15 SCALE LABEL INFO'!I$2:I$65,MATCH($A570,'40-15 SCALE LABEL INFO'!$A$2:$A$65,0))),"not found"),IF(F569="not found","not found",IF(F569="","","ditto"))))</f>
        <v/>
      </c>
      <c r="G570" s="779" t="str">
        <f>IF($A570="","",IF(NOT($A570=$A569),IFERROR(IF(INDEX('40-15 SCALE LABEL INFO'!J$2:J$65,MATCH($A570,'40-15 SCALE LABEL INFO'!$A$2:$A$65,0))="","",INDEX('40-15 SCALE LABEL INFO'!J$2:J$65,MATCH($A570,'40-15 SCALE LABEL INFO'!$A$2:$A$65,0))),"not found"),IF(G569="not found","not found",IF(G569="","","ditto"))))</f>
        <v/>
      </c>
      <c r="H570" s="772" t="str">
        <f>IF($A570="","",IF(NOT($A570=$A569),IFERROR(IF(INDEX('40-15 SCALE LABEL INFO'!K$2:K$65,MATCH($A570,'40-15 SCALE LABEL INFO'!$A$2:$A$65,0))="","",INDEX('40-15 SCALE LABEL INFO'!K$2:K$65,MATCH($A570,'40-15 SCALE LABEL INFO'!$A$2:$A$65,0))),"not found"),IF(H569="not found","not found",IF(H569="","","ditto"))))</f>
        <v/>
      </c>
    </row>
    <row r="571" spans="1:8" x14ac:dyDescent="0.35">
      <c r="A571" s="699"/>
      <c r="B571" s="768"/>
      <c r="C571" s="768"/>
      <c r="D571" s="768"/>
      <c r="E571" s="775"/>
      <c r="F571" s="778" t="str">
        <f>IF($A571="","",IF(NOT($A571=$A570),IFERROR(IF(INDEX('40-15 SCALE LABEL INFO'!I$2:I$65,MATCH($A571,'40-15 SCALE LABEL INFO'!$A$2:$A$65,0))="","",INDEX('40-15 SCALE LABEL INFO'!I$2:I$65,MATCH($A571,'40-15 SCALE LABEL INFO'!$A$2:$A$65,0))),"not found"),IF(F570="not found","not found",IF(F570="","","ditto"))))</f>
        <v/>
      </c>
      <c r="G571" s="779" t="str">
        <f>IF($A571="","",IF(NOT($A571=$A570),IFERROR(IF(INDEX('40-15 SCALE LABEL INFO'!J$2:J$65,MATCH($A571,'40-15 SCALE LABEL INFO'!$A$2:$A$65,0))="","",INDEX('40-15 SCALE LABEL INFO'!J$2:J$65,MATCH($A571,'40-15 SCALE LABEL INFO'!$A$2:$A$65,0))),"not found"),IF(G570="not found","not found",IF(G570="","","ditto"))))</f>
        <v/>
      </c>
      <c r="H571" s="772" t="str">
        <f>IF($A571="","",IF(NOT($A571=$A570),IFERROR(IF(INDEX('40-15 SCALE LABEL INFO'!K$2:K$65,MATCH($A571,'40-15 SCALE LABEL INFO'!$A$2:$A$65,0))="","",INDEX('40-15 SCALE LABEL INFO'!K$2:K$65,MATCH($A571,'40-15 SCALE LABEL INFO'!$A$2:$A$65,0))),"not found"),IF(H570="not found","not found",IF(H570="","","ditto"))))</f>
        <v/>
      </c>
    </row>
    <row r="572" spans="1:8" x14ac:dyDescent="0.35">
      <c r="A572" s="699"/>
      <c r="B572" s="768"/>
      <c r="C572" s="768"/>
      <c r="D572" s="768"/>
      <c r="E572" s="775"/>
      <c r="F572" s="778" t="str">
        <f>IF($A572="","",IF(NOT($A572=$A571),IFERROR(IF(INDEX('40-15 SCALE LABEL INFO'!I$2:I$65,MATCH($A572,'40-15 SCALE LABEL INFO'!$A$2:$A$65,0))="","",INDEX('40-15 SCALE LABEL INFO'!I$2:I$65,MATCH($A572,'40-15 SCALE LABEL INFO'!$A$2:$A$65,0))),"not found"),IF(F571="not found","not found",IF(F571="","","ditto"))))</f>
        <v/>
      </c>
      <c r="G572" s="779" t="str">
        <f>IF($A572="","",IF(NOT($A572=$A571),IFERROR(IF(INDEX('40-15 SCALE LABEL INFO'!J$2:J$65,MATCH($A572,'40-15 SCALE LABEL INFO'!$A$2:$A$65,0))="","",INDEX('40-15 SCALE LABEL INFO'!J$2:J$65,MATCH($A572,'40-15 SCALE LABEL INFO'!$A$2:$A$65,0))),"not found"),IF(G571="not found","not found",IF(G571="","","ditto"))))</f>
        <v/>
      </c>
      <c r="H572" s="772" t="str">
        <f>IF($A572="","",IF(NOT($A572=$A571),IFERROR(IF(INDEX('40-15 SCALE LABEL INFO'!K$2:K$65,MATCH($A572,'40-15 SCALE LABEL INFO'!$A$2:$A$65,0))="","",INDEX('40-15 SCALE LABEL INFO'!K$2:K$65,MATCH($A572,'40-15 SCALE LABEL INFO'!$A$2:$A$65,0))),"not found"),IF(H571="not found","not found",IF(H571="","","ditto"))))</f>
        <v/>
      </c>
    </row>
    <row r="573" spans="1:8" x14ac:dyDescent="0.35">
      <c r="A573" s="699"/>
      <c r="B573" s="768"/>
      <c r="C573" s="768"/>
      <c r="D573" s="768"/>
      <c r="E573" s="775"/>
      <c r="F573" s="778" t="str">
        <f>IF($A573="","",IF(NOT($A573=$A572),IFERROR(IF(INDEX('40-15 SCALE LABEL INFO'!I$2:I$65,MATCH($A573,'40-15 SCALE LABEL INFO'!$A$2:$A$65,0))="","",INDEX('40-15 SCALE LABEL INFO'!I$2:I$65,MATCH($A573,'40-15 SCALE LABEL INFO'!$A$2:$A$65,0))),"not found"),IF(F572="not found","not found",IF(F572="","","ditto"))))</f>
        <v/>
      </c>
      <c r="G573" s="779" t="str">
        <f>IF($A573="","",IF(NOT($A573=$A572),IFERROR(IF(INDEX('40-15 SCALE LABEL INFO'!J$2:J$65,MATCH($A573,'40-15 SCALE LABEL INFO'!$A$2:$A$65,0))="","",INDEX('40-15 SCALE LABEL INFO'!J$2:J$65,MATCH($A573,'40-15 SCALE LABEL INFO'!$A$2:$A$65,0))),"not found"),IF(G572="not found","not found",IF(G572="","","ditto"))))</f>
        <v/>
      </c>
      <c r="H573" s="772" t="str">
        <f>IF($A573="","",IF(NOT($A573=$A572),IFERROR(IF(INDEX('40-15 SCALE LABEL INFO'!K$2:K$65,MATCH($A573,'40-15 SCALE LABEL INFO'!$A$2:$A$65,0))="","",INDEX('40-15 SCALE LABEL INFO'!K$2:K$65,MATCH($A573,'40-15 SCALE LABEL INFO'!$A$2:$A$65,0))),"not found"),IF(H572="not found","not found",IF(H572="","","ditto"))))</f>
        <v/>
      </c>
    </row>
    <row r="574" spans="1:8" x14ac:dyDescent="0.35">
      <c r="A574" s="699"/>
      <c r="B574" s="768"/>
      <c r="C574" s="768"/>
      <c r="D574" s="768"/>
      <c r="E574" s="775"/>
      <c r="F574" s="778" t="str">
        <f>IF($A574="","",IF(NOT($A574=$A573),IFERROR(IF(INDEX('40-15 SCALE LABEL INFO'!I$2:I$65,MATCH($A574,'40-15 SCALE LABEL INFO'!$A$2:$A$65,0))="","",INDEX('40-15 SCALE LABEL INFO'!I$2:I$65,MATCH($A574,'40-15 SCALE LABEL INFO'!$A$2:$A$65,0))),"not found"),IF(F573="not found","not found",IF(F573="","","ditto"))))</f>
        <v/>
      </c>
      <c r="G574" s="779" t="str">
        <f>IF($A574="","",IF(NOT($A574=$A573),IFERROR(IF(INDEX('40-15 SCALE LABEL INFO'!J$2:J$65,MATCH($A574,'40-15 SCALE LABEL INFO'!$A$2:$A$65,0))="","",INDEX('40-15 SCALE LABEL INFO'!J$2:J$65,MATCH($A574,'40-15 SCALE LABEL INFO'!$A$2:$A$65,0))),"not found"),IF(G573="not found","not found",IF(G573="","","ditto"))))</f>
        <v/>
      </c>
      <c r="H574" s="772" t="str">
        <f>IF($A574="","",IF(NOT($A574=$A573),IFERROR(IF(INDEX('40-15 SCALE LABEL INFO'!K$2:K$65,MATCH($A574,'40-15 SCALE LABEL INFO'!$A$2:$A$65,0))="","",INDEX('40-15 SCALE LABEL INFO'!K$2:K$65,MATCH($A574,'40-15 SCALE LABEL INFO'!$A$2:$A$65,0))),"not found"),IF(H573="not found","not found",IF(H573="","","ditto"))))</f>
        <v/>
      </c>
    </row>
    <row r="575" spans="1:8" x14ac:dyDescent="0.35">
      <c r="A575" s="699"/>
      <c r="B575" s="768"/>
      <c r="C575" s="768"/>
      <c r="D575" s="768"/>
      <c r="E575" s="775"/>
      <c r="F575" s="778" t="str">
        <f>IF($A575="","",IF(NOT($A575=$A574),IFERROR(IF(INDEX('40-15 SCALE LABEL INFO'!I$2:I$65,MATCH($A575,'40-15 SCALE LABEL INFO'!$A$2:$A$65,0))="","",INDEX('40-15 SCALE LABEL INFO'!I$2:I$65,MATCH($A575,'40-15 SCALE LABEL INFO'!$A$2:$A$65,0))),"not found"),IF(F574="not found","not found",IF(F574="","","ditto"))))</f>
        <v/>
      </c>
      <c r="G575" s="779" t="str">
        <f>IF($A575="","",IF(NOT($A575=$A574),IFERROR(IF(INDEX('40-15 SCALE LABEL INFO'!J$2:J$65,MATCH($A575,'40-15 SCALE LABEL INFO'!$A$2:$A$65,0))="","",INDEX('40-15 SCALE LABEL INFO'!J$2:J$65,MATCH($A575,'40-15 SCALE LABEL INFO'!$A$2:$A$65,0))),"not found"),IF(G574="not found","not found",IF(G574="","","ditto"))))</f>
        <v/>
      </c>
      <c r="H575" s="772" t="str">
        <f>IF($A575="","",IF(NOT($A575=$A574),IFERROR(IF(INDEX('40-15 SCALE LABEL INFO'!K$2:K$65,MATCH($A575,'40-15 SCALE LABEL INFO'!$A$2:$A$65,0))="","",INDEX('40-15 SCALE LABEL INFO'!K$2:K$65,MATCH($A575,'40-15 SCALE LABEL INFO'!$A$2:$A$65,0))),"not found"),IF(H574="not found","not found",IF(H574="","","ditto"))))</f>
        <v/>
      </c>
    </row>
    <row r="576" spans="1:8" x14ac:dyDescent="0.35">
      <c r="A576" s="699"/>
      <c r="B576" s="768"/>
      <c r="C576" s="768"/>
      <c r="D576" s="768"/>
      <c r="E576" s="775"/>
      <c r="F576" s="778" t="str">
        <f>IF($A576="","",IF(NOT($A576=$A575),IFERROR(IF(INDEX('40-15 SCALE LABEL INFO'!I$2:I$65,MATCH($A576,'40-15 SCALE LABEL INFO'!$A$2:$A$65,0))="","",INDEX('40-15 SCALE LABEL INFO'!I$2:I$65,MATCH($A576,'40-15 SCALE LABEL INFO'!$A$2:$A$65,0))),"not found"),IF(F575="not found","not found",IF(F575="","","ditto"))))</f>
        <v/>
      </c>
      <c r="G576" s="779" t="str">
        <f>IF($A576="","",IF(NOT($A576=$A575),IFERROR(IF(INDEX('40-15 SCALE LABEL INFO'!J$2:J$65,MATCH($A576,'40-15 SCALE LABEL INFO'!$A$2:$A$65,0))="","",INDEX('40-15 SCALE LABEL INFO'!J$2:J$65,MATCH($A576,'40-15 SCALE LABEL INFO'!$A$2:$A$65,0))),"not found"),IF(G575="not found","not found",IF(G575="","","ditto"))))</f>
        <v/>
      </c>
      <c r="H576" s="772" t="str">
        <f>IF($A576="","",IF(NOT($A576=$A575),IFERROR(IF(INDEX('40-15 SCALE LABEL INFO'!K$2:K$65,MATCH($A576,'40-15 SCALE LABEL INFO'!$A$2:$A$65,0))="","",INDEX('40-15 SCALE LABEL INFO'!K$2:K$65,MATCH($A576,'40-15 SCALE LABEL INFO'!$A$2:$A$65,0))),"not found"),IF(H575="not found","not found",IF(H575="","","ditto"))))</f>
        <v/>
      </c>
    </row>
    <row r="577" spans="1:8" x14ac:dyDescent="0.35">
      <c r="A577" s="699"/>
      <c r="B577" s="768"/>
      <c r="C577" s="768"/>
      <c r="D577" s="768"/>
      <c r="E577" s="775"/>
      <c r="F577" s="778" t="str">
        <f>IF($A577="","",IF(NOT($A577=$A576),IFERROR(IF(INDEX('40-15 SCALE LABEL INFO'!I$2:I$65,MATCH($A577,'40-15 SCALE LABEL INFO'!$A$2:$A$65,0))="","",INDEX('40-15 SCALE LABEL INFO'!I$2:I$65,MATCH($A577,'40-15 SCALE LABEL INFO'!$A$2:$A$65,0))),"not found"),IF(F576="not found","not found",IF(F576="","","ditto"))))</f>
        <v/>
      </c>
      <c r="G577" s="779" t="str">
        <f>IF($A577="","",IF(NOT($A577=$A576),IFERROR(IF(INDEX('40-15 SCALE LABEL INFO'!J$2:J$65,MATCH($A577,'40-15 SCALE LABEL INFO'!$A$2:$A$65,0))="","",INDEX('40-15 SCALE LABEL INFO'!J$2:J$65,MATCH($A577,'40-15 SCALE LABEL INFO'!$A$2:$A$65,0))),"not found"),IF(G576="not found","not found",IF(G576="","","ditto"))))</f>
        <v/>
      </c>
      <c r="H577" s="772" t="str">
        <f>IF($A577="","",IF(NOT($A577=$A576),IFERROR(IF(INDEX('40-15 SCALE LABEL INFO'!K$2:K$65,MATCH($A577,'40-15 SCALE LABEL INFO'!$A$2:$A$65,0))="","",INDEX('40-15 SCALE LABEL INFO'!K$2:K$65,MATCH($A577,'40-15 SCALE LABEL INFO'!$A$2:$A$65,0))),"not found"),IF(H576="not found","not found",IF(H576="","","ditto"))))</f>
        <v/>
      </c>
    </row>
    <row r="578" spans="1:8" x14ac:dyDescent="0.35">
      <c r="A578" s="699"/>
      <c r="B578" s="768"/>
      <c r="C578" s="768"/>
      <c r="D578" s="768"/>
      <c r="E578" s="775"/>
      <c r="F578" s="778" t="str">
        <f>IF($A578="","",IF(NOT($A578=$A577),IFERROR(IF(INDEX('40-15 SCALE LABEL INFO'!I$2:I$65,MATCH($A578,'40-15 SCALE LABEL INFO'!$A$2:$A$65,0))="","",INDEX('40-15 SCALE LABEL INFO'!I$2:I$65,MATCH($A578,'40-15 SCALE LABEL INFO'!$A$2:$A$65,0))),"not found"),IF(F577="not found","not found",IF(F577="","","ditto"))))</f>
        <v/>
      </c>
      <c r="G578" s="779" t="str">
        <f>IF($A578="","",IF(NOT($A578=$A577),IFERROR(IF(INDEX('40-15 SCALE LABEL INFO'!J$2:J$65,MATCH($A578,'40-15 SCALE LABEL INFO'!$A$2:$A$65,0))="","",INDEX('40-15 SCALE LABEL INFO'!J$2:J$65,MATCH($A578,'40-15 SCALE LABEL INFO'!$A$2:$A$65,0))),"not found"),IF(G577="not found","not found",IF(G577="","","ditto"))))</f>
        <v/>
      </c>
      <c r="H578" s="772" t="str">
        <f>IF($A578="","",IF(NOT($A578=$A577),IFERROR(IF(INDEX('40-15 SCALE LABEL INFO'!K$2:K$65,MATCH($A578,'40-15 SCALE LABEL INFO'!$A$2:$A$65,0))="","",INDEX('40-15 SCALE LABEL INFO'!K$2:K$65,MATCH($A578,'40-15 SCALE LABEL INFO'!$A$2:$A$65,0))),"not found"),IF(H577="not found","not found",IF(H577="","","ditto"))))</f>
        <v/>
      </c>
    </row>
    <row r="579" spans="1:8" x14ac:dyDescent="0.35">
      <c r="A579" s="699"/>
      <c r="B579" s="768"/>
      <c r="C579" s="768"/>
      <c r="D579" s="768"/>
      <c r="E579" s="775"/>
      <c r="F579" s="778" t="str">
        <f>IF($A579="","",IF(NOT($A579=$A578),IFERROR(IF(INDEX('40-15 SCALE LABEL INFO'!I$2:I$65,MATCH($A579,'40-15 SCALE LABEL INFO'!$A$2:$A$65,0))="","",INDEX('40-15 SCALE LABEL INFO'!I$2:I$65,MATCH($A579,'40-15 SCALE LABEL INFO'!$A$2:$A$65,0))),"not found"),IF(F578="not found","not found",IF(F578="","","ditto"))))</f>
        <v/>
      </c>
      <c r="G579" s="779" t="str">
        <f>IF($A579="","",IF(NOT($A579=$A578),IFERROR(IF(INDEX('40-15 SCALE LABEL INFO'!J$2:J$65,MATCH($A579,'40-15 SCALE LABEL INFO'!$A$2:$A$65,0))="","",INDEX('40-15 SCALE LABEL INFO'!J$2:J$65,MATCH($A579,'40-15 SCALE LABEL INFO'!$A$2:$A$65,0))),"not found"),IF(G578="not found","not found",IF(G578="","","ditto"))))</f>
        <v/>
      </c>
      <c r="H579" s="772" t="str">
        <f>IF($A579="","",IF(NOT($A579=$A578),IFERROR(IF(INDEX('40-15 SCALE LABEL INFO'!K$2:K$65,MATCH($A579,'40-15 SCALE LABEL INFO'!$A$2:$A$65,0))="","",INDEX('40-15 SCALE LABEL INFO'!K$2:K$65,MATCH($A579,'40-15 SCALE LABEL INFO'!$A$2:$A$65,0))),"not found"),IF(H578="not found","not found",IF(H578="","","ditto"))))</f>
        <v/>
      </c>
    </row>
    <row r="580" spans="1:8" x14ac:dyDescent="0.35">
      <c r="A580" s="699"/>
      <c r="B580" s="768"/>
      <c r="C580" s="768"/>
      <c r="D580" s="768"/>
      <c r="E580" s="775"/>
      <c r="F580" s="778" t="str">
        <f>IF($A580="","",IF(NOT($A580=$A579),IFERROR(IF(INDEX('40-15 SCALE LABEL INFO'!I$2:I$65,MATCH($A580,'40-15 SCALE LABEL INFO'!$A$2:$A$65,0))="","",INDEX('40-15 SCALE LABEL INFO'!I$2:I$65,MATCH($A580,'40-15 SCALE LABEL INFO'!$A$2:$A$65,0))),"not found"),IF(F579="not found","not found",IF(F579="","","ditto"))))</f>
        <v/>
      </c>
      <c r="G580" s="779" t="str">
        <f>IF($A580="","",IF(NOT($A580=$A579),IFERROR(IF(INDEX('40-15 SCALE LABEL INFO'!J$2:J$65,MATCH($A580,'40-15 SCALE LABEL INFO'!$A$2:$A$65,0))="","",INDEX('40-15 SCALE LABEL INFO'!J$2:J$65,MATCH($A580,'40-15 SCALE LABEL INFO'!$A$2:$A$65,0))),"not found"),IF(G579="not found","not found",IF(G579="","","ditto"))))</f>
        <v/>
      </c>
      <c r="H580" s="772" t="str">
        <f>IF($A580="","",IF(NOT($A580=$A579),IFERROR(IF(INDEX('40-15 SCALE LABEL INFO'!K$2:K$65,MATCH($A580,'40-15 SCALE LABEL INFO'!$A$2:$A$65,0))="","",INDEX('40-15 SCALE LABEL INFO'!K$2:K$65,MATCH($A580,'40-15 SCALE LABEL INFO'!$A$2:$A$65,0))),"not found"),IF(H579="not found","not found",IF(H579="","","ditto"))))</f>
        <v/>
      </c>
    </row>
    <row r="581" spans="1:8" x14ac:dyDescent="0.35">
      <c r="A581" s="699"/>
      <c r="B581" s="768"/>
      <c r="C581" s="768"/>
      <c r="D581" s="768"/>
      <c r="E581" s="775"/>
      <c r="F581" s="778" t="str">
        <f>IF($A581="","",IF(NOT($A581=$A580),IFERROR(IF(INDEX('40-15 SCALE LABEL INFO'!I$2:I$65,MATCH($A581,'40-15 SCALE LABEL INFO'!$A$2:$A$65,0))="","",INDEX('40-15 SCALE LABEL INFO'!I$2:I$65,MATCH($A581,'40-15 SCALE LABEL INFO'!$A$2:$A$65,0))),"not found"),IF(F580="not found","not found",IF(F580="","","ditto"))))</f>
        <v/>
      </c>
      <c r="G581" s="779" t="str">
        <f>IF($A581="","",IF(NOT($A581=$A580),IFERROR(IF(INDEX('40-15 SCALE LABEL INFO'!J$2:J$65,MATCH($A581,'40-15 SCALE LABEL INFO'!$A$2:$A$65,0))="","",INDEX('40-15 SCALE LABEL INFO'!J$2:J$65,MATCH($A581,'40-15 SCALE LABEL INFO'!$A$2:$A$65,0))),"not found"),IF(G580="not found","not found",IF(G580="","","ditto"))))</f>
        <v/>
      </c>
      <c r="H581" s="772" t="str">
        <f>IF($A581="","",IF(NOT($A581=$A580),IFERROR(IF(INDEX('40-15 SCALE LABEL INFO'!K$2:K$65,MATCH($A581,'40-15 SCALE LABEL INFO'!$A$2:$A$65,0))="","",INDEX('40-15 SCALE LABEL INFO'!K$2:K$65,MATCH($A581,'40-15 SCALE LABEL INFO'!$A$2:$A$65,0))),"not found"),IF(H580="not found","not found",IF(H580="","","ditto"))))</f>
        <v/>
      </c>
    </row>
    <row r="582" spans="1:8" x14ac:dyDescent="0.35">
      <c r="A582" s="699"/>
      <c r="B582" s="768"/>
      <c r="C582" s="768"/>
      <c r="D582" s="768"/>
      <c r="E582" s="775"/>
      <c r="F582" s="778" t="str">
        <f>IF($A582="","",IF(NOT($A582=$A581),IFERROR(IF(INDEX('40-15 SCALE LABEL INFO'!I$2:I$65,MATCH($A582,'40-15 SCALE LABEL INFO'!$A$2:$A$65,0))="","",INDEX('40-15 SCALE LABEL INFO'!I$2:I$65,MATCH($A582,'40-15 SCALE LABEL INFO'!$A$2:$A$65,0))),"not found"),IF(F581="not found","not found",IF(F581="","","ditto"))))</f>
        <v/>
      </c>
      <c r="G582" s="779" t="str">
        <f>IF($A582="","",IF(NOT($A582=$A581),IFERROR(IF(INDEX('40-15 SCALE LABEL INFO'!J$2:J$65,MATCH($A582,'40-15 SCALE LABEL INFO'!$A$2:$A$65,0))="","",INDEX('40-15 SCALE LABEL INFO'!J$2:J$65,MATCH($A582,'40-15 SCALE LABEL INFO'!$A$2:$A$65,0))),"not found"),IF(G581="not found","not found",IF(G581="","","ditto"))))</f>
        <v/>
      </c>
      <c r="H582" s="772" t="str">
        <f>IF($A582="","",IF(NOT($A582=$A581),IFERROR(IF(INDEX('40-15 SCALE LABEL INFO'!K$2:K$65,MATCH($A582,'40-15 SCALE LABEL INFO'!$A$2:$A$65,0))="","",INDEX('40-15 SCALE LABEL INFO'!K$2:K$65,MATCH($A582,'40-15 SCALE LABEL INFO'!$A$2:$A$65,0))),"not found"),IF(H581="not found","not found",IF(H581="","","ditto"))))</f>
        <v/>
      </c>
    </row>
    <row r="583" spans="1:8" x14ac:dyDescent="0.35">
      <c r="A583" s="699"/>
      <c r="B583" s="768"/>
      <c r="C583" s="768"/>
      <c r="D583" s="768"/>
      <c r="E583" s="775"/>
      <c r="F583" s="778" t="str">
        <f>IF($A583="","",IF(NOT($A583=$A582),IFERROR(IF(INDEX('40-15 SCALE LABEL INFO'!I$2:I$65,MATCH($A583,'40-15 SCALE LABEL INFO'!$A$2:$A$65,0))="","",INDEX('40-15 SCALE LABEL INFO'!I$2:I$65,MATCH($A583,'40-15 SCALE LABEL INFO'!$A$2:$A$65,0))),"not found"),IF(F582="not found","not found",IF(F582="","","ditto"))))</f>
        <v/>
      </c>
      <c r="G583" s="779" t="str">
        <f>IF($A583="","",IF(NOT($A583=$A582),IFERROR(IF(INDEX('40-15 SCALE LABEL INFO'!J$2:J$65,MATCH($A583,'40-15 SCALE LABEL INFO'!$A$2:$A$65,0))="","",INDEX('40-15 SCALE LABEL INFO'!J$2:J$65,MATCH($A583,'40-15 SCALE LABEL INFO'!$A$2:$A$65,0))),"not found"),IF(G582="not found","not found",IF(G582="","","ditto"))))</f>
        <v/>
      </c>
      <c r="H583" s="772" t="str">
        <f>IF($A583="","",IF(NOT($A583=$A582),IFERROR(IF(INDEX('40-15 SCALE LABEL INFO'!K$2:K$65,MATCH($A583,'40-15 SCALE LABEL INFO'!$A$2:$A$65,0))="","",INDEX('40-15 SCALE LABEL INFO'!K$2:K$65,MATCH($A583,'40-15 SCALE LABEL INFO'!$A$2:$A$65,0))),"not found"),IF(H582="not found","not found",IF(H582="","","ditto"))))</f>
        <v/>
      </c>
    </row>
    <row r="584" spans="1:8" x14ac:dyDescent="0.35">
      <c r="A584" s="699"/>
      <c r="B584" s="768"/>
      <c r="C584" s="768"/>
      <c r="D584" s="768"/>
      <c r="E584" s="775"/>
      <c r="F584" s="778" t="str">
        <f>IF($A584="","",IF(NOT($A584=$A583),IFERROR(IF(INDEX('40-15 SCALE LABEL INFO'!I$2:I$65,MATCH($A584,'40-15 SCALE LABEL INFO'!$A$2:$A$65,0))="","",INDEX('40-15 SCALE LABEL INFO'!I$2:I$65,MATCH($A584,'40-15 SCALE LABEL INFO'!$A$2:$A$65,0))),"not found"),IF(F583="not found","not found",IF(F583="","","ditto"))))</f>
        <v/>
      </c>
      <c r="G584" s="779" t="str">
        <f>IF($A584="","",IF(NOT($A584=$A583),IFERROR(IF(INDEX('40-15 SCALE LABEL INFO'!J$2:J$65,MATCH($A584,'40-15 SCALE LABEL INFO'!$A$2:$A$65,0))="","",INDEX('40-15 SCALE LABEL INFO'!J$2:J$65,MATCH($A584,'40-15 SCALE LABEL INFO'!$A$2:$A$65,0))),"not found"),IF(G583="not found","not found",IF(G583="","","ditto"))))</f>
        <v/>
      </c>
      <c r="H584" s="772" t="str">
        <f>IF($A584="","",IF(NOT($A584=$A583),IFERROR(IF(INDEX('40-15 SCALE LABEL INFO'!K$2:K$65,MATCH($A584,'40-15 SCALE LABEL INFO'!$A$2:$A$65,0))="","",INDEX('40-15 SCALE LABEL INFO'!K$2:K$65,MATCH($A584,'40-15 SCALE LABEL INFO'!$A$2:$A$65,0))),"not found"),IF(H583="not found","not found",IF(H583="","","ditto"))))</f>
        <v/>
      </c>
    </row>
    <row r="585" spans="1:8" x14ac:dyDescent="0.35">
      <c r="A585" s="699"/>
      <c r="B585" s="768"/>
      <c r="C585" s="768"/>
      <c r="D585" s="768"/>
      <c r="E585" s="775"/>
      <c r="F585" s="778" t="str">
        <f>IF($A585="","",IF(NOT($A585=$A584),IFERROR(IF(INDEX('40-15 SCALE LABEL INFO'!I$2:I$65,MATCH($A585,'40-15 SCALE LABEL INFO'!$A$2:$A$65,0))="","",INDEX('40-15 SCALE LABEL INFO'!I$2:I$65,MATCH($A585,'40-15 SCALE LABEL INFO'!$A$2:$A$65,0))),"not found"),IF(F584="not found","not found",IF(F584="","","ditto"))))</f>
        <v/>
      </c>
      <c r="G585" s="779" t="str">
        <f>IF($A585="","",IF(NOT($A585=$A584),IFERROR(IF(INDEX('40-15 SCALE LABEL INFO'!J$2:J$65,MATCH($A585,'40-15 SCALE LABEL INFO'!$A$2:$A$65,0))="","",INDEX('40-15 SCALE LABEL INFO'!J$2:J$65,MATCH($A585,'40-15 SCALE LABEL INFO'!$A$2:$A$65,0))),"not found"),IF(G584="not found","not found",IF(G584="","","ditto"))))</f>
        <v/>
      </c>
      <c r="H585" s="772" t="str">
        <f>IF($A585="","",IF(NOT($A585=$A584),IFERROR(IF(INDEX('40-15 SCALE LABEL INFO'!K$2:K$65,MATCH($A585,'40-15 SCALE LABEL INFO'!$A$2:$A$65,0))="","",INDEX('40-15 SCALE LABEL INFO'!K$2:K$65,MATCH($A585,'40-15 SCALE LABEL INFO'!$A$2:$A$65,0))),"not found"),IF(H584="not found","not found",IF(H584="","","ditto"))))</f>
        <v/>
      </c>
    </row>
    <row r="586" spans="1:8" x14ac:dyDescent="0.35">
      <c r="A586" s="699"/>
      <c r="B586" s="768"/>
      <c r="C586" s="768"/>
      <c r="D586" s="768"/>
      <c r="E586" s="775"/>
      <c r="F586" s="778" t="str">
        <f>IF($A586="","",IF(NOT($A586=$A585),IFERROR(IF(INDEX('40-15 SCALE LABEL INFO'!I$2:I$65,MATCH($A586,'40-15 SCALE LABEL INFO'!$A$2:$A$65,0))="","",INDEX('40-15 SCALE LABEL INFO'!I$2:I$65,MATCH($A586,'40-15 SCALE LABEL INFO'!$A$2:$A$65,0))),"not found"),IF(F585="not found","not found",IF(F585="","","ditto"))))</f>
        <v/>
      </c>
      <c r="G586" s="779" t="str">
        <f>IF($A586="","",IF(NOT($A586=$A585),IFERROR(IF(INDEX('40-15 SCALE LABEL INFO'!J$2:J$65,MATCH($A586,'40-15 SCALE LABEL INFO'!$A$2:$A$65,0))="","",INDEX('40-15 SCALE LABEL INFO'!J$2:J$65,MATCH($A586,'40-15 SCALE LABEL INFO'!$A$2:$A$65,0))),"not found"),IF(G585="not found","not found",IF(G585="","","ditto"))))</f>
        <v/>
      </c>
      <c r="H586" s="772" t="str">
        <f>IF($A586="","",IF(NOT($A586=$A585),IFERROR(IF(INDEX('40-15 SCALE LABEL INFO'!K$2:K$65,MATCH($A586,'40-15 SCALE LABEL INFO'!$A$2:$A$65,0))="","",INDEX('40-15 SCALE LABEL INFO'!K$2:K$65,MATCH($A586,'40-15 SCALE LABEL INFO'!$A$2:$A$65,0))),"not found"),IF(H585="not found","not found",IF(H585="","","ditto"))))</f>
        <v/>
      </c>
    </row>
    <row r="587" spans="1:8" x14ac:dyDescent="0.35">
      <c r="A587" s="699"/>
      <c r="B587" s="768"/>
      <c r="C587" s="768"/>
      <c r="D587" s="768"/>
      <c r="E587" s="775"/>
      <c r="F587" s="778" t="str">
        <f>IF($A587="","",IF(NOT($A587=$A586),IFERROR(IF(INDEX('40-15 SCALE LABEL INFO'!I$2:I$65,MATCH($A587,'40-15 SCALE LABEL INFO'!$A$2:$A$65,0))="","",INDEX('40-15 SCALE LABEL INFO'!I$2:I$65,MATCH($A587,'40-15 SCALE LABEL INFO'!$A$2:$A$65,0))),"not found"),IF(F586="not found","not found",IF(F586="","","ditto"))))</f>
        <v/>
      </c>
      <c r="G587" s="779" t="str">
        <f>IF($A587="","",IF(NOT($A587=$A586),IFERROR(IF(INDEX('40-15 SCALE LABEL INFO'!J$2:J$65,MATCH($A587,'40-15 SCALE LABEL INFO'!$A$2:$A$65,0))="","",INDEX('40-15 SCALE LABEL INFO'!J$2:J$65,MATCH($A587,'40-15 SCALE LABEL INFO'!$A$2:$A$65,0))),"not found"),IF(G586="not found","not found",IF(G586="","","ditto"))))</f>
        <v/>
      </c>
      <c r="H587" s="772" t="str">
        <f>IF($A587="","",IF(NOT($A587=$A586),IFERROR(IF(INDEX('40-15 SCALE LABEL INFO'!K$2:K$65,MATCH($A587,'40-15 SCALE LABEL INFO'!$A$2:$A$65,0))="","",INDEX('40-15 SCALE LABEL INFO'!K$2:K$65,MATCH($A587,'40-15 SCALE LABEL INFO'!$A$2:$A$65,0))),"not found"),IF(H586="not found","not found",IF(H586="","","ditto"))))</f>
        <v/>
      </c>
    </row>
    <row r="588" spans="1:8" x14ac:dyDescent="0.35">
      <c r="A588" s="699"/>
      <c r="B588" s="768"/>
      <c r="C588" s="768"/>
      <c r="D588" s="768"/>
      <c r="E588" s="775"/>
      <c r="F588" s="778" t="str">
        <f>IF($A588="","",IF(NOT($A588=$A587),IFERROR(IF(INDEX('40-15 SCALE LABEL INFO'!I$2:I$65,MATCH($A588,'40-15 SCALE LABEL INFO'!$A$2:$A$65,0))="","",INDEX('40-15 SCALE LABEL INFO'!I$2:I$65,MATCH($A588,'40-15 SCALE LABEL INFO'!$A$2:$A$65,0))),"not found"),IF(F587="not found","not found",IF(F587="","","ditto"))))</f>
        <v/>
      </c>
      <c r="G588" s="779" t="str">
        <f>IF($A588="","",IF(NOT($A588=$A587),IFERROR(IF(INDEX('40-15 SCALE LABEL INFO'!J$2:J$65,MATCH($A588,'40-15 SCALE LABEL INFO'!$A$2:$A$65,0))="","",INDEX('40-15 SCALE LABEL INFO'!J$2:J$65,MATCH($A588,'40-15 SCALE LABEL INFO'!$A$2:$A$65,0))),"not found"),IF(G587="not found","not found",IF(G587="","","ditto"))))</f>
        <v/>
      </c>
      <c r="H588" s="772" t="str">
        <f>IF($A588="","",IF(NOT($A588=$A587),IFERROR(IF(INDEX('40-15 SCALE LABEL INFO'!K$2:K$65,MATCH($A588,'40-15 SCALE LABEL INFO'!$A$2:$A$65,0))="","",INDEX('40-15 SCALE LABEL INFO'!K$2:K$65,MATCH($A588,'40-15 SCALE LABEL INFO'!$A$2:$A$65,0))),"not found"),IF(H587="not found","not found",IF(H587="","","ditto"))))</f>
        <v/>
      </c>
    </row>
    <row r="589" spans="1:8" x14ac:dyDescent="0.35">
      <c r="A589" s="699"/>
      <c r="B589" s="768"/>
      <c r="C589" s="768"/>
      <c r="D589" s="768"/>
      <c r="E589" s="775"/>
      <c r="F589" s="778" t="str">
        <f>IF($A589="","",IF(NOT($A589=$A588),IFERROR(IF(INDEX('40-15 SCALE LABEL INFO'!I$2:I$65,MATCH($A589,'40-15 SCALE LABEL INFO'!$A$2:$A$65,0))="","",INDEX('40-15 SCALE LABEL INFO'!I$2:I$65,MATCH($A589,'40-15 SCALE LABEL INFO'!$A$2:$A$65,0))),"not found"),IF(F588="not found","not found",IF(F588="","","ditto"))))</f>
        <v/>
      </c>
      <c r="G589" s="779" t="str">
        <f>IF($A589="","",IF(NOT($A589=$A588),IFERROR(IF(INDEX('40-15 SCALE LABEL INFO'!J$2:J$65,MATCH($A589,'40-15 SCALE LABEL INFO'!$A$2:$A$65,0))="","",INDEX('40-15 SCALE LABEL INFO'!J$2:J$65,MATCH($A589,'40-15 SCALE LABEL INFO'!$A$2:$A$65,0))),"not found"),IF(G588="not found","not found",IF(G588="","","ditto"))))</f>
        <v/>
      </c>
      <c r="H589" s="772" t="str">
        <f>IF($A589="","",IF(NOT($A589=$A588),IFERROR(IF(INDEX('40-15 SCALE LABEL INFO'!K$2:K$65,MATCH($A589,'40-15 SCALE LABEL INFO'!$A$2:$A$65,0))="","",INDEX('40-15 SCALE LABEL INFO'!K$2:K$65,MATCH($A589,'40-15 SCALE LABEL INFO'!$A$2:$A$65,0))),"not found"),IF(H588="not found","not found",IF(H588="","","ditto"))))</f>
        <v/>
      </c>
    </row>
    <row r="590" spans="1:8" x14ac:dyDescent="0.35">
      <c r="A590" s="699"/>
      <c r="B590" s="768"/>
      <c r="C590" s="768"/>
      <c r="D590" s="768"/>
      <c r="E590" s="775"/>
      <c r="F590" s="778" t="str">
        <f>IF($A590="","",IF(NOT($A590=$A589),IFERROR(IF(INDEX('40-15 SCALE LABEL INFO'!I$2:I$65,MATCH($A590,'40-15 SCALE LABEL INFO'!$A$2:$A$65,0))="","",INDEX('40-15 SCALE LABEL INFO'!I$2:I$65,MATCH($A590,'40-15 SCALE LABEL INFO'!$A$2:$A$65,0))),"not found"),IF(F589="not found","not found",IF(F589="","","ditto"))))</f>
        <v/>
      </c>
      <c r="G590" s="779" t="str">
        <f>IF($A590="","",IF(NOT($A590=$A589),IFERROR(IF(INDEX('40-15 SCALE LABEL INFO'!J$2:J$65,MATCH($A590,'40-15 SCALE LABEL INFO'!$A$2:$A$65,0))="","",INDEX('40-15 SCALE LABEL INFO'!J$2:J$65,MATCH($A590,'40-15 SCALE LABEL INFO'!$A$2:$A$65,0))),"not found"),IF(G589="not found","not found",IF(G589="","","ditto"))))</f>
        <v/>
      </c>
      <c r="H590" s="772" t="str">
        <f>IF($A590="","",IF(NOT($A590=$A589),IFERROR(IF(INDEX('40-15 SCALE LABEL INFO'!K$2:K$65,MATCH($A590,'40-15 SCALE LABEL INFO'!$A$2:$A$65,0))="","",INDEX('40-15 SCALE LABEL INFO'!K$2:K$65,MATCH($A590,'40-15 SCALE LABEL INFO'!$A$2:$A$65,0))),"not found"),IF(H589="not found","not found",IF(H589="","","ditto"))))</f>
        <v/>
      </c>
    </row>
    <row r="591" spans="1:8" x14ac:dyDescent="0.35">
      <c r="A591" s="699"/>
      <c r="B591" s="768"/>
      <c r="C591" s="768"/>
      <c r="D591" s="768"/>
      <c r="E591" s="775"/>
      <c r="F591" s="778" t="str">
        <f>IF($A591="","",IF(NOT($A591=$A590),IFERROR(IF(INDEX('40-15 SCALE LABEL INFO'!I$2:I$65,MATCH($A591,'40-15 SCALE LABEL INFO'!$A$2:$A$65,0))="","",INDEX('40-15 SCALE LABEL INFO'!I$2:I$65,MATCH($A591,'40-15 SCALE LABEL INFO'!$A$2:$A$65,0))),"not found"),IF(F590="not found","not found",IF(F590="","","ditto"))))</f>
        <v/>
      </c>
      <c r="G591" s="779" t="str">
        <f>IF($A591="","",IF(NOT($A591=$A590),IFERROR(IF(INDEX('40-15 SCALE LABEL INFO'!J$2:J$65,MATCH($A591,'40-15 SCALE LABEL INFO'!$A$2:$A$65,0))="","",INDEX('40-15 SCALE LABEL INFO'!J$2:J$65,MATCH($A591,'40-15 SCALE LABEL INFO'!$A$2:$A$65,0))),"not found"),IF(G590="not found","not found",IF(G590="","","ditto"))))</f>
        <v/>
      </c>
      <c r="H591" s="772" t="str">
        <f>IF($A591="","",IF(NOT($A591=$A590),IFERROR(IF(INDEX('40-15 SCALE LABEL INFO'!K$2:K$65,MATCH($A591,'40-15 SCALE LABEL INFO'!$A$2:$A$65,0))="","",INDEX('40-15 SCALE LABEL INFO'!K$2:K$65,MATCH($A591,'40-15 SCALE LABEL INFO'!$A$2:$A$65,0))),"not found"),IF(H590="not found","not found",IF(H590="","","ditto"))))</f>
        <v/>
      </c>
    </row>
    <row r="592" spans="1:8" x14ac:dyDescent="0.35">
      <c r="A592" s="699"/>
      <c r="B592" s="768"/>
      <c r="C592" s="768"/>
      <c r="D592" s="768"/>
      <c r="E592" s="775"/>
      <c r="F592" s="778" t="str">
        <f>IF($A592="","",IF(NOT($A592=$A591),IFERROR(IF(INDEX('40-15 SCALE LABEL INFO'!I$2:I$65,MATCH($A592,'40-15 SCALE LABEL INFO'!$A$2:$A$65,0))="","",INDEX('40-15 SCALE LABEL INFO'!I$2:I$65,MATCH($A592,'40-15 SCALE LABEL INFO'!$A$2:$A$65,0))),"not found"),IF(F591="not found","not found",IF(F591="","","ditto"))))</f>
        <v/>
      </c>
      <c r="G592" s="779" t="str">
        <f>IF($A592="","",IF(NOT($A592=$A591),IFERROR(IF(INDEX('40-15 SCALE LABEL INFO'!J$2:J$65,MATCH($A592,'40-15 SCALE LABEL INFO'!$A$2:$A$65,0))="","",INDEX('40-15 SCALE LABEL INFO'!J$2:J$65,MATCH($A592,'40-15 SCALE LABEL INFO'!$A$2:$A$65,0))),"not found"),IF(G591="not found","not found",IF(G591="","","ditto"))))</f>
        <v/>
      </c>
      <c r="H592" s="772" t="str">
        <f>IF($A592="","",IF(NOT($A592=$A591),IFERROR(IF(INDEX('40-15 SCALE LABEL INFO'!K$2:K$65,MATCH($A592,'40-15 SCALE LABEL INFO'!$A$2:$A$65,0))="","",INDEX('40-15 SCALE LABEL INFO'!K$2:K$65,MATCH($A592,'40-15 SCALE LABEL INFO'!$A$2:$A$65,0))),"not found"),IF(H591="not found","not found",IF(H591="","","ditto"))))</f>
        <v/>
      </c>
    </row>
    <row r="593" spans="1:8" x14ac:dyDescent="0.35">
      <c r="A593" s="699"/>
      <c r="B593" s="768"/>
      <c r="C593" s="768"/>
      <c r="D593" s="768"/>
      <c r="E593" s="775"/>
      <c r="F593" s="778" t="str">
        <f>IF($A593="","",IF(NOT($A593=$A592),IFERROR(IF(INDEX('40-15 SCALE LABEL INFO'!I$2:I$65,MATCH($A593,'40-15 SCALE LABEL INFO'!$A$2:$A$65,0))="","",INDEX('40-15 SCALE LABEL INFO'!I$2:I$65,MATCH($A593,'40-15 SCALE LABEL INFO'!$A$2:$A$65,0))),"not found"),IF(F592="not found","not found",IF(F592="","","ditto"))))</f>
        <v/>
      </c>
      <c r="G593" s="779" t="str">
        <f>IF($A593="","",IF(NOT($A593=$A592),IFERROR(IF(INDEX('40-15 SCALE LABEL INFO'!J$2:J$65,MATCH($A593,'40-15 SCALE LABEL INFO'!$A$2:$A$65,0))="","",INDEX('40-15 SCALE LABEL INFO'!J$2:J$65,MATCH($A593,'40-15 SCALE LABEL INFO'!$A$2:$A$65,0))),"not found"),IF(G592="not found","not found",IF(G592="","","ditto"))))</f>
        <v/>
      </c>
      <c r="H593" s="772" t="str">
        <f>IF($A593="","",IF(NOT($A593=$A592),IFERROR(IF(INDEX('40-15 SCALE LABEL INFO'!K$2:K$65,MATCH($A593,'40-15 SCALE LABEL INFO'!$A$2:$A$65,0))="","",INDEX('40-15 SCALE LABEL INFO'!K$2:K$65,MATCH($A593,'40-15 SCALE LABEL INFO'!$A$2:$A$65,0))),"not found"),IF(H592="not found","not found",IF(H592="","","ditto"))))</f>
        <v/>
      </c>
    </row>
    <row r="594" spans="1:8" x14ac:dyDescent="0.35">
      <c r="A594" s="699"/>
      <c r="B594" s="768"/>
      <c r="C594" s="768"/>
      <c r="D594" s="768"/>
      <c r="E594" s="775"/>
      <c r="F594" s="778" t="str">
        <f>IF($A594="","",IF(NOT($A594=$A593),IFERROR(IF(INDEX('40-15 SCALE LABEL INFO'!I$2:I$65,MATCH($A594,'40-15 SCALE LABEL INFO'!$A$2:$A$65,0))="","",INDEX('40-15 SCALE LABEL INFO'!I$2:I$65,MATCH($A594,'40-15 SCALE LABEL INFO'!$A$2:$A$65,0))),"not found"),IF(F593="not found","not found",IF(F593="","","ditto"))))</f>
        <v/>
      </c>
      <c r="G594" s="779" t="str">
        <f>IF($A594="","",IF(NOT($A594=$A593),IFERROR(IF(INDEX('40-15 SCALE LABEL INFO'!J$2:J$65,MATCH($A594,'40-15 SCALE LABEL INFO'!$A$2:$A$65,0))="","",INDEX('40-15 SCALE LABEL INFO'!J$2:J$65,MATCH($A594,'40-15 SCALE LABEL INFO'!$A$2:$A$65,0))),"not found"),IF(G593="not found","not found",IF(G593="","","ditto"))))</f>
        <v/>
      </c>
      <c r="H594" s="772" t="str">
        <f>IF($A594="","",IF(NOT($A594=$A593),IFERROR(IF(INDEX('40-15 SCALE LABEL INFO'!K$2:K$65,MATCH($A594,'40-15 SCALE LABEL INFO'!$A$2:$A$65,0))="","",INDEX('40-15 SCALE LABEL INFO'!K$2:K$65,MATCH($A594,'40-15 SCALE LABEL INFO'!$A$2:$A$65,0))),"not found"),IF(H593="not found","not found",IF(H593="","","ditto"))))</f>
        <v/>
      </c>
    </row>
    <row r="595" spans="1:8" x14ac:dyDescent="0.35">
      <c r="A595" s="699"/>
      <c r="B595" s="768"/>
      <c r="C595" s="768"/>
      <c r="D595" s="768"/>
      <c r="E595" s="775"/>
      <c r="F595" s="778" t="str">
        <f>IF($A595="","",IF(NOT($A595=$A594),IFERROR(IF(INDEX('40-15 SCALE LABEL INFO'!I$2:I$65,MATCH($A595,'40-15 SCALE LABEL INFO'!$A$2:$A$65,0))="","",INDEX('40-15 SCALE LABEL INFO'!I$2:I$65,MATCH($A595,'40-15 SCALE LABEL INFO'!$A$2:$A$65,0))),"not found"),IF(F594="not found","not found",IF(F594="","","ditto"))))</f>
        <v/>
      </c>
      <c r="G595" s="779" t="str">
        <f>IF($A595="","",IF(NOT($A595=$A594),IFERROR(IF(INDEX('40-15 SCALE LABEL INFO'!J$2:J$65,MATCH($A595,'40-15 SCALE LABEL INFO'!$A$2:$A$65,0))="","",INDEX('40-15 SCALE LABEL INFO'!J$2:J$65,MATCH($A595,'40-15 SCALE LABEL INFO'!$A$2:$A$65,0))),"not found"),IF(G594="not found","not found",IF(G594="","","ditto"))))</f>
        <v/>
      </c>
      <c r="H595" s="772" t="str">
        <f>IF($A595="","",IF(NOT($A595=$A594),IFERROR(IF(INDEX('40-15 SCALE LABEL INFO'!K$2:K$65,MATCH($A595,'40-15 SCALE LABEL INFO'!$A$2:$A$65,0))="","",INDEX('40-15 SCALE LABEL INFO'!K$2:K$65,MATCH($A595,'40-15 SCALE LABEL INFO'!$A$2:$A$65,0))),"not found"),IF(H594="not found","not found",IF(H594="","","ditto"))))</f>
        <v/>
      </c>
    </row>
    <row r="596" spans="1:8" x14ac:dyDescent="0.35">
      <c r="A596" s="699"/>
      <c r="B596" s="768"/>
      <c r="C596" s="768"/>
      <c r="D596" s="768"/>
      <c r="E596" s="775"/>
      <c r="F596" s="778" t="str">
        <f>IF($A596="","",IF(NOT($A596=$A595),IFERROR(IF(INDEX('40-15 SCALE LABEL INFO'!I$2:I$65,MATCH($A596,'40-15 SCALE LABEL INFO'!$A$2:$A$65,0))="","",INDEX('40-15 SCALE LABEL INFO'!I$2:I$65,MATCH($A596,'40-15 SCALE LABEL INFO'!$A$2:$A$65,0))),"not found"),IF(F595="not found","not found",IF(F595="","","ditto"))))</f>
        <v/>
      </c>
      <c r="G596" s="779" t="str">
        <f>IF($A596="","",IF(NOT($A596=$A595),IFERROR(IF(INDEX('40-15 SCALE LABEL INFO'!J$2:J$65,MATCH($A596,'40-15 SCALE LABEL INFO'!$A$2:$A$65,0))="","",INDEX('40-15 SCALE LABEL INFO'!J$2:J$65,MATCH($A596,'40-15 SCALE LABEL INFO'!$A$2:$A$65,0))),"not found"),IF(G595="not found","not found",IF(G595="","","ditto"))))</f>
        <v/>
      </c>
      <c r="H596" s="772" t="str">
        <f>IF($A596="","",IF(NOT($A596=$A595),IFERROR(IF(INDEX('40-15 SCALE LABEL INFO'!K$2:K$65,MATCH($A596,'40-15 SCALE LABEL INFO'!$A$2:$A$65,0))="","",INDEX('40-15 SCALE LABEL INFO'!K$2:K$65,MATCH($A596,'40-15 SCALE LABEL INFO'!$A$2:$A$65,0))),"not found"),IF(H595="not found","not found",IF(H595="","","ditto"))))</f>
        <v/>
      </c>
    </row>
    <row r="597" spans="1:8" x14ac:dyDescent="0.35">
      <c r="A597" s="699"/>
      <c r="B597" s="768"/>
      <c r="C597" s="768"/>
      <c r="D597" s="768"/>
      <c r="E597" s="775"/>
      <c r="F597" s="778" t="str">
        <f>IF($A597="","",IF(NOT($A597=$A596),IFERROR(IF(INDEX('40-15 SCALE LABEL INFO'!I$2:I$65,MATCH($A597,'40-15 SCALE LABEL INFO'!$A$2:$A$65,0))="","",INDEX('40-15 SCALE LABEL INFO'!I$2:I$65,MATCH($A597,'40-15 SCALE LABEL INFO'!$A$2:$A$65,0))),"not found"),IF(F596="not found","not found",IF(F596="","","ditto"))))</f>
        <v/>
      </c>
      <c r="G597" s="779" t="str">
        <f>IF($A597="","",IF(NOT($A597=$A596),IFERROR(IF(INDEX('40-15 SCALE LABEL INFO'!J$2:J$65,MATCH($A597,'40-15 SCALE LABEL INFO'!$A$2:$A$65,0))="","",INDEX('40-15 SCALE LABEL INFO'!J$2:J$65,MATCH($A597,'40-15 SCALE LABEL INFO'!$A$2:$A$65,0))),"not found"),IF(G596="not found","not found",IF(G596="","","ditto"))))</f>
        <v/>
      </c>
      <c r="H597" s="772" t="str">
        <f>IF($A597="","",IF(NOT($A597=$A596),IFERROR(IF(INDEX('40-15 SCALE LABEL INFO'!K$2:K$65,MATCH($A597,'40-15 SCALE LABEL INFO'!$A$2:$A$65,0))="","",INDEX('40-15 SCALE LABEL INFO'!K$2:K$65,MATCH($A597,'40-15 SCALE LABEL INFO'!$A$2:$A$65,0))),"not found"),IF(H596="not found","not found",IF(H596="","","ditto"))))</f>
        <v/>
      </c>
    </row>
    <row r="598" spans="1:8" x14ac:dyDescent="0.35">
      <c r="A598" s="699"/>
      <c r="B598" s="768"/>
      <c r="C598" s="768"/>
      <c r="D598" s="768"/>
      <c r="E598" s="775"/>
      <c r="F598" s="778" t="str">
        <f>IF($A598="","",IF(NOT($A598=$A597),IFERROR(IF(INDEX('40-15 SCALE LABEL INFO'!I$2:I$65,MATCH($A598,'40-15 SCALE LABEL INFO'!$A$2:$A$65,0))="","",INDEX('40-15 SCALE LABEL INFO'!I$2:I$65,MATCH($A598,'40-15 SCALE LABEL INFO'!$A$2:$A$65,0))),"not found"),IF(F597="not found","not found",IF(F597="","","ditto"))))</f>
        <v/>
      </c>
      <c r="G598" s="779" t="str">
        <f>IF($A598="","",IF(NOT($A598=$A597),IFERROR(IF(INDEX('40-15 SCALE LABEL INFO'!J$2:J$65,MATCH($A598,'40-15 SCALE LABEL INFO'!$A$2:$A$65,0))="","",INDEX('40-15 SCALE LABEL INFO'!J$2:J$65,MATCH($A598,'40-15 SCALE LABEL INFO'!$A$2:$A$65,0))),"not found"),IF(G597="not found","not found",IF(G597="","","ditto"))))</f>
        <v/>
      </c>
      <c r="H598" s="772" t="str">
        <f>IF($A598="","",IF(NOT($A598=$A597),IFERROR(IF(INDEX('40-15 SCALE LABEL INFO'!K$2:K$65,MATCH($A598,'40-15 SCALE LABEL INFO'!$A$2:$A$65,0))="","",INDEX('40-15 SCALE LABEL INFO'!K$2:K$65,MATCH($A598,'40-15 SCALE LABEL INFO'!$A$2:$A$65,0))),"not found"),IF(H597="not found","not found",IF(H597="","","ditto"))))</f>
        <v/>
      </c>
    </row>
    <row r="599" spans="1:8" x14ac:dyDescent="0.35">
      <c r="A599" s="699"/>
      <c r="B599" s="768"/>
      <c r="C599" s="768"/>
      <c r="D599" s="768"/>
      <c r="E599" s="775"/>
      <c r="F599" s="778" t="str">
        <f>IF($A599="","",IF(NOT($A599=$A598),IFERROR(IF(INDEX('40-15 SCALE LABEL INFO'!I$2:I$65,MATCH($A599,'40-15 SCALE LABEL INFO'!$A$2:$A$65,0))="","",INDEX('40-15 SCALE LABEL INFO'!I$2:I$65,MATCH($A599,'40-15 SCALE LABEL INFO'!$A$2:$A$65,0))),"not found"),IF(F598="not found","not found",IF(F598="","","ditto"))))</f>
        <v/>
      </c>
      <c r="G599" s="779" t="str">
        <f>IF($A599="","",IF(NOT($A599=$A598),IFERROR(IF(INDEX('40-15 SCALE LABEL INFO'!J$2:J$65,MATCH($A599,'40-15 SCALE LABEL INFO'!$A$2:$A$65,0))="","",INDEX('40-15 SCALE LABEL INFO'!J$2:J$65,MATCH($A599,'40-15 SCALE LABEL INFO'!$A$2:$A$65,0))),"not found"),IF(G598="not found","not found",IF(G598="","","ditto"))))</f>
        <v/>
      </c>
      <c r="H599" s="772" t="str">
        <f>IF($A599="","",IF(NOT($A599=$A598),IFERROR(IF(INDEX('40-15 SCALE LABEL INFO'!K$2:K$65,MATCH($A599,'40-15 SCALE LABEL INFO'!$A$2:$A$65,0))="","",INDEX('40-15 SCALE LABEL INFO'!K$2:K$65,MATCH($A599,'40-15 SCALE LABEL INFO'!$A$2:$A$65,0))),"not found"),IF(H598="not found","not found",IF(H598="","","ditto"))))</f>
        <v/>
      </c>
    </row>
    <row r="600" spans="1:8" x14ac:dyDescent="0.35">
      <c r="A600" s="699"/>
      <c r="B600" s="768"/>
      <c r="C600" s="768"/>
      <c r="D600" s="768"/>
      <c r="E600" s="775"/>
      <c r="F600" s="778" t="str">
        <f>IF($A600="","",IF(NOT($A600=$A599),IFERROR(IF(INDEX('40-15 SCALE LABEL INFO'!I$2:I$65,MATCH($A600,'40-15 SCALE LABEL INFO'!$A$2:$A$65,0))="","",INDEX('40-15 SCALE LABEL INFO'!I$2:I$65,MATCH($A600,'40-15 SCALE LABEL INFO'!$A$2:$A$65,0))),"not found"),IF(F599="not found","not found",IF(F599="","","ditto"))))</f>
        <v/>
      </c>
      <c r="G600" s="779" t="str">
        <f>IF($A600="","",IF(NOT($A600=$A599),IFERROR(IF(INDEX('40-15 SCALE LABEL INFO'!J$2:J$65,MATCH($A600,'40-15 SCALE LABEL INFO'!$A$2:$A$65,0))="","",INDEX('40-15 SCALE LABEL INFO'!J$2:J$65,MATCH($A600,'40-15 SCALE LABEL INFO'!$A$2:$A$65,0))),"not found"),IF(G599="not found","not found",IF(G599="","","ditto"))))</f>
        <v/>
      </c>
      <c r="H600" s="772" t="str">
        <f>IF($A600="","",IF(NOT($A600=$A599),IFERROR(IF(INDEX('40-15 SCALE LABEL INFO'!K$2:K$65,MATCH($A600,'40-15 SCALE LABEL INFO'!$A$2:$A$65,0))="","",INDEX('40-15 SCALE LABEL INFO'!K$2:K$65,MATCH($A600,'40-15 SCALE LABEL INFO'!$A$2:$A$65,0))),"not found"),IF(H599="not found","not found",IF(H599="","","ditto"))))</f>
        <v/>
      </c>
    </row>
    <row r="601" spans="1:8" x14ac:dyDescent="0.35">
      <c r="A601" s="699"/>
      <c r="B601" s="768"/>
      <c r="C601" s="768"/>
      <c r="D601" s="768"/>
      <c r="E601" s="775"/>
      <c r="F601" s="778" t="str">
        <f>IF($A601="","",IF(NOT($A601=$A600),IFERROR(IF(INDEX('40-15 SCALE LABEL INFO'!I$2:I$65,MATCH($A601,'40-15 SCALE LABEL INFO'!$A$2:$A$65,0))="","",INDEX('40-15 SCALE LABEL INFO'!I$2:I$65,MATCH($A601,'40-15 SCALE LABEL INFO'!$A$2:$A$65,0))),"not found"),IF(F600="not found","not found",IF(F600="","","ditto"))))</f>
        <v/>
      </c>
      <c r="G601" s="779" t="str">
        <f>IF($A601="","",IF(NOT($A601=$A600),IFERROR(IF(INDEX('40-15 SCALE LABEL INFO'!J$2:J$65,MATCH($A601,'40-15 SCALE LABEL INFO'!$A$2:$A$65,0))="","",INDEX('40-15 SCALE LABEL INFO'!J$2:J$65,MATCH($A601,'40-15 SCALE LABEL INFO'!$A$2:$A$65,0))),"not found"),IF(G600="not found","not found",IF(G600="","","ditto"))))</f>
        <v/>
      </c>
      <c r="H601" s="772" t="str">
        <f>IF($A601="","",IF(NOT($A601=$A600),IFERROR(IF(INDEX('40-15 SCALE LABEL INFO'!K$2:K$65,MATCH($A601,'40-15 SCALE LABEL INFO'!$A$2:$A$65,0))="","",INDEX('40-15 SCALE LABEL INFO'!K$2:K$65,MATCH($A601,'40-15 SCALE LABEL INFO'!$A$2:$A$65,0))),"not found"),IF(H600="not found","not found",IF(H600="","","ditto"))))</f>
        <v/>
      </c>
    </row>
    <row r="602" spans="1:8" x14ac:dyDescent="0.35">
      <c r="A602" s="699"/>
      <c r="B602" s="768"/>
      <c r="C602" s="768"/>
      <c r="D602" s="768"/>
      <c r="E602" s="775"/>
      <c r="F602" s="778" t="str">
        <f>IF($A602="","",IF(NOT($A602=$A601),IFERROR(IF(INDEX('40-15 SCALE LABEL INFO'!I$2:I$65,MATCH($A602,'40-15 SCALE LABEL INFO'!$A$2:$A$65,0))="","",INDEX('40-15 SCALE LABEL INFO'!I$2:I$65,MATCH($A602,'40-15 SCALE LABEL INFO'!$A$2:$A$65,0))),"not found"),IF(F601="not found","not found",IF(F601="","","ditto"))))</f>
        <v/>
      </c>
      <c r="G602" s="779" t="str">
        <f>IF($A602="","",IF(NOT($A602=$A601),IFERROR(IF(INDEX('40-15 SCALE LABEL INFO'!J$2:J$65,MATCH($A602,'40-15 SCALE LABEL INFO'!$A$2:$A$65,0))="","",INDEX('40-15 SCALE LABEL INFO'!J$2:J$65,MATCH($A602,'40-15 SCALE LABEL INFO'!$A$2:$A$65,0))),"not found"),IF(G601="not found","not found",IF(G601="","","ditto"))))</f>
        <v/>
      </c>
      <c r="H602" s="772" t="str">
        <f>IF($A602="","",IF(NOT($A602=$A601),IFERROR(IF(INDEX('40-15 SCALE LABEL INFO'!K$2:K$65,MATCH($A602,'40-15 SCALE LABEL INFO'!$A$2:$A$65,0))="","",INDEX('40-15 SCALE LABEL INFO'!K$2:K$65,MATCH($A602,'40-15 SCALE LABEL INFO'!$A$2:$A$65,0))),"not found"),IF(H601="not found","not found",IF(H601="","","ditto"))))</f>
        <v/>
      </c>
    </row>
    <row r="603" spans="1:8" x14ac:dyDescent="0.35">
      <c r="A603" s="699"/>
      <c r="B603" s="768"/>
      <c r="C603" s="768"/>
      <c r="D603" s="768"/>
      <c r="E603" s="775"/>
      <c r="F603" s="778" t="str">
        <f>IF($A603="","",IF(NOT($A603=$A602),IFERROR(IF(INDEX('40-15 SCALE LABEL INFO'!I$2:I$65,MATCH($A603,'40-15 SCALE LABEL INFO'!$A$2:$A$65,0))="","",INDEX('40-15 SCALE LABEL INFO'!I$2:I$65,MATCH($A603,'40-15 SCALE LABEL INFO'!$A$2:$A$65,0))),"not found"),IF(F602="not found","not found",IF(F602="","","ditto"))))</f>
        <v/>
      </c>
      <c r="G603" s="779" t="str">
        <f>IF($A603="","",IF(NOT($A603=$A602),IFERROR(IF(INDEX('40-15 SCALE LABEL INFO'!J$2:J$65,MATCH($A603,'40-15 SCALE LABEL INFO'!$A$2:$A$65,0))="","",INDEX('40-15 SCALE LABEL INFO'!J$2:J$65,MATCH($A603,'40-15 SCALE LABEL INFO'!$A$2:$A$65,0))),"not found"),IF(G602="not found","not found",IF(G602="","","ditto"))))</f>
        <v/>
      </c>
      <c r="H603" s="772" t="str">
        <f>IF($A603="","",IF(NOT($A603=$A602),IFERROR(IF(INDEX('40-15 SCALE LABEL INFO'!K$2:K$65,MATCH($A603,'40-15 SCALE LABEL INFO'!$A$2:$A$65,0))="","",INDEX('40-15 SCALE LABEL INFO'!K$2:K$65,MATCH($A603,'40-15 SCALE LABEL INFO'!$A$2:$A$65,0))),"not found"),IF(H602="not found","not found",IF(H602="","","ditto"))))</f>
        <v/>
      </c>
    </row>
    <row r="604" spans="1:8" x14ac:dyDescent="0.35">
      <c r="A604" s="699"/>
      <c r="B604" s="768"/>
      <c r="C604" s="768"/>
      <c r="D604" s="768"/>
      <c r="E604" s="775"/>
      <c r="F604" s="778" t="str">
        <f>IF($A604="","",IF(NOT($A604=$A603),IFERROR(IF(INDEX('40-15 SCALE LABEL INFO'!I$2:I$65,MATCH($A604,'40-15 SCALE LABEL INFO'!$A$2:$A$65,0))="","",INDEX('40-15 SCALE LABEL INFO'!I$2:I$65,MATCH($A604,'40-15 SCALE LABEL INFO'!$A$2:$A$65,0))),"not found"),IF(F603="not found","not found",IF(F603="","","ditto"))))</f>
        <v/>
      </c>
      <c r="G604" s="779" t="str">
        <f>IF($A604="","",IF(NOT($A604=$A603),IFERROR(IF(INDEX('40-15 SCALE LABEL INFO'!J$2:J$65,MATCH($A604,'40-15 SCALE LABEL INFO'!$A$2:$A$65,0))="","",INDEX('40-15 SCALE LABEL INFO'!J$2:J$65,MATCH($A604,'40-15 SCALE LABEL INFO'!$A$2:$A$65,0))),"not found"),IF(G603="not found","not found",IF(G603="","","ditto"))))</f>
        <v/>
      </c>
      <c r="H604" s="772" t="str">
        <f>IF($A604="","",IF(NOT($A604=$A603),IFERROR(IF(INDEX('40-15 SCALE LABEL INFO'!K$2:K$65,MATCH($A604,'40-15 SCALE LABEL INFO'!$A$2:$A$65,0))="","",INDEX('40-15 SCALE LABEL INFO'!K$2:K$65,MATCH($A604,'40-15 SCALE LABEL INFO'!$A$2:$A$65,0))),"not found"),IF(H603="not found","not found",IF(H603="","","ditto"))))</f>
        <v/>
      </c>
    </row>
    <row r="605" spans="1:8" x14ac:dyDescent="0.35">
      <c r="A605" s="699"/>
      <c r="B605" s="768"/>
      <c r="C605" s="768"/>
      <c r="D605" s="768"/>
      <c r="E605" s="775"/>
      <c r="F605" s="778" t="str">
        <f>IF($A605="","",IF(NOT($A605=$A604),IFERROR(IF(INDEX('40-15 SCALE LABEL INFO'!I$2:I$65,MATCH($A605,'40-15 SCALE LABEL INFO'!$A$2:$A$65,0))="","",INDEX('40-15 SCALE LABEL INFO'!I$2:I$65,MATCH($A605,'40-15 SCALE LABEL INFO'!$A$2:$A$65,0))),"not found"),IF(F604="not found","not found",IF(F604="","","ditto"))))</f>
        <v/>
      </c>
      <c r="G605" s="779" t="str">
        <f>IF($A605="","",IF(NOT($A605=$A604),IFERROR(IF(INDEX('40-15 SCALE LABEL INFO'!J$2:J$65,MATCH($A605,'40-15 SCALE LABEL INFO'!$A$2:$A$65,0))="","",INDEX('40-15 SCALE LABEL INFO'!J$2:J$65,MATCH($A605,'40-15 SCALE LABEL INFO'!$A$2:$A$65,0))),"not found"),IF(G604="not found","not found",IF(G604="","","ditto"))))</f>
        <v/>
      </c>
      <c r="H605" s="772" t="str">
        <f>IF($A605="","",IF(NOT($A605=$A604),IFERROR(IF(INDEX('40-15 SCALE LABEL INFO'!K$2:K$65,MATCH($A605,'40-15 SCALE LABEL INFO'!$A$2:$A$65,0))="","",INDEX('40-15 SCALE LABEL INFO'!K$2:K$65,MATCH($A605,'40-15 SCALE LABEL INFO'!$A$2:$A$65,0))),"not found"),IF(H604="not found","not found",IF(H604="","","ditto"))))</f>
        <v/>
      </c>
    </row>
    <row r="606" spans="1:8" x14ac:dyDescent="0.35">
      <c r="A606" s="699"/>
      <c r="B606" s="768"/>
      <c r="C606" s="768"/>
      <c r="D606" s="768"/>
      <c r="E606" s="775"/>
      <c r="F606" s="778" t="str">
        <f>IF($A606="","",IF(NOT($A606=$A605),IFERROR(IF(INDEX('40-15 SCALE LABEL INFO'!I$2:I$65,MATCH($A606,'40-15 SCALE LABEL INFO'!$A$2:$A$65,0))="","",INDEX('40-15 SCALE LABEL INFO'!I$2:I$65,MATCH($A606,'40-15 SCALE LABEL INFO'!$A$2:$A$65,0))),"not found"),IF(F605="not found","not found",IF(F605="","","ditto"))))</f>
        <v/>
      </c>
      <c r="G606" s="779" t="str">
        <f>IF($A606="","",IF(NOT($A606=$A605),IFERROR(IF(INDEX('40-15 SCALE LABEL INFO'!J$2:J$65,MATCH($A606,'40-15 SCALE LABEL INFO'!$A$2:$A$65,0))="","",INDEX('40-15 SCALE LABEL INFO'!J$2:J$65,MATCH($A606,'40-15 SCALE LABEL INFO'!$A$2:$A$65,0))),"not found"),IF(G605="not found","not found",IF(G605="","","ditto"))))</f>
        <v/>
      </c>
      <c r="H606" s="772" t="str">
        <f>IF($A606="","",IF(NOT($A606=$A605),IFERROR(IF(INDEX('40-15 SCALE LABEL INFO'!K$2:K$65,MATCH($A606,'40-15 SCALE LABEL INFO'!$A$2:$A$65,0))="","",INDEX('40-15 SCALE LABEL INFO'!K$2:K$65,MATCH($A606,'40-15 SCALE LABEL INFO'!$A$2:$A$65,0))),"not found"),IF(H605="not found","not found",IF(H605="","","ditto"))))</f>
        <v/>
      </c>
    </row>
    <row r="607" spans="1:8" x14ac:dyDescent="0.35">
      <c r="A607" s="699"/>
      <c r="B607" s="768"/>
      <c r="C607" s="768"/>
      <c r="D607" s="768"/>
      <c r="E607" s="775"/>
      <c r="F607" s="778" t="str">
        <f>IF($A607="","",IF(NOT($A607=$A606),IFERROR(IF(INDEX('40-15 SCALE LABEL INFO'!I$2:I$65,MATCH($A607,'40-15 SCALE LABEL INFO'!$A$2:$A$65,0))="","",INDEX('40-15 SCALE LABEL INFO'!I$2:I$65,MATCH($A607,'40-15 SCALE LABEL INFO'!$A$2:$A$65,0))),"not found"),IF(F606="not found","not found",IF(F606="","","ditto"))))</f>
        <v/>
      </c>
      <c r="G607" s="779" t="str">
        <f>IF($A607="","",IF(NOT($A607=$A606),IFERROR(IF(INDEX('40-15 SCALE LABEL INFO'!J$2:J$65,MATCH($A607,'40-15 SCALE LABEL INFO'!$A$2:$A$65,0))="","",INDEX('40-15 SCALE LABEL INFO'!J$2:J$65,MATCH($A607,'40-15 SCALE LABEL INFO'!$A$2:$A$65,0))),"not found"),IF(G606="not found","not found",IF(G606="","","ditto"))))</f>
        <v/>
      </c>
      <c r="H607" s="772" t="str">
        <f>IF($A607="","",IF(NOT($A607=$A606),IFERROR(IF(INDEX('40-15 SCALE LABEL INFO'!K$2:K$65,MATCH($A607,'40-15 SCALE LABEL INFO'!$A$2:$A$65,0))="","",INDEX('40-15 SCALE LABEL INFO'!K$2:K$65,MATCH($A607,'40-15 SCALE LABEL INFO'!$A$2:$A$65,0))),"not found"),IF(H606="not found","not found",IF(H606="","","ditto"))))</f>
        <v/>
      </c>
    </row>
    <row r="608" spans="1:8" x14ac:dyDescent="0.35">
      <c r="A608" s="699"/>
      <c r="B608" s="768"/>
      <c r="C608" s="768"/>
      <c r="D608" s="768"/>
      <c r="E608" s="775"/>
      <c r="F608" s="778" t="str">
        <f>IF($A608="","",IF(NOT($A608=$A607),IFERROR(IF(INDEX('40-15 SCALE LABEL INFO'!I$2:I$65,MATCH($A608,'40-15 SCALE LABEL INFO'!$A$2:$A$65,0))="","",INDEX('40-15 SCALE LABEL INFO'!I$2:I$65,MATCH($A608,'40-15 SCALE LABEL INFO'!$A$2:$A$65,0))),"not found"),IF(F607="not found","not found",IF(F607="","","ditto"))))</f>
        <v/>
      </c>
      <c r="G608" s="779" t="str">
        <f>IF($A608="","",IF(NOT($A608=$A607),IFERROR(IF(INDEX('40-15 SCALE LABEL INFO'!J$2:J$65,MATCH($A608,'40-15 SCALE LABEL INFO'!$A$2:$A$65,0))="","",INDEX('40-15 SCALE LABEL INFO'!J$2:J$65,MATCH($A608,'40-15 SCALE LABEL INFO'!$A$2:$A$65,0))),"not found"),IF(G607="not found","not found",IF(G607="","","ditto"))))</f>
        <v/>
      </c>
      <c r="H608" s="772" t="str">
        <f>IF($A608="","",IF(NOT($A608=$A607),IFERROR(IF(INDEX('40-15 SCALE LABEL INFO'!K$2:K$65,MATCH($A608,'40-15 SCALE LABEL INFO'!$A$2:$A$65,0))="","",INDEX('40-15 SCALE LABEL INFO'!K$2:K$65,MATCH($A608,'40-15 SCALE LABEL INFO'!$A$2:$A$65,0))),"not found"),IF(H607="not found","not found",IF(H607="","","ditto"))))</f>
        <v/>
      </c>
    </row>
    <row r="609" spans="1:8" x14ac:dyDescent="0.35">
      <c r="A609" s="699"/>
      <c r="B609" s="768"/>
      <c r="C609" s="768"/>
      <c r="D609" s="768"/>
      <c r="E609" s="775"/>
      <c r="F609" s="778" t="str">
        <f>IF($A609="","",IF(NOT($A609=$A608),IFERROR(IF(INDEX('40-15 SCALE LABEL INFO'!I$2:I$65,MATCH($A609,'40-15 SCALE LABEL INFO'!$A$2:$A$65,0))="","",INDEX('40-15 SCALE LABEL INFO'!I$2:I$65,MATCH($A609,'40-15 SCALE LABEL INFO'!$A$2:$A$65,0))),"not found"),IF(F608="not found","not found",IF(F608="","","ditto"))))</f>
        <v/>
      </c>
      <c r="G609" s="779" t="str">
        <f>IF($A609="","",IF(NOT($A609=$A608),IFERROR(IF(INDEX('40-15 SCALE LABEL INFO'!J$2:J$65,MATCH($A609,'40-15 SCALE LABEL INFO'!$A$2:$A$65,0))="","",INDEX('40-15 SCALE LABEL INFO'!J$2:J$65,MATCH($A609,'40-15 SCALE LABEL INFO'!$A$2:$A$65,0))),"not found"),IF(G608="not found","not found",IF(G608="","","ditto"))))</f>
        <v/>
      </c>
      <c r="H609" s="772" t="str">
        <f>IF($A609="","",IF(NOT($A609=$A608),IFERROR(IF(INDEX('40-15 SCALE LABEL INFO'!K$2:K$65,MATCH($A609,'40-15 SCALE LABEL INFO'!$A$2:$A$65,0))="","",INDEX('40-15 SCALE LABEL INFO'!K$2:K$65,MATCH($A609,'40-15 SCALE LABEL INFO'!$A$2:$A$65,0))),"not found"),IF(H608="not found","not found",IF(H608="","","ditto"))))</f>
        <v/>
      </c>
    </row>
    <row r="610" spans="1:8" x14ac:dyDescent="0.35">
      <c r="A610" s="699"/>
      <c r="B610" s="768"/>
      <c r="C610" s="768"/>
      <c r="D610" s="768"/>
      <c r="E610" s="775"/>
      <c r="F610" s="778" t="str">
        <f>IF($A610="","",IF(NOT($A610=$A609),IFERROR(IF(INDEX('40-15 SCALE LABEL INFO'!I$2:I$65,MATCH($A610,'40-15 SCALE LABEL INFO'!$A$2:$A$65,0))="","",INDEX('40-15 SCALE LABEL INFO'!I$2:I$65,MATCH($A610,'40-15 SCALE LABEL INFO'!$A$2:$A$65,0))),"not found"),IF(F609="not found","not found",IF(F609="","","ditto"))))</f>
        <v/>
      </c>
      <c r="G610" s="779" t="str">
        <f>IF($A610="","",IF(NOT($A610=$A609),IFERROR(IF(INDEX('40-15 SCALE LABEL INFO'!J$2:J$65,MATCH($A610,'40-15 SCALE LABEL INFO'!$A$2:$A$65,0))="","",INDEX('40-15 SCALE LABEL INFO'!J$2:J$65,MATCH($A610,'40-15 SCALE LABEL INFO'!$A$2:$A$65,0))),"not found"),IF(G609="not found","not found",IF(G609="","","ditto"))))</f>
        <v/>
      </c>
      <c r="H610" s="772" t="str">
        <f>IF($A610="","",IF(NOT($A610=$A609),IFERROR(IF(INDEX('40-15 SCALE LABEL INFO'!K$2:K$65,MATCH($A610,'40-15 SCALE LABEL INFO'!$A$2:$A$65,0))="","",INDEX('40-15 SCALE LABEL INFO'!K$2:K$65,MATCH($A610,'40-15 SCALE LABEL INFO'!$A$2:$A$65,0))),"not found"),IF(H609="not found","not found",IF(H609="","","ditto"))))</f>
        <v/>
      </c>
    </row>
    <row r="611" spans="1:8" x14ac:dyDescent="0.35">
      <c r="A611" s="699"/>
      <c r="B611" s="768"/>
      <c r="C611" s="768"/>
      <c r="D611" s="768"/>
      <c r="E611" s="775"/>
      <c r="F611" s="778" t="str">
        <f>IF($A611="","",IF(NOT($A611=$A610),IFERROR(IF(INDEX('40-15 SCALE LABEL INFO'!I$2:I$65,MATCH($A611,'40-15 SCALE LABEL INFO'!$A$2:$A$65,0))="","",INDEX('40-15 SCALE LABEL INFO'!I$2:I$65,MATCH($A611,'40-15 SCALE LABEL INFO'!$A$2:$A$65,0))),"not found"),IF(F610="not found","not found",IF(F610="","","ditto"))))</f>
        <v/>
      </c>
      <c r="G611" s="779" t="str">
        <f>IF($A611="","",IF(NOT($A611=$A610),IFERROR(IF(INDEX('40-15 SCALE LABEL INFO'!J$2:J$65,MATCH($A611,'40-15 SCALE LABEL INFO'!$A$2:$A$65,0))="","",INDEX('40-15 SCALE LABEL INFO'!J$2:J$65,MATCH($A611,'40-15 SCALE LABEL INFO'!$A$2:$A$65,0))),"not found"),IF(G610="not found","not found",IF(G610="","","ditto"))))</f>
        <v/>
      </c>
      <c r="H611" s="772" t="str">
        <f>IF($A611="","",IF(NOT($A611=$A610),IFERROR(IF(INDEX('40-15 SCALE LABEL INFO'!K$2:K$65,MATCH($A611,'40-15 SCALE LABEL INFO'!$A$2:$A$65,0))="","",INDEX('40-15 SCALE LABEL INFO'!K$2:K$65,MATCH($A611,'40-15 SCALE LABEL INFO'!$A$2:$A$65,0))),"not found"),IF(H610="not found","not found",IF(H610="","","ditto"))))</f>
        <v/>
      </c>
    </row>
    <row r="612" spans="1:8" x14ac:dyDescent="0.35">
      <c r="A612" s="699"/>
      <c r="B612" s="768"/>
      <c r="C612" s="768"/>
      <c r="D612" s="768"/>
      <c r="E612" s="775"/>
      <c r="F612" s="778" t="str">
        <f>IF($A612="","",IF(NOT($A612=$A611),IFERROR(IF(INDEX('40-15 SCALE LABEL INFO'!I$2:I$65,MATCH($A612,'40-15 SCALE LABEL INFO'!$A$2:$A$65,0))="","",INDEX('40-15 SCALE LABEL INFO'!I$2:I$65,MATCH($A612,'40-15 SCALE LABEL INFO'!$A$2:$A$65,0))),"not found"),IF(F611="not found","not found",IF(F611="","","ditto"))))</f>
        <v/>
      </c>
      <c r="G612" s="779" t="str">
        <f>IF($A612="","",IF(NOT($A612=$A611),IFERROR(IF(INDEX('40-15 SCALE LABEL INFO'!J$2:J$65,MATCH($A612,'40-15 SCALE LABEL INFO'!$A$2:$A$65,0))="","",INDEX('40-15 SCALE LABEL INFO'!J$2:J$65,MATCH($A612,'40-15 SCALE LABEL INFO'!$A$2:$A$65,0))),"not found"),IF(G611="not found","not found",IF(G611="","","ditto"))))</f>
        <v/>
      </c>
      <c r="H612" s="772" t="str">
        <f>IF($A612="","",IF(NOT($A612=$A611),IFERROR(IF(INDEX('40-15 SCALE LABEL INFO'!K$2:K$65,MATCH($A612,'40-15 SCALE LABEL INFO'!$A$2:$A$65,0))="","",INDEX('40-15 SCALE LABEL INFO'!K$2:K$65,MATCH($A612,'40-15 SCALE LABEL INFO'!$A$2:$A$65,0))),"not found"),IF(H611="not found","not found",IF(H611="","","ditto"))))</f>
        <v/>
      </c>
    </row>
    <row r="613" spans="1:8" x14ac:dyDescent="0.35">
      <c r="A613" s="699"/>
      <c r="B613" s="768"/>
      <c r="C613" s="768"/>
      <c r="D613" s="768"/>
      <c r="E613" s="775"/>
      <c r="F613" s="778" t="str">
        <f>IF($A613="","",IF(NOT($A613=$A612),IFERROR(IF(INDEX('40-15 SCALE LABEL INFO'!I$2:I$65,MATCH($A613,'40-15 SCALE LABEL INFO'!$A$2:$A$65,0))="","",INDEX('40-15 SCALE LABEL INFO'!I$2:I$65,MATCH($A613,'40-15 SCALE LABEL INFO'!$A$2:$A$65,0))),"not found"),IF(F612="not found","not found",IF(F612="","","ditto"))))</f>
        <v/>
      </c>
      <c r="G613" s="779" t="str">
        <f>IF($A613="","",IF(NOT($A613=$A612),IFERROR(IF(INDEX('40-15 SCALE LABEL INFO'!J$2:J$65,MATCH($A613,'40-15 SCALE LABEL INFO'!$A$2:$A$65,0))="","",INDEX('40-15 SCALE LABEL INFO'!J$2:J$65,MATCH($A613,'40-15 SCALE LABEL INFO'!$A$2:$A$65,0))),"not found"),IF(G612="not found","not found",IF(G612="","","ditto"))))</f>
        <v/>
      </c>
      <c r="H613" s="772" t="str">
        <f>IF($A613="","",IF(NOT($A613=$A612),IFERROR(IF(INDEX('40-15 SCALE LABEL INFO'!K$2:K$65,MATCH($A613,'40-15 SCALE LABEL INFO'!$A$2:$A$65,0))="","",INDEX('40-15 SCALE LABEL INFO'!K$2:K$65,MATCH($A613,'40-15 SCALE LABEL INFO'!$A$2:$A$65,0))),"not found"),IF(H612="not found","not found",IF(H612="","","ditto"))))</f>
        <v/>
      </c>
    </row>
    <row r="614" spans="1:8" x14ac:dyDescent="0.35">
      <c r="A614" s="699"/>
      <c r="B614" s="768"/>
      <c r="C614" s="768"/>
      <c r="D614" s="768"/>
      <c r="E614" s="775"/>
      <c r="F614" s="778" t="str">
        <f>IF($A614="","",IF(NOT($A614=$A613),IFERROR(IF(INDEX('40-15 SCALE LABEL INFO'!I$2:I$65,MATCH($A614,'40-15 SCALE LABEL INFO'!$A$2:$A$65,0))="","",INDEX('40-15 SCALE LABEL INFO'!I$2:I$65,MATCH($A614,'40-15 SCALE LABEL INFO'!$A$2:$A$65,0))),"not found"),IF(F613="not found","not found",IF(F613="","","ditto"))))</f>
        <v/>
      </c>
      <c r="G614" s="779" t="str">
        <f>IF($A614="","",IF(NOT($A614=$A613),IFERROR(IF(INDEX('40-15 SCALE LABEL INFO'!J$2:J$65,MATCH($A614,'40-15 SCALE LABEL INFO'!$A$2:$A$65,0))="","",INDEX('40-15 SCALE LABEL INFO'!J$2:J$65,MATCH($A614,'40-15 SCALE LABEL INFO'!$A$2:$A$65,0))),"not found"),IF(G613="not found","not found",IF(G613="","","ditto"))))</f>
        <v/>
      </c>
      <c r="H614" s="772" t="str">
        <f>IF($A614="","",IF(NOT($A614=$A613),IFERROR(IF(INDEX('40-15 SCALE LABEL INFO'!K$2:K$65,MATCH($A614,'40-15 SCALE LABEL INFO'!$A$2:$A$65,0))="","",INDEX('40-15 SCALE LABEL INFO'!K$2:K$65,MATCH($A614,'40-15 SCALE LABEL INFO'!$A$2:$A$65,0))),"not found"),IF(H613="not found","not found",IF(H613="","","ditto"))))</f>
        <v/>
      </c>
    </row>
    <row r="615" spans="1:8" x14ac:dyDescent="0.35">
      <c r="A615" s="699"/>
      <c r="B615" s="768"/>
      <c r="C615" s="768"/>
      <c r="D615" s="768"/>
      <c r="E615" s="775"/>
      <c r="F615" s="778" t="str">
        <f>IF($A615="","",IF(NOT($A615=$A614),IFERROR(IF(INDEX('40-15 SCALE LABEL INFO'!I$2:I$65,MATCH($A615,'40-15 SCALE LABEL INFO'!$A$2:$A$65,0))="","",INDEX('40-15 SCALE LABEL INFO'!I$2:I$65,MATCH($A615,'40-15 SCALE LABEL INFO'!$A$2:$A$65,0))),"not found"),IF(F614="not found","not found",IF(F614="","","ditto"))))</f>
        <v/>
      </c>
      <c r="G615" s="779" t="str">
        <f>IF($A615="","",IF(NOT($A615=$A614),IFERROR(IF(INDEX('40-15 SCALE LABEL INFO'!J$2:J$65,MATCH($A615,'40-15 SCALE LABEL INFO'!$A$2:$A$65,0))="","",INDEX('40-15 SCALE LABEL INFO'!J$2:J$65,MATCH($A615,'40-15 SCALE LABEL INFO'!$A$2:$A$65,0))),"not found"),IF(G614="not found","not found",IF(G614="","","ditto"))))</f>
        <v/>
      </c>
      <c r="H615" s="772" t="str">
        <f>IF($A615="","",IF(NOT($A615=$A614),IFERROR(IF(INDEX('40-15 SCALE LABEL INFO'!K$2:K$65,MATCH($A615,'40-15 SCALE LABEL INFO'!$A$2:$A$65,0))="","",INDEX('40-15 SCALE LABEL INFO'!K$2:K$65,MATCH($A615,'40-15 SCALE LABEL INFO'!$A$2:$A$65,0))),"not found"),IF(H614="not found","not found",IF(H614="","","ditto"))))</f>
        <v/>
      </c>
    </row>
    <row r="616" spans="1:8" x14ac:dyDescent="0.35">
      <c r="A616" s="699"/>
      <c r="B616" s="768"/>
      <c r="C616" s="768"/>
      <c r="D616" s="768"/>
      <c r="E616" s="775"/>
      <c r="F616" s="778" t="str">
        <f>IF($A616="","",IF(NOT($A616=$A615),IFERROR(IF(INDEX('40-15 SCALE LABEL INFO'!I$2:I$65,MATCH($A616,'40-15 SCALE LABEL INFO'!$A$2:$A$65,0))="","",INDEX('40-15 SCALE LABEL INFO'!I$2:I$65,MATCH($A616,'40-15 SCALE LABEL INFO'!$A$2:$A$65,0))),"not found"),IF(F615="not found","not found",IF(F615="","","ditto"))))</f>
        <v/>
      </c>
      <c r="G616" s="779" t="str">
        <f>IF($A616="","",IF(NOT($A616=$A615),IFERROR(IF(INDEX('40-15 SCALE LABEL INFO'!J$2:J$65,MATCH($A616,'40-15 SCALE LABEL INFO'!$A$2:$A$65,0))="","",INDEX('40-15 SCALE LABEL INFO'!J$2:J$65,MATCH($A616,'40-15 SCALE LABEL INFO'!$A$2:$A$65,0))),"not found"),IF(G615="not found","not found",IF(G615="","","ditto"))))</f>
        <v/>
      </c>
      <c r="H616" s="772" t="str">
        <f>IF($A616="","",IF(NOT($A616=$A615),IFERROR(IF(INDEX('40-15 SCALE LABEL INFO'!K$2:K$65,MATCH($A616,'40-15 SCALE LABEL INFO'!$A$2:$A$65,0))="","",INDEX('40-15 SCALE LABEL INFO'!K$2:K$65,MATCH($A616,'40-15 SCALE LABEL INFO'!$A$2:$A$65,0))),"not found"),IF(H615="not found","not found",IF(H615="","","ditto"))))</f>
        <v/>
      </c>
    </row>
    <row r="617" spans="1:8" x14ac:dyDescent="0.35">
      <c r="A617" s="699"/>
      <c r="B617" s="768"/>
      <c r="C617" s="768"/>
      <c r="D617" s="768"/>
      <c r="E617" s="775"/>
      <c r="F617" s="778" t="str">
        <f>IF($A617="","",IF(NOT($A617=$A616),IFERROR(IF(INDEX('40-15 SCALE LABEL INFO'!I$2:I$65,MATCH($A617,'40-15 SCALE LABEL INFO'!$A$2:$A$65,0))="","",INDEX('40-15 SCALE LABEL INFO'!I$2:I$65,MATCH($A617,'40-15 SCALE LABEL INFO'!$A$2:$A$65,0))),"not found"),IF(F616="not found","not found",IF(F616="","","ditto"))))</f>
        <v/>
      </c>
      <c r="G617" s="779" t="str">
        <f>IF($A617="","",IF(NOT($A617=$A616),IFERROR(IF(INDEX('40-15 SCALE LABEL INFO'!J$2:J$65,MATCH($A617,'40-15 SCALE LABEL INFO'!$A$2:$A$65,0))="","",INDEX('40-15 SCALE LABEL INFO'!J$2:J$65,MATCH($A617,'40-15 SCALE LABEL INFO'!$A$2:$A$65,0))),"not found"),IF(G616="not found","not found",IF(G616="","","ditto"))))</f>
        <v/>
      </c>
      <c r="H617" s="772" t="str">
        <f>IF($A617="","",IF(NOT($A617=$A616),IFERROR(IF(INDEX('40-15 SCALE LABEL INFO'!K$2:K$65,MATCH($A617,'40-15 SCALE LABEL INFO'!$A$2:$A$65,0))="","",INDEX('40-15 SCALE LABEL INFO'!K$2:K$65,MATCH($A617,'40-15 SCALE LABEL INFO'!$A$2:$A$65,0))),"not found"),IF(H616="not found","not found",IF(H616="","","ditto"))))</f>
        <v/>
      </c>
    </row>
    <row r="618" spans="1:8" x14ac:dyDescent="0.35">
      <c r="A618" s="699"/>
      <c r="B618" s="768"/>
      <c r="C618" s="768"/>
      <c r="D618" s="768"/>
      <c r="E618" s="775"/>
      <c r="F618" s="778" t="str">
        <f>IF($A618="","",IF(NOT($A618=$A617),IFERROR(IF(INDEX('40-15 SCALE LABEL INFO'!I$2:I$65,MATCH($A618,'40-15 SCALE LABEL INFO'!$A$2:$A$65,0))="","",INDEX('40-15 SCALE LABEL INFO'!I$2:I$65,MATCH($A618,'40-15 SCALE LABEL INFO'!$A$2:$A$65,0))),"not found"),IF(F617="not found","not found",IF(F617="","","ditto"))))</f>
        <v/>
      </c>
      <c r="G618" s="779" t="str">
        <f>IF($A618="","",IF(NOT($A618=$A617),IFERROR(IF(INDEX('40-15 SCALE LABEL INFO'!J$2:J$65,MATCH($A618,'40-15 SCALE LABEL INFO'!$A$2:$A$65,0))="","",INDEX('40-15 SCALE LABEL INFO'!J$2:J$65,MATCH($A618,'40-15 SCALE LABEL INFO'!$A$2:$A$65,0))),"not found"),IF(G617="not found","not found",IF(G617="","","ditto"))))</f>
        <v/>
      </c>
      <c r="H618" s="772" t="str">
        <f>IF($A618="","",IF(NOT($A618=$A617),IFERROR(IF(INDEX('40-15 SCALE LABEL INFO'!K$2:K$65,MATCH($A618,'40-15 SCALE LABEL INFO'!$A$2:$A$65,0))="","",INDEX('40-15 SCALE LABEL INFO'!K$2:K$65,MATCH($A618,'40-15 SCALE LABEL INFO'!$A$2:$A$65,0))),"not found"),IF(H617="not found","not found",IF(H617="","","ditto"))))</f>
        <v/>
      </c>
    </row>
    <row r="619" spans="1:8" x14ac:dyDescent="0.35">
      <c r="A619" s="699"/>
      <c r="B619" s="768"/>
      <c r="C619" s="768"/>
      <c r="D619" s="768"/>
      <c r="E619" s="775"/>
      <c r="F619" s="778" t="str">
        <f>IF($A619="","",IF(NOT($A619=$A618),IFERROR(IF(INDEX('40-15 SCALE LABEL INFO'!I$2:I$65,MATCH($A619,'40-15 SCALE LABEL INFO'!$A$2:$A$65,0))="","",INDEX('40-15 SCALE LABEL INFO'!I$2:I$65,MATCH($A619,'40-15 SCALE LABEL INFO'!$A$2:$A$65,0))),"not found"),IF(F618="not found","not found",IF(F618="","","ditto"))))</f>
        <v/>
      </c>
      <c r="G619" s="779" t="str">
        <f>IF($A619="","",IF(NOT($A619=$A618),IFERROR(IF(INDEX('40-15 SCALE LABEL INFO'!J$2:J$65,MATCH($A619,'40-15 SCALE LABEL INFO'!$A$2:$A$65,0))="","",INDEX('40-15 SCALE LABEL INFO'!J$2:J$65,MATCH($A619,'40-15 SCALE LABEL INFO'!$A$2:$A$65,0))),"not found"),IF(G618="not found","not found",IF(G618="","","ditto"))))</f>
        <v/>
      </c>
      <c r="H619" s="772" t="str">
        <f>IF($A619="","",IF(NOT($A619=$A618),IFERROR(IF(INDEX('40-15 SCALE LABEL INFO'!K$2:K$65,MATCH($A619,'40-15 SCALE LABEL INFO'!$A$2:$A$65,0))="","",INDEX('40-15 SCALE LABEL INFO'!K$2:K$65,MATCH($A619,'40-15 SCALE LABEL INFO'!$A$2:$A$65,0))),"not found"),IF(H618="not found","not found",IF(H618="","","ditto"))))</f>
        <v/>
      </c>
    </row>
    <row r="620" spans="1:8" x14ac:dyDescent="0.35">
      <c r="A620" s="699"/>
      <c r="B620" s="768"/>
      <c r="C620" s="768"/>
      <c r="D620" s="768"/>
      <c r="E620" s="775"/>
      <c r="F620" s="778" t="str">
        <f>IF($A620="","",IF(NOT($A620=$A619),IFERROR(IF(INDEX('40-15 SCALE LABEL INFO'!I$2:I$65,MATCH($A620,'40-15 SCALE LABEL INFO'!$A$2:$A$65,0))="","",INDEX('40-15 SCALE LABEL INFO'!I$2:I$65,MATCH($A620,'40-15 SCALE LABEL INFO'!$A$2:$A$65,0))),"not found"),IF(F619="not found","not found",IF(F619="","","ditto"))))</f>
        <v/>
      </c>
      <c r="G620" s="779" t="str">
        <f>IF($A620="","",IF(NOT($A620=$A619),IFERROR(IF(INDEX('40-15 SCALE LABEL INFO'!J$2:J$65,MATCH($A620,'40-15 SCALE LABEL INFO'!$A$2:$A$65,0))="","",INDEX('40-15 SCALE LABEL INFO'!J$2:J$65,MATCH($A620,'40-15 SCALE LABEL INFO'!$A$2:$A$65,0))),"not found"),IF(G619="not found","not found",IF(G619="","","ditto"))))</f>
        <v/>
      </c>
      <c r="H620" s="772" t="str">
        <f>IF($A620="","",IF(NOT($A620=$A619),IFERROR(IF(INDEX('40-15 SCALE LABEL INFO'!K$2:K$65,MATCH($A620,'40-15 SCALE LABEL INFO'!$A$2:$A$65,0))="","",INDEX('40-15 SCALE LABEL INFO'!K$2:K$65,MATCH($A620,'40-15 SCALE LABEL INFO'!$A$2:$A$65,0))),"not found"),IF(H619="not found","not found",IF(H619="","","ditto"))))</f>
        <v/>
      </c>
    </row>
    <row r="621" spans="1:8" x14ac:dyDescent="0.35">
      <c r="A621" s="699"/>
      <c r="B621" s="768"/>
      <c r="C621" s="768"/>
      <c r="D621" s="768"/>
      <c r="E621" s="775"/>
      <c r="F621" s="778" t="str">
        <f>IF($A621="","",IF(NOT($A621=$A620),IFERROR(IF(INDEX('40-15 SCALE LABEL INFO'!I$2:I$65,MATCH($A621,'40-15 SCALE LABEL INFO'!$A$2:$A$65,0))="","",INDEX('40-15 SCALE LABEL INFO'!I$2:I$65,MATCH($A621,'40-15 SCALE LABEL INFO'!$A$2:$A$65,0))),"not found"),IF(F620="not found","not found",IF(F620="","","ditto"))))</f>
        <v/>
      </c>
      <c r="G621" s="779" t="str">
        <f>IF($A621="","",IF(NOT($A621=$A620),IFERROR(IF(INDEX('40-15 SCALE LABEL INFO'!J$2:J$65,MATCH($A621,'40-15 SCALE LABEL INFO'!$A$2:$A$65,0))="","",INDEX('40-15 SCALE LABEL INFO'!J$2:J$65,MATCH($A621,'40-15 SCALE LABEL INFO'!$A$2:$A$65,0))),"not found"),IF(G620="not found","not found",IF(G620="","","ditto"))))</f>
        <v/>
      </c>
      <c r="H621" s="772" t="str">
        <f>IF($A621="","",IF(NOT($A621=$A620),IFERROR(IF(INDEX('40-15 SCALE LABEL INFO'!K$2:K$65,MATCH($A621,'40-15 SCALE LABEL INFO'!$A$2:$A$65,0))="","",INDEX('40-15 SCALE LABEL INFO'!K$2:K$65,MATCH($A621,'40-15 SCALE LABEL INFO'!$A$2:$A$65,0))),"not found"),IF(H620="not found","not found",IF(H620="","","ditto"))))</f>
        <v/>
      </c>
    </row>
    <row r="622" spans="1:8" x14ac:dyDescent="0.35">
      <c r="A622" s="699"/>
      <c r="B622" s="768"/>
      <c r="C622" s="768"/>
      <c r="D622" s="768"/>
      <c r="E622" s="775"/>
      <c r="F622" s="778" t="str">
        <f>IF($A622="","",IF(NOT($A622=$A621),IFERROR(IF(INDEX('40-15 SCALE LABEL INFO'!I$2:I$65,MATCH($A622,'40-15 SCALE LABEL INFO'!$A$2:$A$65,0))="","",INDEX('40-15 SCALE LABEL INFO'!I$2:I$65,MATCH($A622,'40-15 SCALE LABEL INFO'!$A$2:$A$65,0))),"not found"),IF(F621="not found","not found",IF(F621="","","ditto"))))</f>
        <v/>
      </c>
      <c r="G622" s="779" t="str">
        <f>IF($A622="","",IF(NOT($A622=$A621),IFERROR(IF(INDEX('40-15 SCALE LABEL INFO'!J$2:J$65,MATCH($A622,'40-15 SCALE LABEL INFO'!$A$2:$A$65,0))="","",INDEX('40-15 SCALE LABEL INFO'!J$2:J$65,MATCH($A622,'40-15 SCALE LABEL INFO'!$A$2:$A$65,0))),"not found"),IF(G621="not found","not found",IF(G621="","","ditto"))))</f>
        <v/>
      </c>
      <c r="H622" s="772" t="str">
        <f>IF($A622="","",IF(NOT($A622=$A621),IFERROR(IF(INDEX('40-15 SCALE LABEL INFO'!K$2:K$65,MATCH($A622,'40-15 SCALE LABEL INFO'!$A$2:$A$65,0))="","",INDEX('40-15 SCALE LABEL INFO'!K$2:K$65,MATCH($A622,'40-15 SCALE LABEL INFO'!$A$2:$A$65,0))),"not found"),IF(H621="not found","not found",IF(H621="","","ditto"))))</f>
        <v/>
      </c>
    </row>
    <row r="623" spans="1:8" x14ac:dyDescent="0.35">
      <c r="A623" s="699"/>
      <c r="B623" s="768"/>
      <c r="C623" s="768"/>
      <c r="D623" s="768"/>
      <c r="E623" s="775"/>
      <c r="F623" s="778" t="str">
        <f>IF($A623="","",IF(NOT($A623=$A622),IFERROR(IF(INDEX('40-15 SCALE LABEL INFO'!I$2:I$65,MATCH($A623,'40-15 SCALE LABEL INFO'!$A$2:$A$65,0))="","",INDEX('40-15 SCALE LABEL INFO'!I$2:I$65,MATCH($A623,'40-15 SCALE LABEL INFO'!$A$2:$A$65,0))),"not found"),IF(F622="not found","not found",IF(F622="","","ditto"))))</f>
        <v/>
      </c>
      <c r="G623" s="779" t="str">
        <f>IF($A623="","",IF(NOT($A623=$A622),IFERROR(IF(INDEX('40-15 SCALE LABEL INFO'!J$2:J$65,MATCH($A623,'40-15 SCALE LABEL INFO'!$A$2:$A$65,0))="","",INDEX('40-15 SCALE LABEL INFO'!J$2:J$65,MATCH($A623,'40-15 SCALE LABEL INFO'!$A$2:$A$65,0))),"not found"),IF(G622="not found","not found",IF(G622="","","ditto"))))</f>
        <v/>
      </c>
      <c r="H623" s="772" t="str">
        <f>IF($A623="","",IF(NOT($A623=$A622),IFERROR(IF(INDEX('40-15 SCALE LABEL INFO'!K$2:K$65,MATCH($A623,'40-15 SCALE LABEL INFO'!$A$2:$A$65,0))="","",INDEX('40-15 SCALE LABEL INFO'!K$2:K$65,MATCH($A623,'40-15 SCALE LABEL INFO'!$A$2:$A$65,0))),"not found"),IF(H622="not found","not found",IF(H622="","","ditto"))))</f>
        <v/>
      </c>
    </row>
    <row r="624" spans="1:8" x14ac:dyDescent="0.35">
      <c r="A624" s="699"/>
      <c r="B624" s="768"/>
      <c r="C624" s="768"/>
      <c r="D624" s="768"/>
      <c r="E624" s="775"/>
      <c r="F624" s="778" t="str">
        <f>IF($A624="","",IF(NOT($A624=$A623),IFERROR(IF(INDEX('40-15 SCALE LABEL INFO'!I$2:I$65,MATCH($A624,'40-15 SCALE LABEL INFO'!$A$2:$A$65,0))="","",INDEX('40-15 SCALE LABEL INFO'!I$2:I$65,MATCH($A624,'40-15 SCALE LABEL INFO'!$A$2:$A$65,0))),"not found"),IF(F623="not found","not found",IF(F623="","","ditto"))))</f>
        <v/>
      </c>
      <c r="G624" s="779" t="str">
        <f>IF($A624="","",IF(NOT($A624=$A623),IFERROR(IF(INDEX('40-15 SCALE LABEL INFO'!J$2:J$65,MATCH($A624,'40-15 SCALE LABEL INFO'!$A$2:$A$65,0))="","",INDEX('40-15 SCALE LABEL INFO'!J$2:J$65,MATCH($A624,'40-15 SCALE LABEL INFO'!$A$2:$A$65,0))),"not found"),IF(G623="not found","not found",IF(G623="","","ditto"))))</f>
        <v/>
      </c>
      <c r="H624" s="772" t="str">
        <f>IF($A624="","",IF(NOT($A624=$A623),IFERROR(IF(INDEX('40-15 SCALE LABEL INFO'!K$2:K$65,MATCH($A624,'40-15 SCALE LABEL INFO'!$A$2:$A$65,0))="","",INDEX('40-15 SCALE LABEL INFO'!K$2:K$65,MATCH($A624,'40-15 SCALE LABEL INFO'!$A$2:$A$65,0))),"not found"),IF(H623="not found","not found",IF(H623="","","ditto"))))</f>
        <v/>
      </c>
    </row>
    <row r="625" spans="1:8" x14ac:dyDescent="0.35">
      <c r="A625" s="699"/>
      <c r="B625" s="768"/>
      <c r="C625" s="768"/>
      <c r="D625" s="768"/>
      <c r="E625" s="775"/>
      <c r="F625" s="778" t="str">
        <f>IF($A625="","",IF(NOT($A625=$A624),IFERROR(IF(INDEX('40-15 SCALE LABEL INFO'!I$2:I$65,MATCH($A625,'40-15 SCALE LABEL INFO'!$A$2:$A$65,0))="","",INDEX('40-15 SCALE LABEL INFO'!I$2:I$65,MATCH($A625,'40-15 SCALE LABEL INFO'!$A$2:$A$65,0))),"not found"),IF(F624="not found","not found",IF(F624="","","ditto"))))</f>
        <v/>
      </c>
      <c r="G625" s="779" t="str">
        <f>IF($A625="","",IF(NOT($A625=$A624),IFERROR(IF(INDEX('40-15 SCALE LABEL INFO'!J$2:J$65,MATCH($A625,'40-15 SCALE LABEL INFO'!$A$2:$A$65,0))="","",INDEX('40-15 SCALE LABEL INFO'!J$2:J$65,MATCH($A625,'40-15 SCALE LABEL INFO'!$A$2:$A$65,0))),"not found"),IF(G624="not found","not found",IF(G624="","","ditto"))))</f>
        <v/>
      </c>
      <c r="H625" s="772" t="str">
        <f>IF($A625="","",IF(NOT($A625=$A624),IFERROR(IF(INDEX('40-15 SCALE LABEL INFO'!K$2:K$65,MATCH($A625,'40-15 SCALE LABEL INFO'!$A$2:$A$65,0))="","",INDEX('40-15 SCALE LABEL INFO'!K$2:K$65,MATCH($A625,'40-15 SCALE LABEL INFO'!$A$2:$A$65,0))),"not found"),IF(H624="not found","not found",IF(H624="","","ditto"))))</f>
        <v/>
      </c>
    </row>
    <row r="626" spans="1:8" x14ac:dyDescent="0.35">
      <c r="A626" s="699"/>
      <c r="B626" s="768"/>
      <c r="C626" s="768"/>
      <c r="D626" s="768"/>
      <c r="E626" s="775"/>
      <c r="F626" s="778" t="str">
        <f>IF($A626="","",IF(NOT($A626=$A625),IFERROR(IF(INDEX('40-15 SCALE LABEL INFO'!I$2:I$65,MATCH($A626,'40-15 SCALE LABEL INFO'!$A$2:$A$65,0))="","",INDEX('40-15 SCALE LABEL INFO'!I$2:I$65,MATCH($A626,'40-15 SCALE LABEL INFO'!$A$2:$A$65,0))),"not found"),IF(F625="not found","not found",IF(F625="","","ditto"))))</f>
        <v/>
      </c>
      <c r="G626" s="779" t="str">
        <f>IF($A626="","",IF(NOT($A626=$A625),IFERROR(IF(INDEX('40-15 SCALE LABEL INFO'!J$2:J$65,MATCH($A626,'40-15 SCALE LABEL INFO'!$A$2:$A$65,0))="","",INDEX('40-15 SCALE LABEL INFO'!J$2:J$65,MATCH($A626,'40-15 SCALE LABEL INFO'!$A$2:$A$65,0))),"not found"),IF(G625="not found","not found",IF(G625="","","ditto"))))</f>
        <v/>
      </c>
      <c r="H626" s="772" t="str">
        <f>IF($A626="","",IF(NOT($A626=$A625),IFERROR(IF(INDEX('40-15 SCALE LABEL INFO'!K$2:K$65,MATCH($A626,'40-15 SCALE LABEL INFO'!$A$2:$A$65,0))="","",INDEX('40-15 SCALE LABEL INFO'!K$2:K$65,MATCH($A626,'40-15 SCALE LABEL INFO'!$A$2:$A$65,0))),"not found"),IF(H625="not found","not found",IF(H625="","","ditto"))))</f>
        <v/>
      </c>
    </row>
    <row r="627" spans="1:8" x14ac:dyDescent="0.35">
      <c r="A627" s="699"/>
      <c r="B627" s="768"/>
      <c r="C627" s="768"/>
      <c r="D627" s="768"/>
      <c r="E627" s="775"/>
      <c r="F627" s="778" t="str">
        <f>IF($A627="","",IF(NOT($A627=$A626),IFERROR(IF(INDEX('40-15 SCALE LABEL INFO'!I$2:I$65,MATCH($A627,'40-15 SCALE LABEL INFO'!$A$2:$A$65,0))="","",INDEX('40-15 SCALE LABEL INFO'!I$2:I$65,MATCH($A627,'40-15 SCALE LABEL INFO'!$A$2:$A$65,0))),"not found"),IF(F626="not found","not found",IF(F626="","","ditto"))))</f>
        <v/>
      </c>
      <c r="G627" s="779" t="str">
        <f>IF($A627="","",IF(NOT($A627=$A626),IFERROR(IF(INDEX('40-15 SCALE LABEL INFO'!J$2:J$65,MATCH($A627,'40-15 SCALE LABEL INFO'!$A$2:$A$65,0))="","",INDEX('40-15 SCALE LABEL INFO'!J$2:J$65,MATCH($A627,'40-15 SCALE LABEL INFO'!$A$2:$A$65,0))),"not found"),IF(G626="not found","not found",IF(G626="","","ditto"))))</f>
        <v/>
      </c>
      <c r="H627" s="772" t="str">
        <f>IF($A627="","",IF(NOT($A627=$A626),IFERROR(IF(INDEX('40-15 SCALE LABEL INFO'!K$2:K$65,MATCH($A627,'40-15 SCALE LABEL INFO'!$A$2:$A$65,0))="","",INDEX('40-15 SCALE LABEL INFO'!K$2:K$65,MATCH($A627,'40-15 SCALE LABEL INFO'!$A$2:$A$65,0))),"not found"),IF(H626="not found","not found",IF(H626="","","ditto"))))</f>
        <v/>
      </c>
    </row>
    <row r="628" spans="1:8" x14ac:dyDescent="0.35">
      <c r="A628" s="699"/>
      <c r="B628" s="768"/>
      <c r="C628" s="768"/>
      <c r="D628" s="768"/>
      <c r="E628" s="775"/>
      <c r="F628" s="778" t="str">
        <f>IF($A628="","",IF(NOT($A628=$A627),IFERROR(IF(INDEX('40-15 SCALE LABEL INFO'!I$2:I$65,MATCH($A628,'40-15 SCALE LABEL INFO'!$A$2:$A$65,0))="","",INDEX('40-15 SCALE LABEL INFO'!I$2:I$65,MATCH($A628,'40-15 SCALE LABEL INFO'!$A$2:$A$65,0))),"not found"),IF(F627="not found","not found",IF(F627="","","ditto"))))</f>
        <v/>
      </c>
      <c r="G628" s="779" t="str">
        <f>IF($A628="","",IF(NOT($A628=$A627),IFERROR(IF(INDEX('40-15 SCALE LABEL INFO'!J$2:J$65,MATCH($A628,'40-15 SCALE LABEL INFO'!$A$2:$A$65,0))="","",INDEX('40-15 SCALE LABEL INFO'!J$2:J$65,MATCH($A628,'40-15 SCALE LABEL INFO'!$A$2:$A$65,0))),"not found"),IF(G627="not found","not found",IF(G627="","","ditto"))))</f>
        <v/>
      </c>
      <c r="H628" s="772" t="str">
        <f>IF($A628="","",IF(NOT($A628=$A627),IFERROR(IF(INDEX('40-15 SCALE LABEL INFO'!K$2:K$65,MATCH($A628,'40-15 SCALE LABEL INFO'!$A$2:$A$65,0))="","",INDEX('40-15 SCALE LABEL INFO'!K$2:K$65,MATCH($A628,'40-15 SCALE LABEL INFO'!$A$2:$A$65,0))),"not found"),IF(H627="not found","not found",IF(H627="","","ditto"))))</f>
        <v/>
      </c>
    </row>
    <row r="629" spans="1:8" x14ac:dyDescent="0.35">
      <c r="A629" s="699"/>
      <c r="B629" s="768"/>
      <c r="C629" s="768"/>
      <c r="D629" s="768"/>
      <c r="E629" s="775"/>
      <c r="F629" s="778" t="str">
        <f>IF($A629="","",IF(NOT($A629=$A628),IFERROR(IF(INDEX('40-15 SCALE LABEL INFO'!I$2:I$65,MATCH($A629,'40-15 SCALE LABEL INFO'!$A$2:$A$65,0))="","",INDEX('40-15 SCALE LABEL INFO'!I$2:I$65,MATCH($A629,'40-15 SCALE LABEL INFO'!$A$2:$A$65,0))),"not found"),IF(F628="not found","not found",IF(F628="","","ditto"))))</f>
        <v/>
      </c>
      <c r="G629" s="779" t="str">
        <f>IF($A629="","",IF(NOT($A629=$A628),IFERROR(IF(INDEX('40-15 SCALE LABEL INFO'!J$2:J$65,MATCH($A629,'40-15 SCALE LABEL INFO'!$A$2:$A$65,0))="","",INDEX('40-15 SCALE LABEL INFO'!J$2:J$65,MATCH($A629,'40-15 SCALE LABEL INFO'!$A$2:$A$65,0))),"not found"),IF(G628="not found","not found",IF(G628="","","ditto"))))</f>
        <v/>
      </c>
      <c r="H629" s="772" t="str">
        <f>IF($A629="","",IF(NOT($A629=$A628),IFERROR(IF(INDEX('40-15 SCALE LABEL INFO'!K$2:K$65,MATCH($A629,'40-15 SCALE LABEL INFO'!$A$2:$A$65,0))="","",INDEX('40-15 SCALE LABEL INFO'!K$2:K$65,MATCH($A629,'40-15 SCALE LABEL INFO'!$A$2:$A$65,0))),"not found"),IF(H628="not found","not found",IF(H628="","","ditto"))))</f>
        <v/>
      </c>
    </row>
    <row r="630" spans="1:8" x14ac:dyDescent="0.35">
      <c r="A630" s="699"/>
      <c r="B630" s="768"/>
      <c r="C630" s="768"/>
      <c r="D630" s="768"/>
      <c r="E630" s="775"/>
      <c r="F630" s="778" t="str">
        <f>IF($A630="","",IF(NOT($A630=$A629),IFERROR(IF(INDEX('40-15 SCALE LABEL INFO'!I$2:I$65,MATCH($A630,'40-15 SCALE LABEL INFO'!$A$2:$A$65,0))="","",INDEX('40-15 SCALE LABEL INFO'!I$2:I$65,MATCH($A630,'40-15 SCALE LABEL INFO'!$A$2:$A$65,0))),"not found"),IF(F629="not found","not found",IF(F629="","","ditto"))))</f>
        <v/>
      </c>
      <c r="G630" s="779" t="str">
        <f>IF($A630="","",IF(NOT($A630=$A629),IFERROR(IF(INDEX('40-15 SCALE LABEL INFO'!J$2:J$65,MATCH($A630,'40-15 SCALE LABEL INFO'!$A$2:$A$65,0))="","",INDEX('40-15 SCALE LABEL INFO'!J$2:J$65,MATCH($A630,'40-15 SCALE LABEL INFO'!$A$2:$A$65,0))),"not found"),IF(G629="not found","not found",IF(G629="","","ditto"))))</f>
        <v/>
      </c>
      <c r="H630" s="772" t="str">
        <f>IF($A630="","",IF(NOT($A630=$A629),IFERROR(IF(INDEX('40-15 SCALE LABEL INFO'!K$2:K$65,MATCH($A630,'40-15 SCALE LABEL INFO'!$A$2:$A$65,0))="","",INDEX('40-15 SCALE LABEL INFO'!K$2:K$65,MATCH($A630,'40-15 SCALE LABEL INFO'!$A$2:$A$65,0))),"not found"),IF(H629="not found","not found",IF(H629="","","ditto"))))</f>
        <v/>
      </c>
    </row>
    <row r="631" spans="1:8" x14ac:dyDescent="0.35">
      <c r="A631" s="699"/>
      <c r="B631" s="768"/>
      <c r="C631" s="768"/>
      <c r="D631" s="768"/>
      <c r="E631" s="775"/>
      <c r="F631" s="778" t="str">
        <f>IF($A631="","",IF(NOT($A631=$A630),IFERROR(IF(INDEX('40-15 SCALE LABEL INFO'!I$2:I$65,MATCH($A631,'40-15 SCALE LABEL INFO'!$A$2:$A$65,0))="","",INDEX('40-15 SCALE LABEL INFO'!I$2:I$65,MATCH($A631,'40-15 SCALE LABEL INFO'!$A$2:$A$65,0))),"not found"),IF(F630="not found","not found",IF(F630="","","ditto"))))</f>
        <v/>
      </c>
      <c r="G631" s="779" t="str">
        <f>IF($A631="","",IF(NOT($A631=$A630),IFERROR(IF(INDEX('40-15 SCALE LABEL INFO'!J$2:J$65,MATCH($A631,'40-15 SCALE LABEL INFO'!$A$2:$A$65,0))="","",INDEX('40-15 SCALE LABEL INFO'!J$2:J$65,MATCH($A631,'40-15 SCALE LABEL INFO'!$A$2:$A$65,0))),"not found"),IF(G630="not found","not found",IF(G630="","","ditto"))))</f>
        <v/>
      </c>
      <c r="H631" s="772" t="str">
        <f>IF($A631="","",IF(NOT($A631=$A630),IFERROR(IF(INDEX('40-15 SCALE LABEL INFO'!K$2:K$65,MATCH($A631,'40-15 SCALE LABEL INFO'!$A$2:$A$65,0))="","",INDEX('40-15 SCALE LABEL INFO'!K$2:K$65,MATCH($A631,'40-15 SCALE LABEL INFO'!$A$2:$A$65,0))),"not found"),IF(H630="not found","not found",IF(H630="","","ditto"))))</f>
        <v/>
      </c>
    </row>
    <row r="632" spans="1:8" x14ac:dyDescent="0.35">
      <c r="A632" s="699"/>
      <c r="B632" s="768"/>
      <c r="C632" s="768"/>
      <c r="D632" s="768"/>
      <c r="E632" s="775"/>
      <c r="F632" s="778" t="str">
        <f>IF($A632="","",IF(NOT($A632=$A631),IFERROR(IF(INDEX('40-15 SCALE LABEL INFO'!I$2:I$65,MATCH($A632,'40-15 SCALE LABEL INFO'!$A$2:$A$65,0))="","",INDEX('40-15 SCALE LABEL INFO'!I$2:I$65,MATCH($A632,'40-15 SCALE LABEL INFO'!$A$2:$A$65,0))),"not found"),IF(F631="not found","not found",IF(F631="","","ditto"))))</f>
        <v/>
      </c>
      <c r="G632" s="779" t="str">
        <f>IF($A632="","",IF(NOT($A632=$A631),IFERROR(IF(INDEX('40-15 SCALE LABEL INFO'!J$2:J$65,MATCH($A632,'40-15 SCALE LABEL INFO'!$A$2:$A$65,0))="","",INDEX('40-15 SCALE LABEL INFO'!J$2:J$65,MATCH($A632,'40-15 SCALE LABEL INFO'!$A$2:$A$65,0))),"not found"),IF(G631="not found","not found",IF(G631="","","ditto"))))</f>
        <v/>
      </c>
      <c r="H632" s="772" t="str">
        <f>IF($A632="","",IF(NOT($A632=$A631),IFERROR(IF(INDEX('40-15 SCALE LABEL INFO'!K$2:K$65,MATCH($A632,'40-15 SCALE LABEL INFO'!$A$2:$A$65,0))="","",INDEX('40-15 SCALE LABEL INFO'!K$2:K$65,MATCH($A632,'40-15 SCALE LABEL INFO'!$A$2:$A$65,0))),"not found"),IF(H631="not found","not found",IF(H631="","","ditto"))))</f>
        <v/>
      </c>
    </row>
    <row r="633" spans="1:8" x14ac:dyDescent="0.35">
      <c r="A633" s="699"/>
      <c r="B633" s="768"/>
      <c r="C633" s="768"/>
      <c r="D633" s="768"/>
      <c r="E633" s="775"/>
      <c r="F633" s="778" t="str">
        <f>IF($A633="","",IF(NOT($A633=$A632),IFERROR(IF(INDEX('40-15 SCALE LABEL INFO'!I$2:I$65,MATCH($A633,'40-15 SCALE LABEL INFO'!$A$2:$A$65,0))="","",INDEX('40-15 SCALE LABEL INFO'!I$2:I$65,MATCH($A633,'40-15 SCALE LABEL INFO'!$A$2:$A$65,0))),"not found"),IF(F632="not found","not found",IF(F632="","","ditto"))))</f>
        <v/>
      </c>
      <c r="G633" s="779" t="str">
        <f>IF($A633="","",IF(NOT($A633=$A632),IFERROR(IF(INDEX('40-15 SCALE LABEL INFO'!J$2:J$65,MATCH($A633,'40-15 SCALE LABEL INFO'!$A$2:$A$65,0))="","",INDEX('40-15 SCALE LABEL INFO'!J$2:J$65,MATCH($A633,'40-15 SCALE LABEL INFO'!$A$2:$A$65,0))),"not found"),IF(G632="not found","not found",IF(G632="","","ditto"))))</f>
        <v/>
      </c>
      <c r="H633" s="772" t="str">
        <f>IF($A633="","",IF(NOT($A633=$A632),IFERROR(IF(INDEX('40-15 SCALE LABEL INFO'!K$2:K$65,MATCH($A633,'40-15 SCALE LABEL INFO'!$A$2:$A$65,0))="","",INDEX('40-15 SCALE LABEL INFO'!K$2:K$65,MATCH($A633,'40-15 SCALE LABEL INFO'!$A$2:$A$65,0))),"not found"),IF(H632="not found","not found",IF(H632="","","ditto"))))</f>
        <v/>
      </c>
    </row>
    <row r="634" spans="1:8" x14ac:dyDescent="0.35">
      <c r="A634" s="699"/>
      <c r="B634" s="768"/>
      <c r="C634" s="768"/>
      <c r="D634" s="768"/>
      <c r="E634" s="775"/>
      <c r="F634" s="778" t="str">
        <f>IF($A634="","",IF(NOT($A634=$A633),IFERROR(IF(INDEX('40-15 SCALE LABEL INFO'!I$2:I$65,MATCH($A634,'40-15 SCALE LABEL INFO'!$A$2:$A$65,0))="","",INDEX('40-15 SCALE LABEL INFO'!I$2:I$65,MATCH($A634,'40-15 SCALE LABEL INFO'!$A$2:$A$65,0))),"not found"),IF(F633="not found","not found",IF(F633="","","ditto"))))</f>
        <v/>
      </c>
      <c r="G634" s="779" t="str">
        <f>IF($A634="","",IF(NOT($A634=$A633),IFERROR(IF(INDEX('40-15 SCALE LABEL INFO'!J$2:J$65,MATCH($A634,'40-15 SCALE LABEL INFO'!$A$2:$A$65,0))="","",INDEX('40-15 SCALE LABEL INFO'!J$2:J$65,MATCH($A634,'40-15 SCALE LABEL INFO'!$A$2:$A$65,0))),"not found"),IF(G633="not found","not found",IF(G633="","","ditto"))))</f>
        <v/>
      </c>
      <c r="H634" s="772" t="str">
        <f>IF($A634="","",IF(NOT($A634=$A633),IFERROR(IF(INDEX('40-15 SCALE LABEL INFO'!K$2:K$65,MATCH($A634,'40-15 SCALE LABEL INFO'!$A$2:$A$65,0))="","",INDEX('40-15 SCALE LABEL INFO'!K$2:K$65,MATCH($A634,'40-15 SCALE LABEL INFO'!$A$2:$A$65,0))),"not found"),IF(H633="not found","not found",IF(H633="","","ditto"))))</f>
        <v/>
      </c>
    </row>
    <row r="635" spans="1:8" x14ac:dyDescent="0.35">
      <c r="A635" s="699"/>
      <c r="B635" s="768"/>
      <c r="C635" s="768"/>
      <c r="D635" s="768"/>
      <c r="E635" s="775"/>
      <c r="F635" s="778" t="str">
        <f>IF($A635="","",IF(NOT($A635=$A634),IFERROR(IF(INDEX('40-15 SCALE LABEL INFO'!I$2:I$65,MATCH($A635,'40-15 SCALE LABEL INFO'!$A$2:$A$65,0))="","",INDEX('40-15 SCALE LABEL INFO'!I$2:I$65,MATCH($A635,'40-15 SCALE LABEL INFO'!$A$2:$A$65,0))),"not found"),IF(F634="not found","not found",IF(F634="","","ditto"))))</f>
        <v/>
      </c>
      <c r="G635" s="779" t="str">
        <f>IF($A635="","",IF(NOT($A635=$A634),IFERROR(IF(INDEX('40-15 SCALE LABEL INFO'!J$2:J$65,MATCH($A635,'40-15 SCALE LABEL INFO'!$A$2:$A$65,0))="","",INDEX('40-15 SCALE LABEL INFO'!J$2:J$65,MATCH($A635,'40-15 SCALE LABEL INFO'!$A$2:$A$65,0))),"not found"),IF(G634="not found","not found",IF(G634="","","ditto"))))</f>
        <v/>
      </c>
      <c r="H635" s="772" t="str">
        <f>IF($A635="","",IF(NOT($A635=$A634),IFERROR(IF(INDEX('40-15 SCALE LABEL INFO'!K$2:K$65,MATCH($A635,'40-15 SCALE LABEL INFO'!$A$2:$A$65,0))="","",INDEX('40-15 SCALE LABEL INFO'!K$2:K$65,MATCH($A635,'40-15 SCALE LABEL INFO'!$A$2:$A$65,0))),"not found"),IF(H634="not found","not found",IF(H634="","","ditto"))))</f>
        <v/>
      </c>
    </row>
    <row r="636" spans="1:8" x14ac:dyDescent="0.35">
      <c r="A636" s="699"/>
      <c r="B636" s="768"/>
      <c r="C636" s="768"/>
      <c r="D636" s="768"/>
      <c r="E636" s="775"/>
      <c r="F636" s="778" t="str">
        <f>IF($A636="","",IF(NOT($A636=$A635),IFERROR(IF(INDEX('40-15 SCALE LABEL INFO'!I$2:I$65,MATCH($A636,'40-15 SCALE LABEL INFO'!$A$2:$A$65,0))="","",INDEX('40-15 SCALE LABEL INFO'!I$2:I$65,MATCH($A636,'40-15 SCALE LABEL INFO'!$A$2:$A$65,0))),"not found"),IF(F635="not found","not found",IF(F635="","","ditto"))))</f>
        <v/>
      </c>
      <c r="G636" s="779" t="str">
        <f>IF($A636="","",IF(NOT($A636=$A635),IFERROR(IF(INDEX('40-15 SCALE LABEL INFO'!J$2:J$65,MATCH($A636,'40-15 SCALE LABEL INFO'!$A$2:$A$65,0))="","",INDEX('40-15 SCALE LABEL INFO'!J$2:J$65,MATCH($A636,'40-15 SCALE LABEL INFO'!$A$2:$A$65,0))),"not found"),IF(G635="not found","not found",IF(G635="","","ditto"))))</f>
        <v/>
      </c>
      <c r="H636" s="772" t="str">
        <f>IF($A636="","",IF(NOT($A636=$A635),IFERROR(IF(INDEX('40-15 SCALE LABEL INFO'!K$2:K$65,MATCH($A636,'40-15 SCALE LABEL INFO'!$A$2:$A$65,0))="","",INDEX('40-15 SCALE LABEL INFO'!K$2:K$65,MATCH($A636,'40-15 SCALE LABEL INFO'!$A$2:$A$65,0))),"not found"),IF(H635="not found","not found",IF(H635="","","ditto"))))</f>
        <v/>
      </c>
    </row>
    <row r="637" spans="1:8" x14ac:dyDescent="0.35">
      <c r="A637" s="699"/>
      <c r="B637" s="768"/>
      <c r="C637" s="768"/>
      <c r="D637" s="768"/>
      <c r="E637" s="775"/>
      <c r="F637" s="778" t="str">
        <f>IF($A637="","",IF(NOT($A637=$A636),IFERROR(IF(INDEX('40-15 SCALE LABEL INFO'!I$2:I$65,MATCH($A637,'40-15 SCALE LABEL INFO'!$A$2:$A$65,0))="","",INDEX('40-15 SCALE LABEL INFO'!I$2:I$65,MATCH($A637,'40-15 SCALE LABEL INFO'!$A$2:$A$65,0))),"not found"),IF(F636="not found","not found",IF(F636="","","ditto"))))</f>
        <v/>
      </c>
      <c r="G637" s="779" t="str">
        <f>IF($A637="","",IF(NOT($A637=$A636),IFERROR(IF(INDEX('40-15 SCALE LABEL INFO'!J$2:J$65,MATCH($A637,'40-15 SCALE LABEL INFO'!$A$2:$A$65,0))="","",INDEX('40-15 SCALE LABEL INFO'!J$2:J$65,MATCH($A637,'40-15 SCALE LABEL INFO'!$A$2:$A$65,0))),"not found"),IF(G636="not found","not found",IF(G636="","","ditto"))))</f>
        <v/>
      </c>
      <c r="H637" s="772" t="str">
        <f>IF($A637="","",IF(NOT($A637=$A636),IFERROR(IF(INDEX('40-15 SCALE LABEL INFO'!K$2:K$65,MATCH($A637,'40-15 SCALE LABEL INFO'!$A$2:$A$65,0))="","",INDEX('40-15 SCALE LABEL INFO'!K$2:K$65,MATCH($A637,'40-15 SCALE LABEL INFO'!$A$2:$A$65,0))),"not found"),IF(H636="not found","not found",IF(H636="","","ditto"))))</f>
        <v/>
      </c>
    </row>
    <row r="638" spans="1:8" x14ac:dyDescent="0.35">
      <c r="A638" s="699"/>
      <c r="B638" s="768"/>
      <c r="C638" s="768"/>
      <c r="D638" s="768"/>
      <c r="E638" s="775"/>
      <c r="F638" s="778" t="str">
        <f>IF($A638="","",IF(NOT($A638=$A637),IFERROR(IF(INDEX('40-15 SCALE LABEL INFO'!I$2:I$65,MATCH($A638,'40-15 SCALE LABEL INFO'!$A$2:$A$65,0))="","",INDEX('40-15 SCALE LABEL INFO'!I$2:I$65,MATCH($A638,'40-15 SCALE LABEL INFO'!$A$2:$A$65,0))),"not found"),IF(F637="not found","not found",IF(F637="","","ditto"))))</f>
        <v/>
      </c>
      <c r="G638" s="779" t="str">
        <f>IF($A638="","",IF(NOT($A638=$A637),IFERROR(IF(INDEX('40-15 SCALE LABEL INFO'!J$2:J$65,MATCH($A638,'40-15 SCALE LABEL INFO'!$A$2:$A$65,0))="","",INDEX('40-15 SCALE LABEL INFO'!J$2:J$65,MATCH($A638,'40-15 SCALE LABEL INFO'!$A$2:$A$65,0))),"not found"),IF(G637="not found","not found",IF(G637="","","ditto"))))</f>
        <v/>
      </c>
      <c r="H638" s="772" t="str">
        <f>IF($A638="","",IF(NOT($A638=$A637),IFERROR(IF(INDEX('40-15 SCALE LABEL INFO'!K$2:K$65,MATCH($A638,'40-15 SCALE LABEL INFO'!$A$2:$A$65,0))="","",INDEX('40-15 SCALE LABEL INFO'!K$2:K$65,MATCH($A638,'40-15 SCALE LABEL INFO'!$A$2:$A$65,0))),"not found"),IF(H637="not found","not found",IF(H637="","","ditto"))))</f>
        <v/>
      </c>
    </row>
    <row r="639" spans="1:8" x14ac:dyDescent="0.35">
      <c r="A639" s="699"/>
      <c r="B639" s="768"/>
      <c r="C639" s="768"/>
      <c r="D639" s="768"/>
      <c r="E639" s="775"/>
      <c r="F639" s="778" t="str">
        <f>IF($A639="","",IF(NOT($A639=$A638),IFERROR(IF(INDEX('40-15 SCALE LABEL INFO'!I$2:I$65,MATCH($A639,'40-15 SCALE LABEL INFO'!$A$2:$A$65,0))="","",INDEX('40-15 SCALE LABEL INFO'!I$2:I$65,MATCH($A639,'40-15 SCALE LABEL INFO'!$A$2:$A$65,0))),"not found"),IF(F638="not found","not found",IF(F638="","","ditto"))))</f>
        <v/>
      </c>
      <c r="G639" s="779" t="str">
        <f>IF($A639="","",IF(NOT($A639=$A638),IFERROR(IF(INDEX('40-15 SCALE LABEL INFO'!J$2:J$65,MATCH($A639,'40-15 SCALE LABEL INFO'!$A$2:$A$65,0))="","",INDEX('40-15 SCALE LABEL INFO'!J$2:J$65,MATCH($A639,'40-15 SCALE LABEL INFO'!$A$2:$A$65,0))),"not found"),IF(G638="not found","not found",IF(G638="","","ditto"))))</f>
        <v/>
      </c>
      <c r="H639" s="772" t="str">
        <f>IF($A639="","",IF(NOT($A639=$A638),IFERROR(IF(INDEX('40-15 SCALE LABEL INFO'!K$2:K$65,MATCH($A639,'40-15 SCALE LABEL INFO'!$A$2:$A$65,0))="","",INDEX('40-15 SCALE LABEL INFO'!K$2:K$65,MATCH($A639,'40-15 SCALE LABEL INFO'!$A$2:$A$65,0))),"not found"),IF(H638="not found","not found",IF(H638="","","ditto"))))</f>
        <v/>
      </c>
    </row>
    <row r="640" spans="1:8" x14ac:dyDescent="0.35">
      <c r="A640" s="699"/>
      <c r="B640" s="768"/>
      <c r="C640" s="768"/>
      <c r="D640" s="768"/>
      <c r="E640" s="775"/>
      <c r="F640" s="778" t="str">
        <f>IF($A640="","",IF(NOT($A640=$A639),IFERROR(IF(INDEX('40-15 SCALE LABEL INFO'!I$2:I$65,MATCH($A640,'40-15 SCALE LABEL INFO'!$A$2:$A$65,0))="","",INDEX('40-15 SCALE LABEL INFO'!I$2:I$65,MATCH($A640,'40-15 SCALE LABEL INFO'!$A$2:$A$65,0))),"not found"),IF(F639="not found","not found",IF(F639="","","ditto"))))</f>
        <v/>
      </c>
      <c r="G640" s="779" t="str">
        <f>IF($A640="","",IF(NOT($A640=$A639),IFERROR(IF(INDEX('40-15 SCALE LABEL INFO'!J$2:J$65,MATCH($A640,'40-15 SCALE LABEL INFO'!$A$2:$A$65,0))="","",INDEX('40-15 SCALE LABEL INFO'!J$2:J$65,MATCH($A640,'40-15 SCALE LABEL INFO'!$A$2:$A$65,0))),"not found"),IF(G639="not found","not found",IF(G639="","","ditto"))))</f>
        <v/>
      </c>
      <c r="H640" s="772" t="str">
        <f>IF($A640="","",IF(NOT($A640=$A639),IFERROR(IF(INDEX('40-15 SCALE LABEL INFO'!K$2:K$65,MATCH($A640,'40-15 SCALE LABEL INFO'!$A$2:$A$65,0))="","",INDEX('40-15 SCALE LABEL INFO'!K$2:K$65,MATCH($A640,'40-15 SCALE LABEL INFO'!$A$2:$A$65,0))),"not found"),IF(H639="not found","not found",IF(H639="","","ditto"))))</f>
        <v/>
      </c>
    </row>
    <row r="641" spans="1:8" x14ac:dyDescent="0.35">
      <c r="A641" s="699"/>
      <c r="B641" s="768"/>
      <c r="C641" s="768"/>
      <c r="D641" s="768"/>
      <c r="E641" s="775"/>
      <c r="F641" s="778" t="str">
        <f>IF($A641="","",IF(NOT($A641=$A640),IFERROR(IF(INDEX('40-15 SCALE LABEL INFO'!I$2:I$65,MATCH($A641,'40-15 SCALE LABEL INFO'!$A$2:$A$65,0))="","",INDEX('40-15 SCALE LABEL INFO'!I$2:I$65,MATCH($A641,'40-15 SCALE LABEL INFO'!$A$2:$A$65,0))),"not found"),IF(F640="not found","not found",IF(F640="","","ditto"))))</f>
        <v/>
      </c>
      <c r="G641" s="779" t="str">
        <f>IF($A641="","",IF(NOT($A641=$A640),IFERROR(IF(INDEX('40-15 SCALE LABEL INFO'!J$2:J$65,MATCH($A641,'40-15 SCALE LABEL INFO'!$A$2:$A$65,0))="","",INDEX('40-15 SCALE LABEL INFO'!J$2:J$65,MATCH($A641,'40-15 SCALE LABEL INFO'!$A$2:$A$65,0))),"not found"),IF(G640="not found","not found",IF(G640="","","ditto"))))</f>
        <v/>
      </c>
      <c r="H641" s="772" t="str">
        <f>IF($A641="","",IF(NOT($A641=$A640),IFERROR(IF(INDEX('40-15 SCALE LABEL INFO'!K$2:K$65,MATCH($A641,'40-15 SCALE LABEL INFO'!$A$2:$A$65,0))="","",INDEX('40-15 SCALE LABEL INFO'!K$2:K$65,MATCH($A641,'40-15 SCALE LABEL INFO'!$A$2:$A$65,0))),"not found"),IF(H640="not found","not found",IF(H640="","","ditto"))))</f>
        <v/>
      </c>
    </row>
    <row r="642" spans="1:8" x14ac:dyDescent="0.35">
      <c r="A642" s="699"/>
      <c r="B642" s="768"/>
      <c r="C642" s="768"/>
      <c r="D642" s="768"/>
      <c r="E642" s="775"/>
      <c r="F642" s="778" t="str">
        <f>IF($A642="","",IF(NOT($A642=$A641),IFERROR(IF(INDEX('40-15 SCALE LABEL INFO'!I$2:I$65,MATCH($A642,'40-15 SCALE LABEL INFO'!$A$2:$A$65,0))="","",INDEX('40-15 SCALE LABEL INFO'!I$2:I$65,MATCH($A642,'40-15 SCALE LABEL INFO'!$A$2:$A$65,0))),"not found"),IF(F641="not found","not found",IF(F641="","","ditto"))))</f>
        <v/>
      </c>
      <c r="G642" s="779" t="str">
        <f>IF($A642="","",IF(NOT($A642=$A641),IFERROR(IF(INDEX('40-15 SCALE LABEL INFO'!J$2:J$65,MATCH($A642,'40-15 SCALE LABEL INFO'!$A$2:$A$65,0))="","",INDEX('40-15 SCALE LABEL INFO'!J$2:J$65,MATCH($A642,'40-15 SCALE LABEL INFO'!$A$2:$A$65,0))),"not found"),IF(G641="not found","not found",IF(G641="","","ditto"))))</f>
        <v/>
      </c>
      <c r="H642" s="772" t="str">
        <f>IF($A642="","",IF(NOT($A642=$A641),IFERROR(IF(INDEX('40-15 SCALE LABEL INFO'!K$2:K$65,MATCH($A642,'40-15 SCALE LABEL INFO'!$A$2:$A$65,0))="","",INDEX('40-15 SCALE LABEL INFO'!K$2:K$65,MATCH($A642,'40-15 SCALE LABEL INFO'!$A$2:$A$65,0))),"not found"),IF(H641="not found","not found",IF(H641="","","ditto"))))</f>
        <v/>
      </c>
    </row>
    <row r="643" spans="1:8" x14ac:dyDescent="0.35">
      <c r="A643" s="699"/>
      <c r="B643" s="768"/>
      <c r="C643" s="768"/>
      <c r="D643" s="768"/>
      <c r="E643" s="775"/>
      <c r="F643" s="778" t="str">
        <f>IF($A643="","",IF(NOT($A643=$A642),IFERROR(IF(INDEX('40-15 SCALE LABEL INFO'!I$2:I$65,MATCH($A643,'40-15 SCALE LABEL INFO'!$A$2:$A$65,0))="","",INDEX('40-15 SCALE LABEL INFO'!I$2:I$65,MATCH($A643,'40-15 SCALE LABEL INFO'!$A$2:$A$65,0))),"not found"),IF(F642="not found","not found",IF(F642="","","ditto"))))</f>
        <v/>
      </c>
      <c r="G643" s="779" t="str">
        <f>IF($A643="","",IF(NOT($A643=$A642),IFERROR(IF(INDEX('40-15 SCALE LABEL INFO'!J$2:J$65,MATCH($A643,'40-15 SCALE LABEL INFO'!$A$2:$A$65,0))="","",INDEX('40-15 SCALE LABEL INFO'!J$2:J$65,MATCH($A643,'40-15 SCALE LABEL INFO'!$A$2:$A$65,0))),"not found"),IF(G642="not found","not found",IF(G642="","","ditto"))))</f>
        <v/>
      </c>
      <c r="H643" s="772" t="str">
        <f>IF($A643="","",IF(NOT($A643=$A642),IFERROR(IF(INDEX('40-15 SCALE LABEL INFO'!K$2:K$65,MATCH($A643,'40-15 SCALE LABEL INFO'!$A$2:$A$65,0))="","",INDEX('40-15 SCALE LABEL INFO'!K$2:K$65,MATCH($A643,'40-15 SCALE LABEL INFO'!$A$2:$A$65,0))),"not found"),IF(H642="not found","not found",IF(H642="","","ditto"))))</f>
        <v/>
      </c>
    </row>
    <row r="644" spans="1:8" x14ac:dyDescent="0.35">
      <c r="A644" s="699"/>
      <c r="B644" s="768"/>
      <c r="C644" s="768"/>
      <c r="D644" s="768"/>
      <c r="E644" s="775"/>
      <c r="F644" s="778" t="str">
        <f>IF($A644="","",IF(NOT($A644=$A643),IFERROR(IF(INDEX('40-15 SCALE LABEL INFO'!I$2:I$65,MATCH($A644,'40-15 SCALE LABEL INFO'!$A$2:$A$65,0))="","",INDEX('40-15 SCALE LABEL INFO'!I$2:I$65,MATCH($A644,'40-15 SCALE LABEL INFO'!$A$2:$A$65,0))),"not found"),IF(F643="not found","not found",IF(F643="","","ditto"))))</f>
        <v/>
      </c>
      <c r="G644" s="779" t="str">
        <f>IF($A644="","",IF(NOT($A644=$A643),IFERROR(IF(INDEX('40-15 SCALE LABEL INFO'!J$2:J$65,MATCH($A644,'40-15 SCALE LABEL INFO'!$A$2:$A$65,0))="","",INDEX('40-15 SCALE LABEL INFO'!J$2:J$65,MATCH($A644,'40-15 SCALE LABEL INFO'!$A$2:$A$65,0))),"not found"),IF(G643="not found","not found",IF(G643="","","ditto"))))</f>
        <v/>
      </c>
      <c r="H644" s="772" t="str">
        <f>IF($A644="","",IF(NOT($A644=$A643),IFERROR(IF(INDEX('40-15 SCALE LABEL INFO'!K$2:K$65,MATCH($A644,'40-15 SCALE LABEL INFO'!$A$2:$A$65,0))="","",INDEX('40-15 SCALE LABEL INFO'!K$2:K$65,MATCH($A644,'40-15 SCALE LABEL INFO'!$A$2:$A$65,0))),"not found"),IF(H643="not found","not found",IF(H643="","","ditto"))))</f>
        <v/>
      </c>
    </row>
    <row r="645" spans="1:8" x14ac:dyDescent="0.35">
      <c r="A645" s="699"/>
      <c r="B645" s="768"/>
      <c r="C645" s="768"/>
      <c r="D645" s="768"/>
      <c r="E645" s="775"/>
      <c r="F645" s="778" t="str">
        <f>IF($A645="","",IF(NOT($A645=$A644),IFERROR(IF(INDEX('40-15 SCALE LABEL INFO'!I$2:I$65,MATCH($A645,'40-15 SCALE LABEL INFO'!$A$2:$A$65,0))="","",INDEX('40-15 SCALE LABEL INFO'!I$2:I$65,MATCH($A645,'40-15 SCALE LABEL INFO'!$A$2:$A$65,0))),"not found"),IF(F644="not found","not found",IF(F644="","","ditto"))))</f>
        <v/>
      </c>
      <c r="G645" s="779" t="str">
        <f>IF($A645="","",IF(NOT($A645=$A644),IFERROR(IF(INDEX('40-15 SCALE LABEL INFO'!J$2:J$65,MATCH($A645,'40-15 SCALE LABEL INFO'!$A$2:$A$65,0))="","",INDEX('40-15 SCALE LABEL INFO'!J$2:J$65,MATCH($A645,'40-15 SCALE LABEL INFO'!$A$2:$A$65,0))),"not found"),IF(G644="not found","not found",IF(G644="","","ditto"))))</f>
        <v/>
      </c>
      <c r="H645" s="772" t="str">
        <f>IF($A645="","",IF(NOT($A645=$A644),IFERROR(IF(INDEX('40-15 SCALE LABEL INFO'!K$2:K$65,MATCH($A645,'40-15 SCALE LABEL INFO'!$A$2:$A$65,0))="","",INDEX('40-15 SCALE LABEL INFO'!K$2:K$65,MATCH($A645,'40-15 SCALE LABEL INFO'!$A$2:$A$65,0))),"not found"),IF(H644="not found","not found",IF(H644="","","ditto"))))</f>
        <v/>
      </c>
    </row>
    <row r="646" spans="1:8" x14ac:dyDescent="0.35">
      <c r="A646" s="699"/>
      <c r="B646" s="768"/>
      <c r="C646" s="768"/>
      <c r="D646" s="768"/>
      <c r="E646" s="775"/>
      <c r="F646" s="778" t="str">
        <f>IF($A646="","",IF(NOT($A646=$A645),IFERROR(IF(INDEX('40-15 SCALE LABEL INFO'!I$2:I$65,MATCH($A646,'40-15 SCALE LABEL INFO'!$A$2:$A$65,0))="","",INDEX('40-15 SCALE LABEL INFO'!I$2:I$65,MATCH($A646,'40-15 SCALE LABEL INFO'!$A$2:$A$65,0))),"not found"),IF(F645="not found","not found",IF(F645="","","ditto"))))</f>
        <v/>
      </c>
      <c r="G646" s="779" t="str">
        <f>IF($A646="","",IF(NOT($A646=$A645),IFERROR(IF(INDEX('40-15 SCALE LABEL INFO'!J$2:J$65,MATCH($A646,'40-15 SCALE LABEL INFO'!$A$2:$A$65,0))="","",INDEX('40-15 SCALE LABEL INFO'!J$2:J$65,MATCH($A646,'40-15 SCALE LABEL INFO'!$A$2:$A$65,0))),"not found"),IF(G645="not found","not found",IF(G645="","","ditto"))))</f>
        <v/>
      </c>
      <c r="H646" s="772" t="str">
        <f>IF($A646="","",IF(NOT($A646=$A645),IFERROR(IF(INDEX('40-15 SCALE LABEL INFO'!K$2:K$65,MATCH($A646,'40-15 SCALE LABEL INFO'!$A$2:$A$65,0))="","",INDEX('40-15 SCALE LABEL INFO'!K$2:K$65,MATCH($A646,'40-15 SCALE LABEL INFO'!$A$2:$A$65,0))),"not found"),IF(H645="not found","not found",IF(H645="","","ditto"))))</f>
        <v/>
      </c>
    </row>
    <row r="647" spans="1:8" x14ac:dyDescent="0.35">
      <c r="A647" s="699"/>
      <c r="B647" s="768"/>
      <c r="C647" s="768"/>
      <c r="D647" s="768"/>
      <c r="E647" s="775"/>
      <c r="F647" s="778" t="str">
        <f>IF($A647="","",IF(NOT($A647=$A646),IFERROR(IF(INDEX('40-15 SCALE LABEL INFO'!I$2:I$65,MATCH($A647,'40-15 SCALE LABEL INFO'!$A$2:$A$65,0))="","",INDEX('40-15 SCALE LABEL INFO'!I$2:I$65,MATCH($A647,'40-15 SCALE LABEL INFO'!$A$2:$A$65,0))),"not found"),IF(F646="not found","not found",IF(F646="","","ditto"))))</f>
        <v/>
      </c>
      <c r="G647" s="779" t="str">
        <f>IF($A647="","",IF(NOT($A647=$A646),IFERROR(IF(INDEX('40-15 SCALE LABEL INFO'!J$2:J$65,MATCH($A647,'40-15 SCALE LABEL INFO'!$A$2:$A$65,0))="","",INDEX('40-15 SCALE LABEL INFO'!J$2:J$65,MATCH($A647,'40-15 SCALE LABEL INFO'!$A$2:$A$65,0))),"not found"),IF(G646="not found","not found",IF(G646="","","ditto"))))</f>
        <v/>
      </c>
      <c r="H647" s="772" t="str">
        <f>IF($A647="","",IF(NOT($A647=$A646),IFERROR(IF(INDEX('40-15 SCALE LABEL INFO'!K$2:K$65,MATCH($A647,'40-15 SCALE LABEL INFO'!$A$2:$A$65,0))="","",INDEX('40-15 SCALE LABEL INFO'!K$2:K$65,MATCH($A647,'40-15 SCALE LABEL INFO'!$A$2:$A$65,0))),"not found"),IF(H646="not found","not found",IF(H646="","","ditto"))))</f>
        <v/>
      </c>
    </row>
    <row r="648" spans="1:8" x14ac:dyDescent="0.35">
      <c r="A648" s="699"/>
      <c r="B648" s="768"/>
      <c r="C648" s="768"/>
      <c r="D648" s="768"/>
      <c r="E648" s="775"/>
      <c r="F648" s="778" t="str">
        <f>IF($A648="","",IF(NOT($A648=$A647),IFERROR(IF(INDEX('40-15 SCALE LABEL INFO'!I$2:I$65,MATCH($A648,'40-15 SCALE LABEL INFO'!$A$2:$A$65,0))="","",INDEX('40-15 SCALE LABEL INFO'!I$2:I$65,MATCH($A648,'40-15 SCALE LABEL INFO'!$A$2:$A$65,0))),"not found"),IF(F647="not found","not found",IF(F647="","","ditto"))))</f>
        <v/>
      </c>
      <c r="G648" s="779" t="str">
        <f>IF($A648="","",IF(NOT($A648=$A647),IFERROR(IF(INDEX('40-15 SCALE LABEL INFO'!J$2:J$65,MATCH($A648,'40-15 SCALE LABEL INFO'!$A$2:$A$65,0))="","",INDEX('40-15 SCALE LABEL INFO'!J$2:J$65,MATCH($A648,'40-15 SCALE LABEL INFO'!$A$2:$A$65,0))),"not found"),IF(G647="not found","not found",IF(G647="","","ditto"))))</f>
        <v/>
      </c>
      <c r="H648" s="772" t="str">
        <f>IF($A648="","",IF(NOT($A648=$A647),IFERROR(IF(INDEX('40-15 SCALE LABEL INFO'!K$2:K$65,MATCH($A648,'40-15 SCALE LABEL INFO'!$A$2:$A$65,0))="","",INDEX('40-15 SCALE LABEL INFO'!K$2:K$65,MATCH($A648,'40-15 SCALE LABEL INFO'!$A$2:$A$65,0))),"not found"),IF(H647="not found","not found",IF(H647="","","ditto"))))</f>
        <v/>
      </c>
    </row>
    <row r="649" spans="1:8" x14ac:dyDescent="0.35">
      <c r="A649" s="699"/>
      <c r="B649" s="768"/>
      <c r="C649" s="768"/>
      <c r="D649" s="768"/>
      <c r="E649" s="775"/>
      <c r="F649" s="778" t="str">
        <f>IF($A649="","",IF(NOT($A649=$A648),IFERROR(IF(INDEX('40-15 SCALE LABEL INFO'!I$2:I$65,MATCH($A649,'40-15 SCALE LABEL INFO'!$A$2:$A$65,0))="","",INDEX('40-15 SCALE LABEL INFO'!I$2:I$65,MATCH($A649,'40-15 SCALE LABEL INFO'!$A$2:$A$65,0))),"not found"),IF(F648="not found","not found",IF(F648="","","ditto"))))</f>
        <v/>
      </c>
      <c r="G649" s="779" t="str">
        <f>IF($A649="","",IF(NOT($A649=$A648),IFERROR(IF(INDEX('40-15 SCALE LABEL INFO'!J$2:J$65,MATCH($A649,'40-15 SCALE LABEL INFO'!$A$2:$A$65,0))="","",INDEX('40-15 SCALE LABEL INFO'!J$2:J$65,MATCH($A649,'40-15 SCALE LABEL INFO'!$A$2:$A$65,0))),"not found"),IF(G648="not found","not found",IF(G648="","","ditto"))))</f>
        <v/>
      </c>
      <c r="H649" s="772" t="str">
        <f>IF($A649="","",IF(NOT($A649=$A648),IFERROR(IF(INDEX('40-15 SCALE LABEL INFO'!K$2:K$65,MATCH($A649,'40-15 SCALE LABEL INFO'!$A$2:$A$65,0))="","",INDEX('40-15 SCALE LABEL INFO'!K$2:K$65,MATCH($A649,'40-15 SCALE LABEL INFO'!$A$2:$A$65,0))),"not found"),IF(H648="not found","not found",IF(H648="","","ditto"))))</f>
        <v/>
      </c>
    </row>
    <row r="650" spans="1:8" x14ac:dyDescent="0.35">
      <c r="A650" s="699"/>
      <c r="B650" s="768"/>
      <c r="C650" s="768"/>
      <c r="D650" s="768"/>
      <c r="E650" s="775"/>
      <c r="F650" s="778" t="str">
        <f>IF($A650="","",IF(NOT($A650=$A649),IFERROR(IF(INDEX('40-15 SCALE LABEL INFO'!I$2:I$65,MATCH($A650,'40-15 SCALE LABEL INFO'!$A$2:$A$65,0))="","",INDEX('40-15 SCALE LABEL INFO'!I$2:I$65,MATCH($A650,'40-15 SCALE LABEL INFO'!$A$2:$A$65,0))),"not found"),IF(F649="not found","not found",IF(F649="","","ditto"))))</f>
        <v/>
      </c>
      <c r="G650" s="779" t="str">
        <f>IF($A650="","",IF(NOT($A650=$A649),IFERROR(IF(INDEX('40-15 SCALE LABEL INFO'!J$2:J$65,MATCH($A650,'40-15 SCALE LABEL INFO'!$A$2:$A$65,0))="","",INDEX('40-15 SCALE LABEL INFO'!J$2:J$65,MATCH($A650,'40-15 SCALE LABEL INFO'!$A$2:$A$65,0))),"not found"),IF(G649="not found","not found",IF(G649="","","ditto"))))</f>
        <v/>
      </c>
      <c r="H650" s="772" t="str">
        <f>IF($A650="","",IF(NOT($A650=$A649),IFERROR(IF(INDEX('40-15 SCALE LABEL INFO'!K$2:K$65,MATCH($A650,'40-15 SCALE LABEL INFO'!$A$2:$A$65,0))="","",INDEX('40-15 SCALE LABEL INFO'!K$2:K$65,MATCH($A650,'40-15 SCALE LABEL INFO'!$A$2:$A$65,0))),"not found"),IF(H649="not found","not found",IF(H649="","","ditto"))))</f>
        <v/>
      </c>
    </row>
    <row r="651" spans="1:8" x14ac:dyDescent="0.35">
      <c r="A651" s="699"/>
      <c r="B651" s="768"/>
      <c r="C651" s="768"/>
      <c r="D651" s="768"/>
      <c r="E651" s="775"/>
      <c r="F651" s="778" t="str">
        <f>IF($A651="","",IF(NOT($A651=$A650),IFERROR(IF(INDEX('40-15 SCALE LABEL INFO'!I$2:I$65,MATCH($A651,'40-15 SCALE LABEL INFO'!$A$2:$A$65,0))="","",INDEX('40-15 SCALE LABEL INFO'!I$2:I$65,MATCH($A651,'40-15 SCALE LABEL INFO'!$A$2:$A$65,0))),"not found"),IF(F650="not found","not found",IF(F650="","","ditto"))))</f>
        <v/>
      </c>
      <c r="G651" s="779" t="str">
        <f>IF($A651="","",IF(NOT($A651=$A650),IFERROR(IF(INDEX('40-15 SCALE LABEL INFO'!J$2:J$65,MATCH($A651,'40-15 SCALE LABEL INFO'!$A$2:$A$65,0))="","",INDEX('40-15 SCALE LABEL INFO'!J$2:J$65,MATCH($A651,'40-15 SCALE LABEL INFO'!$A$2:$A$65,0))),"not found"),IF(G650="not found","not found",IF(G650="","","ditto"))))</f>
        <v/>
      </c>
      <c r="H651" s="772" t="str">
        <f>IF($A651="","",IF(NOT($A651=$A650),IFERROR(IF(INDEX('40-15 SCALE LABEL INFO'!K$2:K$65,MATCH($A651,'40-15 SCALE LABEL INFO'!$A$2:$A$65,0))="","",INDEX('40-15 SCALE LABEL INFO'!K$2:K$65,MATCH($A651,'40-15 SCALE LABEL INFO'!$A$2:$A$65,0))),"not found"),IF(H650="not found","not found",IF(H650="","","ditto"))))</f>
        <v/>
      </c>
    </row>
    <row r="652" spans="1:8" x14ac:dyDescent="0.35">
      <c r="A652" s="699"/>
      <c r="B652" s="768"/>
      <c r="C652" s="768"/>
      <c r="D652" s="768"/>
      <c r="E652" s="775"/>
      <c r="F652" s="778" t="str">
        <f>IF($A652="","",IF(NOT($A652=$A651),IFERROR(IF(INDEX('40-15 SCALE LABEL INFO'!I$2:I$65,MATCH($A652,'40-15 SCALE LABEL INFO'!$A$2:$A$65,0))="","",INDEX('40-15 SCALE LABEL INFO'!I$2:I$65,MATCH($A652,'40-15 SCALE LABEL INFO'!$A$2:$A$65,0))),"not found"),IF(F651="not found","not found",IF(F651="","","ditto"))))</f>
        <v/>
      </c>
      <c r="G652" s="779" t="str">
        <f>IF($A652="","",IF(NOT($A652=$A651),IFERROR(IF(INDEX('40-15 SCALE LABEL INFO'!J$2:J$65,MATCH($A652,'40-15 SCALE LABEL INFO'!$A$2:$A$65,0))="","",INDEX('40-15 SCALE LABEL INFO'!J$2:J$65,MATCH($A652,'40-15 SCALE LABEL INFO'!$A$2:$A$65,0))),"not found"),IF(G651="not found","not found",IF(G651="","","ditto"))))</f>
        <v/>
      </c>
      <c r="H652" s="772" t="str">
        <f>IF($A652="","",IF(NOT($A652=$A651),IFERROR(IF(INDEX('40-15 SCALE LABEL INFO'!K$2:K$65,MATCH($A652,'40-15 SCALE LABEL INFO'!$A$2:$A$65,0))="","",INDEX('40-15 SCALE LABEL INFO'!K$2:K$65,MATCH($A652,'40-15 SCALE LABEL INFO'!$A$2:$A$65,0))),"not found"),IF(H651="not found","not found",IF(H651="","","ditto"))))</f>
        <v/>
      </c>
    </row>
    <row r="653" spans="1:8" x14ac:dyDescent="0.35">
      <c r="A653" s="699"/>
      <c r="B653" s="768"/>
      <c r="C653" s="768"/>
      <c r="D653" s="768"/>
      <c r="E653" s="775"/>
      <c r="F653" s="778" t="str">
        <f>IF($A653="","",IF(NOT($A653=$A652),IFERROR(IF(INDEX('40-15 SCALE LABEL INFO'!I$2:I$65,MATCH($A653,'40-15 SCALE LABEL INFO'!$A$2:$A$65,0))="","",INDEX('40-15 SCALE LABEL INFO'!I$2:I$65,MATCH($A653,'40-15 SCALE LABEL INFO'!$A$2:$A$65,0))),"not found"),IF(F652="not found","not found",IF(F652="","","ditto"))))</f>
        <v/>
      </c>
      <c r="G653" s="779" t="str">
        <f>IF($A653="","",IF(NOT($A653=$A652),IFERROR(IF(INDEX('40-15 SCALE LABEL INFO'!J$2:J$65,MATCH($A653,'40-15 SCALE LABEL INFO'!$A$2:$A$65,0))="","",INDEX('40-15 SCALE LABEL INFO'!J$2:J$65,MATCH($A653,'40-15 SCALE LABEL INFO'!$A$2:$A$65,0))),"not found"),IF(G652="not found","not found",IF(G652="","","ditto"))))</f>
        <v/>
      </c>
      <c r="H653" s="772" t="str">
        <f>IF($A653="","",IF(NOT($A653=$A652),IFERROR(IF(INDEX('40-15 SCALE LABEL INFO'!K$2:K$65,MATCH($A653,'40-15 SCALE LABEL INFO'!$A$2:$A$65,0))="","",INDEX('40-15 SCALE LABEL INFO'!K$2:K$65,MATCH($A653,'40-15 SCALE LABEL INFO'!$A$2:$A$65,0))),"not found"),IF(H652="not found","not found",IF(H652="","","ditto"))))</f>
        <v/>
      </c>
    </row>
    <row r="654" spans="1:8" x14ac:dyDescent="0.35">
      <c r="A654" s="699"/>
      <c r="B654" s="768"/>
      <c r="C654" s="768"/>
      <c r="D654" s="768"/>
      <c r="E654" s="775"/>
      <c r="F654" s="778" t="str">
        <f>IF($A654="","",IF(NOT($A654=$A653),IFERROR(IF(INDEX('40-15 SCALE LABEL INFO'!I$2:I$65,MATCH($A654,'40-15 SCALE LABEL INFO'!$A$2:$A$65,0))="","",INDEX('40-15 SCALE LABEL INFO'!I$2:I$65,MATCH($A654,'40-15 SCALE LABEL INFO'!$A$2:$A$65,0))),"not found"),IF(F653="not found","not found",IF(F653="","","ditto"))))</f>
        <v/>
      </c>
      <c r="G654" s="779" t="str">
        <f>IF($A654="","",IF(NOT($A654=$A653),IFERROR(IF(INDEX('40-15 SCALE LABEL INFO'!J$2:J$65,MATCH($A654,'40-15 SCALE LABEL INFO'!$A$2:$A$65,0))="","",INDEX('40-15 SCALE LABEL INFO'!J$2:J$65,MATCH($A654,'40-15 SCALE LABEL INFO'!$A$2:$A$65,0))),"not found"),IF(G653="not found","not found",IF(G653="","","ditto"))))</f>
        <v/>
      </c>
      <c r="H654" s="772" t="str">
        <f>IF($A654="","",IF(NOT($A654=$A653),IFERROR(IF(INDEX('40-15 SCALE LABEL INFO'!K$2:K$65,MATCH($A654,'40-15 SCALE LABEL INFO'!$A$2:$A$65,0))="","",INDEX('40-15 SCALE LABEL INFO'!K$2:K$65,MATCH($A654,'40-15 SCALE LABEL INFO'!$A$2:$A$65,0))),"not found"),IF(H653="not found","not found",IF(H653="","","ditto"))))</f>
        <v/>
      </c>
    </row>
    <row r="655" spans="1:8" x14ac:dyDescent="0.35">
      <c r="A655" s="699"/>
      <c r="B655" s="768"/>
      <c r="C655" s="768"/>
      <c r="D655" s="768"/>
      <c r="E655" s="775"/>
      <c r="F655" s="778" t="str">
        <f>IF($A655="","",IF(NOT($A655=$A654),IFERROR(IF(INDEX('40-15 SCALE LABEL INFO'!I$2:I$65,MATCH($A655,'40-15 SCALE LABEL INFO'!$A$2:$A$65,0))="","",INDEX('40-15 SCALE LABEL INFO'!I$2:I$65,MATCH($A655,'40-15 SCALE LABEL INFO'!$A$2:$A$65,0))),"not found"),IF(F654="not found","not found",IF(F654="","","ditto"))))</f>
        <v/>
      </c>
      <c r="G655" s="779" t="str">
        <f>IF($A655="","",IF(NOT($A655=$A654),IFERROR(IF(INDEX('40-15 SCALE LABEL INFO'!J$2:J$65,MATCH($A655,'40-15 SCALE LABEL INFO'!$A$2:$A$65,0))="","",INDEX('40-15 SCALE LABEL INFO'!J$2:J$65,MATCH($A655,'40-15 SCALE LABEL INFO'!$A$2:$A$65,0))),"not found"),IF(G654="not found","not found",IF(G654="","","ditto"))))</f>
        <v/>
      </c>
      <c r="H655" s="772" t="str">
        <f>IF($A655="","",IF(NOT($A655=$A654),IFERROR(IF(INDEX('40-15 SCALE LABEL INFO'!K$2:K$65,MATCH($A655,'40-15 SCALE LABEL INFO'!$A$2:$A$65,0))="","",INDEX('40-15 SCALE LABEL INFO'!K$2:K$65,MATCH($A655,'40-15 SCALE LABEL INFO'!$A$2:$A$65,0))),"not found"),IF(H654="not found","not found",IF(H654="","","ditto"))))</f>
        <v/>
      </c>
    </row>
    <row r="656" spans="1:8" x14ac:dyDescent="0.35">
      <c r="A656" s="699"/>
      <c r="B656" s="768"/>
      <c r="C656" s="768"/>
      <c r="D656" s="768"/>
      <c r="E656" s="775"/>
      <c r="F656" s="778" t="str">
        <f>IF($A656="","",IF(NOT($A656=$A655),IFERROR(IF(INDEX('40-15 SCALE LABEL INFO'!I$2:I$65,MATCH($A656,'40-15 SCALE LABEL INFO'!$A$2:$A$65,0))="","",INDEX('40-15 SCALE LABEL INFO'!I$2:I$65,MATCH($A656,'40-15 SCALE LABEL INFO'!$A$2:$A$65,0))),"not found"),IF(F655="not found","not found",IF(F655="","","ditto"))))</f>
        <v/>
      </c>
      <c r="G656" s="779" t="str">
        <f>IF($A656="","",IF(NOT($A656=$A655),IFERROR(IF(INDEX('40-15 SCALE LABEL INFO'!J$2:J$65,MATCH($A656,'40-15 SCALE LABEL INFO'!$A$2:$A$65,0))="","",INDEX('40-15 SCALE LABEL INFO'!J$2:J$65,MATCH($A656,'40-15 SCALE LABEL INFO'!$A$2:$A$65,0))),"not found"),IF(G655="not found","not found",IF(G655="","","ditto"))))</f>
        <v/>
      </c>
      <c r="H656" s="772" t="str">
        <f>IF($A656="","",IF(NOT($A656=$A655),IFERROR(IF(INDEX('40-15 SCALE LABEL INFO'!K$2:K$65,MATCH($A656,'40-15 SCALE LABEL INFO'!$A$2:$A$65,0))="","",INDEX('40-15 SCALE LABEL INFO'!K$2:K$65,MATCH($A656,'40-15 SCALE LABEL INFO'!$A$2:$A$65,0))),"not found"),IF(H655="not found","not found",IF(H655="","","ditto"))))</f>
        <v/>
      </c>
    </row>
    <row r="657" spans="1:8" x14ac:dyDescent="0.35">
      <c r="A657" s="699"/>
      <c r="B657" s="768"/>
      <c r="C657" s="768"/>
      <c r="D657" s="768"/>
      <c r="E657" s="775"/>
      <c r="F657" s="778" t="str">
        <f>IF($A657="","",IF(NOT($A657=$A656),IFERROR(IF(INDEX('40-15 SCALE LABEL INFO'!I$2:I$65,MATCH($A657,'40-15 SCALE LABEL INFO'!$A$2:$A$65,0))="","",INDEX('40-15 SCALE LABEL INFO'!I$2:I$65,MATCH($A657,'40-15 SCALE LABEL INFO'!$A$2:$A$65,0))),"not found"),IF(F656="not found","not found",IF(F656="","","ditto"))))</f>
        <v/>
      </c>
      <c r="G657" s="779" t="str">
        <f>IF($A657="","",IF(NOT($A657=$A656),IFERROR(IF(INDEX('40-15 SCALE LABEL INFO'!J$2:J$65,MATCH($A657,'40-15 SCALE LABEL INFO'!$A$2:$A$65,0))="","",INDEX('40-15 SCALE LABEL INFO'!J$2:J$65,MATCH($A657,'40-15 SCALE LABEL INFO'!$A$2:$A$65,0))),"not found"),IF(G656="not found","not found",IF(G656="","","ditto"))))</f>
        <v/>
      </c>
      <c r="H657" s="772" t="str">
        <f>IF($A657="","",IF(NOT($A657=$A656),IFERROR(IF(INDEX('40-15 SCALE LABEL INFO'!K$2:K$65,MATCH($A657,'40-15 SCALE LABEL INFO'!$A$2:$A$65,0))="","",INDEX('40-15 SCALE LABEL INFO'!K$2:K$65,MATCH($A657,'40-15 SCALE LABEL INFO'!$A$2:$A$65,0))),"not found"),IF(H656="not found","not found",IF(H656="","","ditto"))))</f>
        <v/>
      </c>
    </row>
    <row r="658" spans="1:8" x14ac:dyDescent="0.35">
      <c r="A658" s="699"/>
      <c r="B658" s="768"/>
      <c r="C658" s="768"/>
      <c r="D658" s="768"/>
      <c r="E658" s="775"/>
      <c r="F658" s="778" t="str">
        <f>IF($A658="","",IF(NOT($A658=$A657),IFERROR(IF(INDEX('40-15 SCALE LABEL INFO'!I$2:I$65,MATCH($A658,'40-15 SCALE LABEL INFO'!$A$2:$A$65,0))="","",INDEX('40-15 SCALE LABEL INFO'!I$2:I$65,MATCH($A658,'40-15 SCALE LABEL INFO'!$A$2:$A$65,0))),"not found"),IF(F657="not found","not found",IF(F657="","","ditto"))))</f>
        <v/>
      </c>
      <c r="G658" s="779" t="str">
        <f>IF($A658="","",IF(NOT($A658=$A657),IFERROR(IF(INDEX('40-15 SCALE LABEL INFO'!J$2:J$65,MATCH($A658,'40-15 SCALE LABEL INFO'!$A$2:$A$65,0))="","",INDEX('40-15 SCALE LABEL INFO'!J$2:J$65,MATCH($A658,'40-15 SCALE LABEL INFO'!$A$2:$A$65,0))),"not found"),IF(G657="not found","not found",IF(G657="","","ditto"))))</f>
        <v/>
      </c>
      <c r="H658" s="772" t="str">
        <f>IF($A658="","",IF(NOT($A658=$A657),IFERROR(IF(INDEX('40-15 SCALE LABEL INFO'!K$2:K$65,MATCH($A658,'40-15 SCALE LABEL INFO'!$A$2:$A$65,0))="","",INDEX('40-15 SCALE LABEL INFO'!K$2:K$65,MATCH($A658,'40-15 SCALE LABEL INFO'!$A$2:$A$65,0))),"not found"),IF(H657="not found","not found",IF(H657="","","ditto"))))</f>
        <v/>
      </c>
    </row>
    <row r="659" spans="1:8" x14ac:dyDescent="0.35">
      <c r="A659" s="699"/>
      <c r="B659" s="768"/>
      <c r="C659" s="768"/>
      <c r="D659" s="768"/>
      <c r="E659" s="775"/>
      <c r="F659" s="778" t="str">
        <f>IF($A659="","",IF(NOT($A659=$A658),IFERROR(IF(INDEX('40-15 SCALE LABEL INFO'!I$2:I$65,MATCH($A659,'40-15 SCALE LABEL INFO'!$A$2:$A$65,0))="","",INDEX('40-15 SCALE LABEL INFO'!I$2:I$65,MATCH($A659,'40-15 SCALE LABEL INFO'!$A$2:$A$65,0))),"not found"),IF(F658="not found","not found",IF(F658="","","ditto"))))</f>
        <v/>
      </c>
      <c r="G659" s="779" t="str">
        <f>IF($A659="","",IF(NOT($A659=$A658),IFERROR(IF(INDEX('40-15 SCALE LABEL INFO'!J$2:J$65,MATCH($A659,'40-15 SCALE LABEL INFO'!$A$2:$A$65,0))="","",INDEX('40-15 SCALE LABEL INFO'!J$2:J$65,MATCH($A659,'40-15 SCALE LABEL INFO'!$A$2:$A$65,0))),"not found"),IF(G658="not found","not found",IF(G658="","","ditto"))))</f>
        <v/>
      </c>
      <c r="H659" s="772" t="str">
        <f>IF($A659="","",IF(NOT($A659=$A658),IFERROR(IF(INDEX('40-15 SCALE LABEL INFO'!K$2:K$65,MATCH($A659,'40-15 SCALE LABEL INFO'!$A$2:$A$65,0))="","",INDEX('40-15 SCALE LABEL INFO'!K$2:K$65,MATCH($A659,'40-15 SCALE LABEL INFO'!$A$2:$A$65,0))),"not found"),IF(H658="not found","not found",IF(H658="","","ditto"))))</f>
        <v/>
      </c>
    </row>
    <row r="660" spans="1:8" x14ac:dyDescent="0.35">
      <c r="A660" s="699"/>
      <c r="B660" s="768"/>
      <c r="C660" s="768"/>
      <c r="D660" s="768"/>
      <c r="E660" s="775"/>
      <c r="F660" s="778" t="str">
        <f>IF($A660="","",IF(NOT($A660=$A659),IFERROR(IF(INDEX('40-15 SCALE LABEL INFO'!I$2:I$65,MATCH($A660,'40-15 SCALE LABEL INFO'!$A$2:$A$65,0))="","",INDEX('40-15 SCALE LABEL INFO'!I$2:I$65,MATCH($A660,'40-15 SCALE LABEL INFO'!$A$2:$A$65,0))),"not found"),IF(F659="not found","not found",IF(F659="","","ditto"))))</f>
        <v/>
      </c>
      <c r="G660" s="779" t="str">
        <f>IF($A660="","",IF(NOT($A660=$A659),IFERROR(IF(INDEX('40-15 SCALE LABEL INFO'!J$2:J$65,MATCH($A660,'40-15 SCALE LABEL INFO'!$A$2:$A$65,0))="","",INDEX('40-15 SCALE LABEL INFO'!J$2:J$65,MATCH($A660,'40-15 SCALE LABEL INFO'!$A$2:$A$65,0))),"not found"),IF(G659="not found","not found",IF(G659="","","ditto"))))</f>
        <v/>
      </c>
      <c r="H660" s="772" t="str">
        <f>IF($A660="","",IF(NOT($A660=$A659),IFERROR(IF(INDEX('40-15 SCALE LABEL INFO'!K$2:K$65,MATCH($A660,'40-15 SCALE LABEL INFO'!$A$2:$A$65,0))="","",INDEX('40-15 SCALE LABEL INFO'!K$2:K$65,MATCH($A660,'40-15 SCALE LABEL INFO'!$A$2:$A$65,0))),"not found"),IF(H659="not found","not found",IF(H659="","","ditto"))))</f>
        <v/>
      </c>
    </row>
    <row r="661" spans="1:8" x14ac:dyDescent="0.35">
      <c r="A661" s="699"/>
      <c r="B661" s="768"/>
      <c r="C661" s="768"/>
      <c r="D661" s="768"/>
      <c r="E661" s="775"/>
      <c r="F661" s="778" t="str">
        <f>IF($A661="","",IF(NOT($A661=$A660),IFERROR(IF(INDEX('40-15 SCALE LABEL INFO'!I$2:I$65,MATCH($A661,'40-15 SCALE LABEL INFO'!$A$2:$A$65,0))="","",INDEX('40-15 SCALE LABEL INFO'!I$2:I$65,MATCH($A661,'40-15 SCALE LABEL INFO'!$A$2:$A$65,0))),"not found"),IF(F660="not found","not found",IF(F660="","","ditto"))))</f>
        <v/>
      </c>
      <c r="G661" s="779" t="str">
        <f>IF($A661="","",IF(NOT($A661=$A660),IFERROR(IF(INDEX('40-15 SCALE LABEL INFO'!J$2:J$65,MATCH($A661,'40-15 SCALE LABEL INFO'!$A$2:$A$65,0))="","",INDEX('40-15 SCALE LABEL INFO'!J$2:J$65,MATCH($A661,'40-15 SCALE LABEL INFO'!$A$2:$A$65,0))),"not found"),IF(G660="not found","not found",IF(G660="","","ditto"))))</f>
        <v/>
      </c>
      <c r="H661" s="772" t="str">
        <f>IF($A661="","",IF(NOT($A661=$A660),IFERROR(IF(INDEX('40-15 SCALE LABEL INFO'!K$2:K$65,MATCH($A661,'40-15 SCALE LABEL INFO'!$A$2:$A$65,0))="","",INDEX('40-15 SCALE LABEL INFO'!K$2:K$65,MATCH($A661,'40-15 SCALE LABEL INFO'!$A$2:$A$65,0))),"not found"),IF(H660="not found","not found",IF(H660="","","ditto"))))</f>
        <v/>
      </c>
    </row>
    <row r="662" spans="1:8" x14ac:dyDescent="0.35">
      <c r="A662" s="699"/>
      <c r="B662" s="768"/>
      <c r="C662" s="768"/>
      <c r="D662" s="768"/>
      <c r="E662" s="775"/>
      <c r="F662" s="778" t="str">
        <f>IF($A662="","",IF(NOT($A662=$A661),IFERROR(IF(INDEX('40-15 SCALE LABEL INFO'!I$2:I$65,MATCH($A662,'40-15 SCALE LABEL INFO'!$A$2:$A$65,0))="","",INDEX('40-15 SCALE LABEL INFO'!I$2:I$65,MATCH($A662,'40-15 SCALE LABEL INFO'!$A$2:$A$65,0))),"not found"),IF(F661="not found","not found",IF(F661="","","ditto"))))</f>
        <v/>
      </c>
      <c r="G662" s="779" t="str">
        <f>IF($A662="","",IF(NOT($A662=$A661),IFERROR(IF(INDEX('40-15 SCALE LABEL INFO'!J$2:J$65,MATCH($A662,'40-15 SCALE LABEL INFO'!$A$2:$A$65,0))="","",INDEX('40-15 SCALE LABEL INFO'!J$2:J$65,MATCH($A662,'40-15 SCALE LABEL INFO'!$A$2:$A$65,0))),"not found"),IF(G661="not found","not found",IF(G661="","","ditto"))))</f>
        <v/>
      </c>
      <c r="H662" s="772" t="str">
        <f>IF($A662="","",IF(NOT($A662=$A661),IFERROR(IF(INDEX('40-15 SCALE LABEL INFO'!K$2:K$65,MATCH($A662,'40-15 SCALE LABEL INFO'!$A$2:$A$65,0))="","",INDEX('40-15 SCALE LABEL INFO'!K$2:K$65,MATCH($A662,'40-15 SCALE LABEL INFO'!$A$2:$A$65,0))),"not found"),IF(H661="not found","not found",IF(H661="","","ditto"))))</f>
        <v/>
      </c>
    </row>
    <row r="663" spans="1:8" x14ac:dyDescent="0.35">
      <c r="A663" s="699"/>
      <c r="B663" s="768"/>
      <c r="C663" s="768"/>
      <c r="D663" s="768"/>
      <c r="E663" s="775"/>
      <c r="F663" s="778" t="str">
        <f>IF($A663="","",IF(NOT($A663=$A662),IFERROR(IF(INDEX('40-15 SCALE LABEL INFO'!I$2:I$65,MATCH($A663,'40-15 SCALE LABEL INFO'!$A$2:$A$65,0))="","",INDEX('40-15 SCALE LABEL INFO'!I$2:I$65,MATCH($A663,'40-15 SCALE LABEL INFO'!$A$2:$A$65,0))),"not found"),IF(F662="not found","not found",IF(F662="","","ditto"))))</f>
        <v/>
      </c>
      <c r="G663" s="779" t="str">
        <f>IF($A663="","",IF(NOT($A663=$A662),IFERROR(IF(INDEX('40-15 SCALE LABEL INFO'!J$2:J$65,MATCH($A663,'40-15 SCALE LABEL INFO'!$A$2:$A$65,0))="","",INDEX('40-15 SCALE LABEL INFO'!J$2:J$65,MATCH($A663,'40-15 SCALE LABEL INFO'!$A$2:$A$65,0))),"not found"),IF(G662="not found","not found",IF(G662="","","ditto"))))</f>
        <v/>
      </c>
      <c r="H663" s="772" t="str">
        <f>IF($A663="","",IF(NOT($A663=$A662),IFERROR(IF(INDEX('40-15 SCALE LABEL INFO'!K$2:K$65,MATCH($A663,'40-15 SCALE LABEL INFO'!$A$2:$A$65,0))="","",INDEX('40-15 SCALE LABEL INFO'!K$2:K$65,MATCH($A663,'40-15 SCALE LABEL INFO'!$A$2:$A$65,0))),"not found"),IF(H662="not found","not found",IF(H662="","","ditto"))))</f>
        <v/>
      </c>
    </row>
    <row r="664" spans="1:8" x14ac:dyDescent="0.35">
      <c r="A664" s="699"/>
      <c r="B664" s="768"/>
      <c r="C664" s="768"/>
      <c r="D664" s="768"/>
      <c r="E664" s="775"/>
      <c r="F664" s="778" t="str">
        <f>IF($A664="","",IF(NOT($A664=$A663),IFERROR(IF(INDEX('40-15 SCALE LABEL INFO'!I$2:I$65,MATCH($A664,'40-15 SCALE LABEL INFO'!$A$2:$A$65,0))="","",INDEX('40-15 SCALE LABEL INFO'!I$2:I$65,MATCH($A664,'40-15 SCALE LABEL INFO'!$A$2:$A$65,0))),"not found"),IF(F663="not found","not found",IF(F663="","","ditto"))))</f>
        <v/>
      </c>
      <c r="G664" s="779" t="str">
        <f>IF($A664="","",IF(NOT($A664=$A663),IFERROR(IF(INDEX('40-15 SCALE LABEL INFO'!J$2:J$65,MATCH($A664,'40-15 SCALE LABEL INFO'!$A$2:$A$65,0))="","",INDEX('40-15 SCALE LABEL INFO'!J$2:J$65,MATCH($A664,'40-15 SCALE LABEL INFO'!$A$2:$A$65,0))),"not found"),IF(G663="not found","not found",IF(G663="","","ditto"))))</f>
        <v/>
      </c>
      <c r="H664" s="772" t="str">
        <f>IF($A664="","",IF(NOT($A664=$A663),IFERROR(IF(INDEX('40-15 SCALE LABEL INFO'!K$2:K$65,MATCH($A664,'40-15 SCALE LABEL INFO'!$A$2:$A$65,0))="","",INDEX('40-15 SCALE LABEL INFO'!K$2:K$65,MATCH($A664,'40-15 SCALE LABEL INFO'!$A$2:$A$65,0))),"not found"),IF(H663="not found","not found",IF(H663="","","ditto"))))</f>
        <v/>
      </c>
    </row>
    <row r="665" spans="1:8" x14ac:dyDescent="0.35">
      <c r="A665" s="699"/>
      <c r="B665" s="768"/>
      <c r="C665" s="768"/>
      <c r="D665" s="768"/>
      <c r="E665" s="775"/>
      <c r="F665" s="778" t="str">
        <f>IF($A665="","",IF(NOT($A665=$A664),IFERROR(IF(INDEX('40-15 SCALE LABEL INFO'!I$2:I$65,MATCH($A665,'40-15 SCALE LABEL INFO'!$A$2:$A$65,0))="","",INDEX('40-15 SCALE LABEL INFO'!I$2:I$65,MATCH($A665,'40-15 SCALE LABEL INFO'!$A$2:$A$65,0))),"not found"),IF(F664="not found","not found",IF(F664="","","ditto"))))</f>
        <v/>
      </c>
      <c r="G665" s="779" t="str">
        <f>IF($A665="","",IF(NOT($A665=$A664),IFERROR(IF(INDEX('40-15 SCALE LABEL INFO'!J$2:J$65,MATCH($A665,'40-15 SCALE LABEL INFO'!$A$2:$A$65,0))="","",INDEX('40-15 SCALE LABEL INFO'!J$2:J$65,MATCH($A665,'40-15 SCALE LABEL INFO'!$A$2:$A$65,0))),"not found"),IF(G664="not found","not found",IF(G664="","","ditto"))))</f>
        <v/>
      </c>
      <c r="H665" s="772" t="str">
        <f>IF($A665="","",IF(NOT($A665=$A664),IFERROR(IF(INDEX('40-15 SCALE LABEL INFO'!K$2:K$65,MATCH($A665,'40-15 SCALE LABEL INFO'!$A$2:$A$65,0))="","",INDEX('40-15 SCALE LABEL INFO'!K$2:K$65,MATCH($A665,'40-15 SCALE LABEL INFO'!$A$2:$A$65,0))),"not found"),IF(H664="not found","not found",IF(H664="","","ditto"))))</f>
        <v/>
      </c>
    </row>
    <row r="666" spans="1:8" x14ac:dyDescent="0.35">
      <c r="A666" s="699"/>
      <c r="B666" s="768"/>
      <c r="C666" s="768"/>
      <c r="D666" s="768"/>
      <c r="E666" s="775"/>
      <c r="F666" s="778" t="str">
        <f>IF($A666="","",IF(NOT($A666=$A665),IFERROR(IF(INDEX('40-15 SCALE LABEL INFO'!I$2:I$65,MATCH($A666,'40-15 SCALE LABEL INFO'!$A$2:$A$65,0))="","",INDEX('40-15 SCALE LABEL INFO'!I$2:I$65,MATCH($A666,'40-15 SCALE LABEL INFO'!$A$2:$A$65,0))),"not found"),IF(F665="not found","not found",IF(F665="","","ditto"))))</f>
        <v/>
      </c>
      <c r="G666" s="779" t="str">
        <f>IF($A666="","",IF(NOT($A666=$A665),IFERROR(IF(INDEX('40-15 SCALE LABEL INFO'!J$2:J$65,MATCH($A666,'40-15 SCALE LABEL INFO'!$A$2:$A$65,0))="","",INDEX('40-15 SCALE LABEL INFO'!J$2:J$65,MATCH($A666,'40-15 SCALE LABEL INFO'!$A$2:$A$65,0))),"not found"),IF(G665="not found","not found",IF(G665="","","ditto"))))</f>
        <v/>
      </c>
      <c r="H666" s="772" t="str">
        <f>IF($A666="","",IF(NOT($A666=$A665),IFERROR(IF(INDEX('40-15 SCALE LABEL INFO'!K$2:K$65,MATCH($A666,'40-15 SCALE LABEL INFO'!$A$2:$A$65,0))="","",INDEX('40-15 SCALE LABEL INFO'!K$2:K$65,MATCH($A666,'40-15 SCALE LABEL INFO'!$A$2:$A$65,0))),"not found"),IF(H665="not found","not found",IF(H665="","","ditto"))))</f>
        <v/>
      </c>
    </row>
    <row r="667" spans="1:8" x14ac:dyDescent="0.35">
      <c r="A667" s="699"/>
      <c r="B667" s="768"/>
      <c r="C667" s="768"/>
      <c r="D667" s="768"/>
      <c r="E667" s="775"/>
      <c r="F667" s="778" t="str">
        <f>IF($A667="","",IF(NOT($A667=$A666),IFERROR(IF(INDEX('40-15 SCALE LABEL INFO'!I$2:I$65,MATCH($A667,'40-15 SCALE LABEL INFO'!$A$2:$A$65,0))="","",INDEX('40-15 SCALE LABEL INFO'!I$2:I$65,MATCH($A667,'40-15 SCALE LABEL INFO'!$A$2:$A$65,0))),"not found"),IF(F666="not found","not found",IF(F666="","","ditto"))))</f>
        <v/>
      </c>
      <c r="G667" s="779" t="str">
        <f>IF($A667="","",IF(NOT($A667=$A666),IFERROR(IF(INDEX('40-15 SCALE LABEL INFO'!J$2:J$65,MATCH($A667,'40-15 SCALE LABEL INFO'!$A$2:$A$65,0))="","",INDEX('40-15 SCALE LABEL INFO'!J$2:J$65,MATCH($A667,'40-15 SCALE LABEL INFO'!$A$2:$A$65,0))),"not found"),IF(G666="not found","not found",IF(G666="","","ditto"))))</f>
        <v/>
      </c>
      <c r="H667" s="772" t="str">
        <f>IF($A667="","",IF(NOT($A667=$A666),IFERROR(IF(INDEX('40-15 SCALE LABEL INFO'!K$2:K$65,MATCH($A667,'40-15 SCALE LABEL INFO'!$A$2:$A$65,0))="","",INDEX('40-15 SCALE LABEL INFO'!K$2:K$65,MATCH($A667,'40-15 SCALE LABEL INFO'!$A$2:$A$65,0))),"not found"),IF(H666="not found","not found",IF(H666="","","ditto"))))</f>
        <v/>
      </c>
    </row>
    <row r="668" spans="1:8" x14ac:dyDescent="0.35">
      <c r="A668" s="699"/>
      <c r="B668" s="768"/>
      <c r="C668" s="768"/>
      <c r="D668" s="768"/>
      <c r="E668" s="775"/>
      <c r="F668" s="778" t="str">
        <f>IF($A668="","",IF(NOT($A668=$A667),IFERROR(IF(INDEX('40-15 SCALE LABEL INFO'!I$2:I$65,MATCH($A668,'40-15 SCALE LABEL INFO'!$A$2:$A$65,0))="","",INDEX('40-15 SCALE LABEL INFO'!I$2:I$65,MATCH($A668,'40-15 SCALE LABEL INFO'!$A$2:$A$65,0))),"not found"),IF(F667="not found","not found",IF(F667="","","ditto"))))</f>
        <v/>
      </c>
      <c r="G668" s="779" t="str">
        <f>IF($A668="","",IF(NOT($A668=$A667),IFERROR(IF(INDEX('40-15 SCALE LABEL INFO'!J$2:J$65,MATCH($A668,'40-15 SCALE LABEL INFO'!$A$2:$A$65,0))="","",INDEX('40-15 SCALE LABEL INFO'!J$2:J$65,MATCH($A668,'40-15 SCALE LABEL INFO'!$A$2:$A$65,0))),"not found"),IF(G667="not found","not found",IF(G667="","","ditto"))))</f>
        <v/>
      </c>
      <c r="H668" s="772" t="str">
        <f>IF($A668="","",IF(NOT($A668=$A667),IFERROR(IF(INDEX('40-15 SCALE LABEL INFO'!K$2:K$65,MATCH($A668,'40-15 SCALE LABEL INFO'!$A$2:$A$65,0))="","",INDEX('40-15 SCALE LABEL INFO'!K$2:K$65,MATCH($A668,'40-15 SCALE LABEL INFO'!$A$2:$A$65,0))),"not found"),IF(H667="not found","not found",IF(H667="","","ditto"))))</f>
        <v/>
      </c>
    </row>
    <row r="669" spans="1:8" x14ac:dyDescent="0.35">
      <c r="A669" s="699"/>
      <c r="B669" s="768"/>
      <c r="C669" s="768"/>
      <c r="D669" s="768"/>
      <c r="E669" s="775"/>
      <c r="F669" s="778" t="str">
        <f>IF($A669="","",IF(NOT($A669=$A668),IFERROR(IF(INDEX('40-15 SCALE LABEL INFO'!I$2:I$65,MATCH($A669,'40-15 SCALE LABEL INFO'!$A$2:$A$65,0))="","",INDEX('40-15 SCALE LABEL INFO'!I$2:I$65,MATCH($A669,'40-15 SCALE LABEL INFO'!$A$2:$A$65,0))),"not found"),IF(F668="not found","not found",IF(F668="","","ditto"))))</f>
        <v/>
      </c>
      <c r="G669" s="779" t="str">
        <f>IF($A669="","",IF(NOT($A669=$A668),IFERROR(IF(INDEX('40-15 SCALE LABEL INFO'!J$2:J$65,MATCH($A669,'40-15 SCALE LABEL INFO'!$A$2:$A$65,0))="","",INDEX('40-15 SCALE LABEL INFO'!J$2:J$65,MATCH($A669,'40-15 SCALE LABEL INFO'!$A$2:$A$65,0))),"not found"),IF(G668="not found","not found",IF(G668="","","ditto"))))</f>
        <v/>
      </c>
      <c r="H669" s="772" t="str">
        <f>IF($A669="","",IF(NOT($A669=$A668),IFERROR(IF(INDEX('40-15 SCALE LABEL INFO'!K$2:K$65,MATCH($A669,'40-15 SCALE LABEL INFO'!$A$2:$A$65,0))="","",INDEX('40-15 SCALE LABEL INFO'!K$2:K$65,MATCH($A669,'40-15 SCALE LABEL INFO'!$A$2:$A$65,0))),"not found"),IF(H668="not found","not found",IF(H668="","","ditto"))))</f>
        <v/>
      </c>
    </row>
    <row r="670" spans="1:8" x14ac:dyDescent="0.35">
      <c r="A670" s="699"/>
      <c r="B670" s="768"/>
      <c r="C670" s="768"/>
      <c r="D670" s="768"/>
      <c r="E670" s="775"/>
      <c r="F670" s="778" t="str">
        <f>IF($A670="","",IF(NOT($A670=$A669),IFERROR(IF(INDEX('40-15 SCALE LABEL INFO'!I$2:I$65,MATCH($A670,'40-15 SCALE LABEL INFO'!$A$2:$A$65,0))="","",INDEX('40-15 SCALE LABEL INFO'!I$2:I$65,MATCH($A670,'40-15 SCALE LABEL INFO'!$A$2:$A$65,0))),"not found"),IF(F669="not found","not found",IF(F669="","","ditto"))))</f>
        <v/>
      </c>
      <c r="G670" s="779" t="str">
        <f>IF($A670="","",IF(NOT($A670=$A669),IFERROR(IF(INDEX('40-15 SCALE LABEL INFO'!J$2:J$65,MATCH($A670,'40-15 SCALE LABEL INFO'!$A$2:$A$65,0))="","",INDEX('40-15 SCALE LABEL INFO'!J$2:J$65,MATCH($A670,'40-15 SCALE LABEL INFO'!$A$2:$A$65,0))),"not found"),IF(G669="not found","not found",IF(G669="","","ditto"))))</f>
        <v/>
      </c>
      <c r="H670" s="772" t="str">
        <f>IF($A670="","",IF(NOT($A670=$A669),IFERROR(IF(INDEX('40-15 SCALE LABEL INFO'!K$2:K$65,MATCH($A670,'40-15 SCALE LABEL INFO'!$A$2:$A$65,0))="","",INDEX('40-15 SCALE LABEL INFO'!K$2:K$65,MATCH($A670,'40-15 SCALE LABEL INFO'!$A$2:$A$65,0))),"not found"),IF(H669="not found","not found",IF(H669="","","ditto"))))</f>
        <v/>
      </c>
    </row>
    <row r="671" spans="1:8" x14ac:dyDescent="0.35">
      <c r="A671" s="699"/>
      <c r="B671" s="768"/>
      <c r="C671" s="768"/>
      <c r="D671" s="768"/>
      <c r="E671" s="775"/>
      <c r="F671" s="778" t="str">
        <f>IF($A671="","",IF(NOT($A671=$A670),IFERROR(IF(INDEX('40-15 SCALE LABEL INFO'!I$2:I$65,MATCH($A671,'40-15 SCALE LABEL INFO'!$A$2:$A$65,0))="","",INDEX('40-15 SCALE LABEL INFO'!I$2:I$65,MATCH($A671,'40-15 SCALE LABEL INFO'!$A$2:$A$65,0))),"not found"),IF(F670="not found","not found",IF(F670="","","ditto"))))</f>
        <v/>
      </c>
      <c r="G671" s="779" t="str">
        <f>IF($A671="","",IF(NOT($A671=$A670),IFERROR(IF(INDEX('40-15 SCALE LABEL INFO'!J$2:J$65,MATCH($A671,'40-15 SCALE LABEL INFO'!$A$2:$A$65,0))="","",INDEX('40-15 SCALE LABEL INFO'!J$2:J$65,MATCH($A671,'40-15 SCALE LABEL INFO'!$A$2:$A$65,0))),"not found"),IF(G670="not found","not found",IF(G670="","","ditto"))))</f>
        <v/>
      </c>
      <c r="H671" s="772" t="str">
        <f>IF($A671="","",IF(NOT($A671=$A670),IFERROR(IF(INDEX('40-15 SCALE LABEL INFO'!K$2:K$65,MATCH($A671,'40-15 SCALE LABEL INFO'!$A$2:$A$65,0))="","",INDEX('40-15 SCALE LABEL INFO'!K$2:K$65,MATCH($A671,'40-15 SCALE LABEL INFO'!$A$2:$A$65,0))),"not found"),IF(H670="not found","not found",IF(H670="","","ditto"))))</f>
        <v/>
      </c>
    </row>
    <row r="672" spans="1:8" x14ac:dyDescent="0.35">
      <c r="A672" s="699"/>
      <c r="B672" s="768"/>
      <c r="C672" s="768"/>
      <c r="D672" s="768"/>
      <c r="E672" s="775"/>
      <c r="F672" s="778" t="str">
        <f>IF($A672="","",IF(NOT($A672=$A671),IFERROR(IF(INDEX('40-15 SCALE LABEL INFO'!I$2:I$65,MATCH($A672,'40-15 SCALE LABEL INFO'!$A$2:$A$65,0))="","",INDEX('40-15 SCALE LABEL INFO'!I$2:I$65,MATCH($A672,'40-15 SCALE LABEL INFO'!$A$2:$A$65,0))),"not found"),IF(F671="not found","not found",IF(F671="","","ditto"))))</f>
        <v/>
      </c>
      <c r="G672" s="779" t="str">
        <f>IF($A672="","",IF(NOT($A672=$A671),IFERROR(IF(INDEX('40-15 SCALE LABEL INFO'!J$2:J$65,MATCH($A672,'40-15 SCALE LABEL INFO'!$A$2:$A$65,0))="","",INDEX('40-15 SCALE LABEL INFO'!J$2:J$65,MATCH($A672,'40-15 SCALE LABEL INFO'!$A$2:$A$65,0))),"not found"),IF(G671="not found","not found",IF(G671="","","ditto"))))</f>
        <v/>
      </c>
      <c r="H672" s="772" t="str">
        <f>IF($A672="","",IF(NOT($A672=$A671),IFERROR(IF(INDEX('40-15 SCALE LABEL INFO'!K$2:K$65,MATCH($A672,'40-15 SCALE LABEL INFO'!$A$2:$A$65,0))="","",INDEX('40-15 SCALE LABEL INFO'!K$2:K$65,MATCH($A672,'40-15 SCALE LABEL INFO'!$A$2:$A$65,0))),"not found"),IF(H671="not found","not found",IF(H671="","","ditto"))))</f>
        <v/>
      </c>
    </row>
    <row r="673" spans="1:8" x14ac:dyDescent="0.35">
      <c r="A673" s="699"/>
      <c r="B673" s="768"/>
      <c r="C673" s="768"/>
      <c r="D673" s="768"/>
      <c r="E673" s="775"/>
      <c r="F673" s="778" t="str">
        <f>IF($A673="","",IF(NOT($A673=$A672),IFERROR(IF(INDEX('40-15 SCALE LABEL INFO'!I$2:I$65,MATCH($A673,'40-15 SCALE LABEL INFO'!$A$2:$A$65,0))="","",INDEX('40-15 SCALE LABEL INFO'!I$2:I$65,MATCH($A673,'40-15 SCALE LABEL INFO'!$A$2:$A$65,0))),"not found"),IF(F672="not found","not found",IF(F672="","","ditto"))))</f>
        <v/>
      </c>
      <c r="G673" s="779" t="str">
        <f>IF($A673="","",IF(NOT($A673=$A672),IFERROR(IF(INDEX('40-15 SCALE LABEL INFO'!J$2:J$65,MATCH($A673,'40-15 SCALE LABEL INFO'!$A$2:$A$65,0))="","",INDEX('40-15 SCALE LABEL INFO'!J$2:J$65,MATCH($A673,'40-15 SCALE LABEL INFO'!$A$2:$A$65,0))),"not found"),IF(G672="not found","not found",IF(G672="","","ditto"))))</f>
        <v/>
      </c>
      <c r="H673" s="772" t="str">
        <f>IF($A673="","",IF(NOT($A673=$A672),IFERROR(IF(INDEX('40-15 SCALE LABEL INFO'!K$2:K$65,MATCH($A673,'40-15 SCALE LABEL INFO'!$A$2:$A$65,0))="","",INDEX('40-15 SCALE LABEL INFO'!K$2:K$65,MATCH($A673,'40-15 SCALE LABEL INFO'!$A$2:$A$65,0))),"not found"),IF(H672="not found","not found",IF(H672="","","ditto"))))</f>
        <v/>
      </c>
    </row>
    <row r="674" spans="1:8" x14ac:dyDescent="0.35">
      <c r="A674" s="699"/>
      <c r="B674" s="768"/>
      <c r="C674" s="768"/>
      <c r="D674" s="768"/>
      <c r="E674" s="775"/>
      <c r="F674" s="778" t="str">
        <f>IF($A674="","",IF(NOT($A674=$A673),IFERROR(IF(INDEX('40-15 SCALE LABEL INFO'!I$2:I$65,MATCH($A674,'40-15 SCALE LABEL INFO'!$A$2:$A$65,0))="","",INDEX('40-15 SCALE LABEL INFO'!I$2:I$65,MATCH($A674,'40-15 SCALE LABEL INFO'!$A$2:$A$65,0))),"not found"),IF(F673="not found","not found",IF(F673="","","ditto"))))</f>
        <v/>
      </c>
      <c r="G674" s="779" t="str">
        <f>IF($A674="","",IF(NOT($A674=$A673),IFERROR(IF(INDEX('40-15 SCALE LABEL INFO'!J$2:J$65,MATCH($A674,'40-15 SCALE LABEL INFO'!$A$2:$A$65,0))="","",INDEX('40-15 SCALE LABEL INFO'!J$2:J$65,MATCH($A674,'40-15 SCALE LABEL INFO'!$A$2:$A$65,0))),"not found"),IF(G673="not found","not found",IF(G673="","","ditto"))))</f>
        <v/>
      </c>
      <c r="H674" s="772" t="str">
        <f>IF($A674="","",IF(NOT($A674=$A673),IFERROR(IF(INDEX('40-15 SCALE LABEL INFO'!K$2:K$65,MATCH($A674,'40-15 SCALE LABEL INFO'!$A$2:$A$65,0))="","",INDEX('40-15 SCALE LABEL INFO'!K$2:K$65,MATCH($A674,'40-15 SCALE LABEL INFO'!$A$2:$A$65,0))),"not found"),IF(H673="not found","not found",IF(H673="","","ditto"))))</f>
        <v/>
      </c>
    </row>
    <row r="675" spans="1:8" x14ac:dyDescent="0.35">
      <c r="A675" s="699"/>
      <c r="B675" s="768"/>
      <c r="C675" s="768"/>
      <c r="D675" s="768"/>
      <c r="E675" s="775"/>
      <c r="F675" s="778" t="str">
        <f>IF($A675="","",IF(NOT($A675=$A674),IFERROR(IF(INDEX('40-15 SCALE LABEL INFO'!I$2:I$65,MATCH($A675,'40-15 SCALE LABEL INFO'!$A$2:$A$65,0))="","",INDEX('40-15 SCALE LABEL INFO'!I$2:I$65,MATCH($A675,'40-15 SCALE LABEL INFO'!$A$2:$A$65,0))),"not found"),IF(F674="not found","not found",IF(F674="","","ditto"))))</f>
        <v/>
      </c>
      <c r="G675" s="779" t="str">
        <f>IF($A675="","",IF(NOT($A675=$A674),IFERROR(IF(INDEX('40-15 SCALE LABEL INFO'!J$2:J$65,MATCH($A675,'40-15 SCALE LABEL INFO'!$A$2:$A$65,0))="","",INDEX('40-15 SCALE LABEL INFO'!J$2:J$65,MATCH($A675,'40-15 SCALE LABEL INFO'!$A$2:$A$65,0))),"not found"),IF(G674="not found","not found",IF(G674="","","ditto"))))</f>
        <v/>
      </c>
      <c r="H675" s="772" t="str">
        <f>IF($A675="","",IF(NOT($A675=$A674),IFERROR(IF(INDEX('40-15 SCALE LABEL INFO'!K$2:K$65,MATCH($A675,'40-15 SCALE LABEL INFO'!$A$2:$A$65,0))="","",INDEX('40-15 SCALE LABEL INFO'!K$2:K$65,MATCH($A675,'40-15 SCALE LABEL INFO'!$A$2:$A$65,0))),"not found"),IF(H674="not found","not found",IF(H674="","","ditto"))))</f>
        <v/>
      </c>
    </row>
    <row r="676" spans="1:8" x14ac:dyDescent="0.35">
      <c r="A676" s="699"/>
      <c r="B676" s="768"/>
      <c r="C676" s="768"/>
      <c r="D676" s="768"/>
      <c r="E676" s="775"/>
      <c r="F676" s="778" t="str">
        <f>IF($A676="","",IF(NOT($A676=$A675),IFERROR(IF(INDEX('40-15 SCALE LABEL INFO'!I$2:I$65,MATCH($A676,'40-15 SCALE LABEL INFO'!$A$2:$A$65,0))="","",INDEX('40-15 SCALE LABEL INFO'!I$2:I$65,MATCH($A676,'40-15 SCALE LABEL INFO'!$A$2:$A$65,0))),"not found"),IF(F675="not found","not found",IF(F675="","","ditto"))))</f>
        <v/>
      </c>
      <c r="G676" s="779" t="str">
        <f>IF($A676="","",IF(NOT($A676=$A675),IFERROR(IF(INDEX('40-15 SCALE LABEL INFO'!J$2:J$65,MATCH($A676,'40-15 SCALE LABEL INFO'!$A$2:$A$65,0))="","",INDEX('40-15 SCALE LABEL INFO'!J$2:J$65,MATCH($A676,'40-15 SCALE LABEL INFO'!$A$2:$A$65,0))),"not found"),IF(G675="not found","not found",IF(G675="","","ditto"))))</f>
        <v/>
      </c>
      <c r="H676" s="772" t="str">
        <f>IF($A676="","",IF(NOT($A676=$A675),IFERROR(IF(INDEX('40-15 SCALE LABEL INFO'!K$2:K$65,MATCH($A676,'40-15 SCALE LABEL INFO'!$A$2:$A$65,0))="","",INDEX('40-15 SCALE LABEL INFO'!K$2:K$65,MATCH($A676,'40-15 SCALE LABEL INFO'!$A$2:$A$65,0))),"not found"),IF(H675="not found","not found",IF(H675="","","ditto"))))</f>
        <v/>
      </c>
    </row>
    <row r="677" spans="1:8" x14ac:dyDescent="0.35">
      <c r="A677" s="699"/>
      <c r="B677" s="768"/>
      <c r="C677" s="768"/>
      <c r="D677" s="768"/>
      <c r="E677" s="775"/>
      <c r="F677" s="778" t="str">
        <f>IF($A677="","",IF(NOT($A677=$A676),IFERROR(IF(INDEX('40-15 SCALE LABEL INFO'!I$2:I$65,MATCH($A677,'40-15 SCALE LABEL INFO'!$A$2:$A$65,0))="","",INDEX('40-15 SCALE LABEL INFO'!I$2:I$65,MATCH($A677,'40-15 SCALE LABEL INFO'!$A$2:$A$65,0))),"not found"),IF(F676="not found","not found",IF(F676="","","ditto"))))</f>
        <v/>
      </c>
      <c r="G677" s="779" t="str">
        <f>IF($A677="","",IF(NOT($A677=$A676),IFERROR(IF(INDEX('40-15 SCALE LABEL INFO'!J$2:J$65,MATCH($A677,'40-15 SCALE LABEL INFO'!$A$2:$A$65,0))="","",INDEX('40-15 SCALE LABEL INFO'!J$2:J$65,MATCH($A677,'40-15 SCALE LABEL INFO'!$A$2:$A$65,0))),"not found"),IF(G676="not found","not found",IF(G676="","","ditto"))))</f>
        <v/>
      </c>
      <c r="H677" s="772" t="str">
        <f>IF($A677="","",IF(NOT($A677=$A676),IFERROR(IF(INDEX('40-15 SCALE LABEL INFO'!K$2:K$65,MATCH($A677,'40-15 SCALE LABEL INFO'!$A$2:$A$65,0))="","",INDEX('40-15 SCALE LABEL INFO'!K$2:K$65,MATCH($A677,'40-15 SCALE LABEL INFO'!$A$2:$A$65,0))),"not found"),IF(H676="not found","not found",IF(H676="","","ditto"))))</f>
        <v/>
      </c>
    </row>
    <row r="678" spans="1:8" x14ac:dyDescent="0.35">
      <c r="A678" s="699"/>
      <c r="B678" s="768"/>
      <c r="C678" s="768"/>
      <c r="D678" s="768"/>
      <c r="E678" s="775"/>
      <c r="F678" s="778" t="str">
        <f>IF($A678="","",IF(NOT($A678=$A677),IFERROR(IF(INDEX('40-15 SCALE LABEL INFO'!I$2:I$65,MATCH($A678,'40-15 SCALE LABEL INFO'!$A$2:$A$65,0))="","",INDEX('40-15 SCALE LABEL INFO'!I$2:I$65,MATCH($A678,'40-15 SCALE LABEL INFO'!$A$2:$A$65,0))),"not found"),IF(F677="not found","not found",IF(F677="","","ditto"))))</f>
        <v/>
      </c>
      <c r="G678" s="779" t="str">
        <f>IF($A678="","",IF(NOT($A678=$A677),IFERROR(IF(INDEX('40-15 SCALE LABEL INFO'!J$2:J$65,MATCH($A678,'40-15 SCALE LABEL INFO'!$A$2:$A$65,0))="","",INDEX('40-15 SCALE LABEL INFO'!J$2:J$65,MATCH($A678,'40-15 SCALE LABEL INFO'!$A$2:$A$65,0))),"not found"),IF(G677="not found","not found",IF(G677="","","ditto"))))</f>
        <v/>
      </c>
      <c r="H678" s="772" t="str">
        <f>IF($A678="","",IF(NOT($A678=$A677),IFERROR(IF(INDEX('40-15 SCALE LABEL INFO'!K$2:K$65,MATCH($A678,'40-15 SCALE LABEL INFO'!$A$2:$A$65,0))="","",INDEX('40-15 SCALE LABEL INFO'!K$2:K$65,MATCH($A678,'40-15 SCALE LABEL INFO'!$A$2:$A$65,0))),"not found"),IF(H677="not found","not found",IF(H677="","","ditto"))))</f>
        <v/>
      </c>
    </row>
    <row r="679" spans="1:8" x14ac:dyDescent="0.35">
      <c r="A679" s="699"/>
      <c r="B679" s="768"/>
      <c r="C679" s="768"/>
      <c r="D679" s="768"/>
      <c r="E679" s="775"/>
      <c r="F679" s="778" t="str">
        <f>IF($A679="","",IF(NOT($A679=$A678),IFERROR(IF(INDEX('40-15 SCALE LABEL INFO'!I$2:I$65,MATCH($A679,'40-15 SCALE LABEL INFO'!$A$2:$A$65,0))="","",INDEX('40-15 SCALE LABEL INFO'!I$2:I$65,MATCH($A679,'40-15 SCALE LABEL INFO'!$A$2:$A$65,0))),"not found"),IF(F678="not found","not found",IF(F678="","","ditto"))))</f>
        <v/>
      </c>
      <c r="G679" s="779" t="str">
        <f>IF($A679="","",IF(NOT($A679=$A678),IFERROR(IF(INDEX('40-15 SCALE LABEL INFO'!J$2:J$65,MATCH($A679,'40-15 SCALE LABEL INFO'!$A$2:$A$65,0))="","",INDEX('40-15 SCALE LABEL INFO'!J$2:J$65,MATCH($A679,'40-15 SCALE LABEL INFO'!$A$2:$A$65,0))),"not found"),IF(G678="not found","not found",IF(G678="","","ditto"))))</f>
        <v/>
      </c>
      <c r="H679" s="772" t="str">
        <f>IF($A679="","",IF(NOT($A679=$A678),IFERROR(IF(INDEX('40-15 SCALE LABEL INFO'!K$2:K$65,MATCH($A679,'40-15 SCALE LABEL INFO'!$A$2:$A$65,0))="","",INDEX('40-15 SCALE LABEL INFO'!K$2:K$65,MATCH($A679,'40-15 SCALE LABEL INFO'!$A$2:$A$65,0))),"not found"),IF(H678="not found","not found",IF(H678="","","ditto"))))</f>
        <v/>
      </c>
    </row>
    <row r="680" spans="1:8" x14ac:dyDescent="0.35">
      <c r="A680" s="699"/>
      <c r="B680" s="768"/>
      <c r="C680" s="768"/>
      <c r="D680" s="768"/>
      <c r="E680" s="775"/>
      <c r="F680" s="778" t="str">
        <f>IF($A680="","",IF(NOT($A680=$A679),IFERROR(IF(INDEX('40-15 SCALE LABEL INFO'!I$2:I$65,MATCH($A680,'40-15 SCALE LABEL INFO'!$A$2:$A$65,0))="","",INDEX('40-15 SCALE LABEL INFO'!I$2:I$65,MATCH($A680,'40-15 SCALE LABEL INFO'!$A$2:$A$65,0))),"not found"),IF(F679="not found","not found",IF(F679="","","ditto"))))</f>
        <v/>
      </c>
      <c r="G680" s="779" t="str">
        <f>IF($A680="","",IF(NOT($A680=$A679),IFERROR(IF(INDEX('40-15 SCALE LABEL INFO'!J$2:J$65,MATCH($A680,'40-15 SCALE LABEL INFO'!$A$2:$A$65,0))="","",INDEX('40-15 SCALE LABEL INFO'!J$2:J$65,MATCH($A680,'40-15 SCALE LABEL INFO'!$A$2:$A$65,0))),"not found"),IF(G679="not found","not found",IF(G679="","","ditto"))))</f>
        <v/>
      </c>
      <c r="H680" s="772" t="str">
        <f>IF($A680="","",IF(NOT($A680=$A679),IFERROR(IF(INDEX('40-15 SCALE LABEL INFO'!K$2:K$65,MATCH($A680,'40-15 SCALE LABEL INFO'!$A$2:$A$65,0))="","",INDEX('40-15 SCALE LABEL INFO'!K$2:K$65,MATCH($A680,'40-15 SCALE LABEL INFO'!$A$2:$A$65,0))),"not found"),IF(H679="not found","not found",IF(H679="","","ditto"))))</f>
        <v/>
      </c>
    </row>
    <row r="681" spans="1:8" x14ac:dyDescent="0.35">
      <c r="A681" s="699"/>
      <c r="B681" s="768"/>
      <c r="C681" s="768"/>
      <c r="D681" s="768"/>
      <c r="E681" s="775"/>
      <c r="F681" s="778" t="str">
        <f>IF($A681="","",IF(NOT($A681=$A680),IFERROR(IF(INDEX('40-15 SCALE LABEL INFO'!I$2:I$65,MATCH($A681,'40-15 SCALE LABEL INFO'!$A$2:$A$65,0))="","",INDEX('40-15 SCALE LABEL INFO'!I$2:I$65,MATCH($A681,'40-15 SCALE LABEL INFO'!$A$2:$A$65,0))),"not found"),IF(F680="not found","not found",IF(F680="","","ditto"))))</f>
        <v/>
      </c>
      <c r="G681" s="779" t="str">
        <f>IF($A681="","",IF(NOT($A681=$A680),IFERROR(IF(INDEX('40-15 SCALE LABEL INFO'!J$2:J$65,MATCH($A681,'40-15 SCALE LABEL INFO'!$A$2:$A$65,0))="","",INDEX('40-15 SCALE LABEL INFO'!J$2:J$65,MATCH($A681,'40-15 SCALE LABEL INFO'!$A$2:$A$65,0))),"not found"),IF(G680="not found","not found",IF(G680="","","ditto"))))</f>
        <v/>
      </c>
      <c r="H681" s="772" t="str">
        <f>IF($A681="","",IF(NOT($A681=$A680),IFERROR(IF(INDEX('40-15 SCALE LABEL INFO'!K$2:K$65,MATCH($A681,'40-15 SCALE LABEL INFO'!$A$2:$A$65,0))="","",INDEX('40-15 SCALE LABEL INFO'!K$2:K$65,MATCH($A681,'40-15 SCALE LABEL INFO'!$A$2:$A$65,0))),"not found"),IF(H680="not found","not found",IF(H680="","","ditto"))))</f>
        <v/>
      </c>
    </row>
    <row r="682" spans="1:8" x14ac:dyDescent="0.35">
      <c r="A682" s="699"/>
      <c r="B682" s="768"/>
      <c r="C682" s="768"/>
      <c r="D682" s="768"/>
      <c r="E682" s="775"/>
      <c r="F682" s="778" t="str">
        <f>IF($A682="","",IF(NOT($A682=$A681),IFERROR(IF(INDEX('40-15 SCALE LABEL INFO'!I$2:I$65,MATCH($A682,'40-15 SCALE LABEL INFO'!$A$2:$A$65,0))="","",INDEX('40-15 SCALE LABEL INFO'!I$2:I$65,MATCH($A682,'40-15 SCALE LABEL INFO'!$A$2:$A$65,0))),"not found"),IF(F681="not found","not found",IF(F681="","","ditto"))))</f>
        <v/>
      </c>
      <c r="G682" s="779" t="str">
        <f>IF($A682="","",IF(NOT($A682=$A681),IFERROR(IF(INDEX('40-15 SCALE LABEL INFO'!J$2:J$65,MATCH($A682,'40-15 SCALE LABEL INFO'!$A$2:$A$65,0))="","",INDEX('40-15 SCALE LABEL INFO'!J$2:J$65,MATCH($A682,'40-15 SCALE LABEL INFO'!$A$2:$A$65,0))),"not found"),IF(G681="not found","not found",IF(G681="","","ditto"))))</f>
        <v/>
      </c>
      <c r="H682" s="772" t="str">
        <f>IF($A682="","",IF(NOT($A682=$A681),IFERROR(IF(INDEX('40-15 SCALE LABEL INFO'!K$2:K$65,MATCH($A682,'40-15 SCALE LABEL INFO'!$A$2:$A$65,0))="","",INDEX('40-15 SCALE LABEL INFO'!K$2:K$65,MATCH($A682,'40-15 SCALE LABEL INFO'!$A$2:$A$65,0))),"not found"),IF(H681="not found","not found",IF(H681="","","ditto"))))</f>
        <v/>
      </c>
    </row>
    <row r="683" spans="1:8" x14ac:dyDescent="0.35">
      <c r="A683" s="699"/>
      <c r="B683" s="768"/>
      <c r="C683" s="768"/>
      <c r="D683" s="768"/>
      <c r="E683" s="775"/>
      <c r="F683" s="778" t="str">
        <f>IF($A683="","",IF(NOT($A683=$A682),IFERROR(IF(INDEX('40-15 SCALE LABEL INFO'!I$2:I$65,MATCH($A683,'40-15 SCALE LABEL INFO'!$A$2:$A$65,0))="","",INDEX('40-15 SCALE LABEL INFO'!I$2:I$65,MATCH($A683,'40-15 SCALE LABEL INFO'!$A$2:$A$65,0))),"not found"),IF(F682="not found","not found",IF(F682="","","ditto"))))</f>
        <v/>
      </c>
      <c r="G683" s="779" t="str">
        <f>IF($A683="","",IF(NOT($A683=$A682),IFERROR(IF(INDEX('40-15 SCALE LABEL INFO'!J$2:J$65,MATCH($A683,'40-15 SCALE LABEL INFO'!$A$2:$A$65,0))="","",INDEX('40-15 SCALE LABEL INFO'!J$2:J$65,MATCH($A683,'40-15 SCALE LABEL INFO'!$A$2:$A$65,0))),"not found"),IF(G682="not found","not found",IF(G682="","","ditto"))))</f>
        <v/>
      </c>
      <c r="H683" s="772" t="str">
        <f>IF($A683="","",IF(NOT($A683=$A682),IFERROR(IF(INDEX('40-15 SCALE LABEL INFO'!K$2:K$65,MATCH($A683,'40-15 SCALE LABEL INFO'!$A$2:$A$65,0))="","",INDEX('40-15 SCALE LABEL INFO'!K$2:K$65,MATCH($A683,'40-15 SCALE LABEL INFO'!$A$2:$A$65,0))),"not found"),IF(H682="not found","not found",IF(H682="","","ditto"))))</f>
        <v/>
      </c>
    </row>
    <row r="684" spans="1:8" x14ac:dyDescent="0.35">
      <c r="A684" s="699"/>
      <c r="B684" s="768"/>
      <c r="C684" s="768"/>
      <c r="D684" s="768"/>
      <c r="E684" s="775"/>
      <c r="F684" s="778" t="str">
        <f>IF($A684="","",IF(NOT($A684=$A683),IFERROR(IF(INDEX('40-15 SCALE LABEL INFO'!I$2:I$65,MATCH($A684,'40-15 SCALE LABEL INFO'!$A$2:$A$65,0))="","",INDEX('40-15 SCALE LABEL INFO'!I$2:I$65,MATCH($A684,'40-15 SCALE LABEL INFO'!$A$2:$A$65,0))),"not found"),IF(F683="not found","not found",IF(F683="","","ditto"))))</f>
        <v/>
      </c>
      <c r="G684" s="779" t="str">
        <f>IF($A684="","",IF(NOT($A684=$A683),IFERROR(IF(INDEX('40-15 SCALE LABEL INFO'!J$2:J$65,MATCH($A684,'40-15 SCALE LABEL INFO'!$A$2:$A$65,0))="","",INDEX('40-15 SCALE LABEL INFO'!J$2:J$65,MATCH($A684,'40-15 SCALE LABEL INFO'!$A$2:$A$65,0))),"not found"),IF(G683="not found","not found",IF(G683="","","ditto"))))</f>
        <v/>
      </c>
      <c r="H684" s="772" t="str">
        <f>IF($A684="","",IF(NOT($A684=$A683),IFERROR(IF(INDEX('40-15 SCALE LABEL INFO'!K$2:K$65,MATCH($A684,'40-15 SCALE LABEL INFO'!$A$2:$A$65,0))="","",INDEX('40-15 SCALE LABEL INFO'!K$2:K$65,MATCH($A684,'40-15 SCALE LABEL INFO'!$A$2:$A$65,0))),"not found"),IF(H683="not found","not found",IF(H683="","","ditto"))))</f>
        <v/>
      </c>
    </row>
    <row r="685" spans="1:8" x14ac:dyDescent="0.35">
      <c r="A685" s="699"/>
      <c r="B685" s="768"/>
      <c r="C685" s="768"/>
      <c r="D685" s="768"/>
      <c r="E685" s="775"/>
      <c r="F685" s="778" t="str">
        <f>IF($A685="","",IF(NOT($A685=$A684),IFERROR(IF(INDEX('40-15 SCALE LABEL INFO'!I$2:I$65,MATCH($A685,'40-15 SCALE LABEL INFO'!$A$2:$A$65,0))="","",INDEX('40-15 SCALE LABEL INFO'!I$2:I$65,MATCH($A685,'40-15 SCALE LABEL INFO'!$A$2:$A$65,0))),"not found"),IF(F684="not found","not found",IF(F684="","","ditto"))))</f>
        <v/>
      </c>
      <c r="G685" s="779" t="str">
        <f>IF($A685="","",IF(NOT($A685=$A684),IFERROR(IF(INDEX('40-15 SCALE LABEL INFO'!J$2:J$65,MATCH($A685,'40-15 SCALE LABEL INFO'!$A$2:$A$65,0))="","",INDEX('40-15 SCALE LABEL INFO'!J$2:J$65,MATCH($A685,'40-15 SCALE LABEL INFO'!$A$2:$A$65,0))),"not found"),IF(G684="not found","not found",IF(G684="","","ditto"))))</f>
        <v/>
      </c>
      <c r="H685" s="772" t="str">
        <f>IF($A685="","",IF(NOT($A685=$A684),IFERROR(IF(INDEX('40-15 SCALE LABEL INFO'!K$2:K$65,MATCH($A685,'40-15 SCALE LABEL INFO'!$A$2:$A$65,0))="","",INDEX('40-15 SCALE LABEL INFO'!K$2:K$65,MATCH($A685,'40-15 SCALE LABEL INFO'!$A$2:$A$65,0))),"not found"),IF(H684="not found","not found",IF(H684="","","ditto"))))</f>
        <v/>
      </c>
    </row>
    <row r="686" spans="1:8" x14ac:dyDescent="0.35">
      <c r="A686" s="699"/>
      <c r="B686" s="768"/>
      <c r="C686" s="768"/>
      <c r="D686" s="768"/>
      <c r="E686" s="775"/>
      <c r="F686" s="778" t="str">
        <f>IF($A686="","",IF(NOT($A686=$A685),IFERROR(IF(INDEX('40-15 SCALE LABEL INFO'!I$2:I$65,MATCH($A686,'40-15 SCALE LABEL INFO'!$A$2:$A$65,0))="","",INDEX('40-15 SCALE LABEL INFO'!I$2:I$65,MATCH($A686,'40-15 SCALE LABEL INFO'!$A$2:$A$65,0))),"not found"),IF(F685="not found","not found",IF(F685="","","ditto"))))</f>
        <v/>
      </c>
      <c r="G686" s="779" t="str">
        <f>IF($A686="","",IF(NOT($A686=$A685),IFERROR(IF(INDEX('40-15 SCALE LABEL INFO'!J$2:J$65,MATCH($A686,'40-15 SCALE LABEL INFO'!$A$2:$A$65,0))="","",INDEX('40-15 SCALE LABEL INFO'!J$2:J$65,MATCH($A686,'40-15 SCALE LABEL INFO'!$A$2:$A$65,0))),"not found"),IF(G685="not found","not found",IF(G685="","","ditto"))))</f>
        <v/>
      </c>
      <c r="H686" s="772" t="str">
        <f>IF($A686="","",IF(NOT($A686=$A685),IFERROR(IF(INDEX('40-15 SCALE LABEL INFO'!K$2:K$65,MATCH($A686,'40-15 SCALE LABEL INFO'!$A$2:$A$65,0))="","",INDEX('40-15 SCALE LABEL INFO'!K$2:K$65,MATCH($A686,'40-15 SCALE LABEL INFO'!$A$2:$A$65,0))),"not found"),IF(H685="not found","not found",IF(H685="","","ditto"))))</f>
        <v/>
      </c>
    </row>
    <row r="687" spans="1:8" x14ac:dyDescent="0.35">
      <c r="A687" s="699"/>
      <c r="B687" s="768"/>
      <c r="C687" s="768"/>
      <c r="D687" s="768"/>
      <c r="E687" s="775"/>
      <c r="F687" s="778" t="str">
        <f>IF($A687="","",IF(NOT($A687=$A686),IFERROR(IF(INDEX('40-15 SCALE LABEL INFO'!I$2:I$65,MATCH($A687,'40-15 SCALE LABEL INFO'!$A$2:$A$65,0))="","",INDEX('40-15 SCALE LABEL INFO'!I$2:I$65,MATCH($A687,'40-15 SCALE LABEL INFO'!$A$2:$A$65,0))),"not found"),IF(F686="not found","not found",IF(F686="","","ditto"))))</f>
        <v/>
      </c>
      <c r="G687" s="779" t="str">
        <f>IF($A687="","",IF(NOT($A687=$A686),IFERROR(IF(INDEX('40-15 SCALE LABEL INFO'!J$2:J$65,MATCH($A687,'40-15 SCALE LABEL INFO'!$A$2:$A$65,0))="","",INDEX('40-15 SCALE LABEL INFO'!J$2:J$65,MATCH($A687,'40-15 SCALE LABEL INFO'!$A$2:$A$65,0))),"not found"),IF(G686="not found","not found",IF(G686="","","ditto"))))</f>
        <v/>
      </c>
      <c r="H687" s="772" t="str">
        <f>IF($A687="","",IF(NOT($A687=$A686),IFERROR(IF(INDEX('40-15 SCALE LABEL INFO'!K$2:K$65,MATCH($A687,'40-15 SCALE LABEL INFO'!$A$2:$A$65,0))="","",INDEX('40-15 SCALE LABEL INFO'!K$2:K$65,MATCH($A687,'40-15 SCALE LABEL INFO'!$A$2:$A$65,0))),"not found"),IF(H686="not found","not found",IF(H686="","","ditto"))))</f>
        <v/>
      </c>
    </row>
    <row r="688" spans="1:8" x14ac:dyDescent="0.35">
      <c r="A688" s="699"/>
      <c r="B688" s="768"/>
      <c r="C688" s="768"/>
      <c r="D688" s="768"/>
      <c r="E688" s="775"/>
      <c r="F688" s="778" t="str">
        <f>IF($A688="","",IF(NOT($A688=$A687),IFERROR(IF(INDEX('40-15 SCALE LABEL INFO'!I$2:I$65,MATCH($A688,'40-15 SCALE LABEL INFO'!$A$2:$A$65,0))="","",INDEX('40-15 SCALE LABEL INFO'!I$2:I$65,MATCH($A688,'40-15 SCALE LABEL INFO'!$A$2:$A$65,0))),"not found"),IF(F687="not found","not found",IF(F687="","","ditto"))))</f>
        <v/>
      </c>
      <c r="G688" s="779" t="str">
        <f>IF($A688="","",IF(NOT($A688=$A687),IFERROR(IF(INDEX('40-15 SCALE LABEL INFO'!J$2:J$65,MATCH($A688,'40-15 SCALE LABEL INFO'!$A$2:$A$65,0))="","",INDEX('40-15 SCALE LABEL INFO'!J$2:J$65,MATCH($A688,'40-15 SCALE LABEL INFO'!$A$2:$A$65,0))),"not found"),IF(G687="not found","not found",IF(G687="","","ditto"))))</f>
        <v/>
      </c>
      <c r="H688" s="772" t="str">
        <f>IF($A688="","",IF(NOT($A688=$A687),IFERROR(IF(INDEX('40-15 SCALE LABEL INFO'!K$2:K$65,MATCH($A688,'40-15 SCALE LABEL INFO'!$A$2:$A$65,0))="","",INDEX('40-15 SCALE LABEL INFO'!K$2:K$65,MATCH($A688,'40-15 SCALE LABEL INFO'!$A$2:$A$65,0))),"not found"),IF(H687="not found","not found",IF(H687="","","ditto"))))</f>
        <v/>
      </c>
    </row>
    <row r="689" spans="1:8" x14ac:dyDescent="0.35">
      <c r="A689" s="699"/>
      <c r="B689" s="768"/>
      <c r="C689" s="768"/>
      <c r="D689" s="768"/>
      <c r="E689" s="775"/>
      <c r="F689" s="778" t="str">
        <f>IF($A689="","",IF(NOT($A689=$A688),IFERROR(IF(INDEX('40-15 SCALE LABEL INFO'!I$2:I$65,MATCH($A689,'40-15 SCALE LABEL INFO'!$A$2:$A$65,0))="","",INDEX('40-15 SCALE LABEL INFO'!I$2:I$65,MATCH($A689,'40-15 SCALE LABEL INFO'!$A$2:$A$65,0))),"not found"),IF(F688="not found","not found",IF(F688="","","ditto"))))</f>
        <v/>
      </c>
      <c r="G689" s="779" t="str">
        <f>IF($A689="","",IF(NOT($A689=$A688),IFERROR(IF(INDEX('40-15 SCALE LABEL INFO'!J$2:J$65,MATCH($A689,'40-15 SCALE LABEL INFO'!$A$2:$A$65,0))="","",INDEX('40-15 SCALE LABEL INFO'!J$2:J$65,MATCH($A689,'40-15 SCALE LABEL INFO'!$A$2:$A$65,0))),"not found"),IF(G688="not found","not found",IF(G688="","","ditto"))))</f>
        <v/>
      </c>
      <c r="H689" s="772" t="str">
        <f>IF($A689="","",IF(NOT($A689=$A688),IFERROR(IF(INDEX('40-15 SCALE LABEL INFO'!K$2:K$65,MATCH($A689,'40-15 SCALE LABEL INFO'!$A$2:$A$65,0))="","",INDEX('40-15 SCALE LABEL INFO'!K$2:K$65,MATCH($A689,'40-15 SCALE LABEL INFO'!$A$2:$A$65,0))),"not found"),IF(H688="not found","not found",IF(H688="","","ditto"))))</f>
        <v/>
      </c>
    </row>
    <row r="690" spans="1:8" x14ac:dyDescent="0.35">
      <c r="A690" s="699"/>
      <c r="B690" s="768"/>
      <c r="C690" s="768"/>
      <c r="D690" s="768"/>
      <c r="E690" s="775"/>
      <c r="F690" s="778" t="str">
        <f>IF($A690="","",IF(NOT($A690=$A689),IFERROR(IF(INDEX('40-15 SCALE LABEL INFO'!I$2:I$65,MATCH($A690,'40-15 SCALE LABEL INFO'!$A$2:$A$65,0))="","",INDEX('40-15 SCALE LABEL INFO'!I$2:I$65,MATCH($A690,'40-15 SCALE LABEL INFO'!$A$2:$A$65,0))),"not found"),IF(F689="not found","not found",IF(F689="","","ditto"))))</f>
        <v/>
      </c>
      <c r="G690" s="779" t="str">
        <f>IF($A690="","",IF(NOT($A690=$A689),IFERROR(IF(INDEX('40-15 SCALE LABEL INFO'!J$2:J$65,MATCH($A690,'40-15 SCALE LABEL INFO'!$A$2:$A$65,0))="","",INDEX('40-15 SCALE LABEL INFO'!J$2:J$65,MATCH($A690,'40-15 SCALE LABEL INFO'!$A$2:$A$65,0))),"not found"),IF(G689="not found","not found",IF(G689="","","ditto"))))</f>
        <v/>
      </c>
      <c r="H690" s="772" t="str">
        <f>IF($A690="","",IF(NOT($A690=$A689),IFERROR(IF(INDEX('40-15 SCALE LABEL INFO'!K$2:K$65,MATCH($A690,'40-15 SCALE LABEL INFO'!$A$2:$A$65,0))="","",INDEX('40-15 SCALE LABEL INFO'!K$2:K$65,MATCH($A690,'40-15 SCALE LABEL INFO'!$A$2:$A$65,0))),"not found"),IF(H689="not found","not found",IF(H689="","","ditto"))))</f>
        <v/>
      </c>
    </row>
    <row r="691" spans="1:8" x14ac:dyDescent="0.35">
      <c r="A691" s="699"/>
      <c r="B691" s="768"/>
      <c r="C691" s="768"/>
      <c r="D691" s="768"/>
      <c r="E691" s="775"/>
      <c r="F691" s="778" t="str">
        <f>IF($A691="","",IF(NOT($A691=$A690),IFERROR(IF(INDEX('40-15 SCALE LABEL INFO'!I$2:I$65,MATCH($A691,'40-15 SCALE LABEL INFO'!$A$2:$A$65,0))="","",INDEX('40-15 SCALE LABEL INFO'!I$2:I$65,MATCH($A691,'40-15 SCALE LABEL INFO'!$A$2:$A$65,0))),"not found"),IF(F690="not found","not found",IF(F690="","","ditto"))))</f>
        <v/>
      </c>
      <c r="G691" s="779" t="str">
        <f>IF($A691="","",IF(NOT($A691=$A690),IFERROR(IF(INDEX('40-15 SCALE LABEL INFO'!J$2:J$65,MATCH($A691,'40-15 SCALE LABEL INFO'!$A$2:$A$65,0))="","",INDEX('40-15 SCALE LABEL INFO'!J$2:J$65,MATCH($A691,'40-15 SCALE LABEL INFO'!$A$2:$A$65,0))),"not found"),IF(G690="not found","not found",IF(G690="","","ditto"))))</f>
        <v/>
      </c>
      <c r="H691" s="772" t="str">
        <f>IF($A691="","",IF(NOT($A691=$A690),IFERROR(IF(INDEX('40-15 SCALE LABEL INFO'!K$2:K$65,MATCH($A691,'40-15 SCALE LABEL INFO'!$A$2:$A$65,0))="","",INDEX('40-15 SCALE LABEL INFO'!K$2:K$65,MATCH($A691,'40-15 SCALE LABEL INFO'!$A$2:$A$65,0))),"not found"),IF(H690="not found","not found",IF(H690="","","ditto"))))</f>
        <v/>
      </c>
    </row>
    <row r="692" spans="1:8" x14ac:dyDescent="0.35">
      <c r="A692" s="699"/>
      <c r="B692" s="768"/>
      <c r="C692" s="768"/>
      <c r="D692" s="768"/>
      <c r="E692" s="775"/>
      <c r="F692" s="778" t="str">
        <f>IF($A692="","",IF(NOT($A692=$A691),IFERROR(IF(INDEX('40-15 SCALE LABEL INFO'!I$2:I$65,MATCH($A692,'40-15 SCALE LABEL INFO'!$A$2:$A$65,0))="","",INDEX('40-15 SCALE LABEL INFO'!I$2:I$65,MATCH($A692,'40-15 SCALE LABEL INFO'!$A$2:$A$65,0))),"not found"),IF(F691="not found","not found",IF(F691="","","ditto"))))</f>
        <v/>
      </c>
      <c r="G692" s="779" t="str">
        <f>IF($A692="","",IF(NOT($A692=$A691),IFERROR(IF(INDEX('40-15 SCALE LABEL INFO'!J$2:J$65,MATCH($A692,'40-15 SCALE LABEL INFO'!$A$2:$A$65,0))="","",INDEX('40-15 SCALE LABEL INFO'!J$2:J$65,MATCH($A692,'40-15 SCALE LABEL INFO'!$A$2:$A$65,0))),"not found"),IF(G691="not found","not found",IF(G691="","","ditto"))))</f>
        <v/>
      </c>
      <c r="H692" s="772" t="str">
        <f>IF($A692="","",IF(NOT($A692=$A691),IFERROR(IF(INDEX('40-15 SCALE LABEL INFO'!K$2:K$65,MATCH($A692,'40-15 SCALE LABEL INFO'!$A$2:$A$65,0))="","",INDEX('40-15 SCALE LABEL INFO'!K$2:K$65,MATCH($A692,'40-15 SCALE LABEL INFO'!$A$2:$A$65,0))),"not found"),IF(H691="not found","not found",IF(H691="","","ditto"))))</f>
        <v/>
      </c>
    </row>
    <row r="693" spans="1:8" x14ac:dyDescent="0.35">
      <c r="A693" s="699"/>
      <c r="B693" s="768"/>
      <c r="C693" s="768"/>
      <c r="D693" s="768"/>
      <c r="E693" s="775"/>
      <c r="F693" s="778" t="str">
        <f>IF($A693="","",IF(NOT($A693=$A692),IFERROR(IF(INDEX('40-15 SCALE LABEL INFO'!I$2:I$65,MATCH($A693,'40-15 SCALE LABEL INFO'!$A$2:$A$65,0))="","",INDEX('40-15 SCALE LABEL INFO'!I$2:I$65,MATCH($A693,'40-15 SCALE LABEL INFO'!$A$2:$A$65,0))),"not found"),IF(F692="not found","not found",IF(F692="","","ditto"))))</f>
        <v/>
      </c>
      <c r="G693" s="779" t="str">
        <f>IF($A693="","",IF(NOT($A693=$A692),IFERROR(IF(INDEX('40-15 SCALE LABEL INFO'!J$2:J$65,MATCH($A693,'40-15 SCALE LABEL INFO'!$A$2:$A$65,0))="","",INDEX('40-15 SCALE LABEL INFO'!J$2:J$65,MATCH($A693,'40-15 SCALE LABEL INFO'!$A$2:$A$65,0))),"not found"),IF(G692="not found","not found",IF(G692="","","ditto"))))</f>
        <v/>
      </c>
      <c r="H693" s="772" t="str">
        <f>IF($A693="","",IF(NOT($A693=$A692),IFERROR(IF(INDEX('40-15 SCALE LABEL INFO'!K$2:K$65,MATCH($A693,'40-15 SCALE LABEL INFO'!$A$2:$A$65,0))="","",INDEX('40-15 SCALE LABEL INFO'!K$2:K$65,MATCH($A693,'40-15 SCALE LABEL INFO'!$A$2:$A$65,0))),"not found"),IF(H692="not found","not found",IF(H692="","","ditto"))))</f>
        <v/>
      </c>
    </row>
    <row r="694" spans="1:8" x14ac:dyDescent="0.35">
      <c r="A694" s="699"/>
      <c r="B694" s="768"/>
      <c r="C694" s="768"/>
      <c r="D694" s="768"/>
      <c r="E694" s="775"/>
      <c r="F694" s="778" t="str">
        <f>IF($A694="","",IF(NOT($A694=$A693),IFERROR(IF(INDEX('40-15 SCALE LABEL INFO'!I$2:I$65,MATCH($A694,'40-15 SCALE LABEL INFO'!$A$2:$A$65,0))="","",INDEX('40-15 SCALE LABEL INFO'!I$2:I$65,MATCH($A694,'40-15 SCALE LABEL INFO'!$A$2:$A$65,0))),"not found"),IF(F693="not found","not found",IF(F693="","","ditto"))))</f>
        <v/>
      </c>
      <c r="G694" s="779" t="str">
        <f>IF($A694="","",IF(NOT($A694=$A693),IFERROR(IF(INDEX('40-15 SCALE LABEL INFO'!J$2:J$65,MATCH($A694,'40-15 SCALE LABEL INFO'!$A$2:$A$65,0))="","",INDEX('40-15 SCALE LABEL INFO'!J$2:J$65,MATCH($A694,'40-15 SCALE LABEL INFO'!$A$2:$A$65,0))),"not found"),IF(G693="not found","not found",IF(G693="","","ditto"))))</f>
        <v/>
      </c>
      <c r="H694" s="772" t="str">
        <f>IF($A694="","",IF(NOT($A694=$A693),IFERROR(IF(INDEX('40-15 SCALE LABEL INFO'!K$2:K$65,MATCH($A694,'40-15 SCALE LABEL INFO'!$A$2:$A$65,0))="","",INDEX('40-15 SCALE LABEL INFO'!K$2:K$65,MATCH($A694,'40-15 SCALE LABEL INFO'!$A$2:$A$65,0))),"not found"),IF(H693="not found","not found",IF(H693="","","ditto"))))</f>
        <v/>
      </c>
    </row>
    <row r="695" spans="1:8" x14ac:dyDescent="0.35">
      <c r="A695" s="699"/>
      <c r="B695" s="768"/>
      <c r="C695" s="768"/>
      <c r="D695" s="768"/>
      <c r="E695" s="775"/>
      <c r="F695" s="778" t="str">
        <f>IF($A695="","",IF(NOT($A695=$A694),IFERROR(IF(INDEX('40-15 SCALE LABEL INFO'!I$2:I$65,MATCH($A695,'40-15 SCALE LABEL INFO'!$A$2:$A$65,0))="","",INDEX('40-15 SCALE LABEL INFO'!I$2:I$65,MATCH($A695,'40-15 SCALE LABEL INFO'!$A$2:$A$65,0))),"not found"),IF(F694="not found","not found",IF(F694="","","ditto"))))</f>
        <v/>
      </c>
      <c r="G695" s="779" t="str">
        <f>IF($A695="","",IF(NOT($A695=$A694),IFERROR(IF(INDEX('40-15 SCALE LABEL INFO'!J$2:J$65,MATCH($A695,'40-15 SCALE LABEL INFO'!$A$2:$A$65,0))="","",INDEX('40-15 SCALE LABEL INFO'!J$2:J$65,MATCH($A695,'40-15 SCALE LABEL INFO'!$A$2:$A$65,0))),"not found"),IF(G694="not found","not found",IF(G694="","","ditto"))))</f>
        <v/>
      </c>
      <c r="H695" s="772" t="str">
        <f>IF($A695="","",IF(NOT($A695=$A694),IFERROR(IF(INDEX('40-15 SCALE LABEL INFO'!K$2:K$65,MATCH($A695,'40-15 SCALE LABEL INFO'!$A$2:$A$65,0))="","",INDEX('40-15 SCALE LABEL INFO'!K$2:K$65,MATCH($A695,'40-15 SCALE LABEL INFO'!$A$2:$A$65,0))),"not found"),IF(H694="not found","not found",IF(H694="","","ditto"))))</f>
        <v/>
      </c>
    </row>
    <row r="696" spans="1:8" x14ac:dyDescent="0.35">
      <c r="A696" s="699"/>
      <c r="B696" s="768"/>
      <c r="C696" s="768"/>
      <c r="D696" s="768"/>
      <c r="E696" s="775"/>
      <c r="F696" s="778" t="str">
        <f>IF($A696="","",IF(NOT($A696=$A695),IFERROR(IF(INDEX('40-15 SCALE LABEL INFO'!I$2:I$65,MATCH($A696,'40-15 SCALE LABEL INFO'!$A$2:$A$65,0))="","",INDEX('40-15 SCALE LABEL INFO'!I$2:I$65,MATCH($A696,'40-15 SCALE LABEL INFO'!$A$2:$A$65,0))),"not found"),IF(F695="not found","not found",IF(F695="","","ditto"))))</f>
        <v/>
      </c>
      <c r="G696" s="779" t="str">
        <f>IF($A696="","",IF(NOT($A696=$A695),IFERROR(IF(INDEX('40-15 SCALE LABEL INFO'!J$2:J$65,MATCH($A696,'40-15 SCALE LABEL INFO'!$A$2:$A$65,0))="","",INDEX('40-15 SCALE LABEL INFO'!J$2:J$65,MATCH($A696,'40-15 SCALE LABEL INFO'!$A$2:$A$65,0))),"not found"),IF(G695="not found","not found",IF(G695="","","ditto"))))</f>
        <v/>
      </c>
      <c r="H696" s="772" t="str">
        <f>IF($A696="","",IF(NOT($A696=$A695),IFERROR(IF(INDEX('40-15 SCALE LABEL INFO'!K$2:K$65,MATCH($A696,'40-15 SCALE LABEL INFO'!$A$2:$A$65,0))="","",INDEX('40-15 SCALE LABEL INFO'!K$2:K$65,MATCH($A696,'40-15 SCALE LABEL INFO'!$A$2:$A$65,0))),"not found"),IF(H695="not found","not found",IF(H695="","","ditto"))))</f>
        <v/>
      </c>
    </row>
    <row r="697" spans="1:8" x14ac:dyDescent="0.35">
      <c r="A697" s="699"/>
      <c r="B697" s="768"/>
      <c r="C697" s="768"/>
      <c r="D697" s="768"/>
      <c r="E697" s="775"/>
      <c r="F697" s="778" t="str">
        <f>IF($A697="","",IF(NOT($A697=$A696),IFERROR(IF(INDEX('40-15 SCALE LABEL INFO'!I$2:I$65,MATCH($A697,'40-15 SCALE LABEL INFO'!$A$2:$A$65,0))="","",INDEX('40-15 SCALE LABEL INFO'!I$2:I$65,MATCH($A697,'40-15 SCALE LABEL INFO'!$A$2:$A$65,0))),"not found"),IF(F696="not found","not found",IF(F696="","","ditto"))))</f>
        <v/>
      </c>
      <c r="G697" s="779" t="str">
        <f>IF($A697="","",IF(NOT($A697=$A696),IFERROR(IF(INDEX('40-15 SCALE LABEL INFO'!J$2:J$65,MATCH($A697,'40-15 SCALE LABEL INFO'!$A$2:$A$65,0))="","",INDEX('40-15 SCALE LABEL INFO'!J$2:J$65,MATCH($A697,'40-15 SCALE LABEL INFO'!$A$2:$A$65,0))),"not found"),IF(G696="not found","not found",IF(G696="","","ditto"))))</f>
        <v/>
      </c>
      <c r="H697" s="772" t="str">
        <f>IF($A697="","",IF(NOT($A697=$A696),IFERROR(IF(INDEX('40-15 SCALE LABEL INFO'!K$2:K$65,MATCH($A697,'40-15 SCALE LABEL INFO'!$A$2:$A$65,0))="","",INDEX('40-15 SCALE LABEL INFO'!K$2:K$65,MATCH($A697,'40-15 SCALE LABEL INFO'!$A$2:$A$65,0))),"not found"),IF(H696="not found","not found",IF(H696="","","ditto"))))</f>
        <v/>
      </c>
    </row>
    <row r="698" spans="1:8" x14ac:dyDescent="0.35">
      <c r="A698" s="699"/>
      <c r="B698" s="768"/>
      <c r="C698" s="768"/>
      <c r="D698" s="768"/>
      <c r="E698" s="775"/>
      <c r="F698" s="778" t="str">
        <f>IF($A698="","",IF(NOT($A698=$A697),IFERROR(IF(INDEX('40-15 SCALE LABEL INFO'!I$2:I$65,MATCH($A698,'40-15 SCALE LABEL INFO'!$A$2:$A$65,0))="","",INDEX('40-15 SCALE LABEL INFO'!I$2:I$65,MATCH($A698,'40-15 SCALE LABEL INFO'!$A$2:$A$65,0))),"not found"),IF(F697="not found","not found",IF(F697="","","ditto"))))</f>
        <v/>
      </c>
      <c r="G698" s="779" t="str">
        <f>IF($A698="","",IF(NOT($A698=$A697),IFERROR(IF(INDEX('40-15 SCALE LABEL INFO'!J$2:J$65,MATCH($A698,'40-15 SCALE LABEL INFO'!$A$2:$A$65,0))="","",INDEX('40-15 SCALE LABEL INFO'!J$2:J$65,MATCH($A698,'40-15 SCALE LABEL INFO'!$A$2:$A$65,0))),"not found"),IF(G697="not found","not found",IF(G697="","","ditto"))))</f>
        <v/>
      </c>
      <c r="H698" s="772" t="str">
        <f>IF($A698="","",IF(NOT($A698=$A697),IFERROR(IF(INDEX('40-15 SCALE LABEL INFO'!K$2:K$65,MATCH($A698,'40-15 SCALE LABEL INFO'!$A$2:$A$65,0))="","",INDEX('40-15 SCALE LABEL INFO'!K$2:K$65,MATCH($A698,'40-15 SCALE LABEL INFO'!$A$2:$A$65,0))),"not found"),IF(H697="not found","not found",IF(H697="","","ditto"))))</f>
        <v/>
      </c>
    </row>
    <row r="699" spans="1:8" x14ac:dyDescent="0.35">
      <c r="A699" s="699"/>
      <c r="B699" s="768"/>
      <c r="C699" s="768"/>
      <c r="D699" s="768"/>
      <c r="E699" s="775"/>
      <c r="F699" s="778" t="str">
        <f>IF($A699="","",IF(NOT($A699=$A698),IFERROR(IF(INDEX('40-15 SCALE LABEL INFO'!I$2:I$65,MATCH($A699,'40-15 SCALE LABEL INFO'!$A$2:$A$65,0))="","",INDEX('40-15 SCALE LABEL INFO'!I$2:I$65,MATCH($A699,'40-15 SCALE LABEL INFO'!$A$2:$A$65,0))),"not found"),IF(F698="not found","not found",IF(F698="","","ditto"))))</f>
        <v/>
      </c>
      <c r="G699" s="779" t="str">
        <f>IF($A699="","",IF(NOT($A699=$A698),IFERROR(IF(INDEX('40-15 SCALE LABEL INFO'!J$2:J$65,MATCH($A699,'40-15 SCALE LABEL INFO'!$A$2:$A$65,0))="","",INDEX('40-15 SCALE LABEL INFO'!J$2:J$65,MATCH($A699,'40-15 SCALE LABEL INFO'!$A$2:$A$65,0))),"not found"),IF(G698="not found","not found",IF(G698="","","ditto"))))</f>
        <v/>
      </c>
      <c r="H699" s="772" t="str">
        <f>IF($A699="","",IF(NOT($A699=$A698),IFERROR(IF(INDEX('40-15 SCALE LABEL INFO'!K$2:K$65,MATCH($A699,'40-15 SCALE LABEL INFO'!$A$2:$A$65,0))="","",INDEX('40-15 SCALE LABEL INFO'!K$2:K$65,MATCH($A699,'40-15 SCALE LABEL INFO'!$A$2:$A$65,0))),"not found"),IF(H698="not found","not found",IF(H698="","","ditto"))))</f>
        <v/>
      </c>
    </row>
    <row r="700" spans="1:8" x14ac:dyDescent="0.35">
      <c r="A700" s="699"/>
      <c r="B700" s="768"/>
      <c r="C700" s="768"/>
      <c r="D700" s="768"/>
      <c r="E700" s="775"/>
      <c r="F700" s="778" t="str">
        <f>IF($A700="","",IF(NOT($A700=$A699),IFERROR(IF(INDEX('40-15 SCALE LABEL INFO'!I$2:I$65,MATCH($A700,'40-15 SCALE LABEL INFO'!$A$2:$A$65,0))="","",INDEX('40-15 SCALE LABEL INFO'!I$2:I$65,MATCH($A700,'40-15 SCALE LABEL INFO'!$A$2:$A$65,0))),"not found"),IF(F699="not found","not found",IF(F699="","","ditto"))))</f>
        <v/>
      </c>
      <c r="G700" s="779" t="str">
        <f>IF($A700="","",IF(NOT($A700=$A699),IFERROR(IF(INDEX('40-15 SCALE LABEL INFO'!J$2:J$65,MATCH($A700,'40-15 SCALE LABEL INFO'!$A$2:$A$65,0))="","",INDEX('40-15 SCALE LABEL INFO'!J$2:J$65,MATCH($A700,'40-15 SCALE LABEL INFO'!$A$2:$A$65,0))),"not found"),IF(G699="not found","not found",IF(G699="","","ditto"))))</f>
        <v/>
      </c>
      <c r="H700" s="772" t="str">
        <f>IF($A700="","",IF(NOT($A700=$A699),IFERROR(IF(INDEX('40-15 SCALE LABEL INFO'!K$2:K$65,MATCH($A700,'40-15 SCALE LABEL INFO'!$A$2:$A$65,0))="","",INDEX('40-15 SCALE LABEL INFO'!K$2:K$65,MATCH($A700,'40-15 SCALE LABEL INFO'!$A$2:$A$65,0))),"not found"),IF(H699="not found","not found",IF(H699="","","ditto"))))</f>
        <v/>
      </c>
    </row>
    <row r="701" spans="1:8" x14ac:dyDescent="0.35">
      <c r="A701" s="699"/>
      <c r="B701" s="768"/>
      <c r="C701" s="768"/>
      <c r="D701" s="768"/>
      <c r="E701" s="775"/>
      <c r="F701" s="778" t="str">
        <f>IF($A701="","",IF(NOT($A701=$A700),IFERROR(IF(INDEX('40-15 SCALE LABEL INFO'!I$2:I$65,MATCH($A701,'40-15 SCALE LABEL INFO'!$A$2:$A$65,0))="","",INDEX('40-15 SCALE LABEL INFO'!I$2:I$65,MATCH($A701,'40-15 SCALE LABEL INFO'!$A$2:$A$65,0))),"not found"),IF(F700="not found","not found",IF(F700="","","ditto"))))</f>
        <v/>
      </c>
      <c r="G701" s="779" t="str">
        <f>IF($A701="","",IF(NOT($A701=$A700),IFERROR(IF(INDEX('40-15 SCALE LABEL INFO'!J$2:J$65,MATCH($A701,'40-15 SCALE LABEL INFO'!$A$2:$A$65,0))="","",INDEX('40-15 SCALE LABEL INFO'!J$2:J$65,MATCH($A701,'40-15 SCALE LABEL INFO'!$A$2:$A$65,0))),"not found"),IF(G700="not found","not found",IF(G700="","","ditto"))))</f>
        <v/>
      </c>
      <c r="H701" s="772" t="str">
        <f>IF($A701="","",IF(NOT($A701=$A700),IFERROR(IF(INDEX('40-15 SCALE LABEL INFO'!K$2:K$65,MATCH($A701,'40-15 SCALE LABEL INFO'!$A$2:$A$65,0))="","",INDEX('40-15 SCALE LABEL INFO'!K$2:K$65,MATCH($A701,'40-15 SCALE LABEL INFO'!$A$2:$A$65,0))),"not found"),IF(H700="not found","not found",IF(H700="","","ditto"))))</f>
        <v/>
      </c>
    </row>
    <row r="702" spans="1:8" x14ac:dyDescent="0.35">
      <c r="A702" s="699"/>
      <c r="B702" s="768"/>
      <c r="C702" s="768"/>
      <c r="D702" s="768"/>
      <c r="E702" s="775"/>
      <c r="F702" s="778" t="str">
        <f>IF($A702="","",IF(NOT($A702=$A701),IFERROR(IF(INDEX('40-15 SCALE LABEL INFO'!I$2:I$65,MATCH($A702,'40-15 SCALE LABEL INFO'!$A$2:$A$65,0))="","",INDEX('40-15 SCALE LABEL INFO'!I$2:I$65,MATCH($A702,'40-15 SCALE LABEL INFO'!$A$2:$A$65,0))),"not found"),IF(F701="not found","not found",IF(F701="","","ditto"))))</f>
        <v/>
      </c>
      <c r="G702" s="779" t="str">
        <f>IF($A702="","",IF(NOT($A702=$A701),IFERROR(IF(INDEX('40-15 SCALE LABEL INFO'!J$2:J$65,MATCH($A702,'40-15 SCALE LABEL INFO'!$A$2:$A$65,0))="","",INDEX('40-15 SCALE LABEL INFO'!J$2:J$65,MATCH($A702,'40-15 SCALE LABEL INFO'!$A$2:$A$65,0))),"not found"),IF(G701="not found","not found",IF(G701="","","ditto"))))</f>
        <v/>
      </c>
      <c r="H702" s="772" t="str">
        <f>IF($A702="","",IF(NOT($A702=$A701),IFERROR(IF(INDEX('40-15 SCALE LABEL INFO'!K$2:K$65,MATCH($A702,'40-15 SCALE LABEL INFO'!$A$2:$A$65,0))="","",INDEX('40-15 SCALE LABEL INFO'!K$2:K$65,MATCH($A702,'40-15 SCALE LABEL INFO'!$A$2:$A$65,0))),"not found"),IF(H701="not found","not found",IF(H701="","","ditto"))))</f>
        <v/>
      </c>
    </row>
    <row r="703" spans="1:8" x14ac:dyDescent="0.35">
      <c r="A703" s="699"/>
      <c r="B703" s="768"/>
      <c r="C703" s="768"/>
      <c r="D703" s="768"/>
      <c r="E703" s="775"/>
      <c r="F703" s="778" t="str">
        <f>IF($A703="","",IF(NOT($A703=$A702),IFERROR(IF(INDEX('40-15 SCALE LABEL INFO'!I$2:I$65,MATCH($A703,'40-15 SCALE LABEL INFO'!$A$2:$A$65,0))="","",INDEX('40-15 SCALE LABEL INFO'!I$2:I$65,MATCH($A703,'40-15 SCALE LABEL INFO'!$A$2:$A$65,0))),"not found"),IF(F702="not found","not found",IF(F702="","","ditto"))))</f>
        <v/>
      </c>
      <c r="G703" s="779" t="str">
        <f>IF($A703="","",IF(NOT($A703=$A702),IFERROR(IF(INDEX('40-15 SCALE LABEL INFO'!J$2:J$65,MATCH($A703,'40-15 SCALE LABEL INFO'!$A$2:$A$65,0))="","",INDEX('40-15 SCALE LABEL INFO'!J$2:J$65,MATCH($A703,'40-15 SCALE LABEL INFO'!$A$2:$A$65,0))),"not found"),IF(G702="not found","not found",IF(G702="","","ditto"))))</f>
        <v/>
      </c>
      <c r="H703" s="772" t="str">
        <f>IF($A703="","",IF(NOT($A703=$A702),IFERROR(IF(INDEX('40-15 SCALE LABEL INFO'!K$2:K$65,MATCH($A703,'40-15 SCALE LABEL INFO'!$A$2:$A$65,0))="","",INDEX('40-15 SCALE LABEL INFO'!K$2:K$65,MATCH($A703,'40-15 SCALE LABEL INFO'!$A$2:$A$65,0))),"not found"),IF(H702="not found","not found",IF(H702="","","ditto"))))</f>
        <v/>
      </c>
    </row>
    <row r="704" spans="1:8" x14ac:dyDescent="0.35">
      <c r="A704" s="699"/>
      <c r="B704" s="768"/>
      <c r="C704" s="768"/>
      <c r="D704" s="768"/>
      <c r="E704" s="775"/>
      <c r="F704" s="778" t="str">
        <f>IF($A704="","",IF(NOT($A704=$A703),IFERROR(IF(INDEX('40-15 SCALE LABEL INFO'!I$2:I$65,MATCH($A704,'40-15 SCALE LABEL INFO'!$A$2:$A$65,0))="","",INDEX('40-15 SCALE LABEL INFO'!I$2:I$65,MATCH($A704,'40-15 SCALE LABEL INFO'!$A$2:$A$65,0))),"not found"),IF(F703="not found","not found",IF(F703="","","ditto"))))</f>
        <v/>
      </c>
      <c r="G704" s="779" t="str">
        <f>IF($A704="","",IF(NOT($A704=$A703),IFERROR(IF(INDEX('40-15 SCALE LABEL INFO'!J$2:J$65,MATCH($A704,'40-15 SCALE LABEL INFO'!$A$2:$A$65,0))="","",INDEX('40-15 SCALE LABEL INFO'!J$2:J$65,MATCH($A704,'40-15 SCALE LABEL INFO'!$A$2:$A$65,0))),"not found"),IF(G703="not found","not found",IF(G703="","","ditto"))))</f>
        <v/>
      </c>
      <c r="H704" s="772" t="str">
        <f>IF($A704="","",IF(NOT($A704=$A703),IFERROR(IF(INDEX('40-15 SCALE LABEL INFO'!K$2:K$65,MATCH($A704,'40-15 SCALE LABEL INFO'!$A$2:$A$65,0))="","",INDEX('40-15 SCALE LABEL INFO'!K$2:K$65,MATCH($A704,'40-15 SCALE LABEL INFO'!$A$2:$A$65,0))),"not found"),IF(H703="not found","not found",IF(H703="","","ditto"))))</f>
        <v/>
      </c>
    </row>
    <row r="705" spans="1:8" x14ac:dyDescent="0.35">
      <c r="A705" s="699"/>
      <c r="B705" s="768"/>
      <c r="C705" s="768"/>
      <c r="D705" s="768"/>
      <c r="E705" s="775"/>
      <c r="F705" s="778" t="str">
        <f>IF($A705="","",IF(NOT($A705=$A704),IFERROR(IF(INDEX('40-15 SCALE LABEL INFO'!I$2:I$65,MATCH($A705,'40-15 SCALE LABEL INFO'!$A$2:$A$65,0))="","",INDEX('40-15 SCALE LABEL INFO'!I$2:I$65,MATCH($A705,'40-15 SCALE LABEL INFO'!$A$2:$A$65,0))),"not found"),IF(F704="not found","not found",IF(F704="","","ditto"))))</f>
        <v/>
      </c>
      <c r="G705" s="779" t="str">
        <f>IF($A705="","",IF(NOT($A705=$A704),IFERROR(IF(INDEX('40-15 SCALE LABEL INFO'!J$2:J$65,MATCH($A705,'40-15 SCALE LABEL INFO'!$A$2:$A$65,0))="","",INDEX('40-15 SCALE LABEL INFO'!J$2:J$65,MATCH($A705,'40-15 SCALE LABEL INFO'!$A$2:$A$65,0))),"not found"),IF(G704="not found","not found",IF(G704="","","ditto"))))</f>
        <v/>
      </c>
      <c r="H705" s="772" t="str">
        <f>IF($A705="","",IF(NOT($A705=$A704),IFERROR(IF(INDEX('40-15 SCALE LABEL INFO'!K$2:K$65,MATCH($A705,'40-15 SCALE LABEL INFO'!$A$2:$A$65,0))="","",INDEX('40-15 SCALE LABEL INFO'!K$2:K$65,MATCH($A705,'40-15 SCALE LABEL INFO'!$A$2:$A$65,0))),"not found"),IF(H704="not found","not found",IF(H704="","","ditto"))))</f>
        <v/>
      </c>
    </row>
    <row r="706" spans="1:8" x14ac:dyDescent="0.35">
      <c r="A706" s="699"/>
      <c r="B706" s="768"/>
      <c r="C706" s="768"/>
      <c r="D706" s="768"/>
      <c r="E706" s="775"/>
      <c r="F706" s="778" t="str">
        <f>IF($A706="","",IF(NOT($A706=$A705),IFERROR(IF(INDEX('40-15 SCALE LABEL INFO'!I$2:I$65,MATCH($A706,'40-15 SCALE LABEL INFO'!$A$2:$A$65,0))="","",INDEX('40-15 SCALE LABEL INFO'!I$2:I$65,MATCH($A706,'40-15 SCALE LABEL INFO'!$A$2:$A$65,0))),"not found"),IF(F705="not found","not found",IF(F705="","","ditto"))))</f>
        <v/>
      </c>
      <c r="G706" s="779" t="str">
        <f>IF($A706="","",IF(NOT($A706=$A705),IFERROR(IF(INDEX('40-15 SCALE LABEL INFO'!J$2:J$65,MATCH($A706,'40-15 SCALE LABEL INFO'!$A$2:$A$65,0))="","",INDEX('40-15 SCALE LABEL INFO'!J$2:J$65,MATCH($A706,'40-15 SCALE LABEL INFO'!$A$2:$A$65,0))),"not found"),IF(G705="not found","not found",IF(G705="","","ditto"))))</f>
        <v/>
      </c>
      <c r="H706" s="772" t="str">
        <f>IF($A706="","",IF(NOT($A706=$A705),IFERROR(IF(INDEX('40-15 SCALE LABEL INFO'!K$2:K$65,MATCH($A706,'40-15 SCALE LABEL INFO'!$A$2:$A$65,0))="","",INDEX('40-15 SCALE LABEL INFO'!K$2:K$65,MATCH($A706,'40-15 SCALE LABEL INFO'!$A$2:$A$65,0))),"not found"),IF(H705="not found","not found",IF(H705="","","ditto"))))</f>
        <v/>
      </c>
    </row>
    <row r="707" spans="1:8" x14ac:dyDescent="0.35">
      <c r="A707" s="699"/>
      <c r="B707" s="768"/>
      <c r="C707" s="768"/>
      <c r="D707" s="768"/>
      <c r="E707" s="775"/>
      <c r="F707" s="778" t="str">
        <f>IF($A707="","",IF(NOT($A707=$A706),IFERROR(IF(INDEX('40-15 SCALE LABEL INFO'!I$2:I$65,MATCH($A707,'40-15 SCALE LABEL INFO'!$A$2:$A$65,0))="","",INDEX('40-15 SCALE LABEL INFO'!I$2:I$65,MATCH($A707,'40-15 SCALE LABEL INFO'!$A$2:$A$65,0))),"not found"),IF(F706="not found","not found",IF(F706="","","ditto"))))</f>
        <v/>
      </c>
      <c r="G707" s="779" t="str">
        <f>IF($A707="","",IF(NOT($A707=$A706),IFERROR(IF(INDEX('40-15 SCALE LABEL INFO'!J$2:J$65,MATCH($A707,'40-15 SCALE LABEL INFO'!$A$2:$A$65,0))="","",INDEX('40-15 SCALE LABEL INFO'!J$2:J$65,MATCH($A707,'40-15 SCALE LABEL INFO'!$A$2:$A$65,0))),"not found"),IF(G706="not found","not found",IF(G706="","","ditto"))))</f>
        <v/>
      </c>
      <c r="H707" s="772" t="str">
        <f>IF($A707="","",IF(NOT($A707=$A706),IFERROR(IF(INDEX('40-15 SCALE LABEL INFO'!K$2:K$65,MATCH($A707,'40-15 SCALE LABEL INFO'!$A$2:$A$65,0))="","",INDEX('40-15 SCALE LABEL INFO'!K$2:K$65,MATCH($A707,'40-15 SCALE LABEL INFO'!$A$2:$A$65,0))),"not found"),IF(H706="not found","not found",IF(H706="","","ditto"))))</f>
        <v/>
      </c>
    </row>
    <row r="708" spans="1:8" x14ac:dyDescent="0.35">
      <c r="A708" s="699"/>
      <c r="B708" s="768"/>
      <c r="C708" s="768"/>
      <c r="D708" s="768"/>
      <c r="E708" s="775"/>
      <c r="F708" s="778" t="str">
        <f>IF($A708="","",IF(NOT($A708=$A707),IFERROR(IF(INDEX('40-15 SCALE LABEL INFO'!I$2:I$65,MATCH($A708,'40-15 SCALE LABEL INFO'!$A$2:$A$65,0))="","",INDEX('40-15 SCALE LABEL INFO'!I$2:I$65,MATCH($A708,'40-15 SCALE LABEL INFO'!$A$2:$A$65,0))),"not found"),IF(F707="not found","not found",IF(F707="","","ditto"))))</f>
        <v/>
      </c>
      <c r="G708" s="779" t="str">
        <f>IF($A708="","",IF(NOT($A708=$A707),IFERROR(IF(INDEX('40-15 SCALE LABEL INFO'!J$2:J$65,MATCH($A708,'40-15 SCALE LABEL INFO'!$A$2:$A$65,0))="","",INDEX('40-15 SCALE LABEL INFO'!J$2:J$65,MATCH($A708,'40-15 SCALE LABEL INFO'!$A$2:$A$65,0))),"not found"),IF(G707="not found","not found",IF(G707="","","ditto"))))</f>
        <v/>
      </c>
      <c r="H708" s="772" t="str">
        <f>IF($A708="","",IF(NOT($A708=$A707),IFERROR(IF(INDEX('40-15 SCALE LABEL INFO'!K$2:K$65,MATCH($A708,'40-15 SCALE LABEL INFO'!$A$2:$A$65,0))="","",INDEX('40-15 SCALE LABEL INFO'!K$2:K$65,MATCH($A708,'40-15 SCALE LABEL INFO'!$A$2:$A$65,0))),"not found"),IF(H707="not found","not found",IF(H707="","","ditto"))))</f>
        <v/>
      </c>
    </row>
    <row r="709" spans="1:8" x14ac:dyDescent="0.35">
      <c r="A709" s="699"/>
      <c r="B709" s="768"/>
      <c r="C709" s="768"/>
      <c r="D709" s="768"/>
      <c r="E709" s="775"/>
      <c r="F709" s="778" t="str">
        <f>IF($A709="","",IF(NOT($A709=$A708),IFERROR(IF(INDEX('40-15 SCALE LABEL INFO'!I$2:I$65,MATCH($A709,'40-15 SCALE LABEL INFO'!$A$2:$A$65,0))="","",INDEX('40-15 SCALE LABEL INFO'!I$2:I$65,MATCH($A709,'40-15 SCALE LABEL INFO'!$A$2:$A$65,0))),"not found"),IF(F708="not found","not found",IF(F708="","","ditto"))))</f>
        <v/>
      </c>
      <c r="G709" s="779" t="str">
        <f>IF($A709="","",IF(NOT($A709=$A708),IFERROR(IF(INDEX('40-15 SCALE LABEL INFO'!J$2:J$65,MATCH($A709,'40-15 SCALE LABEL INFO'!$A$2:$A$65,0))="","",INDEX('40-15 SCALE LABEL INFO'!J$2:J$65,MATCH($A709,'40-15 SCALE LABEL INFO'!$A$2:$A$65,0))),"not found"),IF(G708="not found","not found",IF(G708="","","ditto"))))</f>
        <v/>
      </c>
      <c r="H709" s="772" t="str">
        <f>IF($A709="","",IF(NOT($A709=$A708),IFERROR(IF(INDEX('40-15 SCALE LABEL INFO'!K$2:K$65,MATCH($A709,'40-15 SCALE LABEL INFO'!$A$2:$A$65,0))="","",INDEX('40-15 SCALE LABEL INFO'!K$2:K$65,MATCH($A709,'40-15 SCALE LABEL INFO'!$A$2:$A$65,0))),"not found"),IF(H708="not found","not found",IF(H708="","","ditto"))))</f>
        <v/>
      </c>
    </row>
    <row r="710" spans="1:8" x14ac:dyDescent="0.35">
      <c r="A710" s="699"/>
      <c r="B710" s="768"/>
      <c r="C710" s="768"/>
      <c r="D710" s="768"/>
      <c r="E710" s="775"/>
      <c r="F710" s="778" t="str">
        <f>IF($A710="","",IF(NOT($A710=$A709),IFERROR(IF(INDEX('40-15 SCALE LABEL INFO'!I$2:I$65,MATCH($A710,'40-15 SCALE LABEL INFO'!$A$2:$A$65,0))="","",INDEX('40-15 SCALE LABEL INFO'!I$2:I$65,MATCH($A710,'40-15 SCALE LABEL INFO'!$A$2:$A$65,0))),"not found"),IF(F709="not found","not found",IF(F709="","","ditto"))))</f>
        <v/>
      </c>
      <c r="G710" s="779" t="str">
        <f>IF($A710="","",IF(NOT($A710=$A709),IFERROR(IF(INDEX('40-15 SCALE LABEL INFO'!J$2:J$65,MATCH($A710,'40-15 SCALE LABEL INFO'!$A$2:$A$65,0))="","",INDEX('40-15 SCALE LABEL INFO'!J$2:J$65,MATCH($A710,'40-15 SCALE LABEL INFO'!$A$2:$A$65,0))),"not found"),IF(G709="not found","not found",IF(G709="","","ditto"))))</f>
        <v/>
      </c>
      <c r="H710" s="772" t="str">
        <f>IF($A710="","",IF(NOT($A710=$A709),IFERROR(IF(INDEX('40-15 SCALE LABEL INFO'!K$2:K$65,MATCH($A710,'40-15 SCALE LABEL INFO'!$A$2:$A$65,0))="","",INDEX('40-15 SCALE LABEL INFO'!K$2:K$65,MATCH($A710,'40-15 SCALE LABEL INFO'!$A$2:$A$65,0))),"not found"),IF(H709="not found","not found",IF(H709="","","ditto"))))</f>
        <v/>
      </c>
    </row>
    <row r="711" spans="1:8" x14ac:dyDescent="0.35">
      <c r="A711" s="699"/>
      <c r="B711" s="768"/>
      <c r="C711" s="768"/>
      <c r="D711" s="768"/>
      <c r="E711" s="775"/>
      <c r="F711" s="778" t="str">
        <f>IF($A711="","",IF(NOT($A711=$A710),IFERROR(IF(INDEX('40-15 SCALE LABEL INFO'!I$2:I$65,MATCH($A711,'40-15 SCALE LABEL INFO'!$A$2:$A$65,0))="","",INDEX('40-15 SCALE LABEL INFO'!I$2:I$65,MATCH($A711,'40-15 SCALE LABEL INFO'!$A$2:$A$65,0))),"not found"),IF(F710="not found","not found",IF(F710="","","ditto"))))</f>
        <v/>
      </c>
      <c r="G711" s="779" t="str">
        <f>IF($A711="","",IF(NOT($A711=$A710),IFERROR(IF(INDEX('40-15 SCALE LABEL INFO'!J$2:J$65,MATCH($A711,'40-15 SCALE LABEL INFO'!$A$2:$A$65,0))="","",INDEX('40-15 SCALE LABEL INFO'!J$2:J$65,MATCH($A711,'40-15 SCALE LABEL INFO'!$A$2:$A$65,0))),"not found"),IF(G710="not found","not found",IF(G710="","","ditto"))))</f>
        <v/>
      </c>
      <c r="H711" s="772" t="str">
        <f>IF($A711="","",IF(NOT($A711=$A710),IFERROR(IF(INDEX('40-15 SCALE LABEL INFO'!K$2:K$65,MATCH($A711,'40-15 SCALE LABEL INFO'!$A$2:$A$65,0))="","",INDEX('40-15 SCALE LABEL INFO'!K$2:K$65,MATCH($A711,'40-15 SCALE LABEL INFO'!$A$2:$A$65,0))),"not found"),IF(H710="not found","not found",IF(H710="","","ditto"))))</f>
        <v/>
      </c>
    </row>
    <row r="712" spans="1:8" x14ac:dyDescent="0.35">
      <c r="A712" s="699"/>
      <c r="B712" s="768"/>
      <c r="C712" s="768"/>
      <c r="D712" s="768"/>
      <c r="E712" s="775"/>
      <c r="F712" s="778" t="str">
        <f>IF($A712="","",IF(NOT($A712=$A711),IFERROR(IF(INDEX('40-15 SCALE LABEL INFO'!I$2:I$65,MATCH($A712,'40-15 SCALE LABEL INFO'!$A$2:$A$65,0))="","",INDEX('40-15 SCALE LABEL INFO'!I$2:I$65,MATCH($A712,'40-15 SCALE LABEL INFO'!$A$2:$A$65,0))),"not found"),IF(F711="not found","not found",IF(F711="","","ditto"))))</f>
        <v/>
      </c>
      <c r="G712" s="779" t="str">
        <f>IF($A712="","",IF(NOT($A712=$A711),IFERROR(IF(INDEX('40-15 SCALE LABEL INFO'!J$2:J$65,MATCH($A712,'40-15 SCALE LABEL INFO'!$A$2:$A$65,0))="","",INDEX('40-15 SCALE LABEL INFO'!J$2:J$65,MATCH($A712,'40-15 SCALE LABEL INFO'!$A$2:$A$65,0))),"not found"),IF(G711="not found","not found",IF(G711="","","ditto"))))</f>
        <v/>
      </c>
      <c r="H712" s="772" t="str">
        <f>IF($A712="","",IF(NOT($A712=$A711),IFERROR(IF(INDEX('40-15 SCALE LABEL INFO'!K$2:K$65,MATCH($A712,'40-15 SCALE LABEL INFO'!$A$2:$A$65,0))="","",INDEX('40-15 SCALE LABEL INFO'!K$2:K$65,MATCH($A712,'40-15 SCALE LABEL INFO'!$A$2:$A$65,0))),"not found"),IF(H711="not found","not found",IF(H711="","","ditto"))))</f>
        <v/>
      </c>
    </row>
    <row r="713" spans="1:8" x14ac:dyDescent="0.35">
      <c r="A713" s="699"/>
      <c r="B713" s="768"/>
      <c r="C713" s="768"/>
      <c r="D713" s="768"/>
      <c r="E713" s="775"/>
      <c r="F713" s="778" t="str">
        <f>IF($A713="","",IF(NOT($A713=$A712),IFERROR(IF(INDEX('40-15 SCALE LABEL INFO'!I$2:I$65,MATCH($A713,'40-15 SCALE LABEL INFO'!$A$2:$A$65,0))="","",INDEX('40-15 SCALE LABEL INFO'!I$2:I$65,MATCH($A713,'40-15 SCALE LABEL INFO'!$A$2:$A$65,0))),"not found"),IF(F712="not found","not found",IF(F712="","","ditto"))))</f>
        <v/>
      </c>
      <c r="G713" s="779" t="str">
        <f>IF($A713="","",IF(NOT($A713=$A712),IFERROR(IF(INDEX('40-15 SCALE LABEL INFO'!J$2:J$65,MATCH($A713,'40-15 SCALE LABEL INFO'!$A$2:$A$65,0))="","",INDEX('40-15 SCALE LABEL INFO'!J$2:J$65,MATCH($A713,'40-15 SCALE LABEL INFO'!$A$2:$A$65,0))),"not found"),IF(G712="not found","not found",IF(G712="","","ditto"))))</f>
        <v/>
      </c>
      <c r="H713" s="772" t="str">
        <f>IF($A713="","",IF(NOT($A713=$A712),IFERROR(IF(INDEX('40-15 SCALE LABEL INFO'!K$2:K$65,MATCH($A713,'40-15 SCALE LABEL INFO'!$A$2:$A$65,0))="","",INDEX('40-15 SCALE LABEL INFO'!K$2:K$65,MATCH($A713,'40-15 SCALE LABEL INFO'!$A$2:$A$65,0))),"not found"),IF(H712="not found","not found",IF(H712="","","ditto"))))</f>
        <v/>
      </c>
    </row>
    <row r="714" spans="1:8" x14ac:dyDescent="0.35">
      <c r="A714" s="699"/>
      <c r="B714" s="768"/>
      <c r="C714" s="768"/>
      <c r="D714" s="768"/>
      <c r="E714" s="775"/>
      <c r="F714" s="778" t="str">
        <f>IF($A714="","",IF(NOT($A714=$A713),IFERROR(IF(INDEX('40-15 SCALE LABEL INFO'!I$2:I$65,MATCH($A714,'40-15 SCALE LABEL INFO'!$A$2:$A$65,0))="","",INDEX('40-15 SCALE LABEL INFO'!I$2:I$65,MATCH($A714,'40-15 SCALE LABEL INFO'!$A$2:$A$65,0))),"not found"),IF(F713="not found","not found",IF(F713="","","ditto"))))</f>
        <v/>
      </c>
      <c r="G714" s="779" t="str">
        <f>IF($A714="","",IF(NOT($A714=$A713),IFERROR(IF(INDEX('40-15 SCALE LABEL INFO'!J$2:J$65,MATCH($A714,'40-15 SCALE LABEL INFO'!$A$2:$A$65,0))="","",INDEX('40-15 SCALE LABEL INFO'!J$2:J$65,MATCH($A714,'40-15 SCALE LABEL INFO'!$A$2:$A$65,0))),"not found"),IF(G713="not found","not found",IF(G713="","","ditto"))))</f>
        <v/>
      </c>
      <c r="H714" s="772" t="str">
        <f>IF($A714="","",IF(NOT($A714=$A713),IFERROR(IF(INDEX('40-15 SCALE LABEL INFO'!K$2:K$65,MATCH($A714,'40-15 SCALE LABEL INFO'!$A$2:$A$65,0))="","",INDEX('40-15 SCALE LABEL INFO'!K$2:K$65,MATCH($A714,'40-15 SCALE LABEL INFO'!$A$2:$A$65,0))),"not found"),IF(H713="not found","not found",IF(H713="","","ditto"))))</f>
        <v/>
      </c>
    </row>
    <row r="715" spans="1:8" x14ac:dyDescent="0.35">
      <c r="A715" s="699"/>
      <c r="B715" s="768"/>
      <c r="C715" s="768"/>
      <c r="D715" s="768"/>
      <c r="E715" s="775"/>
      <c r="F715" s="778" t="str">
        <f>IF($A715="","",IF(NOT($A715=$A714),IFERROR(IF(INDEX('40-15 SCALE LABEL INFO'!I$2:I$65,MATCH($A715,'40-15 SCALE LABEL INFO'!$A$2:$A$65,0))="","",INDEX('40-15 SCALE LABEL INFO'!I$2:I$65,MATCH($A715,'40-15 SCALE LABEL INFO'!$A$2:$A$65,0))),"not found"),IF(F714="not found","not found",IF(F714="","","ditto"))))</f>
        <v/>
      </c>
      <c r="G715" s="779" t="str">
        <f>IF($A715="","",IF(NOT($A715=$A714),IFERROR(IF(INDEX('40-15 SCALE LABEL INFO'!J$2:J$65,MATCH($A715,'40-15 SCALE LABEL INFO'!$A$2:$A$65,0))="","",INDEX('40-15 SCALE LABEL INFO'!J$2:J$65,MATCH($A715,'40-15 SCALE LABEL INFO'!$A$2:$A$65,0))),"not found"),IF(G714="not found","not found",IF(G714="","","ditto"))))</f>
        <v/>
      </c>
      <c r="H715" s="772" t="str">
        <f>IF($A715="","",IF(NOT($A715=$A714),IFERROR(IF(INDEX('40-15 SCALE LABEL INFO'!K$2:K$65,MATCH($A715,'40-15 SCALE LABEL INFO'!$A$2:$A$65,0))="","",INDEX('40-15 SCALE LABEL INFO'!K$2:K$65,MATCH($A715,'40-15 SCALE LABEL INFO'!$A$2:$A$65,0))),"not found"),IF(H714="not found","not found",IF(H714="","","ditto"))))</f>
        <v/>
      </c>
    </row>
    <row r="716" spans="1:8" x14ac:dyDescent="0.35">
      <c r="A716" s="699"/>
      <c r="B716" s="768"/>
      <c r="C716" s="768"/>
      <c r="D716" s="768"/>
      <c r="E716" s="775"/>
      <c r="F716" s="778" t="str">
        <f>IF($A716="","",IF(NOT($A716=$A715),IFERROR(IF(INDEX('40-15 SCALE LABEL INFO'!I$2:I$65,MATCH($A716,'40-15 SCALE LABEL INFO'!$A$2:$A$65,0))="","",INDEX('40-15 SCALE LABEL INFO'!I$2:I$65,MATCH($A716,'40-15 SCALE LABEL INFO'!$A$2:$A$65,0))),"not found"),IF(F715="not found","not found",IF(F715="","","ditto"))))</f>
        <v/>
      </c>
      <c r="G716" s="779" t="str">
        <f>IF($A716="","",IF(NOT($A716=$A715),IFERROR(IF(INDEX('40-15 SCALE LABEL INFO'!J$2:J$65,MATCH($A716,'40-15 SCALE LABEL INFO'!$A$2:$A$65,0))="","",INDEX('40-15 SCALE LABEL INFO'!J$2:J$65,MATCH($A716,'40-15 SCALE LABEL INFO'!$A$2:$A$65,0))),"not found"),IF(G715="not found","not found",IF(G715="","","ditto"))))</f>
        <v/>
      </c>
      <c r="H716" s="772" t="str">
        <f>IF($A716="","",IF(NOT($A716=$A715),IFERROR(IF(INDEX('40-15 SCALE LABEL INFO'!K$2:K$65,MATCH($A716,'40-15 SCALE LABEL INFO'!$A$2:$A$65,0))="","",INDEX('40-15 SCALE LABEL INFO'!K$2:K$65,MATCH($A716,'40-15 SCALE LABEL INFO'!$A$2:$A$65,0))),"not found"),IF(H715="not found","not found",IF(H715="","","ditto"))))</f>
        <v/>
      </c>
    </row>
    <row r="717" spans="1:8" x14ac:dyDescent="0.35">
      <c r="A717" s="699"/>
      <c r="B717" s="768"/>
      <c r="C717" s="768"/>
      <c r="D717" s="768"/>
      <c r="E717" s="775"/>
      <c r="F717" s="778" t="str">
        <f>IF($A717="","",IF(NOT($A717=$A716),IFERROR(IF(INDEX('40-15 SCALE LABEL INFO'!I$2:I$65,MATCH($A717,'40-15 SCALE LABEL INFO'!$A$2:$A$65,0))="","",INDEX('40-15 SCALE LABEL INFO'!I$2:I$65,MATCH($A717,'40-15 SCALE LABEL INFO'!$A$2:$A$65,0))),"not found"),IF(F716="not found","not found",IF(F716="","","ditto"))))</f>
        <v/>
      </c>
      <c r="G717" s="779" t="str">
        <f>IF($A717="","",IF(NOT($A717=$A716),IFERROR(IF(INDEX('40-15 SCALE LABEL INFO'!J$2:J$65,MATCH($A717,'40-15 SCALE LABEL INFO'!$A$2:$A$65,0))="","",INDEX('40-15 SCALE LABEL INFO'!J$2:J$65,MATCH($A717,'40-15 SCALE LABEL INFO'!$A$2:$A$65,0))),"not found"),IF(G716="not found","not found",IF(G716="","","ditto"))))</f>
        <v/>
      </c>
      <c r="H717" s="772" t="str">
        <f>IF($A717="","",IF(NOT($A717=$A716),IFERROR(IF(INDEX('40-15 SCALE LABEL INFO'!K$2:K$65,MATCH($A717,'40-15 SCALE LABEL INFO'!$A$2:$A$65,0))="","",INDEX('40-15 SCALE LABEL INFO'!K$2:K$65,MATCH($A717,'40-15 SCALE LABEL INFO'!$A$2:$A$65,0))),"not found"),IF(H716="not found","not found",IF(H716="","","ditto"))))</f>
        <v/>
      </c>
    </row>
    <row r="718" spans="1:8" x14ac:dyDescent="0.35">
      <c r="A718" s="699"/>
      <c r="B718" s="768"/>
      <c r="C718" s="768"/>
      <c r="D718" s="768"/>
      <c r="E718" s="775"/>
      <c r="F718" s="778" t="str">
        <f>IF($A718="","",IF(NOT($A718=$A717),IFERROR(IF(INDEX('40-15 SCALE LABEL INFO'!I$2:I$65,MATCH($A718,'40-15 SCALE LABEL INFO'!$A$2:$A$65,0))="","",INDEX('40-15 SCALE LABEL INFO'!I$2:I$65,MATCH($A718,'40-15 SCALE LABEL INFO'!$A$2:$A$65,0))),"not found"),IF(F717="not found","not found",IF(F717="","","ditto"))))</f>
        <v/>
      </c>
      <c r="G718" s="779" t="str">
        <f>IF($A718="","",IF(NOT($A718=$A717),IFERROR(IF(INDEX('40-15 SCALE LABEL INFO'!J$2:J$65,MATCH($A718,'40-15 SCALE LABEL INFO'!$A$2:$A$65,0))="","",INDEX('40-15 SCALE LABEL INFO'!J$2:J$65,MATCH($A718,'40-15 SCALE LABEL INFO'!$A$2:$A$65,0))),"not found"),IF(G717="not found","not found",IF(G717="","","ditto"))))</f>
        <v/>
      </c>
      <c r="H718" s="772" t="str">
        <f>IF($A718="","",IF(NOT($A718=$A717),IFERROR(IF(INDEX('40-15 SCALE LABEL INFO'!K$2:K$65,MATCH($A718,'40-15 SCALE LABEL INFO'!$A$2:$A$65,0))="","",INDEX('40-15 SCALE LABEL INFO'!K$2:K$65,MATCH($A718,'40-15 SCALE LABEL INFO'!$A$2:$A$65,0))),"not found"),IF(H717="not found","not found",IF(H717="","","ditto"))))</f>
        <v/>
      </c>
    </row>
    <row r="719" spans="1:8" x14ac:dyDescent="0.35">
      <c r="A719" s="699"/>
      <c r="B719" s="768"/>
      <c r="C719" s="768"/>
      <c r="D719" s="768"/>
      <c r="E719" s="775"/>
      <c r="F719" s="778" t="str">
        <f>IF($A719="","",IF(NOT($A719=$A718),IFERROR(IF(INDEX('40-15 SCALE LABEL INFO'!I$2:I$65,MATCH($A719,'40-15 SCALE LABEL INFO'!$A$2:$A$65,0))="","",INDEX('40-15 SCALE LABEL INFO'!I$2:I$65,MATCH($A719,'40-15 SCALE LABEL INFO'!$A$2:$A$65,0))),"not found"),IF(F718="not found","not found",IF(F718="","","ditto"))))</f>
        <v/>
      </c>
      <c r="G719" s="779" t="str">
        <f>IF($A719="","",IF(NOT($A719=$A718),IFERROR(IF(INDEX('40-15 SCALE LABEL INFO'!J$2:J$65,MATCH($A719,'40-15 SCALE LABEL INFO'!$A$2:$A$65,0))="","",INDEX('40-15 SCALE LABEL INFO'!J$2:J$65,MATCH($A719,'40-15 SCALE LABEL INFO'!$A$2:$A$65,0))),"not found"),IF(G718="not found","not found",IF(G718="","","ditto"))))</f>
        <v/>
      </c>
      <c r="H719" s="772" t="str">
        <f>IF($A719="","",IF(NOT($A719=$A718),IFERROR(IF(INDEX('40-15 SCALE LABEL INFO'!K$2:K$65,MATCH($A719,'40-15 SCALE LABEL INFO'!$A$2:$A$65,0))="","",INDEX('40-15 SCALE LABEL INFO'!K$2:K$65,MATCH($A719,'40-15 SCALE LABEL INFO'!$A$2:$A$65,0))),"not found"),IF(H718="not found","not found",IF(H718="","","ditto"))))</f>
        <v/>
      </c>
    </row>
    <row r="720" spans="1:8" x14ac:dyDescent="0.35">
      <c r="A720" s="699"/>
      <c r="B720" s="768"/>
      <c r="C720" s="768"/>
      <c r="D720" s="768"/>
      <c r="E720" s="775"/>
      <c r="F720" s="778" t="str">
        <f>IF($A720="","",IF(NOT($A720=$A719),IFERROR(IF(INDEX('40-15 SCALE LABEL INFO'!I$2:I$65,MATCH($A720,'40-15 SCALE LABEL INFO'!$A$2:$A$65,0))="","",INDEX('40-15 SCALE LABEL INFO'!I$2:I$65,MATCH($A720,'40-15 SCALE LABEL INFO'!$A$2:$A$65,0))),"not found"),IF(F719="not found","not found",IF(F719="","","ditto"))))</f>
        <v/>
      </c>
      <c r="G720" s="779" t="str">
        <f>IF($A720="","",IF(NOT($A720=$A719),IFERROR(IF(INDEX('40-15 SCALE LABEL INFO'!J$2:J$65,MATCH($A720,'40-15 SCALE LABEL INFO'!$A$2:$A$65,0))="","",INDEX('40-15 SCALE LABEL INFO'!J$2:J$65,MATCH($A720,'40-15 SCALE LABEL INFO'!$A$2:$A$65,0))),"not found"),IF(G719="not found","not found",IF(G719="","","ditto"))))</f>
        <v/>
      </c>
      <c r="H720" s="772" t="str">
        <f>IF($A720="","",IF(NOT($A720=$A719),IFERROR(IF(INDEX('40-15 SCALE LABEL INFO'!K$2:K$65,MATCH($A720,'40-15 SCALE LABEL INFO'!$A$2:$A$65,0))="","",INDEX('40-15 SCALE LABEL INFO'!K$2:K$65,MATCH($A720,'40-15 SCALE LABEL INFO'!$A$2:$A$65,0))),"not found"),IF(H719="not found","not found",IF(H719="","","ditto"))))</f>
        <v/>
      </c>
    </row>
    <row r="721" spans="1:8" x14ac:dyDescent="0.35">
      <c r="A721" s="699"/>
      <c r="B721" s="768"/>
      <c r="C721" s="768"/>
      <c r="D721" s="768"/>
      <c r="E721" s="775"/>
      <c r="F721" s="778" t="str">
        <f>IF($A721="","",IF(NOT($A721=$A720),IFERROR(IF(INDEX('40-15 SCALE LABEL INFO'!I$2:I$65,MATCH($A721,'40-15 SCALE LABEL INFO'!$A$2:$A$65,0))="","",INDEX('40-15 SCALE LABEL INFO'!I$2:I$65,MATCH($A721,'40-15 SCALE LABEL INFO'!$A$2:$A$65,0))),"not found"),IF(F720="not found","not found",IF(F720="","","ditto"))))</f>
        <v/>
      </c>
      <c r="G721" s="779" t="str">
        <f>IF($A721="","",IF(NOT($A721=$A720),IFERROR(IF(INDEX('40-15 SCALE LABEL INFO'!J$2:J$65,MATCH($A721,'40-15 SCALE LABEL INFO'!$A$2:$A$65,0))="","",INDEX('40-15 SCALE LABEL INFO'!J$2:J$65,MATCH($A721,'40-15 SCALE LABEL INFO'!$A$2:$A$65,0))),"not found"),IF(G720="not found","not found",IF(G720="","","ditto"))))</f>
        <v/>
      </c>
      <c r="H721" s="772" t="str">
        <f>IF($A721="","",IF(NOT($A721=$A720),IFERROR(IF(INDEX('40-15 SCALE LABEL INFO'!K$2:K$65,MATCH($A721,'40-15 SCALE LABEL INFO'!$A$2:$A$65,0))="","",INDEX('40-15 SCALE LABEL INFO'!K$2:K$65,MATCH($A721,'40-15 SCALE LABEL INFO'!$A$2:$A$65,0))),"not found"),IF(H720="not found","not found",IF(H720="","","ditto"))))</f>
        <v/>
      </c>
    </row>
    <row r="722" spans="1:8" x14ac:dyDescent="0.35">
      <c r="A722" s="699"/>
      <c r="B722" s="768"/>
      <c r="C722" s="768"/>
      <c r="D722" s="768"/>
      <c r="E722" s="775"/>
      <c r="F722" s="778" t="str">
        <f>IF($A722="","",IF(NOT($A722=$A721),IFERROR(IF(INDEX('40-15 SCALE LABEL INFO'!I$2:I$65,MATCH($A722,'40-15 SCALE LABEL INFO'!$A$2:$A$65,0))="","",INDEX('40-15 SCALE LABEL INFO'!I$2:I$65,MATCH($A722,'40-15 SCALE LABEL INFO'!$A$2:$A$65,0))),"not found"),IF(F721="not found","not found",IF(F721="","","ditto"))))</f>
        <v/>
      </c>
      <c r="G722" s="779" t="str">
        <f>IF($A722="","",IF(NOT($A722=$A721),IFERROR(IF(INDEX('40-15 SCALE LABEL INFO'!J$2:J$65,MATCH($A722,'40-15 SCALE LABEL INFO'!$A$2:$A$65,0))="","",INDEX('40-15 SCALE LABEL INFO'!J$2:J$65,MATCH($A722,'40-15 SCALE LABEL INFO'!$A$2:$A$65,0))),"not found"),IF(G721="not found","not found",IF(G721="","","ditto"))))</f>
        <v/>
      </c>
      <c r="H722" s="772" t="str">
        <f>IF($A722="","",IF(NOT($A722=$A721),IFERROR(IF(INDEX('40-15 SCALE LABEL INFO'!K$2:K$65,MATCH($A722,'40-15 SCALE LABEL INFO'!$A$2:$A$65,0))="","",INDEX('40-15 SCALE LABEL INFO'!K$2:K$65,MATCH($A722,'40-15 SCALE LABEL INFO'!$A$2:$A$65,0))),"not found"),IF(H721="not found","not found",IF(H721="","","ditto"))))</f>
        <v/>
      </c>
    </row>
    <row r="723" spans="1:8" x14ac:dyDescent="0.35">
      <c r="A723" s="699"/>
      <c r="B723" s="768"/>
      <c r="C723" s="768"/>
      <c r="D723" s="768"/>
      <c r="E723" s="775"/>
      <c r="F723" s="778" t="str">
        <f>IF($A723="","",IF(NOT($A723=$A722),IFERROR(IF(INDEX('40-15 SCALE LABEL INFO'!I$2:I$65,MATCH($A723,'40-15 SCALE LABEL INFO'!$A$2:$A$65,0))="","",INDEX('40-15 SCALE LABEL INFO'!I$2:I$65,MATCH($A723,'40-15 SCALE LABEL INFO'!$A$2:$A$65,0))),"not found"),IF(F722="not found","not found",IF(F722="","","ditto"))))</f>
        <v/>
      </c>
      <c r="G723" s="779" t="str">
        <f>IF($A723="","",IF(NOT($A723=$A722),IFERROR(IF(INDEX('40-15 SCALE LABEL INFO'!J$2:J$65,MATCH($A723,'40-15 SCALE LABEL INFO'!$A$2:$A$65,0))="","",INDEX('40-15 SCALE LABEL INFO'!J$2:J$65,MATCH($A723,'40-15 SCALE LABEL INFO'!$A$2:$A$65,0))),"not found"),IF(G722="not found","not found",IF(G722="","","ditto"))))</f>
        <v/>
      </c>
      <c r="H723" s="772" t="str">
        <f>IF($A723="","",IF(NOT($A723=$A722),IFERROR(IF(INDEX('40-15 SCALE LABEL INFO'!K$2:K$65,MATCH($A723,'40-15 SCALE LABEL INFO'!$A$2:$A$65,0))="","",INDEX('40-15 SCALE LABEL INFO'!K$2:K$65,MATCH($A723,'40-15 SCALE LABEL INFO'!$A$2:$A$65,0))),"not found"),IF(H722="not found","not found",IF(H722="","","ditto"))))</f>
        <v/>
      </c>
    </row>
    <row r="724" spans="1:8" x14ac:dyDescent="0.35">
      <c r="A724" s="699"/>
      <c r="B724" s="768"/>
      <c r="C724" s="768"/>
      <c r="D724" s="768"/>
      <c r="E724" s="775"/>
      <c r="F724" s="778" t="str">
        <f>IF($A724="","",IF(NOT($A724=$A723),IFERROR(IF(INDEX('40-15 SCALE LABEL INFO'!I$2:I$65,MATCH($A724,'40-15 SCALE LABEL INFO'!$A$2:$A$65,0))="","",INDEX('40-15 SCALE LABEL INFO'!I$2:I$65,MATCH($A724,'40-15 SCALE LABEL INFO'!$A$2:$A$65,0))),"not found"),IF(F723="not found","not found",IF(F723="","","ditto"))))</f>
        <v/>
      </c>
      <c r="G724" s="779" t="str">
        <f>IF($A724="","",IF(NOT($A724=$A723),IFERROR(IF(INDEX('40-15 SCALE LABEL INFO'!J$2:J$65,MATCH($A724,'40-15 SCALE LABEL INFO'!$A$2:$A$65,0))="","",INDEX('40-15 SCALE LABEL INFO'!J$2:J$65,MATCH($A724,'40-15 SCALE LABEL INFO'!$A$2:$A$65,0))),"not found"),IF(G723="not found","not found",IF(G723="","","ditto"))))</f>
        <v/>
      </c>
      <c r="H724" s="772" t="str">
        <f>IF($A724="","",IF(NOT($A724=$A723),IFERROR(IF(INDEX('40-15 SCALE LABEL INFO'!K$2:K$65,MATCH($A724,'40-15 SCALE LABEL INFO'!$A$2:$A$65,0))="","",INDEX('40-15 SCALE LABEL INFO'!K$2:K$65,MATCH($A724,'40-15 SCALE LABEL INFO'!$A$2:$A$65,0))),"not found"),IF(H723="not found","not found",IF(H723="","","ditto"))))</f>
        <v/>
      </c>
    </row>
    <row r="725" spans="1:8" x14ac:dyDescent="0.35">
      <c r="A725" s="699"/>
      <c r="B725" s="768"/>
      <c r="C725" s="768"/>
      <c r="D725" s="768"/>
      <c r="E725" s="775"/>
      <c r="F725" s="778" t="str">
        <f>IF($A725="","",IF(NOT($A725=$A724),IFERROR(IF(INDEX('40-15 SCALE LABEL INFO'!I$2:I$65,MATCH($A725,'40-15 SCALE LABEL INFO'!$A$2:$A$65,0))="","",INDEX('40-15 SCALE LABEL INFO'!I$2:I$65,MATCH($A725,'40-15 SCALE LABEL INFO'!$A$2:$A$65,0))),"not found"),IF(F724="not found","not found",IF(F724="","","ditto"))))</f>
        <v/>
      </c>
      <c r="G725" s="779" t="str">
        <f>IF($A725="","",IF(NOT($A725=$A724),IFERROR(IF(INDEX('40-15 SCALE LABEL INFO'!J$2:J$65,MATCH($A725,'40-15 SCALE LABEL INFO'!$A$2:$A$65,0))="","",INDEX('40-15 SCALE LABEL INFO'!J$2:J$65,MATCH($A725,'40-15 SCALE LABEL INFO'!$A$2:$A$65,0))),"not found"),IF(G724="not found","not found",IF(G724="","","ditto"))))</f>
        <v/>
      </c>
      <c r="H725" s="772" t="str">
        <f>IF($A725="","",IF(NOT($A725=$A724),IFERROR(IF(INDEX('40-15 SCALE LABEL INFO'!K$2:K$65,MATCH($A725,'40-15 SCALE LABEL INFO'!$A$2:$A$65,0))="","",INDEX('40-15 SCALE LABEL INFO'!K$2:K$65,MATCH($A725,'40-15 SCALE LABEL INFO'!$A$2:$A$65,0))),"not found"),IF(H724="not found","not found",IF(H724="","","ditto"))))</f>
        <v/>
      </c>
    </row>
    <row r="726" spans="1:8" x14ac:dyDescent="0.35">
      <c r="A726" s="699"/>
      <c r="B726" s="768"/>
      <c r="C726" s="768"/>
      <c r="D726" s="768"/>
      <c r="E726" s="775"/>
      <c r="F726" s="778" t="str">
        <f>IF($A726="","",IF(NOT($A726=$A725),IFERROR(IF(INDEX('40-15 SCALE LABEL INFO'!I$2:I$65,MATCH($A726,'40-15 SCALE LABEL INFO'!$A$2:$A$65,0))="","",INDEX('40-15 SCALE LABEL INFO'!I$2:I$65,MATCH($A726,'40-15 SCALE LABEL INFO'!$A$2:$A$65,0))),"not found"),IF(F725="not found","not found",IF(F725="","","ditto"))))</f>
        <v/>
      </c>
      <c r="G726" s="779" t="str">
        <f>IF($A726="","",IF(NOT($A726=$A725),IFERROR(IF(INDEX('40-15 SCALE LABEL INFO'!J$2:J$65,MATCH($A726,'40-15 SCALE LABEL INFO'!$A$2:$A$65,0))="","",INDEX('40-15 SCALE LABEL INFO'!J$2:J$65,MATCH($A726,'40-15 SCALE LABEL INFO'!$A$2:$A$65,0))),"not found"),IF(G725="not found","not found",IF(G725="","","ditto"))))</f>
        <v/>
      </c>
      <c r="H726" s="772" t="str">
        <f>IF($A726="","",IF(NOT($A726=$A725),IFERROR(IF(INDEX('40-15 SCALE LABEL INFO'!K$2:K$65,MATCH($A726,'40-15 SCALE LABEL INFO'!$A$2:$A$65,0))="","",INDEX('40-15 SCALE LABEL INFO'!K$2:K$65,MATCH($A726,'40-15 SCALE LABEL INFO'!$A$2:$A$65,0))),"not found"),IF(H725="not found","not found",IF(H725="","","ditto"))))</f>
        <v/>
      </c>
    </row>
    <row r="727" spans="1:8" x14ac:dyDescent="0.35">
      <c r="A727" s="699"/>
      <c r="B727" s="768"/>
      <c r="C727" s="768"/>
      <c r="D727" s="768"/>
      <c r="E727" s="775"/>
      <c r="F727" s="778" t="str">
        <f>IF($A727="","",IF(NOT($A727=$A726),IFERROR(IF(INDEX('40-15 SCALE LABEL INFO'!I$2:I$65,MATCH($A727,'40-15 SCALE LABEL INFO'!$A$2:$A$65,0))="","",INDEX('40-15 SCALE LABEL INFO'!I$2:I$65,MATCH($A727,'40-15 SCALE LABEL INFO'!$A$2:$A$65,0))),"not found"),IF(F726="not found","not found",IF(F726="","","ditto"))))</f>
        <v/>
      </c>
      <c r="G727" s="779" t="str">
        <f>IF($A727="","",IF(NOT($A727=$A726),IFERROR(IF(INDEX('40-15 SCALE LABEL INFO'!J$2:J$65,MATCH($A727,'40-15 SCALE LABEL INFO'!$A$2:$A$65,0))="","",INDEX('40-15 SCALE LABEL INFO'!J$2:J$65,MATCH($A727,'40-15 SCALE LABEL INFO'!$A$2:$A$65,0))),"not found"),IF(G726="not found","not found",IF(G726="","","ditto"))))</f>
        <v/>
      </c>
      <c r="H727" s="772" t="str">
        <f>IF($A727="","",IF(NOT($A727=$A726),IFERROR(IF(INDEX('40-15 SCALE LABEL INFO'!K$2:K$65,MATCH($A727,'40-15 SCALE LABEL INFO'!$A$2:$A$65,0))="","",INDEX('40-15 SCALE LABEL INFO'!K$2:K$65,MATCH($A727,'40-15 SCALE LABEL INFO'!$A$2:$A$65,0))),"not found"),IF(H726="not found","not found",IF(H726="","","ditto"))))</f>
        <v/>
      </c>
    </row>
    <row r="728" spans="1:8" x14ac:dyDescent="0.35">
      <c r="A728" s="699"/>
      <c r="B728" s="768"/>
      <c r="C728" s="768"/>
      <c r="D728" s="768"/>
      <c r="E728" s="775"/>
      <c r="F728" s="778" t="str">
        <f>IF($A728="","",IF(NOT($A728=$A727),IFERROR(IF(INDEX('40-15 SCALE LABEL INFO'!I$2:I$65,MATCH($A728,'40-15 SCALE LABEL INFO'!$A$2:$A$65,0))="","",INDEX('40-15 SCALE LABEL INFO'!I$2:I$65,MATCH($A728,'40-15 SCALE LABEL INFO'!$A$2:$A$65,0))),"not found"),IF(F727="not found","not found",IF(F727="","","ditto"))))</f>
        <v/>
      </c>
      <c r="G728" s="779" t="str">
        <f>IF($A728="","",IF(NOT($A728=$A727),IFERROR(IF(INDEX('40-15 SCALE LABEL INFO'!J$2:J$65,MATCH($A728,'40-15 SCALE LABEL INFO'!$A$2:$A$65,0))="","",INDEX('40-15 SCALE LABEL INFO'!J$2:J$65,MATCH($A728,'40-15 SCALE LABEL INFO'!$A$2:$A$65,0))),"not found"),IF(G727="not found","not found",IF(G727="","","ditto"))))</f>
        <v/>
      </c>
      <c r="H728" s="772" t="str">
        <f>IF($A728="","",IF(NOT($A728=$A727),IFERROR(IF(INDEX('40-15 SCALE LABEL INFO'!K$2:K$65,MATCH($A728,'40-15 SCALE LABEL INFO'!$A$2:$A$65,0))="","",INDEX('40-15 SCALE LABEL INFO'!K$2:K$65,MATCH($A728,'40-15 SCALE LABEL INFO'!$A$2:$A$65,0))),"not found"),IF(H727="not found","not found",IF(H727="","","ditto"))))</f>
        <v/>
      </c>
    </row>
    <row r="729" spans="1:8" x14ac:dyDescent="0.35">
      <c r="A729" s="699"/>
      <c r="B729" s="768"/>
      <c r="C729" s="768"/>
      <c r="D729" s="768"/>
      <c r="E729" s="775"/>
      <c r="F729" s="778" t="str">
        <f>IF($A729="","",IF(NOT($A729=$A728),IFERROR(IF(INDEX('40-15 SCALE LABEL INFO'!I$2:I$65,MATCH($A729,'40-15 SCALE LABEL INFO'!$A$2:$A$65,0))="","",INDEX('40-15 SCALE LABEL INFO'!I$2:I$65,MATCH($A729,'40-15 SCALE LABEL INFO'!$A$2:$A$65,0))),"not found"),IF(F728="not found","not found",IF(F728="","","ditto"))))</f>
        <v/>
      </c>
      <c r="G729" s="779" t="str">
        <f>IF($A729="","",IF(NOT($A729=$A728),IFERROR(IF(INDEX('40-15 SCALE LABEL INFO'!J$2:J$65,MATCH($A729,'40-15 SCALE LABEL INFO'!$A$2:$A$65,0))="","",INDEX('40-15 SCALE LABEL INFO'!J$2:J$65,MATCH($A729,'40-15 SCALE LABEL INFO'!$A$2:$A$65,0))),"not found"),IF(G728="not found","not found",IF(G728="","","ditto"))))</f>
        <v/>
      </c>
      <c r="H729" s="772" t="str">
        <f>IF($A729="","",IF(NOT($A729=$A728),IFERROR(IF(INDEX('40-15 SCALE LABEL INFO'!K$2:K$65,MATCH($A729,'40-15 SCALE LABEL INFO'!$A$2:$A$65,0))="","",INDEX('40-15 SCALE LABEL INFO'!K$2:K$65,MATCH($A729,'40-15 SCALE LABEL INFO'!$A$2:$A$65,0))),"not found"),IF(H728="not found","not found",IF(H728="","","ditto"))))</f>
        <v/>
      </c>
    </row>
    <row r="730" spans="1:8" x14ac:dyDescent="0.35">
      <c r="A730" s="699"/>
      <c r="B730" s="768"/>
      <c r="C730" s="768"/>
      <c r="D730" s="768"/>
      <c r="E730" s="775"/>
      <c r="F730" s="778" t="str">
        <f>IF($A730="","",IF(NOT($A730=$A729),IFERROR(IF(INDEX('40-15 SCALE LABEL INFO'!I$2:I$65,MATCH($A730,'40-15 SCALE LABEL INFO'!$A$2:$A$65,0))="","",INDEX('40-15 SCALE LABEL INFO'!I$2:I$65,MATCH($A730,'40-15 SCALE LABEL INFO'!$A$2:$A$65,0))),"not found"),IF(F729="not found","not found",IF(F729="","","ditto"))))</f>
        <v/>
      </c>
      <c r="G730" s="779" t="str">
        <f>IF($A730="","",IF(NOT($A730=$A729),IFERROR(IF(INDEX('40-15 SCALE LABEL INFO'!J$2:J$65,MATCH($A730,'40-15 SCALE LABEL INFO'!$A$2:$A$65,0))="","",INDEX('40-15 SCALE LABEL INFO'!J$2:J$65,MATCH($A730,'40-15 SCALE LABEL INFO'!$A$2:$A$65,0))),"not found"),IF(G729="not found","not found",IF(G729="","","ditto"))))</f>
        <v/>
      </c>
      <c r="H730" s="772" t="str">
        <f>IF($A730="","",IF(NOT($A730=$A729),IFERROR(IF(INDEX('40-15 SCALE LABEL INFO'!K$2:K$65,MATCH($A730,'40-15 SCALE LABEL INFO'!$A$2:$A$65,0))="","",INDEX('40-15 SCALE LABEL INFO'!K$2:K$65,MATCH($A730,'40-15 SCALE LABEL INFO'!$A$2:$A$65,0))),"not found"),IF(H729="not found","not found",IF(H729="","","ditto"))))</f>
        <v/>
      </c>
    </row>
    <row r="731" spans="1:8" x14ac:dyDescent="0.35">
      <c r="A731" s="699"/>
      <c r="B731" s="768"/>
      <c r="C731" s="768"/>
      <c r="D731" s="768"/>
      <c r="E731" s="775"/>
      <c r="F731" s="778" t="str">
        <f>IF($A731="","",IF(NOT($A731=$A730),IFERROR(IF(INDEX('40-15 SCALE LABEL INFO'!I$2:I$65,MATCH($A731,'40-15 SCALE LABEL INFO'!$A$2:$A$65,0))="","",INDEX('40-15 SCALE LABEL INFO'!I$2:I$65,MATCH($A731,'40-15 SCALE LABEL INFO'!$A$2:$A$65,0))),"not found"),IF(F730="not found","not found",IF(F730="","","ditto"))))</f>
        <v/>
      </c>
      <c r="G731" s="779" t="str">
        <f>IF($A731="","",IF(NOT($A731=$A730),IFERROR(IF(INDEX('40-15 SCALE LABEL INFO'!J$2:J$65,MATCH($A731,'40-15 SCALE LABEL INFO'!$A$2:$A$65,0))="","",INDEX('40-15 SCALE LABEL INFO'!J$2:J$65,MATCH($A731,'40-15 SCALE LABEL INFO'!$A$2:$A$65,0))),"not found"),IF(G730="not found","not found",IF(G730="","","ditto"))))</f>
        <v/>
      </c>
      <c r="H731" s="772" t="str">
        <f>IF($A731="","",IF(NOT($A731=$A730),IFERROR(IF(INDEX('40-15 SCALE LABEL INFO'!K$2:K$65,MATCH($A731,'40-15 SCALE LABEL INFO'!$A$2:$A$65,0))="","",INDEX('40-15 SCALE LABEL INFO'!K$2:K$65,MATCH($A731,'40-15 SCALE LABEL INFO'!$A$2:$A$65,0))),"not found"),IF(H730="not found","not found",IF(H730="","","ditto"))))</f>
        <v/>
      </c>
    </row>
    <row r="732" spans="1:8" x14ac:dyDescent="0.35">
      <c r="A732" s="699"/>
      <c r="B732" s="768"/>
      <c r="C732" s="768"/>
      <c r="D732" s="768"/>
      <c r="E732" s="775"/>
      <c r="F732" s="778" t="str">
        <f>IF($A732="","",IF(NOT($A732=$A731),IFERROR(IF(INDEX('40-15 SCALE LABEL INFO'!I$2:I$65,MATCH($A732,'40-15 SCALE LABEL INFO'!$A$2:$A$65,0))="","",INDEX('40-15 SCALE LABEL INFO'!I$2:I$65,MATCH($A732,'40-15 SCALE LABEL INFO'!$A$2:$A$65,0))),"not found"),IF(F731="not found","not found",IF(F731="","","ditto"))))</f>
        <v/>
      </c>
      <c r="G732" s="779" t="str">
        <f>IF($A732="","",IF(NOT($A732=$A731),IFERROR(IF(INDEX('40-15 SCALE LABEL INFO'!J$2:J$65,MATCH($A732,'40-15 SCALE LABEL INFO'!$A$2:$A$65,0))="","",INDEX('40-15 SCALE LABEL INFO'!J$2:J$65,MATCH($A732,'40-15 SCALE LABEL INFO'!$A$2:$A$65,0))),"not found"),IF(G731="not found","not found",IF(G731="","","ditto"))))</f>
        <v/>
      </c>
      <c r="H732" s="772" t="str">
        <f>IF($A732="","",IF(NOT($A732=$A731),IFERROR(IF(INDEX('40-15 SCALE LABEL INFO'!K$2:K$65,MATCH($A732,'40-15 SCALE LABEL INFO'!$A$2:$A$65,0))="","",INDEX('40-15 SCALE LABEL INFO'!K$2:K$65,MATCH($A732,'40-15 SCALE LABEL INFO'!$A$2:$A$65,0))),"not found"),IF(H731="not found","not found",IF(H731="","","ditto"))))</f>
        <v/>
      </c>
    </row>
    <row r="733" spans="1:8" x14ac:dyDescent="0.35">
      <c r="A733" s="699"/>
      <c r="B733" s="768"/>
      <c r="C733" s="768"/>
      <c r="D733" s="768"/>
      <c r="E733" s="775"/>
      <c r="F733" s="778" t="str">
        <f>IF($A733="","",IF(NOT($A733=$A732),IFERROR(IF(INDEX('40-15 SCALE LABEL INFO'!I$2:I$65,MATCH($A733,'40-15 SCALE LABEL INFO'!$A$2:$A$65,0))="","",INDEX('40-15 SCALE LABEL INFO'!I$2:I$65,MATCH($A733,'40-15 SCALE LABEL INFO'!$A$2:$A$65,0))),"not found"),IF(F732="not found","not found",IF(F732="","","ditto"))))</f>
        <v/>
      </c>
      <c r="G733" s="779" t="str">
        <f>IF($A733="","",IF(NOT($A733=$A732),IFERROR(IF(INDEX('40-15 SCALE LABEL INFO'!J$2:J$65,MATCH($A733,'40-15 SCALE LABEL INFO'!$A$2:$A$65,0))="","",INDEX('40-15 SCALE LABEL INFO'!J$2:J$65,MATCH($A733,'40-15 SCALE LABEL INFO'!$A$2:$A$65,0))),"not found"),IF(G732="not found","not found",IF(G732="","","ditto"))))</f>
        <v/>
      </c>
      <c r="H733" s="772" t="str">
        <f>IF($A733="","",IF(NOT($A733=$A732),IFERROR(IF(INDEX('40-15 SCALE LABEL INFO'!K$2:K$65,MATCH($A733,'40-15 SCALE LABEL INFO'!$A$2:$A$65,0))="","",INDEX('40-15 SCALE LABEL INFO'!K$2:K$65,MATCH($A733,'40-15 SCALE LABEL INFO'!$A$2:$A$65,0))),"not found"),IF(H732="not found","not found",IF(H732="","","ditto"))))</f>
        <v/>
      </c>
    </row>
    <row r="734" spans="1:8" x14ac:dyDescent="0.35">
      <c r="A734" s="699"/>
      <c r="B734" s="768"/>
      <c r="C734" s="768"/>
      <c r="D734" s="768"/>
      <c r="E734" s="775"/>
      <c r="F734" s="778" t="str">
        <f>IF($A734="","",IF(NOT($A734=$A733),IFERROR(IF(INDEX('40-15 SCALE LABEL INFO'!I$2:I$65,MATCH($A734,'40-15 SCALE LABEL INFO'!$A$2:$A$65,0))="","",INDEX('40-15 SCALE LABEL INFO'!I$2:I$65,MATCH($A734,'40-15 SCALE LABEL INFO'!$A$2:$A$65,0))),"not found"),IF(F733="not found","not found",IF(F733="","","ditto"))))</f>
        <v/>
      </c>
      <c r="G734" s="779" t="str">
        <f>IF($A734="","",IF(NOT($A734=$A733),IFERROR(IF(INDEX('40-15 SCALE LABEL INFO'!J$2:J$65,MATCH($A734,'40-15 SCALE LABEL INFO'!$A$2:$A$65,0))="","",INDEX('40-15 SCALE LABEL INFO'!J$2:J$65,MATCH($A734,'40-15 SCALE LABEL INFO'!$A$2:$A$65,0))),"not found"),IF(G733="not found","not found",IF(G733="","","ditto"))))</f>
        <v/>
      </c>
      <c r="H734" s="772" t="str">
        <f>IF($A734="","",IF(NOT($A734=$A733),IFERROR(IF(INDEX('40-15 SCALE LABEL INFO'!K$2:K$65,MATCH($A734,'40-15 SCALE LABEL INFO'!$A$2:$A$65,0))="","",INDEX('40-15 SCALE LABEL INFO'!K$2:K$65,MATCH($A734,'40-15 SCALE LABEL INFO'!$A$2:$A$65,0))),"not found"),IF(H733="not found","not found",IF(H733="","","ditto"))))</f>
        <v/>
      </c>
    </row>
    <row r="735" spans="1:8" x14ac:dyDescent="0.35">
      <c r="A735" s="699"/>
      <c r="B735" s="768"/>
      <c r="C735" s="768"/>
      <c r="D735" s="768"/>
      <c r="E735" s="775"/>
      <c r="F735" s="778" t="str">
        <f>IF($A735="","",IF(NOT($A735=$A734),IFERROR(IF(INDEX('40-15 SCALE LABEL INFO'!I$2:I$65,MATCH($A735,'40-15 SCALE LABEL INFO'!$A$2:$A$65,0))="","",INDEX('40-15 SCALE LABEL INFO'!I$2:I$65,MATCH($A735,'40-15 SCALE LABEL INFO'!$A$2:$A$65,0))),"not found"),IF(F734="not found","not found",IF(F734="","","ditto"))))</f>
        <v/>
      </c>
      <c r="G735" s="779" t="str">
        <f>IF($A735="","",IF(NOT($A735=$A734),IFERROR(IF(INDEX('40-15 SCALE LABEL INFO'!J$2:J$65,MATCH($A735,'40-15 SCALE LABEL INFO'!$A$2:$A$65,0))="","",INDEX('40-15 SCALE LABEL INFO'!J$2:J$65,MATCH($A735,'40-15 SCALE LABEL INFO'!$A$2:$A$65,0))),"not found"),IF(G734="not found","not found",IF(G734="","","ditto"))))</f>
        <v/>
      </c>
      <c r="H735" s="772" t="str">
        <f>IF($A735="","",IF(NOT($A735=$A734),IFERROR(IF(INDEX('40-15 SCALE LABEL INFO'!K$2:K$65,MATCH($A735,'40-15 SCALE LABEL INFO'!$A$2:$A$65,0))="","",INDEX('40-15 SCALE LABEL INFO'!K$2:K$65,MATCH($A735,'40-15 SCALE LABEL INFO'!$A$2:$A$65,0))),"not found"),IF(H734="not found","not found",IF(H734="","","ditto"))))</f>
        <v/>
      </c>
    </row>
    <row r="736" spans="1:8" x14ac:dyDescent="0.35">
      <c r="A736" s="699"/>
      <c r="B736" s="768"/>
      <c r="C736" s="768"/>
      <c r="D736" s="768"/>
      <c r="E736" s="775"/>
      <c r="F736" s="778" t="str">
        <f>IF($A736="","",IF(NOT($A736=$A735),IFERROR(IF(INDEX('40-15 SCALE LABEL INFO'!I$2:I$65,MATCH($A736,'40-15 SCALE LABEL INFO'!$A$2:$A$65,0))="","",INDEX('40-15 SCALE LABEL INFO'!I$2:I$65,MATCH($A736,'40-15 SCALE LABEL INFO'!$A$2:$A$65,0))),"not found"),IF(F735="not found","not found",IF(F735="","","ditto"))))</f>
        <v/>
      </c>
      <c r="G736" s="779" t="str">
        <f>IF($A736="","",IF(NOT($A736=$A735),IFERROR(IF(INDEX('40-15 SCALE LABEL INFO'!J$2:J$65,MATCH($A736,'40-15 SCALE LABEL INFO'!$A$2:$A$65,0))="","",INDEX('40-15 SCALE LABEL INFO'!J$2:J$65,MATCH($A736,'40-15 SCALE LABEL INFO'!$A$2:$A$65,0))),"not found"),IF(G735="not found","not found",IF(G735="","","ditto"))))</f>
        <v/>
      </c>
      <c r="H736" s="772" t="str">
        <f>IF($A736="","",IF(NOT($A736=$A735),IFERROR(IF(INDEX('40-15 SCALE LABEL INFO'!K$2:K$65,MATCH($A736,'40-15 SCALE LABEL INFO'!$A$2:$A$65,0))="","",INDEX('40-15 SCALE LABEL INFO'!K$2:K$65,MATCH($A736,'40-15 SCALE LABEL INFO'!$A$2:$A$65,0))),"not found"),IF(H735="not found","not found",IF(H735="","","ditto"))))</f>
        <v/>
      </c>
    </row>
    <row r="737" spans="1:8" x14ac:dyDescent="0.35">
      <c r="A737" s="699"/>
      <c r="B737" s="768"/>
      <c r="C737" s="768"/>
      <c r="D737" s="768"/>
      <c r="E737" s="775"/>
      <c r="F737" s="778" t="str">
        <f>IF($A737="","",IF(NOT($A737=$A736),IFERROR(IF(INDEX('40-15 SCALE LABEL INFO'!I$2:I$65,MATCH($A737,'40-15 SCALE LABEL INFO'!$A$2:$A$65,0))="","",INDEX('40-15 SCALE LABEL INFO'!I$2:I$65,MATCH($A737,'40-15 SCALE LABEL INFO'!$A$2:$A$65,0))),"not found"),IF(F736="not found","not found",IF(F736="","","ditto"))))</f>
        <v/>
      </c>
      <c r="G737" s="779" t="str">
        <f>IF($A737="","",IF(NOT($A737=$A736),IFERROR(IF(INDEX('40-15 SCALE LABEL INFO'!J$2:J$65,MATCH($A737,'40-15 SCALE LABEL INFO'!$A$2:$A$65,0))="","",INDEX('40-15 SCALE LABEL INFO'!J$2:J$65,MATCH($A737,'40-15 SCALE LABEL INFO'!$A$2:$A$65,0))),"not found"),IF(G736="not found","not found",IF(G736="","","ditto"))))</f>
        <v/>
      </c>
      <c r="H737" s="772" t="str">
        <f>IF($A737="","",IF(NOT($A737=$A736),IFERROR(IF(INDEX('40-15 SCALE LABEL INFO'!K$2:K$65,MATCH($A737,'40-15 SCALE LABEL INFO'!$A$2:$A$65,0))="","",INDEX('40-15 SCALE LABEL INFO'!K$2:K$65,MATCH($A737,'40-15 SCALE LABEL INFO'!$A$2:$A$65,0))),"not found"),IF(H736="not found","not found",IF(H736="","","ditto"))))</f>
        <v/>
      </c>
    </row>
    <row r="738" spans="1:8" x14ac:dyDescent="0.35">
      <c r="A738" s="699"/>
      <c r="B738" s="768"/>
      <c r="C738" s="768"/>
      <c r="D738" s="768"/>
      <c r="E738" s="775"/>
      <c r="F738" s="778" t="str">
        <f>IF($A738="","",IF(NOT($A738=$A737),IFERROR(IF(INDEX('40-15 SCALE LABEL INFO'!I$2:I$65,MATCH($A738,'40-15 SCALE LABEL INFO'!$A$2:$A$65,0))="","",INDEX('40-15 SCALE LABEL INFO'!I$2:I$65,MATCH($A738,'40-15 SCALE LABEL INFO'!$A$2:$A$65,0))),"not found"),IF(F737="not found","not found",IF(F737="","","ditto"))))</f>
        <v/>
      </c>
      <c r="G738" s="779" t="str">
        <f>IF($A738="","",IF(NOT($A738=$A737),IFERROR(IF(INDEX('40-15 SCALE LABEL INFO'!J$2:J$65,MATCH($A738,'40-15 SCALE LABEL INFO'!$A$2:$A$65,0))="","",INDEX('40-15 SCALE LABEL INFO'!J$2:J$65,MATCH($A738,'40-15 SCALE LABEL INFO'!$A$2:$A$65,0))),"not found"),IF(G737="not found","not found",IF(G737="","","ditto"))))</f>
        <v/>
      </c>
      <c r="H738" s="772" t="str">
        <f>IF($A738="","",IF(NOT($A738=$A737),IFERROR(IF(INDEX('40-15 SCALE LABEL INFO'!K$2:K$65,MATCH($A738,'40-15 SCALE LABEL INFO'!$A$2:$A$65,0))="","",INDEX('40-15 SCALE LABEL INFO'!K$2:K$65,MATCH($A738,'40-15 SCALE LABEL INFO'!$A$2:$A$65,0))),"not found"),IF(H737="not found","not found",IF(H737="","","ditto"))))</f>
        <v/>
      </c>
    </row>
    <row r="739" spans="1:8" x14ac:dyDescent="0.35">
      <c r="A739" s="699"/>
      <c r="B739" s="768"/>
      <c r="C739" s="768"/>
      <c r="D739" s="768"/>
      <c r="E739" s="775"/>
      <c r="F739" s="778" t="str">
        <f>IF($A739="","",IF(NOT($A739=$A738),IFERROR(IF(INDEX('40-15 SCALE LABEL INFO'!I$2:I$65,MATCH($A739,'40-15 SCALE LABEL INFO'!$A$2:$A$65,0))="","",INDEX('40-15 SCALE LABEL INFO'!I$2:I$65,MATCH($A739,'40-15 SCALE LABEL INFO'!$A$2:$A$65,0))),"not found"),IF(F738="not found","not found",IF(F738="","","ditto"))))</f>
        <v/>
      </c>
      <c r="G739" s="779" t="str">
        <f>IF($A739="","",IF(NOT($A739=$A738),IFERROR(IF(INDEX('40-15 SCALE LABEL INFO'!J$2:J$65,MATCH($A739,'40-15 SCALE LABEL INFO'!$A$2:$A$65,0))="","",INDEX('40-15 SCALE LABEL INFO'!J$2:J$65,MATCH($A739,'40-15 SCALE LABEL INFO'!$A$2:$A$65,0))),"not found"),IF(G738="not found","not found",IF(G738="","","ditto"))))</f>
        <v/>
      </c>
      <c r="H739" s="772" t="str">
        <f>IF($A739="","",IF(NOT($A739=$A738),IFERROR(IF(INDEX('40-15 SCALE LABEL INFO'!K$2:K$65,MATCH($A739,'40-15 SCALE LABEL INFO'!$A$2:$A$65,0))="","",INDEX('40-15 SCALE LABEL INFO'!K$2:K$65,MATCH($A739,'40-15 SCALE LABEL INFO'!$A$2:$A$65,0))),"not found"),IF(H738="not found","not found",IF(H738="","","ditto"))))</f>
        <v/>
      </c>
    </row>
    <row r="740" spans="1:8" x14ac:dyDescent="0.35">
      <c r="A740" s="699"/>
      <c r="B740" s="768"/>
      <c r="C740" s="768"/>
      <c r="D740" s="768"/>
      <c r="E740" s="775"/>
      <c r="F740" s="778" t="str">
        <f>IF($A740="","",IF(NOT($A740=$A739),IFERROR(IF(INDEX('40-15 SCALE LABEL INFO'!I$2:I$65,MATCH($A740,'40-15 SCALE LABEL INFO'!$A$2:$A$65,0))="","",INDEX('40-15 SCALE LABEL INFO'!I$2:I$65,MATCH($A740,'40-15 SCALE LABEL INFO'!$A$2:$A$65,0))),"not found"),IF(F739="not found","not found",IF(F739="","","ditto"))))</f>
        <v/>
      </c>
      <c r="G740" s="779" t="str">
        <f>IF($A740="","",IF(NOT($A740=$A739),IFERROR(IF(INDEX('40-15 SCALE LABEL INFO'!J$2:J$65,MATCH($A740,'40-15 SCALE LABEL INFO'!$A$2:$A$65,0))="","",INDEX('40-15 SCALE LABEL INFO'!J$2:J$65,MATCH($A740,'40-15 SCALE LABEL INFO'!$A$2:$A$65,0))),"not found"),IF(G739="not found","not found",IF(G739="","","ditto"))))</f>
        <v/>
      </c>
      <c r="H740" s="772" t="str">
        <f>IF($A740="","",IF(NOT($A740=$A739),IFERROR(IF(INDEX('40-15 SCALE LABEL INFO'!K$2:K$65,MATCH($A740,'40-15 SCALE LABEL INFO'!$A$2:$A$65,0))="","",INDEX('40-15 SCALE LABEL INFO'!K$2:K$65,MATCH($A740,'40-15 SCALE LABEL INFO'!$A$2:$A$65,0))),"not found"),IF(H739="not found","not found",IF(H739="","","ditto"))))</f>
        <v/>
      </c>
    </row>
    <row r="741" spans="1:8" x14ac:dyDescent="0.35">
      <c r="A741" s="699"/>
      <c r="B741" s="768"/>
      <c r="C741" s="768"/>
      <c r="D741" s="768"/>
      <c r="E741" s="775"/>
      <c r="F741" s="778" t="str">
        <f>IF($A741="","",IF(NOT($A741=$A740),IFERROR(IF(INDEX('40-15 SCALE LABEL INFO'!I$2:I$65,MATCH($A741,'40-15 SCALE LABEL INFO'!$A$2:$A$65,0))="","",INDEX('40-15 SCALE LABEL INFO'!I$2:I$65,MATCH($A741,'40-15 SCALE LABEL INFO'!$A$2:$A$65,0))),"not found"),IF(F740="not found","not found",IF(F740="","","ditto"))))</f>
        <v/>
      </c>
      <c r="G741" s="779" t="str">
        <f>IF($A741="","",IF(NOT($A741=$A740),IFERROR(IF(INDEX('40-15 SCALE LABEL INFO'!J$2:J$65,MATCH($A741,'40-15 SCALE LABEL INFO'!$A$2:$A$65,0))="","",INDEX('40-15 SCALE LABEL INFO'!J$2:J$65,MATCH($A741,'40-15 SCALE LABEL INFO'!$A$2:$A$65,0))),"not found"),IF(G740="not found","not found",IF(G740="","","ditto"))))</f>
        <v/>
      </c>
      <c r="H741" s="772" t="str">
        <f>IF($A741="","",IF(NOT($A741=$A740),IFERROR(IF(INDEX('40-15 SCALE LABEL INFO'!K$2:K$65,MATCH($A741,'40-15 SCALE LABEL INFO'!$A$2:$A$65,0))="","",INDEX('40-15 SCALE LABEL INFO'!K$2:K$65,MATCH($A741,'40-15 SCALE LABEL INFO'!$A$2:$A$65,0))),"not found"),IF(H740="not found","not found",IF(H740="","","ditto"))))</f>
        <v/>
      </c>
    </row>
    <row r="742" spans="1:8" x14ac:dyDescent="0.35">
      <c r="A742" s="699"/>
      <c r="B742" s="768"/>
      <c r="C742" s="768"/>
      <c r="D742" s="768"/>
      <c r="E742" s="775"/>
      <c r="F742" s="778" t="str">
        <f>IF($A742="","",IF(NOT($A742=$A741),IFERROR(IF(INDEX('40-15 SCALE LABEL INFO'!I$2:I$65,MATCH($A742,'40-15 SCALE LABEL INFO'!$A$2:$A$65,0))="","",INDEX('40-15 SCALE LABEL INFO'!I$2:I$65,MATCH($A742,'40-15 SCALE LABEL INFO'!$A$2:$A$65,0))),"not found"),IF(F741="not found","not found",IF(F741="","","ditto"))))</f>
        <v/>
      </c>
      <c r="G742" s="779" t="str">
        <f>IF($A742="","",IF(NOT($A742=$A741),IFERROR(IF(INDEX('40-15 SCALE LABEL INFO'!J$2:J$65,MATCH($A742,'40-15 SCALE LABEL INFO'!$A$2:$A$65,0))="","",INDEX('40-15 SCALE LABEL INFO'!J$2:J$65,MATCH($A742,'40-15 SCALE LABEL INFO'!$A$2:$A$65,0))),"not found"),IF(G741="not found","not found",IF(G741="","","ditto"))))</f>
        <v/>
      </c>
      <c r="H742" s="772" t="str">
        <f>IF($A742="","",IF(NOT($A742=$A741),IFERROR(IF(INDEX('40-15 SCALE LABEL INFO'!K$2:K$65,MATCH($A742,'40-15 SCALE LABEL INFO'!$A$2:$A$65,0))="","",INDEX('40-15 SCALE LABEL INFO'!K$2:K$65,MATCH($A742,'40-15 SCALE LABEL INFO'!$A$2:$A$65,0))),"not found"),IF(H741="not found","not found",IF(H741="","","ditto"))))</f>
        <v/>
      </c>
    </row>
    <row r="743" spans="1:8" x14ac:dyDescent="0.35">
      <c r="A743" s="699"/>
      <c r="B743" s="768"/>
      <c r="C743" s="768"/>
      <c r="D743" s="768"/>
      <c r="E743" s="775"/>
      <c r="F743" s="778" t="str">
        <f>IF($A743="","",IF(NOT($A743=$A742),IFERROR(IF(INDEX('40-15 SCALE LABEL INFO'!I$2:I$65,MATCH($A743,'40-15 SCALE LABEL INFO'!$A$2:$A$65,0))="","",INDEX('40-15 SCALE LABEL INFO'!I$2:I$65,MATCH($A743,'40-15 SCALE LABEL INFO'!$A$2:$A$65,0))),"not found"),IF(F742="not found","not found",IF(F742="","","ditto"))))</f>
        <v/>
      </c>
      <c r="G743" s="779" t="str">
        <f>IF($A743="","",IF(NOT($A743=$A742),IFERROR(IF(INDEX('40-15 SCALE LABEL INFO'!J$2:J$65,MATCH($A743,'40-15 SCALE LABEL INFO'!$A$2:$A$65,0))="","",INDEX('40-15 SCALE LABEL INFO'!J$2:J$65,MATCH($A743,'40-15 SCALE LABEL INFO'!$A$2:$A$65,0))),"not found"),IF(G742="not found","not found",IF(G742="","","ditto"))))</f>
        <v/>
      </c>
      <c r="H743" s="772" t="str">
        <f>IF($A743="","",IF(NOT($A743=$A742),IFERROR(IF(INDEX('40-15 SCALE LABEL INFO'!K$2:K$65,MATCH($A743,'40-15 SCALE LABEL INFO'!$A$2:$A$65,0))="","",INDEX('40-15 SCALE LABEL INFO'!K$2:K$65,MATCH($A743,'40-15 SCALE LABEL INFO'!$A$2:$A$65,0))),"not found"),IF(H742="not found","not found",IF(H742="","","ditto"))))</f>
        <v/>
      </c>
    </row>
    <row r="744" spans="1:8" x14ac:dyDescent="0.35">
      <c r="A744" s="699"/>
      <c r="B744" s="768"/>
      <c r="C744" s="768"/>
      <c r="D744" s="768"/>
      <c r="E744" s="775"/>
      <c r="F744" s="778" t="str">
        <f>IF($A744="","",IF(NOT($A744=$A743),IFERROR(IF(INDEX('40-15 SCALE LABEL INFO'!I$2:I$65,MATCH($A744,'40-15 SCALE LABEL INFO'!$A$2:$A$65,0))="","",INDEX('40-15 SCALE LABEL INFO'!I$2:I$65,MATCH($A744,'40-15 SCALE LABEL INFO'!$A$2:$A$65,0))),"not found"),IF(F743="not found","not found",IF(F743="","","ditto"))))</f>
        <v/>
      </c>
      <c r="G744" s="779" t="str">
        <f>IF($A744="","",IF(NOT($A744=$A743),IFERROR(IF(INDEX('40-15 SCALE LABEL INFO'!J$2:J$65,MATCH($A744,'40-15 SCALE LABEL INFO'!$A$2:$A$65,0))="","",INDEX('40-15 SCALE LABEL INFO'!J$2:J$65,MATCH($A744,'40-15 SCALE LABEL INFO'!$A$2:$A$65,0))),"not found"),IF(G743="not found","not found",IF(G743="","","ditto"))))</f>
        <v/>
      </c>
      <c r="H744" s="772" t="str">
        <f>IF($A744="","",IF(NOT($A744=$A743),IFERROR(IF(INDEX('40-15 SCALE LABEL INFO'!K$2:K$65,MATCH($A744,'40-15 SCALE LABEL INFO'!$A$2:$A$65,0))="","",INDEX('40-15 SCALE LABEL INFO'!K$2:K$65,MATCH($A744,'40-15 SCALE LABEL INFO'!$A$2:$A$65,0))),"not found"),IF(H743="not found","not found",IF(H743="","","ditto"))))</f>
        <v/>
      </c>
    </row>
    <row r="745" spans="1:8" x14ac:dyDescent="0.35">
      <c r="A745" s="699"/>
      <c r="B745" s="768"/>
      <c r="C745" s="768"/>
      <c r="D745" s="768"/>
      <c r="E745" s="775"/>
      <c r="F745" s="778" t="str">
        <f>IF($A745="","",IF(NOT($A745=$A744),IFERROR(IF(INDEX('40-15 SCALE LABEL INFO'!I$2:I$65,MATCH($A745,'40-15 SCALE LABEL INFO'!$A$2:$A$65,0))="","",INDEX('40-15 SCALE LABEL INFO'!I$2:I$65,MATCH($A745,'40-15 SCALE LABEL INFO'!$A$2:$A$65,0))),"not found"),IF(F744="not found","not found",IF(F744="","","ditto"))))</f>
        <v/>
      </c>
      <c r="G745" s="779" t="str">
        <f>IF($A745="","",IF(NOT($A745=$A744),IFERROR(IF(INDEX('40-15 SCALE LABEL INFO'!J$2:J$65,MATCH($A745,'40-15 SCALE LABEL INFO'!$A$2:$A$65,0))="","",INDEX('40-15 SCALE LABEL INFO'!J$2:J$65,MATCH($A745,'40-15 SCALE LABEL INFO'!$A$2:$A$65,0))),"not found"),IF(G744="not found","not found",IF(G744="","","ditto"))))</f>
        <v/>
      </c>
      <c r="H745" s="772" t="str">
        <f>IF($A745="","",IF(NOT($A745=$A744),IFERROR(IF(INDEX('40-15 SCALE LABEL INFO'!K$2:K$65,MATCH($A745,'40-15 SCALE LABEL INFO'!$A$2:$A$65,0))="","",INDEX('40-15 SCALE LABEL INFO'!K$2:K$65,MATCH($A745,'40-15 SCALE LABEL INFO'!$A$2:$A$65,0))),"not found"),IF(H744="not found","not found",IF(H744="","","ditto"))))</f>
        <v/>
      </c>
    </row>
    <row r="746" spans="1:8" x14ac:dyDescent="0.35">
      <c r="A746" s="699"/>
      <c r="B746" s="768"/>
      <c r="C746" s="768"/>
      <c r="D746" s="768"/>
      <c r="E746" s="775"/>
      <c r="F746" s="778" t="str">
        <f>IF($A746="","",IF(NOT($A746=$A745),IFERROR(IF(INDEX('40-15 SCALE LABEL INFO'!I$2:I$65,MATCH($A746,'40-15 SCALE LABEL INFO'!$A$2:$A$65,0))="","",INDEX('40-15 SCALE LABEL INFO'!I$2:I$65,MATCH($A746,'40-15 SCALE LABEL INFO'!$A$2:$A$65,0))),"not found"),IF(F745="not found","not found",IF(F745="","","ditto"))))</f>
        <v/>
      </c>
      <c r="G746" s="779" t="str">
        <f>IF($A746="","",IF(NOT($A746=$A745),IFERROR(IF(INDEX('40-15 SCALE LABEL INFO'!J$2:J$65,MATCH($A746,'40-15 SCALE LABEL INFO'!$A$2:$A$65,0))="","",INDEX('40-15 SCALE LABEL INFO'!J$2:J$65,MATCH($A746,'40-15 SCALE LABEL INFO'!$A$2:$A$65,0))),"not found"),IF(G745="not found","not found",IF(G745="","","ditto"))))</f>
        <v/>
      </c>
      <c r="H746" s="772" t="str">
        <f>IF($A746="","",IF(NOT($A746=$A745),IFERROR(IF(INDEX('40-15 SCALE LABEL INFO'!K$2:K$65,MATCH($A746,'40-15 SCALE LABEL INFO'!$A$2:$A$65,0))="","",INDEX('40-15 SCALE LABEL INFO'!K$2:K$65,MATCH($A746,'40-15 SCALE LABEL INFO'!$A$2:$A$65,0))),"not found"),IF(H745="not found","not found",IF(H745="","","ditto"))))</f>
        <v/>
      </c>
    </row>
    <row r="747" spans="1:8" x14ac:dyDescent="0.35">
      <c r="A747" s="699"/>
      <c r="B747" s="768"/>
      <c r="C747" s="768"/>
      <c r="D747" s="768"/>
      <c r="E747" s="775"/>
      <c r="F747" s="778" t="str">
        <f>IF($A747="","",IF(NOT($A747=$A746),IFERROR(IF(INDEX('40-15 SCALE LABEL INFO'!I$2:I$65,MATCH($A747,'40-15 SCALE LABEL INFO'!$A$2:$A$65,0))="","",INDEX('40-15 SCALE LABEL INFO'!I$2:I$65,MATCH($A747,'40-15 SCALE LABEL INFO'!$A$2:$A$65,0))),"not found"),IF(F746="not found","not found",IF(F746="","","ditto"))))</f>
        <v/>
      </c>
      <c r="G747" s="779" t="str">
        <f>IF($A747="","",IF(NOT($A747=$A746),IFERROR(IF(INDEX('40-15 SCALE LABEL INFO'!J$2:J$65,MATCH($A747,'40-15 SCALE LABEL INFO'!$A$2:$A$65,0))="","",INDEX('40-15 SCALE LABEL INFO'!J$2:J$65,MATCH($A747,'40-15 SCALE LABEL INFO'!$A$2:$A$65,0))),"not found"),IF(G746="not found","not found",IF(G746="","","ditto"))))</f>
        <v/>
      </c>
      <c r="H747" s="772" t="str">
        <f>IF($A747="","",IF(NOT($A747=$A746),IFERROR(IF(INDEX('40-15 SCALE LABEL INFO'!K$2:K$65,MATCH($A747,'40-15 SCALE LABEL INFO'!$A$2:$A$65,0))="","",INDEX('40-15 SCALE LABEL INFO'!K$2:K$65,MATCH($A747,'40-15 SCALE LABEL INFO'!$A$2:$A$65,0))),"not found"),IF(H746="not found","not found",IF(H746="","","ditto"))))</f>
        <v/>
      </c>
    </row>
    <row r="748" spans="1:8" x14ac:dyDescent="0.35">
      <c r="A748" s="699"/>
      <c r="B748" s="768"/>
      <c r="C748" s="768"/>
      <c r="D748" s="768"/>
      <c r="E748" s="775"/>
      <c r="F748" s="778" t="str">
        <f>IF($A748="","",IF(NOT($A748=$A747),IFERROR(IF(INDEX('40-15 SCALE LABEL INFO'!I$2:I$65,MATCH($A748,'40-15 SCALE LABEL INFO'!$A$2:$A$65,0))="","",INDEX('40-15 SCALE LABEL INFO'!I$2:I$65,MATCH($A748,'40-15 SCALE LABEL INFO'!$A$2:$A$65,0))),"not found"),IF(F747="not found","not found",IF(F747="","","ditto"))))</f>
        <v/>
      </c>
      <c r="G748" s="779" t="str">
        <f>IF($A748="","",IF(NOT($A748=$A747),IFERROR(IF(INDEX('40-15 SCALE LABEL INFO'!J$2:J$65,MATCH($A748,'40-15 SCALE LABEL INFO'!$A$2:$A$65,0))="","",INDEX('40-15 SCALE LABEL INFO'!J$2:J$65,MATCH($A748,'40-15 SCALE LABEL INFO'!$A$2:$A$65,0))),"not found"),IF(G747="not found","not found",IF(G747="","","ditto"))))</f>
        <v/>
      </c>
      <c r="H748" s="772" t="str">
        <f>IF($A748="","",IF(NOT($A748=$A747),IFERROR(IF(INDEX('40-15 SCALE LABEL INFO'!K$2:K$65,MATCH($A748,'40-15 SCALE LABEL INFO'!$A$2:$A$65,0))="","",INDEX('40-15 SCALE LABEL INFO'!K$2:K$65,MATCH($A748,'40-15 SCALE LABEL INFO'!$A$2:$A$65,0))),"not found"),IF(H747="not found","not found",IF(H747="","","ditto"))))</f>
        <v/>
      </c>
    </row>
    <row r="749" spans="1:8" x14ac:dyDescent="0.35">
      <c r="A749" s="699"/>
      <c r="B749" s="768"/>
      <c r="C749" s="768"/>
      <c r="D749" s="768"/>
      <c r="E749" s="775"/>
      <c r="F749" s="778" t="str">
        <f>IF($A749="","",IF(NOT($A749=$A748),IFERROR(IF(INDEX('40-15 SCALE LABEL INFO'!I$2:I$65,MATCH($A749,'40-15 SCALE LABEL INFO'!$A$2:$A$65,0))="","",INDEX('40-15 SCALE LABEL INFO'!I$2:I$65,MATCH($A749,'40-15 SCALE LABEL INFO'!$A$2:$A$65,0))),"not found"),IF(F748="not found","not found",IF(F748="","","ditto"))))</f>
        <v/>
      </c>
      <c r="G749" s="779" t="str">
        <f>IF($A749="","",IF(NOT($A749=$A748),IFERROR(IF(INDEX('40-15 SCALE LABEL INFO'!J$2:J$65,MATCH($A749,'40-15 SCALE LABEL INFO'!$A$2:$A$65,0))="","",INDEX('40-15 SCALE LABEL INFO'!J$2:J$65,MATCH($A749,'40-15 SCALE LABEL INFO'!$A$2:$A$65,0))),"not found"),IF(G748="not found","not found",IF(G748="","","ditto"))))</f>
        <v/>
      </c>
      <c r="H749" s="772" t="str">
        <f>IF($A749="","",IF(NOT($A749=$A748),IFERROR(IF(INDEX('40-15 SCALE LABEL INFO'!K$2:K$65,MATCH($A749,'40-15 SCALE LABEL INFO'!$A$2:$A$65,0))="","",INDEX('40-15 SCALE LABEL INFO'!K$2:K$65,MATCH($A749,'40-15 SCALE LABEL INFO'!$A$2:$A$65,0))),"not found"),IF(H748="not found","not found",IF(H748="","","ditto"))))</f>
        <v/>
      </c>
    </row>
    <row r="750" spans="1:8" x14ac:dyDescent="0.35">
      <c r="A750" s="699"/>
      <c r="B750" s="768"/>
      <c r="C750" s="768"/>
      <c r="D750" s="768"/>
      <c r="E750" s="775"/>
      <c r="F750" s="778" t="str">
        <f>IF($A750="","",IF(NOT($A750=$A749),IFERROR(IF(INDEX('40-15 SCALE LABEL INFO'!I$2:I$65,MATCH($A750,'40-15 SCALE LABEL INFO'!$A$2:$A$65,0))="","",INDEX('40-15 SCALE LABEL INFO'!I$2:I$65,MATCH($A750,'40-15 SCALE LABEL INFO'!$A$2:$A$65,0))),"not found"),IF(F749="not found","not found",IF(F749="","","ditto"))))</f>
        <v/>
      </c>
      <c r="G750" s="779" t="str">
        <f>IF($A750="","",IF(NOT($A750=$A749),IFERROR(IF(INDEX('40-15 SCALE LABEL INFO'!J$2:J$65,MATCH($A750,'40-15 SCALE LABEL INFO'!$A$2:$A$65,0))="","",INDEX('40-15 SCALE LABEL INFO'!J$2:J$65,MATCH($A750,'40-15 SCALE LABEL INFO'!$A$2:$A$65,0))),"not found"),IF(G749="not found","not found",IF(G749="","","ditto"))))</f>
        <v/>
      </c>
      <c r="H750" s="772" t="str">
        <f>IF($A750="","",IF(NOT($A750=$A749),IFERROR(IF(INDEX('40-15 SCALE LABEL INFO'!K$2:K$65,MATCH($A750,'40-15 SCALE LABEL INFO'!$A$2:$A$65,0))="","",INDEX('40-15 SCALE LABEL INFO'!K$2:K$65,MATCH($A750,'40-15 SCALE LABEL INFO'!$A$2:$A$65,0))),"not found"),IF(H749="not found","not found",IF(H749="","","ditto"))))</f>
        <v/>
      </c>
    </row>
    <row r="751" spans="1:8" x14ac:dyDescent="0.35">
      <c r="A751" s="699"/>
      <c r="B751" s="768"/>
      <c r="C751" s="768"/>
      <c r="D751" s="768"/>
      <c r="E751" s="775"/>
      <c r="F751" s="778" t="str">
        <f>IF($A751="","",IF(NOT($A751=$A750),IFERROR(IF(INDEX('40-15 SCALE LABEL INFO'!I$2:I$65,MATCH($A751,'40-15 SCALE LABEL INFO'!$A$2:$A$65,0))="","",INDEX('40-15 SCALE LABEL INFO'!I$2:I$65,MATCH($A751,'40-15 SCALE LABEL INFO'!$A$2:$A$65,0))),"not found"),IF(F750="not found","not found",IF(F750="","","ditto"))))</f>
        <v/>
      </c>
      <c r="G751" s="779" t="str">
        <f>IF($A751="","",IF(NOT($A751=$A750),IFERROR(IF(INDEX('40-15 SCALE LABEL INFO'!J$2:J$65,MATCH($A751,'40-15 SCALE LABEL INFO'!$A$2:$A$65,0))="","",INDEX('40-15 SCALE LABEL INFO'!J$2:J$65,MATCH($A751,'40-15 SCALE LABEL INFO'!$A$2:$A$65,0))),"not found"),IF(G750="not found","not found",IF(G750="","","ditto"))))</f>
        <v/>
      </c>
      <c r="H751" s="772" t="str">
        <f>IF($A751="","",IF(NOT($A751=$A750),IFERROR(IF(INDEX('40-15 SCALE LABEL INFO'!K$2:K$65,MATCH($A751,'40-15 SCALE LABEL INFO'!$A$2:$A$65,0))="","",INDEX('40-15 SCALE LABEL INFO'!K$2:K$65,MATCH($A751,'40-15 SCALE LABEL INFO'!$A$2:$A$65,0))),"not found"),IF(H750="not found","not found",IF(H750="","","ditto"))))</f>
        <v/>
      </c>
    </row>
    <row r="752" spans="1:8" x14ac:dyDescent="0.35">
      <c r="A752" s="699"/>
      <c r="B752" s="768"/>
      <c r="C752" s="768"/>
      <c r="D752" s="768"/>
      <c r="E752" s="775"/>
      <c r="F752" s="778" t="str">
        <f>IF($A752="","",IF(NOT($A752=$A751),IFERROR(IF(INDEX('40-15 SCALE LABEL INFO'!I$2:I$65,MATCH($A752,'40-15 SCALE LABEL INFO'!$A$2:$A$65,0))="","",INDEX('40-15 SCALE LABEL INFO'!I$2:I$65,MATCH($A752,'40-15 SCALE LABEL INFO'!$A$2:$A$65,0))),"not found"),IF(F751="not found","not found",IF(F751="","","ditto"))))</f>
        <v/>
      </c>
      <c r="G752" s="779" t="str">
        <f>IF($A752="","",IF(NOT($A752=$A751),IFERROR(IF(INDEX('40-15 SCALE LABEL INFO'!J$2:J$65,MATCH($A752,'40-15 SCALE LABEL INFO'!$A$2:$A$65,0))="","",INDEX('40-15 SCALE LABEL INFO'!J$2:J$65,MATCH($A752,'40-15 SCALE LABEL INFO'!$A$2:$A$65,0))),"not found"),IF(G751="not found","not found",IF(G751="","","ditto"))))</f>
        <v/>
      </c>
      <c r="H752" s="772" t="str">
        <f>IF($A752="","",IF(NOT($A752=$A751),IFERROR(IF(INDEX('40-15 SCALE LABEL INFO'!K$2:K$65,MATCH($A752,'40-15 SCALE LABEL INFO'!$A$2:$A$65,0))="","",INDEX('40-15 SCALE LABEL INFO'!K$2:K$65,MATCH($A752,'40-15 SCALE LABEL INFO'!$A$2:$A$65,0))),"not found"),IF(H751="not found","not found",IF(H751="","","ditto"))))</f>
        <v/>
      </c>
    </row>
    <row r="753" spans="1:8" x14ac:dyDescent="0.35">
      <c r="A753" s="699"/>
      <c r="B753" s="768"/>
      <c r="C753" s="768"/>
      <c r="D753" s="768"/>
      <c r="E753" s="775"/>
      <c r="F753" s="778" t="str">
        <f>IF($A753="","",IF(NOT($A753=$A752),IFERROR(IF(INDEX('40-15 SCALE LABEL INFO'!I$2:I$65,MATCH($A753,'40-15 SCALE LABEL INFO'!$A$2:$A$65,0))="","",INDEX('40-15 SCALE LABEL INFO'!I$2:I$65,MATCH($A753,'40-15 SCALE LABEL INFO'!$A$2:$A$65,0))),"not found"),IF(F752="not found","not found",IF(F752="","","ditto"))))</f>
        <v/>
      </c>
      <c r="G753" s="779" t="str">
        <f>IF($A753="","",IF(NOT($A753=$A752),IFERROR(IF(INDEX('40-15 SCALE LABEL INFO'!J$2:J$65,MATCH($A753,'40-15 SCALE LABEL INFO'!$A$2:$A$65,0))="","",INDEX('40-15 SCALE LABEL INFO'!J$2:J$65,MATCH($A753,'40-15 SCALE LABEL INFO'!$A$2:$A$65,0))),"not found"),IF(G752="not found","not found",IF(G752="","","ditto"))))</f>
        <v/>
      </c>
      <c r="H753" s="772" t="str">
        <f>IF($A753="","",IF(NOT($A753=$A752),IFERROR(IF(INDEX('40-15 SCALE LABEL INFO'!K$2:K$65,MATCH($A753,'40-15 SCALE LABEL INFO'!$A$2:$A$65,0))="","",INDEX('40-15 SCALE LABEL INFO'!K$2:K$65,MATCH($A753,'40-15 SCALE LABEL INFO'!$A$2:$A$65,0))),"not found"),IF(H752="not found","not found",IF(H752="","","ditto"))))</f>
        <v/>
      </c>
    </row>
    <row r="754" spans="1:8" x14ac:dyDescent="0.35">
      <c r="A754" s="699"/>
      <c r="B754" s="768"/>
      <c r="C754" s="768"/>
      <c r="D754" s="768"/>
      <c r="E754" s="775"/>
      <c r="F754" s="778" t="str">
        <f>IF($A754="","",IF(NOT($A754=$A753),IFERROR(IF(INDEX('40-15 SCALE LABEL INFO'!I$2:I$65,MATCH($A754,'40-15 SCALE LABEL INFO'!$A$2:$A$65,0))="","",INDEX('40-15 SCALE LABEL INFO'!I$2:I$65,MATCH($A754,'40-15 SCALE LABEL INFO'!$A$2:$A$65,0))),"not found"),IF(F753="not found","not found",IF(F753="","","ditto"))))</f>
        <v/>
      </c>
      <c r="G754" s="779" t="str">
        <f>IF($A754="","",IF(NOT($A754=$A753),IFERROR(IF(INDEX('40-15 SCALE LABEL INFO'!J$2:J$65,MATCH($A754,'40-15 SCALE LABEL INFO'!$A$2:$A$65,0))="","",INDEX('40-15 SCALE LABEL INFO'!J$2:J$65,MATCH($A754,'40-15 SCALE LABEL INFO'!$A$2:$A$65,0))),"not found"),IF(G753="not found","not found",IF(G753="","","ditto"))))</f>
        <v/>
      </c>
      <c r="H754" s="772" t="str">
        <f>IF($A754="","",IF(NOT($A754=$A753),IFERROR(IF(INDEX('40-15 SCALE LABEL INFO'!K$2:K$65,MATCH($A754,'40-15 SCALE LABEL INFO'!$A$2:$A$65,0))="","",INDEX('40-15 SCALE LABEL INFO'!K$2:K$65,MATCH($A754,'40-15 SCALE LABEL INFO'!$A$2:$A$65,0))),"not found"),IF(H753="not found","not found",IF(H753="","","ditto"))))</f>
        <v/>
      </c>
    </row>
    <row r="755" spans="1:8" x14ac:dyDescent="0.35">
      <c r="A755" s="699"/>
      <c r="B755" s="768"/>
      <c r="C755" s="768"/>
      <c r="D755" s="768"/>
      <c r="E755" s="775"/>
      <c r="F755" s="778" t="str">
        <f>IF($A755="","",IF(NOT($A755=$A754),IFERROR(IF(INDEX('40-15 SCALE LABEL INFO'!I$2:I$65,MATCH($A755,'40-15 SCALE LABEL INFO'!$A$2:$A$65,0))="","",INDEX('40-15 SCALE LABEL INFO'!I$2:I$65,MATCH($A755,'40-15 SCALE LABEL INFO'!$A$2:$A$65,0))),"not found"),IF(F754="not found","not found",IF(F754="","","ditto"))))</f>
        <v/>
      </c>
      <c r="G755" s="779" t="str">
        <f>IF($A755="","",IF(NOT($A755=$A754),IFERROR(IF(INDEX('40-15 SCALE LABEL INFO'!J$2:J$65,MATCH($A755,'40-15 SCALE LABEL INFO'!$A$2:$A$65,0))="","",INDEX('40-15 SCALE LABEL INFO'!J$2:J$65,MATCH($A755,'40-15 SCALE LABEL INFO'!$A$2:$A$65,0))),"not found"),IF(G754="not found","not found",IF(G754="","","ditto"))))</f>
        <v/>
      </c>
      <c r="H755" s="772" t="str">
        <f>IF($A755="","",IF(NOT($A755=$A754),IFERROR(IF(INDEX('40-15 SCALE LABEL INFO'!K$2:K$65,MATCH($A755,'40-15 SCALE LABEL INFO'!$A$2:$A$65,0))="","",INDEX('40-15 SCALE LABEL INFO'!K$2:K$65,MATCH($A755,'40-15 SCALE LABEL INFO'!$A$2:$A$65,0))),"not found"),IF(H754="not found","not found",IF(H754="","","ditto"))))</f>
        <v/>
      </c>
    </row>
    <row r="756" spans="1:8" x14ac:dyDescent="0.35">
      <c r="A756" s="699"/>
      <c r="B756" s="768"/>
      <c r="C756" s="768"/>
      <c r="D756" s="768"/>
      <c r="E756" s="775"/>
      <c r="F756" s="778" t="str">
        <f>IF($A756="","",IF(NOT($A756=$A755),IFERROR(IF(INDEX('40-15 SCALE LABEL INFO'!I$2:I$65,MATCH($A756,'40-15 SCALE LABEL INFO'!$A$2:$A$65,0))="","",INDEX('40-15 SCALE LABEL INFO'!I$2:I$65,MATCH($A756,'40-15 SCALE LABEL INFO'!$A$2:$A$65,0))),"not found"),IF(F755="not found","not found",IF(F755="","","ditto"))))</f>
        <v/>
      </c>
      <c r="G756" s="779" t="str">
        <f>IF($A756="","",IF(NOT($A756=$A755),IFERROR(IF(INDEX('40-15 SCALE LABEL INFO'!J$2:J$65,MATCH($A756,'40-15 SCALE LABEL INFO'!$A$2:$A$65,0))="","",INDEX('40-15 SCALE LABEL INFO'!J$2:J$65,MATCH($A756,'40-15 SCALE LABEL INFO'!$A$2:$A$65,0))),"not found"),IF(G755="not found","not found",IF(G755="","","ditto"))))</f>
        <v/>
      </c>
      <c r="H756" s="772" t="str">
        <f>IF($A756="","",IF(NOT($A756=$A755),IFERROR(IF(INDEX('40-15 SCALE LABEL INFO'!K$2:K$65,MATCH($A756,'40-15 SCALE LABEL INFO'!$A$2:$A$65,0))="","",INDEX('40-15 SCALE LABEL INFO'!K$2:K$65,MATCH($A756,'40-15 SCALE LABEL INFO'!$A$2:$A$65,0))),"not found"),IF(H755="not found","not found",IF(H755="","","ditto"))))</f>
        <v/>
      </c>
    </row>
    <row r="757" spans="1:8" x14ac:dyDescent="0.35">
      <c r="A757" s="699"/>
      <c r="B757" s="768"/>
      <c r="C757" s="768"/>
      <c r="D757" s="768"/>
      <c r="E757" s="775"/>
      <c r="F757" s="778" t="str">
        <f>IF($A757="","",IF(NOT($A757=$A756),IFERROR(IF(INDEX('40-15 SCALE LABEL INFO'!I$2:I$65,MATCH($A757,'40-15 SCALE LABEL INFO'!$A$2:$A$65,0))="","",INDEX('40-15 SCALE LABEL INFO'!I$2:I$65,MATCH($A757,'40-15 SCALE LABEL INFO'!$A$2:$A$65,0))),"not found"),IF(F756="not found","not found",IF(F756="","","ditto"))))</f>
        <v/>
      </c>
      <c r="G757" s="779" t="str">
        <f>IF($A757="","",IF(NOT($A757=$A756),IFERROR(IF(INDEX('40-15 SCALE LABEL INFO'!J$2:J$65,MATCH($A757,'40-15 SCALE LABEL INFO'!$A$2:$A$65,0))="","",INDEX('40-15 SCALE LABEL INFO'!J$2:J$65,MATCH($A757,'40-15 SCALE LABEL INFO'!$A$2:$A$65,0))),"not found"),IF(G756="not found","not found",IF(G756="","","ditto"))))</f>
        <v/>
      </c>
      <c r="H757" s="772" t="str">
        <f>IF($A757="","",IF(NOT($A757=$A756),IFERROR(IF(INDEX('40-15 SCALE LABEL INFO'!K$2:K$65,MATCH($A757,'40-15 SCALE LABEL INFO'!$A$2:$A$65,0))="","",INDEX('40-15 SCALE LABEL INFO'!K$2:K$65,MATCH($A757,'40-15 SCALE LABEL INFO'!$A$2:$A$65,0))),"not found"),IF(H756="not found","not found",IF(H756="","","ditto"))))</f>
        <v/>
      </c>
    </row>
    <row r="758" spans="1:8" x14ac:dyDescent="0.35">
      <c r="A758" s="699"/>
      <c r="B758" s="768"/>
      <c r="C758" s="768"/>
      <c r="D758" s="768"/>
      <c r="E758" s="775"/>
      <c r="F758" s="778" t="str">
        <f>IF($A758="","",IF(NOT($A758=$A757),IFERROR(IF(INDEX('40-15 SCALE LABEL INFO'!I$2:I$65,MATCH($A758,'40-15 SCALE LABEL INFO'!$A$2:$A$65,0))="","",INDEX('40-15 SCALE LABEL INFO'!I$2:I$65,MATCH($A758,'40-15 SCALE LABEL INFO'!$A$2:$A$65,0))),"not found"),IF(F757="not found","not found",IF(F757="","","ditto"))))</f>
        <v/>
      </c>
      <c r="G758" s="779" t="str">
        <f>IF($A758="","",IF(NOT($A758=$A757),IFERROR(IF(INDEX('40-15 SCALE LABEL INFO'!J$2:J$65,MATCH($A758,'40-15 SCALE LABEL INFO'!$A$2:$A$65,0))="","",INDEX('40-15 SCALE LABEL INFO'!J$2:J$65,MATCH($A758,'40-15 SCALE LABEL INFO'!$A$2:$A$65,0))),"not found"),IF(G757="not found","not found",IF(G757="","","ditto"))))</f>
        <v/>
      </c>
      <c r="H758" s="772" t="str">
        <f>IF($A758="","",IF(NOT($A758=$A757),IFERROR(IF(INDEX('40-15 SCALE LABEL INFO'!K$2:K$65,MATCH($A758,'40-15 SCALE LABEL INFO'!$A$2:$A$65,0))="","",INDEX('40-15 SCALE LABEL INFO'!K$2:K$65,MATCH($A758,'40-15 SCALE LABEL INFO'!$A$2:$A$65,0))),"not found"),IF(H757="not found","not found",IF(H757="","","ditto"))))</f>
        <v/>
      </c>
    </row>
    <row r="759" spans="1:8" x14ac:dyDescent="0.35">
      <c r="A759" s="699"/>
      <c r="B759" s="768"/>
      <c r="C759" s="768"/>
      <c r="D759" s="768"/>
      <c r="E759" s="775"/>
      <c r="F759" s="778" t="str">
        <f>IF($A759="","",IF(NOT($A759=$A758),IFERROR(IF(INDEX('40-15 SCALE LABEL INFO'!I$2:I$65,MATCH($A759,'40-15 SCALE LABEL INFO'!$A$2:$A$65,0))="","",INDEX('40-15 SCALE LABEL INFO'!I$2:I$65,MATCH($A759,'40-15 SCALE LABEL INFO'!$A$2:$A$65,0))),"not found"),IF(F758="not found","not found",IF(F758="","","ditto"))))</f>
        <v/>
      </c>
      <c r="G759" s="779" t="str">
        <f>IF($A759="","",IF(NOT($A759=$A758),IFERROR(IF(INDEX('40-15 SCALE LABEL INFO'!J$2:J$65,MATCH($A759,'40-15 SCALE LABEL INFO'!$A$2:$A$65,0))="","",INDEX('40-15 SCALE LABEL INFO'!J$2:J$65,MATCH($A759,'40-15 SCALE LABEL INFO'!$A$2:$A$65,0))),"not found"),IF(G758="not found","not found",IF(G758="","","ditto"))))</f>
        <v/>
      </c>
      <c r="H759" s="772" t="str">
        <f>IF($A759="","",IF(NOT($A759=$A758),IFERROR(IF(INDEX('40-15 SCALE LABEL INFO'!K$2:K$65,MATCH($A759,'40-15 SCALE LABEL INFO'!$A$2:$A$65,0))="","",INDEX('40-15 SCALE LABEL INFO'!K$2:K$65,MATCH($A759,'40-15 SCALE LABEL INFO'!$A$2:$A$65,0))),"not found"),IF(H758="not found","not found",IF(H758="","","ditto"))))</f>
        <v/>
      </c>
    </row>
    <row r="760" spans="1:8" x14ac:dyDescent="0.35">
      <c r="A760" s="699"/>
      <c r="B760" s="768"/>
      <c r="C760" s="768"/>
      <c r="D760" s="768"/>
      <c r="E760" s="775"/>
      <c r="F760" s="778" t="str">
        <f>IF($A760="","",IF(NOT($A760=$A759),IFERROR(IF(INDEX('40-15 SCALE LABEL INFO'!I$2:I$65,MATCH($A760,'40-15 SCALE LABEL INFO'!$A$2:$A$65,0))="","",INDEX('40-15 SCALE LABEL INFO'!I$2:I$65,MATCH($A760,'40-15 SCALE LABEL INFO'!$A$2:$A$65,0))),"not found"),IF(F759="not found","not found",IF(F759="","","ditto"))))</f>
        <v/>
      </c>
      <c r="G760" s="779" t="str">
        <f>IF($A760="","",IF(NOT($A760=$A759),IFERROR(IF(INDEX('40-15 SCALE LABEL INFO'!J$2:J$65,MATCH($A760,'40-15 SCALE LABEL INFO'!$A$2:$A$65,0))="","",INDEX('40-15 SCALE LABEL INFO'!J$2:J$65,MATCH($A760,'40-15 SCALE LABEL INFO'!$A$2:$A$65,0))),"not found"),IF(G759="not found","not found",IF(G759="","","ditto"))))</f>
        <v/>
      </c>
      <c r="H760" s="772" t="str">
        <f>IF($A760="","",IF(NOT($A760=$A759),IFERROR(IF(INDEX('40-15 SCALE LABEL INFO'!K$2:K$65,MATCH($A760,'40-15 SCALE LABEL INFO'!$A$2:$A$65,0))="","",INDEX('40-15 SCALE LABEL INFO'!K$2:K$65,MATCH($A760,'40-15 SCALE LABEL INFO'!$A$2:$A$65,0))),"not found"),IF(H759="not found","not found",IF(H759="","","ditto"))))</f>
        <v/>
      </c>
    </row>
    <row r="761" spans="1:8" x14ac:dyDescent="0.35">
      <c r="A761" s="699"/>
      <c r="B761" s="768"/>
      <c r="C761" s="768"/>
      <c r="D761" s="768"/>
      <c r="E761" s="775"/>
      <c r="F761" s="778" t="str">
        <f>IF($A761="","",IF(NOT($A761=$A760),IFERROR(IF(INDEX('40-15 SCALE LABEL INFO'!I$2:I$65,MATCH($A761,'40-15 SCALE LABEL INFO'!$A$2:$A$65,0))="","",INDEX('40-15 SCALE LABEL INFO'!I$2:I$65,MATCH($A761,'40-15 SCALE LABEL INFO'!$A$2:$A$65,0))),"not found"),IF(F760="not found","not found",IF(F760="","","ditto"))))</f>
        <v/>
      </c>
      <c r="G761" s="779" t="str">
        <f>IF($A761="","",IF(NOT($A761=$A760),IFERROR(IF(INDEX('40-15 SCALE LABEL INFO'!J$2:J$65,MATCH($A761,'40-15 SCALE LABEL INFO'!$A$2:$A$65,0))="","",INDEX('40-15 SCALE LABEL INFO'!J$2:J$65,MATCH($A761,'40-15 SCALE LABEL INFO'!$A$2:$A$65,0))),"not found"),IF(G760="not found","not found",IF(G760="","","ditto"))))</f>
        <v/>
      </c>
      <c r="H761" s="772" t="str">
        <f>IF($A761="","",IF(NOT($A761=$A760),IFERROR(IF(INDEX('40-15 SCALE LABEL INFO'!K$2:K$65,MATCH($A761,'40-15 SCALE LABEL INFO'!$A$2:$A$65,0))="","",INDEX('40-15 SCALE LABEL INFO'!K$2:K$65,MATCH($A761,'40-15 SCALE LABEL INFO'!$A$2:$A$65,0))),"not found"),IF(H760="not found","not found",IF(H760="","","ditto"))))</f>
        <v/>
      </c>
    </row>
    <row r="762" spans="1:8" x14ac:dyDescent="0.35">
      <c r="A762" s="699"/>
      <c r="B762" s="768"/>
      <c r="C762" s="768"/>
      <c r="D762" s="768"/>
      <c r="E762" s="775"/>
      <c r="F762" s="778" t="str">
        <f>IF($A762="","",IF(NOT($A762=$A761),IFERROR(IF(INDEX('40-15 SCALE LABEL INFO'!I$2:I$65,MATCH($A762,'40-15 SCALE LABEL INFO'!$A$2:$A$65,0))="","",INDEX('40-15 SCALE LABEL INFO'!I$2:I$65,MATCH($A762,'40-15 SCALE LABEL INFO'!$A$2:$A$65,0))),"not found"),IF(F761="not found","not found",IF(F761="","","ditto"))))</f>
        <v/>
      </c>
      <c r="G762" s="779" t="str">
        <f>IF($A762="","",IF(NOT($A762=$A761),IFERROR(IF(INDEX('40-15 SCALE LABEL INFO'!J$2:J$65,MATCH($A762,'40-15 SCALE LABEL INFO'!$A$2:$A$65,0))="","",INDEX('40-15 SCALE LABEL INFO'!J$2:J$65,MATCH($A762,'40-15 SCALE LABEL INFO'!$A$2:$A$65,0))),"not found"),IF(G761="not found","not found",IF(G761="","","ditto"))))</f>
        <v/>
      </c>
      <c r="H762" s="772" t="str">
        <f>IF($A762="","",IF(NOT($A762=$A761),IFERROR(IF(INDEX('40-15 SCALE LABEL INFO'!K$2:K$65,MATCH($A762,'40-15 SCALE LABEL INFO'!$A$2:$A$65,0))="","",INDEX('40-15 SCALE LABEL INFO'!K$2:K$65,MATCH($A762,'40-15 SCALE LABEL INFO'!$A$2:$A$65,0))),"not found"),IF(H761="not found","not found",IF(H761="","","ditto"))))</f>
        <v/>
      </c>
    </row>
    <row r="763" spans="1:8" x14ac:dyDescent="0.35">
      <c r="A763" s="699"/>
      <c r="B763" s="768"/>
      <c r="C763" s="768"/>
      <c r="D763" s="768"/>
      <c r="E763" s="775"/>
      <c r="F763" s="778" t="str">
        <f>IF($A763="","",IF(NOT($A763=$A762),IFERROR(IF(INDEX('40-15 SCALE LABEL INFO'!I$2:I$65,MATCH($A763,'40-15 SCALE LABEL INFO'!$A$2:$A$65,0))="","",INDEX('40-15 SCALE LABEL INFO'!I$2:I$65,MATCH($A763,'40-15 SCALE LABEL INFO'!$A$2:$A$65,0))),"not found"),IF(F762="not found","not found",IF(F762="","","ditto"))))</f>
        <v/>
      </c>
      <c r="G763" s="779" t="str">
        <f>IF($A763="","",IF(NOT($A763=$A762),IFERROR(IF(INDEX('40-15 SCALE LABEL INFO'!J$2:J$65,MATCH($A763,'40-15 SCALE LABEL INFO'!$A$2:$A$65,0))="","",INDEX('40-15 SCALE LABEL INFO'!J$2:J$65,MATCH($A763,'40-15 SCALE LABEL INFO'!$A$2:$A$65,0))),"not found"),IF(G762="not found","not found",IF(G762="","","ditto"))))</f>
        <v/>
      </c>
      <c r="H763" s="772" t="str">
        <f>IF($A763="","",IF(NOT($A763=$A762),IFERROR(IF(INDEX('40-15 SCALE LABEL INFO'!K$2:K$65,MATCH($A763,'40-15 SCALE LABEL INFO'!$A$2:$A$65,0))="","",INDEX('40-15 SCALE LABEL INFO'!K$2:K$65,MATCH($A763,'40-15 SCALE LABEL INFO'!$A$2:$A$65,0))),"not found"),IF(H762="not found","not found",IF(H762="","","ditto"))))</f>
        <v/>
      </c>
    </row>
    <row r="764" spans="1:8" x14ac:dyDescent="0.35">
      <c r="A764" s="699"/>
      <c r="B764" s="768"/>
      <c r="C764" s="768"/>
      <c r="D764" s="768"/>
      <c r="E764" s="775"/>
      <c r="F764" s="778" t="str">
        <f>IF($A764="","",IF(NOT($A764=$A763),IFERROR(IF(INDEX('40-15 SCALE LABEL INFO'!I$2:I$65,MATCH($A764,'40-15 SCALE LABEL INFO'!$A$2:$A$65,0))="","",INDEX('40-15 SCALE LABEL INFO'!I$2:I$65,MATCH($A764,'40-15 SCALE LABEL INFO'!$A$2:$A$65,0))),"not found"),IF(F763="not found","not found",IF(F763="","","ditto"))))</f>
        <v/>
      </c>
      <c r="G764" s="779" t="str">
        <f>IF($A764="","",IF(NOT($A764=$A763),IFERROR(IF(INDEX('40-15 SCALE LABEL INFO'!J$2:J$65,MATCH($A764,'40-15 SCALE LABEL INFO'!$A$2:$A$65,0))="","",INDEX('40-15 SCALE LABEL INFO'!J$2:J$65,MATCH($A764,'40-15 SCALE LABEL INFO'!$A$2:$A$65,0))),"not found"),IF(G763="not found","not found",IF(G763="","","ditto"))))</f>
        <v/>
      </c>
      <c r="H764" s="772" t="str">
        <f>IF($A764="","",IF(NOT($A764=$A763),IFERROR(IF(INDEX('40-15 SCALE LABEL INFO'!K$2:K$65,MATCH($A764,'40-15 SCALE LABEL INFO'!$A$2:$A$65,0))="","",INDEX('40-15 SCALE LABEL INFO'!K$2:K$65,MATCH($A764,'40-15 SCALE LABEL INFO'!$A$2:$A$65,0))),"not found"),IF(H763="not found","not found",IF(H763="","","ditto"))))</f>
        <v/>
      </c>
    </row>
    <row r="765" spans="1:8" x14ac:dyDescent="0.35">
      <c r="A765" s="699"/>
      <c r="B765" s="768"/>
      <c r="C765" s="768"/>
      <c r="D765" s="768"/>
      <c r="E765" s="775"/>
      <c r="F765" s="778" t="str">
        <f>IF($A765="","",IF(NOT($A765=$A764),IFERROR(IF(INDEX('40-15 SCALE LABEL INFO'!I$2:I$65,MATCH($A765,'40-15 SCALE LABEL INFO'!$A$2:$A$65,0))="","",INDEX('40-15 SCALE LABEL INFO'!I$2:I$65,MATCH($A765,'40-15 SCALE LABEL INFO'!$A$2:$A$65,0))),"not found"),IF(F764="not found","not found",IF(F764="","","ditto"))))</f>
        <v/>
      </c>
      <c r="G765" s="779" t="str">
        <f>IF($A765="","",IF(NOT($A765=$A764),IFERROR(IF(INDEX('40-15 SCALE LABEL INFO'!J$2:J$65,MATCH($A765,'40-15 SCALE LABEL INFO'!$A$2:$A$65,0))="","",INDEX('40-15 SCALE LABEL INFO'!J$2:J$65,MATCH($A765,'40-15 SCALE LABEL INFO'!$A$2:$A$65,0))),"not found"),IF(G764="not found","not found",IF(G764="","","ditto"))))</f>
        <v/>
      </c>
      <c r="H765" s="772" t="str">
        <f>IF($A765="","",IF(NOT($A765=$A764),IFERROR(IF(INDEX('40-15 SCALE LABEL INFO'!K$2:K$65,MATCH($A765,'40-15 SCALE LABEL INFO'!$A$2:$A$65,0))="","",INDEX('40-15 SCALE LABEL INFO'!K$2:K$65,MATCH($A765,'40-15 SCALE LABEL INFO'!$A$2:$A$65,0))),"not found"),IF(H764="not found","not found",IF(H764="","","ditto"))))</f>
        <v/>
      </c>
    </row>
    <row r="766" spans="1:8" x14ac:dyDescent="0.35">
      <c r="A766" s="699"/>
      <c r="B766" s="768"/>
      <c r="C766" s="768"/>
      <c r="D766" s="768"/>
      <c r="E766" s="775"/>
      <c r="F766" s="778" t="str">
        <f>IF($A766="","",IF(NOT($A766=$A765),IFERROR(IF(INDEX('40-15 SCALE LABEL INFO'!I$2:I$65,MATCH($A766,'40-15 SCALE LABEL INFO'!$A$2:$A$65,0))="","",INDEX('40-15 SCALE LABEL INFO'!I$2:I$65,MATCH($A766,'40-15 SCALE LABEL INFO'!$A$2:$A$65,0))),"not found"),IF(F765="not found","not found",IF(F765="","","ditto"))))</f>
        <v/>
      </c>
      <c r="G766" s="779" t="str">
        <f>IF($A766="","",IF(NOT($A766=$A765),IFERROR(IF(INDEX('40-15 SCALE LABEL INFO'!J$2:J$65,MATCH($A766,'40-15 SCALE LABEL INFO'!$A$2:$A$65,0))="","",INDEX('40-15 SCALE LABEL INFO'!J$2:J$65,MATCH($A766,'40-15 SCALE LABEL INFO'!$A$2:$A$65,0))),"not found"),IF(G765="not found","not found",IF(G765="","","ditto"))))</f>
        <v/>
      </c>
      <c r="H766" s="772" t="str">
        <f>IF($A766="","",IF(NOT($A766=$A765),IFERROR(IF(INDEX('40-15 SCALE LABEL INFO'!K$2:K$65,MATCH($A766,'40-15 SCALE LABEL INFO'!$A$2:$A$65,0))="","",INDEX('40-15 SCALE LABEL INFO'!K$2:K$65,MATCH($A766,'40-15 SCALE LABEL INFO'!$A$2:$A$65,0))),"not found"),IF(H765="not found","not found",IF(H765="","","ditto"))))</f>
        <v/>
      </c>
    </row>
    <row r="767" spans="1:8" x14ac:dyDescent="0.35">
      <c r="A767" s="699"/>
      <c r="B767" s="768"/>
      <c r="C767" s="768"/>
      <c r="D767" s="768"/>
      <c r="E767" s="775"/>
      <c r="F767" s="778" t="str">
        <f>IF($A767="","",IF(NOT($A767=$A766),IFERROR(IF(INDEX('40-15 SCALE LABEL INFO'!I$2:I$65,MATCH($A767,'40-15 SCALE LABEL INFO'!$A$2:$A$65,0))="","",INDEX('40-15 SCALE LABEL INFO'!I$2:I$65,MATCH($A767,'40-15 SCALE LABEL INFO'!$A$2:$A$65,0))),"not found"),IF(F766="not found","not found",IF(F766="","","ditto"))))</f>
        <v/>
      </c>
      <c r="G767" s="779" t="str">
        <f>IF($A767="","",IF(NOT($A767=$A766),IFERROR(IF(INDEX('40-15 SCALE LABEL INFO'!J$2:J$65,MATCH($A767,'40-15 SCALE LABEL INFO'!$A$2:$A$65,0))="","",INDEX('40-15 SCALE LABEL INFO'!J$2:J$65,MATCH($A767,'40-15 SCALE LABEL INFO'!$A$2:$A$65,0))),"not found"),IF(G766="not found","not found",IF(G766="","","ditto"))))</f>
        <v/>
      </c>
      <c r="H767" s="772" t="str">
        <f>IF($A767="","",IF(NOT($A767=$A766),IFERROR(IF(INDEX('40-15 SCALE LABEL INFO'!K$2:K$65,MATCH($A767,'40-15 SCALE LABEL INFO'!$A$2:$A$65,0))="","",INDEX('40-15 SCALE LABEL INFO'!K$2:K$65,MATCH($A767,'40-15 SCALE LABEL INFO'!$A$2:$A$65,0))),"not found"),IF(H766="not found","not found",IF(H766="","","ditto"))))</f>
        <v/>
      </c>
    </row>
    <row r="768" spans="1:8" x14ac:dyDescent="0.35">
      <c r="A768" s="699"/>
      <c r="B768" s="768"/>
      <c r="C768" s="768"/>
      <c r="D768" s="768"/>
      <c r="E768" s="775"/>
      <c r="F768" s="778" t="str">
        <f>IF($A768="","",IF(NOT($A768=$A767),IFERROR(IF(INDEX('40-15 SCALE LABEL INFO'!I$2:I$65,MATCH($A768,'40-15 SCALE LABEL INFO'!$A$2:$A$65,0))="","",INDEX('40-15 SCALE LABEL INFO'!I$2:I$65,MATCH($A768,'40-15 SCALE LABEL INFO'!$A$2:$A$65,0))),"not found"),IF(F767="not found","not found",IF(F767="","","ditto"))))</f>
        <v/>
      </c>
      <c r="G768" s="779" t="str">
        <f>IF($A768="","",IF(NOT($A768=$A767),IFERROR(IF(INDEX('40-15 SCALE LABEL INFO'!J$2:J$65,MATCH($A768,'40-15 SCALE LABEL INFO'!$A$2:$A$65,0))="","",INDEX('40-15 SCALE LABEL INFO'!J$2:J$65,MATCH($A768,'40-15 SCALE LABEL INFO'!$A$2:$A$65,0))),"not found"),IF(G767="not found","not found",IF(G767="","","ditto"))))</f>
        <v/>
      </c>
      <c r="H768" s="772" t="str">
        <f>IF($A768="","",IF(NOT($A768=$A767),IFERROR(IF(INDEX('40-15 SCALE LABEL INFO'!K$2:K$65,MATCH($A768,'40-15 SCALE LABEL INFO'!$A$2:$A$65,0))="","",INDEX('40-15 SCALE LABEL INFO'!K$2:K$65,MATCH($A768,'40-15 SCALE LABEL INFO'!$A$2:$A$65,0))),"not found"),IF(H767="not found","not found",IF(H767="","","ditto"))))</f>
        <v/>
      </c>
    </row>
    <row r="769" spans="1:8" x14ac:dyDescent="0.35">
      <c r="A769" s="699"/>
      <c r="B769" s="768"/>
      <c r="C769" s="768"/>
      <c r="D769" s="768"/>
      <c r="E769" s="775"/>
      <c r="F769" s="778" t="str">
        <f>IF($A769="","",IF(NOT($A769=$A768),IFERROR(IF(INDEX('40-15 SCALE LABEL INFO'!I$2:I$65,MATCH($A769,'40-15 SCALE LABEL INFO'!$A$2:$A$65,0))="","",INDEX('40-15 SCALE LABEL INFO'!I$2:I$65,MATCH($A769,'40-15 SCALE LABEL INFO'!$A$2:$A$65,0))),"not found"),IF(F768="not found","not found",IF(F768="","","ditto"))))</f>
        <v/>
      </c>
      <c r="G769" s="779" t="str">
        <f>IF($A769="","",IF(NOT($A769=$A768),IFERROR(IF(INDEX('40-15 SCALE LABEL INFO'!J$2:J$65,MATCH($A769,'40-15 SCALE LABEL INFO'!$A$2:$A$65,0))="","",INDEX('40-15 SCALE LABEL INFO'!J$2:J$65,MATCH($A769,'40-15 SCALE LABEL INFO'!$A$2:$A$65,0))),"not found"),IF(G768="not found","not found",IF(G768="","","ditto"))))</f>
        <v/>
      </c>
      <c r="H769" s="772" t="str">
        <f>IF($A769="","",IF(NOT($A769=$A768),IFERROR(IF(INDEX('40-15 SCALE LABEL INFO'!K$2:K$65,MATCH($A769,'40-15 SCALE LABEL INFO'!$A$2:$A$65,0))="","",INDEX('40-15 SCALE LABEL INFO'!K$2:K$65,MATCH($A769,'40-15 SCALE LABEL INFO'!$A$2:$A$65,0))),"not found"),IF(H768="not found","not found",IF(H768="","","ditto"))))</f>
        <v/>
      </c>
    </row>
    <row r="770" spans="1:8" x14ac:dyDescent="0.35">
      <c r="A770" s="699"/>
      <c r="B770" s="768"/>
      <c r="C770" s="768"/>
      <c r="D770" s="768"/>
      <c r="E770" s="775"/>
      <c r="F770" s="778" t="str">
        <f>IF($A770="","",IF(NOT($A770=$A769),IFERROR(IF(INDEX('40-15 SCALE LABEL INFO'!I$2:I$65,MATCH($A770,'40-15 SCALE LABEL INFO'!$A$2:$A$65,0))="","",INDEX('40-15 SCALE LABEL INFO'!I$2:I$65,MATCH($A770,'40-15 SCALE LABEL INFO'!$A$2:$A$65,0))),"not found"),IF(F769="not found","not found",IF(F769="","","ditto"))))</f>
        <v/>
      </c>
      <c r="G770" s="779" t="str">
        <f>IF($A770="","",IF(NOT($A770=$A769),IFERROR(IF(INDEX('40-15 SCALE LABEL INFO'!J$2:J$65,MATCH($A770,'40-15 SCALE LABEL INFO'!$A$2:$A$65,0))="","",INDEX('40-15 SCALE LABEL INFO'!J$2:J$65,MATCH($A770,'40-15 SCALE LABEL INFO'!$A$2:$A$65,0))),"not found"),IF(G769="not found","not found",IF(G769="","","ditto"))))</f>
        <v/>
      </c>
      <c r="H770" s="772" t="str">
        <f>IF($A770="","",IF(NOT($A770=$A769),IFERROR(IF(INDEX('40-15 SCALE LABEL INFO'!K$2:K$65,MATCH($A770,'40-15 SCALE LABEL INFO'!$A$2:$A$65,0))="","",INDEX('40-15 SCALE LABEL INFO'!K$2:K$65,MATCH($A770,'40-15 SCALE LABEL INFO'!$A$2:$A$65,0))),"not found"),IF(H769="not found","not found",IF(H769="","","ditto"))))</f>
        <v/>
      </c>
    </row>
    <row r="771" spans="1:8" x14ac:dyDescent="0.35">
      <c r="A771" s="699"/>
      <c r="B771" s="768"/>
      <c r="C771" s="768"/>
      <c r="D771" s="768"/>
      <c r="E771" s="775"/>
      <c r="F771" s="778" t="str">
        <f>IF($A771="","",IF(NOT($A771=$A770),IFERROR(IF(INDEX('40-15 SCALE LABEL INFO'!I$2:I$65,MATCH($A771,'40-15 SCALE LABEL INFO'!$A$2:$A$65,0))="","",INDEX('40-15 SCALE LABEL INFO'!I$2:I$65,MATCH($A771,'40-15 SCALE LABEL INFO'!$A$2:$A$65,0))),"not found"),IF(F770="not found","not found",IF(F770="","","ditto"))))</f>
        <v/>
      </c>
      <c r="G771" s="779" t="str">
        <f>IF($A771="","",IF(NOT($A771=$A770),IFERROR(IF(INDEX('40-15 SCALE LABEL INFO'!J$2:J$65,MATCH($A771,'40-15 SCALE LABEL INFO'!$A$2:$A$65,0))="","",INDEX('40-15 SCALE LABEL INFO'!J$2:J$65,MATCH($A771,'40-15 SCALE LABEL INFO'!$A$2:$A$65,0))),"not found"),IF(G770="not found","not found",IF(G770="","","ditto"))))</f>
        <v/>
      </c>
      <c r="H771" s="772" t="str">
        <f>IF($A771="","",IF(NOT($A771=$A770),IFERROR(IF(INDEX('40-15 SCALE LABEL INFO'!K$2:K$65,MATCH($A771,'40-15 SCALE LABEL INFO'!$A$2:$A$65,0))="","",INDEX('40-15 SCALE LABEL INFO'!K$2:K$65,MATCH($A771,'40-15 SCALE LABEL INFO'!$A$2:$A$65,0))),"not found"),IF(H770="not found","not found",IF(H770="","","ditto"))))</f>
        <v/>
      </c>
    </row>
    <row r="772" spans="1:8" x14ac:dyDescent="0.35">
      <c r="A772" s="699"/>
      <c r="B772" s="768"/>
      <c r="C772" s="768"/>
      <c r="D772" s="768"/>
      <c r="E772" s="775"/>
      <c r="F772" s="778" t="str">
        <f>IF($A772="","",IF(NOT($A772=$A771),IFERROR(IF(INDEX('40-15 SCALE LABEL INFO'!I$2:I$65,MATCH($A772,'40-15 SCALE LABEL INFO'!$A$2:$A$65,0))="","",INDEX('40-15 SCALE LABEL INFO'!I$2:I$65,MATCH($A772,'40-15 SCALE LABEL INFO'!$A$2:$A$65,0))),"not found"),IF(F771="not found","not found",IF(F771="","","ditto"))))</f>
        <v/>
      </c>
      <c r="G772" s="779" t="str">
        <f>IF($A772="","",IF(NOT($A772=$A771),IFERROR(IF(INDEX('40-15 SCALE LABEL INFO'!J$2:J$65,MATCH($A772,'40-15 SCALE LABEL INFO'!$A$2:$A$65,0))="","",INDEX('40-15 SCALE LABEL INFO'!J$2:J$65,MATCH($A772,'40-15 SCALE LABEL INFO'!$A$2:$A$65,0))),"not found"),IF(G771="not found","not found",IF(G771="","","ditto"))))</f>
        <v/>
      </c>
      <c r="H772" s="772" t="str">
        <f>IF($A772="","",IF(NOT($A772=$A771),IFERROR(IF(INDEX('40-15 SCALE LABEL INFO'!K$2:K$65,MATCH($A772,'40-15 SCALE LABEL INFO'!$A$2:$A$65,0))="","",INDEX('40-15 SCALE LABEL INFO'!K$2:K$65,MATCH($A772,'40-15 SCALE LABEL INFO'!$A$2:$A$65,0))),"not found"),IF(H771="not found","not found",IF(H771="","","ditto"))))</f>
        <v/>
      </c>
    </row>
    <row r="773" spans="1:8" x14ac:dyDescent="0.35">
      <c r="A773" s="699"/>
      <c r="B773" s="768"/>
      <c r="C773" s="768"/>
      <c r="D773" s="768"/>
      <c r="E773" s="775"/>
      <c r="F773" s="778" t="str">
        <f>IF($A773="","",IF(NOT($A773=$A772),IFERROR(IF(INDEX('40-15 SCALE LABEL INFO'!I$2:I$65,MATCH($A773,'40-15 SCALE LABEL INFO'!$A$2:$A$65,0))="","",INDEX('40-15 SCALE LABEL INFO'!I$2:I$65,MATCH($A773,'40-15 SCALE LABEL INFO'!$A$2:$A$65,0))),"not found"),IF(F772="not found","not found",IF(F772="","","ditto"))))</f>
        <v/>
      </c>
      <c r="G773" s="779" t="str">
        <f>IF($A773="","",IF(NOT($A773=$A772),IFERROR(IF(INDEX('40-15 SCALE LABEL INFO'!J$2:J$65,MATCH($A773,'40-15 SCALE LABEL INFO'!$A$2:$A$65,0))="","",INDEX('40-15 SCALE LABEL INFO'!J$2:J$65,MATCH($A773,'40-15 SCALE LABEL INFO'!$A$2:$A$65,0))),"not found"),IF(G772="not found","not found",IF(G772="","","ditto"))))</f>
        <v/>
      </c>
      <c r="H773" s="772" t="str">
        <f>IF($A773="","",IF(NOT($A773=$A772),IFERROR(IF(INDEX('40-15 SCALE LABEL INFO'!K$2:K$65,MATCH($A773,'40-15 SCALE LABEL INFO'!$A$2:$A$65,0))="","",INDEX('40-15 SCALE LABEL INFO'!K$2:K$65,MATCH($A773,'40-15 SCALE LABEL INFO'!$A$2:$A$65,0))),"not found"),IF(H772="not found","not found",IF(H772="","","ditto"))))</f>
        <v/>
      </c>
    </row>
    <row r="774" spans="1:8" x14ac:dyDescent="0.35">
      <c r="A774" s="699"/>
      <c r="B774" s="768"/>
      <c r="C774" s="768"/>
      <c r="D774" s="768"/>
      <c r="E774" s="775"/>
      <c r="F774" s="778" t="str">
        <f>IF($A774="","",IF(NOT($A774=$A773),IFERROR(IF(INDEX('40-15 SCALE LABEL INFO'!I$2:I$65,MATCH($A774,'40-15 SCALE LABEL INFO'!$A$2:$A$65,0))="","",INDEX('40-15 SCALE LABEL INFO'!I$2:I$65,MATCH($A774,'40-15 SCALE LABEL INFO'!$A$2:$A$65,0))),"not found"),IF(F773="not found","not found",IF(F773="","","ditto"))))</f>
        <v/>
      </c>
      <c r="G774" s="779" t="str">
        <f>IF($A774="","",IF(NOT($A774=$A773),IFERROR(IF(INDEX('40-15 SCALE LABEL INFO'!J$2:J$65,MATCH($A774,'40-15 SCALE LABEL INFO'!$A$2:$A$65,0))="","",INDEX('40-15 SCALE LABEL INFO'!J$2:J$65,MATCH($A774,'40-15 SCALE LABEL INFO'!$A$2:$A$65,0))),"not found"),IF(G773="not found","not found",IF(G773="","","ditto"))))</f>
        <v/>
      </c>
      <c r="H774" s="772" t="str">
        <f>IF($A774="","",IF(NOT($A774=$A773),IFERROR(IF(INDEX('40-15 SCALE LABEL INFO'!K$2:K$65,MATCH($A774,'40-15 SCALE LABEL INFO'!$A$2:$A$65,0))="","",INDEX('40-15 SCALE LABEL INFO'!K$2:K$65,MATCH($A774,'40-15 SCALE LABEL INFO'!$A$2:$A$65,0))),"not found"),IF(H773="not found","not found",IF(H773="","","ditto"))))</f>
        <v/>
      </c>
    </row>
    <row r="775" spans="1:8" x14ac:dyDescent="0.35">
      <c r="A775" s="699"/>
      <c r="B775" s="768"/>
      <c r="C775" s="768"/>
      <c r="D775" s="768"/>
      <c r="E775" s="775"/>
      <c r="F775" s="778" t="str">
        <f>IF($A775="","",IF(NOT($A775=$A774),IFERROR(IF(INDEX('40-15 SCALE LABEL INFO'!I$2:I$65,MATCH($A775,'40-15 SCALE LABEL INFO'!$A$2:$A$65,0))="","",INDEX('40-15 SCALE LABEL INFO'!I$2:I$65,MATCH($A775,'40-15 SCALE LABEL INFO'!$A$2:$A$65,0))),"not found"),IF(F774="not found","not found",IF(F774="","","ditto"))))</f>
        <v/>
      </c>
      <c r="G775" s="779" t="str">
        <f>IF($A775="","",IF(NOT($A775=$A774),IFERROR(IF(INDEX('40-15 SCALE LABEL INFO'!J$2:J$65,MATCH($A775,'40-15 SCALE LABEL INFO'!$A$2:$A$65,0))="","",INDEX('40-15 SCALE LABEL INFO'!J$2:J$65,MATCH($A775,'40-15 SCALE LABEL INFO'!$A$2:$A$65,0))),"not found"),IF(G774="not found","not found",IF(G774="","","ditto"))))</f>
        <v/>
      </c>
      <c r="H775" s="772" t="str">
        <f>IF($A775="","",IF(NOT($A775=$A774),IFERROR(IF(INDEX('40-15 SCALE LABEL INFO'!K$2:K$65,MATCH($A775,'40-15 SCALE LABEL INFO'!$A$2:$A$65,0))="","",INDEX('40-15 SCALE LABEL INFO'!K$2:K$65,MATCH($A775,'40-15 SCALE LABEL INFO'!$A$2:$A$65,0))),"not found"),IF(H774="not found","not found",IF(H774="","","ditto"))))</f>
        <v/>
      </c>
    </row>
    <row r="776" spans="1:8" x14ac:dyDescent="0.35">
      <c r="A776" s="699"/>
      <c r="B776" s="768"/>
      <c r="C776" s="768"/>
      <c r="D776" s="768"/>
      <c r="E776" s="775"/>
      <c r="F776" s="778" t="str">
        <f>IF($A776="","",IF(NOT($A776=$A775),IFERROR(IF(INDEX('40-15 SCALE LABEL INFO'!I$2:I$65,MATCH($A776,'40-15 SCALE LABEL INFO'!$A$2:$A$65,0))="","",INDEX('40-15 SCALE LABEL INFO'!I$2:I$65,MATCH($A776,'40-15 SCALE LABEL INFO'!$A$2:$A$65,0))),"not found"),IF(F775="not found","not found",IF(F775="","","ditto"))))</f>
        <v/>
      </c>
      <c r="G776" s="779" t="str">
        <f>IF($A776="","",IF(NOT($A776=$A775),IFERROR(IF(INDEX('40-15 SCALE LABEL INFO'!J$2:J$65,MATCH($A776,'40-15 SCALE LABEL INFO'!$A$2:$A$65,0))="","",INDEX('40-15 SCALE LABEL INFO'!J$2:J$65,MATCH($A776,'40-15 SCALE LABEL INFO'!$A$2:$A$65,0))),"not found"),IF(G775="not found","not found",IF(G775="","","ditto"))))</f>
        <v/>
      </c>
      <c r="H776" s="772" t="str">
        <f>IF($A776="","",IF(NOT($A776=$A775),IFERROR(IF(INDEX('40-15 SCALE LABEL INFO'!K$2:K$65,MATCH($A776,'40-15 SCALE LABEL INFO'!$A$2:$A$65,0))="","",INDEX('40-15 SCALE LABEL INFO'!K$2:K$65,MATCH($A776,'40-15 SCALE LABEL INFO'!$A$2:$A$65,0))),"not found"),IF(H775="not found","not found",IF(H775="","","ditto"))))</f>
        <v/>
      </c>
    </row>
    <row r="777" spans="1:8" x14ac:dyDescent="0.35">
      <c r="A777" s="699"/>
      <c r="B777" s="768"/>
      <c r="C777" s="768"/>
      <c r="D777" s="768"/>
      <c r="E777" s="775"/>
      <c r="F777" s="778" t="str">
        <f>IF($A777="","",IF(NOT($A777=$A776),IFERROR(IF(INDEX('40-15 SCALE LABEL INFO'!I$2:I$65,MATCH($A777,'40-15 SCALE LABEL INFO'!$A$2:$A$65,0))="","",INDEX('40-15 SCALE LABEL INFO'!I$2:I$65,MATCH($A777,'40-15 SCALE LABEL INFO'!$A$2:$A$65,0))),"not found"),IF(F776="not found","not found",IF(F776="","","ditto"))))</f>
        <v/>
      </c>
      <c r="G777" s="779" t="str">
        <f>IF($A777="","",IF(NOT($A777=$A776),IFERROR(IF(INDEX('40-15 SCALE LABEL INFO'!J$2:J$65,MATCH($A777,'40-15 SCALE LABEL INFO'!$A$2:$A$65,0))="","",INDEX('40-15 SCALE LABEL INFO'!J$2:J$65,MATCH($A777,'40-15 SCALE LABEL INFO'!$A$2:$A$65,0))),"not found"),IF(G776="not found","not found",IF(G776="","","ditto"))))</f>
        <v/>
      </c>
      <c r="H777" s="772" t="str">
        <f>IF($A777="","",IF(NOT($A777=$A776),IFERROR(IF(INDEX('40-15 SCALE LABEL INFO'!K$2:K$65,MATCH($A777,'40-15 SCALE LABEL INFO'!$A$2:$A$65,0))="","",INDEX('40-15 SCALE LABEL INFO'!K$2:K$65,MATCH($A777,'40-15 SCALE LABEL INFO'!$A$2:$A$65,0))),"not found"),IF(H776="not found","not found",IF(H776="","","ditto"))))</f>
        <v/>
      </c>
    </row>
    <row r="778" spans="1:8" x14ac:dyDescent="0.35">
      <c r="A778" s="699"/>
      <c r="B778" s="768"/>
      <c r="C778" s="768"/>
      <c r="D778" s="768"/>
      <c r="E778" s="775"/>
      <c r="F778" s="778" t="str">
        <f>IF($A778="","",IF(NOT($A778=$A777),IFERROR(IF(INDEX('40-15 SCALE LABEL INFO'!I$2:I$65,MATCH($A778,'40-15 SCALE LABEL INFO'!$A$2:$A$65,0))="","",INDEX('40-15 SCALE LABEL INFO'!I$2:I$65,MATCH($A778,'40-15 SCALE LABEL INFO'!$A$2:$A$65,0))),"not found"),IF(F777="not found","not found",IF(F777="","","ditto"))))</f>
        <v/>
      </c>
      <c r="G778" s="779" t="str">
        <f>IF($A778="","",IF(NOT($A778=$A777),IFERROR(IF(INDEX('40-15 SCALE LABEL INFO'!J$2:J$65,MATCH($A778,'40-15 SCALE LABEL INFO'!$A$2:$A$65,0))="","",INDEX('40-15 SCALE LABEL INFO'!J$2:J$65,MATCH($A778,'40-15 SCALE LABEL INFO'!$A$2:$A$65,0))),"not found"),IF(G777="not found","not found",IF(G777="","","ditto"))))</f>
        <v/>
      </c>
      <c r="H778" s="772" t="str">
        <f>IF($A778="","",IF(NOT($A778=$A777),IFERROR(IF(INDEX('40-15 SCALE LABEL INFO'!K$2:K$65,MATCH($A778,'40-15 SCALE LABEL INFO'!$A$2:$A$65,0))="","",INDEX('40-15 SCALE LABEL INFO'!K$2:K$65,MATCH($A778,'40-15 SCALE LABEL INFO'!$A$2:$A$65,0))),"not found"),IF(H777="not found","not found",IF(H777="","","ditto"))))</f>
        <v/>
      </c>
    </row>
    <row r="779" spans="1:8" x14ac:dyDescent="0.35">
      <c r="A779" s="699"/>
      <c r="B779" s="768"/>
      <c r="C779" s="768"/>
      <c r="D779" s="768"/>
      <c r="E779" s="775"/>
      <c r="F779" s="778" t="str">
        <f>IF($A779="","",IF(NOT($A779=$A778),IFERROR(IF(INDEX('40-15 SCALE LABEL INFO'!I$2:I$65,MATCH($A779,'40-15 SCALE LABEL INFO'!$A$2:$A$65,0))="","",INDEX('40-15 SCALE LABEL INFO'!I$2:I$65,MATCH($A779,'40-15 SCALE LABEL INFO'!$A$2:$A$65,0))),"not found"),IF(F778="not found","not found",IF(F778="","","ditto"))))</f>
        <v/>
      </c>
      <c r="G779" s="779" t="str">
        <f>IF($A779="","",IF(NOT($A779=$A778),IFERROR(IF(INDEX('40-15 SCALE LABEL INFO'!J$2:J$65,MATCH($A779,'40-15 SCALE LABEL INFO'!$A$2:$A$65,0))="","",INDEX('40-15 SCALE LABEL INFO'!J$2:J$65,MATCH($A779,'40-15 SCALE LABEL INFO'!$A$2:$A$65,0))),"not found"),IF(G778="not found","not found",IF(G778="","","ditto"))))</f>
        <v/>
      </c>
      <c r="H779" s="772" t="str">
        <f>IF($A779="","",IF(NOT($A779=$A778),IFERROR(IF(INDEX('40-15 SCALE LABEL INFO'!K$2:K$65,MATCH($A779,'40-15 SCALE LABEL INFO'!$A$2:$A$65,0))="","",INDEX('40-15 SCALE LABEL INFO'!K$2:K$65,MATCH($A779,'40-15 SCALE LABEL INFO'!$A$2:$A$65,0))),"not found"),IF(H778="not found","not found",IF(H778="","","ditto"))))</f>
        <v/>
      </c>
    </row>
    <row r="780" spans="1:8" x14ac:dyDescent="0.35">
      <c r="A780" s="699"/>
      <c r="B780" s="768"/>
      <c r="C780" s="768"/>
      <c r="D780" s="768"/>
      <c r="E780" s="775"/>
      <c r="F780" s="778" t="str">
        <f>IF($A780="","",IF(NOT($A780=$A779),IFERROR(IF(INDEX('40-15 SCALE LABEL INFO'!I$2:I$65,MATCH($A780,'40-15 SCALE LABEL INFO'!$A$2:$A$65,0))="","",INDEX('40-15 SCALE LABEL INFO'!I$2:I$65,MATCH($A780,'40-15 SCALE LABEL INFO'!$A$2:$A$65,0))),"not found"),IF(F779="not found","not found",IF(F779="","","ditto"))))</f>
        <v/>
      </c>
      <c r="G780" s="779" t="str">
        <f>IF($A780="","",IF(NOT($A780=$A779),IFERROR(IF(INDEX('40-15 SCALE LABEL INFO'!J$2:J$65,MATCH($A780,'40-15 SCALE LABEL INFO'!$A$2:$A$65,0))="","",INDEX('40-15 SCALE LABEL INFO'!J$2:J$65,MATCH($A780,'40-15 SCALE LABEL INFO'!$A$2:$A$65,0))),"not found"),IF(G779="not found","not found",IF(G779="","","ditto"))))</f>
        <v/>
      </c>
      <c r="H780" s="772" t="str">
        <f>IF($A780="","",IF(NOT($A780=$A779),IFERROR(IF(INDEX('40-15 SCALE LABEL INFO'!K$2:K$65,MATCH($A780,'40-15 SCALE LABEL INFO'!$A$2:$A$65,0))="","",INDEX('40-15 SCALE LABEL INFO'!K$2:K$65,MATCH($A780,'40-15 SCALE LABEL INFO'!$A$2:$A$65,0))),"not found"),IF(H779="not found","not found",IF(H779="","","ditto"))))</f>
        <v/>
      </c>
    </row>
    <row r="781" spans="1:8" x14ac:dyDescent="0.35">
      <c r="A781" s="699"/>
      <c r="B781" s="768"/>
      <c r="C781" s="768"/>
      <c r="D781" s="768"/>
      <c r="E781" s="775"/>
      <c r="F781" s="778" t="str">
        <f>IF($A781="","",IF(NOT($A781=$A780),IFERROR(IF(INDEX('40-15 SCALE LABEL INFO'!I$2:I$65,MATCH($A781,'40-15 SCALE LABEL INFO'!$A$2:$A$65,0))="","",INDEX('40-15 SCALE LABEL INFO'!I$2:I$65,MATCH($A781,'40-15 SCALE LABEL INFO'!$A$2:$A$65,0))),"not found"),IF(F780="not found","not found",IF(F780="","","ditto"))))</f>
        <v/>
      </c>
      <c r="G781" s="779" t="str">
        <f>IF($A781="","",IF(NOT($A781=$A780),IFERROR(IF(INDEX('40-15 SCALE LABEL INFO'!J$2:J$65,MATCH($A781,'40-15 SCALE LABEL INFO'!$A$2:$A$65,0))="","",INDEX('40-15 SCALE LABEL INFO'!J$2:J$65,MATCH($A781,'40-15 SCALE LABEL INFO'!$A$2:$A$65,0))),"not found"),IF(G780="not found","not found",IF(G780="","","ditto"))))</f>
        <v/>
      </c>
      <c r="H781" s="772" t="str">
        <f>IF($A781="","",IF(NOT($A781=$A780),IFERROR(IF(INDEX('40-15 SCALE LABEL INFO'!K$2:K$65,MATCH($A781,'40-15 SCALE LABEL INFO'!$A$2:$A$65,0))="","",INDEX('40-15 SCALE LABEL INFO'!K$2:K$65,MATCH($A781,'40-15 SCALE LABEL INFO'!$A$2:$A$65,0))),"not found"),IF(H780="not found","not found",IF(H780="","","ditto"))))</f>
        <v/>
      </c>
    </row>
    <row r="782" spans="1:8" x14ac:dyDescent="0.35">
      <c r="A782" s="699"/>
      <c r="B782" s="768"/>
      <c r="C782" s="768"/>
      <c r="D782" s="768"/>
      <c r="E782" s="775"/>
      <c r="F782" s="778" t="str">
        <f>IF($A782="","",IF(NOT($A782=$A781),IFERROR(IF(INDEX('40-15 SCALE LABEL INFO'!I$2:I$65,MATCH($A782,'40-15 SCALE LABEL INFO'!$A$2:$A$65,0))="","",INDEX('40-15 SCALE LABEL INFO'!I$2:I$65,MATCH($A782,'40-15 SCALE LABEL INFO'!$A$2:$A$65,0))),"not found"),IF(F781="not found","not found",IF(F781="","","ditto"))))</f>
        <v/>
      </c>
      <c r="G782" s="779" t="str">
        <f>IF($A782="","",IF(NOT($A782=$A781),IFERROR(IF(INDEX('40-15 SCALE LABEL INFO'!J$2:J$65,MATCH($A782,'40-15 SCALE LABEL INFO'!$A$2:$A$65,0))="","",INDEX('40-15 SCALE LABEL INFO'!J$2:J$65,MATCH($A782,'40-15 SCALE LABEL INFO'!$A$2:$A$65,0))),"not found"),IF(G781="not found","not found",IF(G781="","","ditto"))))</f>
        <v/>
      </c>
      <c r="H782" s="772" t="str">
        <f>IF($A782="","",IF(NOT($A782=$A781),IFERROR(IF(INDEX('40-15 SCALE LABEL INFO'!K$2:K$65,MATCH($A782,'40-15 SCALE LABEL INFO'!$A$2:$A$65,0))="","",INDEX('40-15 SCALE LABEL INFO'!K$2:K$65,MATCH($A782,'40-15 SCALE LABEL INFO'!$A$2:$A$65,0))),"not found"),IF(H781="not found","not found",IF(H781="","","ditto"))))</f>
        <v/>
      </c>
    </row>
    <row r="783" spans="1:8" x14ac:dyDescent="0.35">
      <c r="A783" s="699"/>
      <c r="B783" s="768"/>
      <c r="C783" s="768"/>
      <c r="D783" s="768"/>
      <c r="E783" s="775"/>
      <c r="F783" s="778" t="str">
        <f>IF($A783="","",IF(NOT($A783=$A782),IFERROR(IF(INDEX('40-15 SCALE LABEL INFO'!I$2:I$65,MATCH($A783,'40-15 SCALE LABEL INFO'!$A$2:$A$65,0))="","",INDEX('40-15 SCALE LABEL INFO'!I$2:I$65,MATCH($A783,'40-15 SCALE LABEL INFO'!$A$2:$A$65,0))),"not found"),IF(F782="not found","not found",IF(F782="","","ditto"))))</f>
        <v/>
      </c>
      <c r="G783" s="779" t="str">
        <f>IF($A783="","",IF(NOT($A783=$A782),IFERROR(IF(INDEX('40-15 SCALE LABEL INFO'!J$2:J$65,MATCH($A783,'40-15 SCALE LABEL INFO'!$A$2:$A$65,0))="","",INDEX('40-15 SCALE LABEL INFO'!J$2:J$65,MATCH($A783,'40-15 SCALE LABEL INFO'!$A$2:$A$65,0))),"not found"),IF(G782="not found","not found",IF(G782="","","ditto"))))</f>
        <v/>
      </c>
      <c r="H783" s="772" t="str">
        <f>IF($A783="","",IF(NOT($A783=$A782),IFERROR(IF(INDEX('40-15 SCALE LABEL INFO'!K$2:K$65,MATCH($A783,'40-15 SCALE LABEL INFO'!$A$2:$A$65,0))="","",INDEX('40-15 SCALE LABEL INFO'!K$2:K$65,MATCH($A783,'40-15 SCALE LABEL INFO'!$A$2:$A$65,0))),"not found"),IF(H782="not found","not found",IF(H782="","","ditto"))))</f>
        <v/>
      </c>
    </row>
    <row r="784" spans="1:8" x14ac:dyDescent="0.35">
      <c r="A784" s="699"/>
      <c r="B784" s="768"/>
      <c r="C784" s="768"/>
      <c r="D784" s="768"/>
      <c r="E784" s="775"/>
      <c r="F784" s="778" t="str">
        <f>IF($A784="","",IF(NOT($A784=$A783),IFERROR(IF(INDEX('40-15 SCALE LABEL INFO'!I$2:I$65,MATCH($A784,'40-15 SCALE LABEL INFO'!$A$2:$A$65,0))="","",INDEX('40-15 SCALE LABEL INFO'!I$2:I$65,MATCH($A784,'40-15 SCALE LABEL INFO'!$A$2:$A$65,0))),"not found"),IF(F783="not found","not found",IF(F783="","","ditto"))))</f>
        <v/>
      </c>
      <c r="G784" s="779" t="str">
        <f>IF($A784="","",IF(NOT($A784=$A783),IFERROR(IF(INDEX('40-15 SCALE LABEL INFO'!J$2:J$65,MATCH($A784,'40-15 SCALE LABEL INFO'!$A$2:$A$65,0))="","",INDEX('40-15 SCALE LABEL INFO'!J$2:J$65,MATCH($A784,'40-15 SCALE LABEL INFO'!$A$2:$A$65,0))),"not found"),IF(G783="not found","not found",IF(G783="","","ditto"))))</f>
        <v/>
      </c>
      <c r="H784" s="772" t="str">
        <f>IF($A784="","",IF(NOT($A784=$A783),IFERROR(IF(INDEX('40-15 SCALE LABEL INFO'!K$2:K$65,MATCH($A784,'40-15 SCALE LABEL INFO'!$A$2:$A$65,0))="","",INDEX('40-15 SCALE LABEL INFO'!K$2:K$65,MATCH($A784,'40-15 SCALE LABEL INFO'!$A$2:$A$65,0))),"not found"),IF(H783="not found","not found",IF(H783="","","ditto"))))</f>
        <v/>
      </c>
    </row>
    <row r="785" spans="1:8" x14ac:dyDescent="0.35">
      <c r="A785" s="699"/>
      <c r="B785" s="768"/>
      <c r="C785" s="768"/>
      <c r="D785" s="768"/>
      <c r="E785" s="775"/>
      <c r="F785" s="778" t="str">
        <f>IF($A785="","",IF(NOT($A785=$A784),IFERROR(IF(INDEX('40-15 SCALE LABEL INFO'!I$2:I$65,MATCH($A785,'40-15 SCALE LABEL INFO'!$A$2:$A$65,0))="","",INDEX('40-15 SCALE LABEL INFO'!I$2:I$65,MATCH($A785,'40-15 SCALE LABEL INFO'!$A$2:$A$65,0))),"not found"),IF(F784="not found","not found",IF(F784="","","ditto"))))</f>
        <v/>
      </c>
      <c r="G785" s="779" t="str">
        <f>IF($A785="","",IF(NOT($A785=$A784),IFERROR(IF(INDEX('40-15 SCALE LABEL INFO'!J$2:J$65,MATCH($A785,'40-15 SCALE LABEL INFO'!$A$2:$A$65,0))="","",INDEX('40-15 SCALE LABEL INFO'!J$2:J$65,MATCH($A785,'40-15 SCALE LABEL INFO'!$A$2:$A$65,0))),"not found"),IF(G784="not found","not found",IF(G784="","","ditto"))))</f>
        <v/>
      </c>
      <c r="H785" s="772" t="str">
        <f>IF($A785="","",IF(NOT($A785=$A784),IFERROR(IF(INDEX('40-15 SCALE LABEL INFO'!K$2:K$65,MATCH($A785,'40-15 SCALE LABEL INFO'!$A$2:$A$65,0))="","",INDEX('40-15 SCALE LABEL INFO'!K$2:K$65,MATCH($A785,'40-15 SCALE LABEL INFO'!$A$2:$A$65,0))),"not found"),IF(H784="not found","not found",IF(H784="","","ditto"))))</f>
        <v/>
      </c>
    </row>
    <row r="786" spans="1:8" x14ac:dyDescent="0.35">
      <c r="A786" s="699"/>
      <c r="B786" s="768"/>
      <c r="C786" s="768"/>
      <c r="D786" s="768"/>
      <c r="E786" s="775"/>
      <c r="F786" s="778" t="str">
        <f>IF($A786="","",IF(NOT($A786=$A785),IFERROR(IF(INDEX('40-15 SCALE LABEL INFO'!I$2:I$65,MATCH($A786,'40-15 SCALE LABEL INFO'!$A$2:$A$65,0))="","",INDEX('40-15 SCALE LABEL INFO'!I$2:I$65,MATCH($A786,'40-15 SCALE LABEL INFO'!$A$2:$A$65,0))),"not found"),IF(F785="not found","not found",IF(F785="","","ditto"))))</f>
        <v/>
      </c>
      <c r="G786" s="779" t="str">
        <f>IF($A786="","",IF(NOT($A786=$A785),IFERROR(IF(INDEX('40-15 SCALE LABEL INFO'!J$2:J$65,MATCH($A786,'40-15 SCALE LABEL INFO'!$A$2:$A$65,0))="","",INDEX('40-15 SCALE LABEL INFO'!J$2:J$65,MATCH($A786,'40-15 SCALE LABEL INFO'!$A$2:$A$65,0))),"not found"),IF(G785="not found","not found",IF(G785="","","ditto"))))</f>
        <v/>
      </c>
      <c r="H786" s="772" t="str">
        <f>IF($A786="","",IF(NOT($A786=$A785),IFERROR(IF(INDEX('40-15 SCALE LABEL INFO'!K$2:K$65,MATCH($A786,'40-15 SCALE LABEL INFO'!$A$2:$A$65,0))="","",INDEX('40-15 SCALE LABEL INFO'!K$2:K$65,MATCH($A786,'40-15 SCALE LABEL INFO'!$A$2:$A$65,0))),"not found"),IF(H785="not found","not found",IF(H785="","","ditto"))))</f>
        <v/>
      </c>
    </row>
    <row r="787" spans="1:8" x14ac:dyDescent="0.35">
      <c r="A787" s="699"/>
      <c r="B787" s="768"/>
      <c r="C787" s="768"/>
      <c r="D787" s="768"/>
      <c r="E787" s="775"/>
      <c r="F787" s="778" t="str">
        <f>IF($A787="","",IF(NOT($A787=$A786),IFERROR(IF(INDEX('40-15 SCALE LABEL INFO'!I$2:I$65,MATCH($A787,'40-15 SCALE LABEL INFO'!$A$2:$A$65,0))="","",INDEX('40-15 SCALE LABEL INFO'!I$2:I$65,MATCH($A787,'40-15 SCALE LABEL INFO'!$A$2:$A$65,0))),"not found"),IF(F786="not found","not found",IF(F786="","","ditto"))))</f>
        <v/>
      </c>
      <c r="G787" s="779" t="str">
        <f>IF($A787="","",IF(NOT($A787=$A786),IFERROR(IF(INDEX('40-15 SCALE LABEL INFO'!J$2:J$65,MATCH($A787,'40-15 SCALE LABEL INFO'!$A$2:$A$65,0))="","",INDEX('40-15 SCALE LABEL INFO'!J$2:J$65,MATCH($A787,'40-15 SCALE LABEL INFO'!$A$2:$A$65,0))),"not found"),IF(G786="not found","not found",IF(G786="","","ditto"))))</f>
        <v/>
      </c>
      <c r="H787" s="772" t="str">
        <f>IF($A787="","",IF(NOT($A787=$A786),IFERROR(IF(INDEX('40-15 SCALE LABEL INFO'!K$2:K$65,MATCH($A787,'40-15 SCALE LABEL INFO'!$A$2:$A$65,0))="","",INDEX('40-15 SCALE LABEL INFO'!K$2:K$65,MATCH($A787,'40-15 SCALE LABEL INFO'!$A$2:$A$65,0))),"not found"),IF(H786="not found","not found",IF(H786="","","ditto"))))</f>
        <v/>
      </c>
    </row>
    <row r="788" spans="1:8" x14ac:dyDescent="0.35">
      <c r="A788" s="699"/>
      <c r="B788" s="768"/>
      <c r="C788" s="768"/>
      <c r="D788" s="768"/>
      <c r="E788" s="775"/>
      <c r="F788" s="778" t="str">
        <f>IF($A788="","",IF(NOT($A788=$A787),IFERROR(IF(INDEX('40-15 SCALE LABEL INFO'!I$2:I$65,MATCH($A788,'40-15 SCALE LABEL INFO'!$A$2:$A$65,0))="","",INDEX('40-15 SCALE LABEL INFO'!I$2:I$65,MATCH($A788,'40-15 SCALE LABEL INFO'!$A$2:$A$65,0))),"not found"),IF(F787="not found","not found",IF(F787="","","ditto"))))</f>
        <v/>
      </c>
      <c r="G788" s="779" t="str">
        <f>IF($A788="","",IF(NOT($A788=$A787),IFERROR(IF(INDEX('40-15 SCALE LABEL INFO'!J$2:J$65,MATCH($A788,'40-15 SCALE LABEL INFO'!$A$2:$A$65,0))="","",INDEX('40-15 SCALE LABEL INFO'!J$2:J$65,MATCH($A788,'40-15 SCALE LABEL INFO'!$A$2:$A$65,0))),"not found"),IF(G787="not found","not found",IF(G787="","","ditto"))))</f>
        <v/>
      </c>
      <c r="H788" s="772" t="str">
        <f>IF($A788="","",IF(NOT($A788=$A787),IFERROR(IF(INDEX('40-15 SCALE LABEL INFO'!K$2:K$65,MATCH($A788,'40-15 SCALE LABEL INFO'!$A$2:$A$65,0))="","",INDEX('40-15 SCALE LABEL INFO'!K$2:K$65,MATCH($A788,'40-15 SCALE LABEL INFO'!$A$2:$A$65,0))),"not found"),IF(H787="not found","not found",IF(H787="","","ditto"))))</f>
        <v/>
      </c>
    </row>
    <row r="789" spans="1:8" x14ac:dyDescent="0.35">
      <c r="A789" s="699"/>
      <c r="B789" s="768"/>
      <c r="C789" s="768"/>
      <c r="D789" s="768"/>
      <c r="E789" s="775"/>
      <c r="F789" s="778" t="str">
        <f>IF($A789="","",IF(NOT($A789=$A788),IFERROR(IF(INDEX('40-15 SCALE LABEL INFO'!I$2:I$65,MATCH($A789,'40-15 SCALE LABEL INFO'!$A$2:$A$65,0))="","",INDEX('40-15 SCALE LABEL INFO'!I$2:I$65,MATCH($A789,'40-15 SCALE LABEL INFO'!$A$2:$A$65,0))),"not found"),IF(F788="not found","not found",IF(F788="","","ditto"))))</f>
        <v/>
      </c>
      <c r="G789" s="779" t="str">
        <f>IF($A789="","",IF(NOT($A789=$A788),IFERROR(IF(INDEX('40-15 SCALE LABEL INFO'!J$2:J$65,MATCH($A789,'40-15 SCALE LABEL INFO'!$A$2:$A$65,0))="","",INDEX('40-15 SCALE LABEL INFO'!J$2:J$65,MATCH($A789,'40-15 SCALE LABEL INFO'!$A$2:$A$65,0))),"not found"),IF(G788="not found","not found",IF(G788="","","ditto"))))</f>
        <v/>
      </c>
      <c r="H789" s="772" t="str">
        <f>IF($A789="","",IF(NOT($A789=$A788),IFERROR(IF(INDEX('40-15 SCALE LABEL INFO'!K$2:K$65,MATCH($A789,'40-15 SCALE LABEL INFO'!$A$2:$A$65,0))="","",INDEX('40-15 SCALE LABEL INFO'!K$2:K$65,MATCH($A789,'40-15 SCALE LABEL INFO'!$A$2:$A$65,0))),"not found"),IF(H788="not found","not found",IF(H788="","","ditto"))))</f>
        <v/>
      </c>
    </row>
    <row r="790" spans="1:8" x14ac:dyDescent="0.35">
      <c r="A790" s="699"/>
      <c r="B790" s="768"/>
      <c r="C790" s="768"/>
      <c r="D790" s="768"/>
      <c r="E790" s="775"/>
      <c r="F790" s="778" t="str">
        <f>IF($A790="","",IF(NOT($A790=$A789),IFERROR(IF(INDEX('40-15 SCALE LABEL INFO'!I$2:I$65,MATCH($A790,'40-15 SCALE LABEL INFO'!$A$2:$A$65,0))="","",INDEX('40-15 SCALE LABEL INFO'!I$2:I$65,MATCH($A790,'40-15 SCALE LABEL INFO'!$A$2:$A$65,0))),"not found"),IF(F789="not found","not found",IF(F789="","","ditto"))))</f>
        <v/>
      </c>
      <c r="G790" s="779" t="str">
        <f>IF($A790="","",IF(NOT($A790=$A789),IFERROR(IF(INDEX('40-15 SCALE LABEL INFO'!J$2:J$65,MATCH($A790,'40-15 SCALE LABEL INFO'!$A$2:$A$65,0))="","",INDEX('40-15 SCALE LABEL INFO'!J$2:J$65,MATCH($A790,'40-15 SCALE LABEL INFO'!$A$2:$A$65,0))),"not found"),IF(G789="not found","not found",IF(G789="","","ditto"))))</f>
        <v/>
      </c>
      <c r="H790" s="772" t="str">
        <f>IF($A790="","",IF(NOT($A790=$A789),IFERROR(IF(INDEX('40-15 SCALE LABEL INFO'!K$2:K$65,MATCH($A790,'40-15 SCALE LABEL INFO'!$A$2:$A$65,0))="","",INDEX('40-15 SCALE LABEL INFO'!K$2:K$65,MATCH($A790,'40-15 SCALE LABEL INFO'!$A$2:$A$65,0))),"not found"),IF(H789="not found","not found",IF(H789="","","ditto"))))</f>
        <v/>
      </c>
    </row>
    <row r="791" spans="1:8" x14ac:dyDescent="0.35">
      <c r="A791" s="699"/>
      <c r="B791" s="768"/>
      <c r="C791" s="768"/>
      <c r="D791" s="768"/>
      <c r="E791" s="775"/>
      <c r="F791" s="778" t="str">
        <f>IF($A791="","",IF(NOT($A791=$A790),IFERROR(IF(INDEX('40-15 SCALE LABEL INFO'!I$2:I$65,MATCH($A791,'40-15 SCALE LABEL INFO'!$A$2:$A$65,0))="","",INDEX('40-15 SCALE LABEL INFO'!I$2:I$65,MATCH($A791,'40-15 SCALE LABEL INFO'!$A$2:$A$65,0))),"not found"),IF(F790="not found","not found",IF(F790="","","ditto"))))</f>
        <v/>
      </c>
      <c r="G791" s="779" t="str">
        <f>IF($A791="","",IF(NOT($A791=$A790),IFERROR(IF(INDEX('40-15 SCALE LABEL INFO'!J$2:J$65,MATCH($A791,'40-15 SCALE LABEL INFO'!$A$2:$A$65,0))="","",INDEX('40-15 SCALE LABEL INFO'!J$2:J$65,MATCH($A791,'40-15 SCALE LABEL INFO'!$A$2:$A$65,0))),"not found"),IF(G790="not found","not found",IF(G790="","","ditto"))))</f>
        <v/>
      </c>
      <c r="H791" s="772" t="str">
        <f>IF($A791="","",IF(NOT($A791=$A790),IFERROR(IF(INDEX('40-15 SCALE LABEL INFO'!K$2:K$65,MATCH($A791,'40-15 SCALE LABEL INFO'!$A$2:$A$65,0))="","",INDEX('40-15 SCALE LABEL INFO'!K$2:K$65,MATCH($A791,'40-15 SCALE LABEL INFO'!$A$2:$A$65,0))),"not found"),IF(H790="not found","not found",IF(H790="","","ditto"))))</f>
        <v/>
      </c>
    </row>
    <row r="792" spans="1:8" x14ac:dyDescent="0.35">
      <c r="A792" s="699"/>
      <c r="B792" s="768"/>
      <c r="C792" s="768"/>
      <c r="D792" s="768"/>
      <c r="E792" s="775"/>
      <c r="F792" s="778" t="str">
        <f>IF($A792="","",IF(NOT($A792=$A791),IFERROR(IF(INDEX('40-15 SCALE LABEL INFO'!I$2:I$65,MATCH($A792,'40-15 SCALE LABEL INFO'!$A$2:$A$65,0))="","",INDEX('40-15 SCALE LABEL INFO'!I$2:I$65,MATCH($A792,'40-15 SCALE LABEL INFO'!$A$2:$A$65,0))),"not found"),IF(F791="not found","not found",IF(F791="","","ditto"))))</f>
        <v/>
      </c>
      <c r="G792" s="779" t="str">
        <f>IF($A792="","",IF(NOT($A792=$A791),IFERROR(IF(INDEX('40-15 SCALE LABEL INFO'!J$2:J$65,MATCH($A792,'40-15 SCALE LABEL INFO'!$A$2:$A$65,0))="","",INDEX('40-15 SCALE LABEL INFO'!J$2:J$65,MATCH($A792,'40-15 SCALE LABEL INFO'!$A$2:$A$65,0))),"not found"),IF(G791="not found","not found",IF(G791="","","ditto"))))</f>
        <v/>
      </c>
      <c r="H792" s="772" t="str">
        <f>IF($A792="","",IF(NOT($A792=$A791),IFERROR(IF(INDEX('40-15 SCALE LABEL INFO'!K$2:K$65,MATCH($A792,'40-15 SCALE LABEL INFO'!$A$2:$A$65,0))="","",INDEX('40-15 SCALE LABEL INFO'!K$2:K$65,MATCH($A792,'40-15 SCALE LABEL INFO'!$A$2:$A$65,0))),"not found"),IF(H791="not found","not found",IF(H791="","","ditto"))))</f>
        <v/>
      </c>
    </row>
    <row r="793" spans="1:8" x14ac:dyDescent="0.35">
      <c r="A793" s="699"/>
      <c r="B793" s="768"/>
      <c r="C793" s="768"/>
      <c r="D793" s="768"/>
      <c r="E793" s="775"/>
      <c r="F793" s="778" t="str">
        <f>IF($A793="","",IF(NOT($A793=$A792),IFERROR(IF(INDEX('40-15 SCALE LABEL INFO'!I$2:I$65,MATCH($A793,'40-15 SCALE LABEL INFO'!$A$2:$A$65,0))="","",INDEX('40-15 SCALE LABEL INFO'!I$2:I$65,MATCH($A793,'40-15 SCALE LABEL INFO'!$A$2:$A$65,0))),"not found"),IF(F792="not found","not found",IF(F792="","","ditto"))))</f>
        <v/>
      </c>
      <c r="G793" s="779" t="str">
        <f>IF($A793="","",IF(NOT($A793=$A792),IFERROR(IF(INDEX('40-15 SCALE LABEL INFO'!J$2:J$65,MATCH($A793,'40-15 SCALE LABEL INFO'!$A$2:$A$65,0))="","",INDEX('40-15 SCALE LABEL INFO'!J$2:J$65,MATCH($A793,'40-15 SCALE LABEL INFO'!$A$2:$A$65,0))),"not found"),IF(G792="not found","not found",IF(G792="","","ditto"))))</f>
        <v/>
      </c>
      <c r="H793" s="772" t="str">
        <f>IF($A793="","",IF(NOT($A793=$A792),IFERROR(IF(INDEX('40-15 SCALE LABEL INFO'!K$2:K$65,MATCH($A793,'40-15 SCALE LABEL INFO'!$A$2:$A$65,0))="","",INDEX('40-15 SCALE LABEL INFO'!K$2:K$65,MATCH($A793,'40-15 SCALE LABEL INFO'!$A$2:$A$65,0))),"not found"),IF(H792="not found","not found",IF(H792="","","ditto"))))</f>
        <v/>
      </c>
    </row>
    <row r="794" spans="1:8" x14ac:dyDescent="0.35">
      <c r="A794" s="699"/>
      <c r="B794" s="768"/>
      <c r="C794" s="768"/>
      <c r="D794" s="768"/>
      <c r="E794" s="775"/>
      <c r="F794" s="778" t="str">
        <f>IF($A794="","",IF(NOT($A794=$A793),IFERROR(IF(INDEX('40-15 SCALE LABEL INFO'!I$2:I$65,MATCH($A794,'40-15 SCALE LABEL INFO'!$A$2:$A$65,0))="","",INDEX('40-15 SCALE LABEL INFO'!I$2:I$65,MATCH($A794,'40-15 SCALE LABEL INFO'!$A$2:$A$65,0))),"not found"),IF(F793="not found","not found",IF(F793="","","ditto"))))</f>
        <v/>
      </c>
      <c r="G794" s="779" t="str">
        <f>IF($A794="","",IF(NOT($A794=$A793),IFERROR(IF(INDEX('40-15 SCALE LABEL INFO'!J$2:J$65,MATCH($A794,'40-15 SCALE LABEL INFO'!$A$2:$A$65,0))="","",INDEX('40-15 SCALE LABEL INFO'!J$2:J$65,MATCH($A794,'40-15 SCALE LABEL INFO'!$A$2:$A$65,0))),"not found"),IF(G793="not found","not found",IF(G793="","","ditto"))))</f>
        <v/>
      </c>
      <c r="H794" s="772" t="str">
        <f>IF($A794="","",IF(NOT($A794=$A793),IFERROR(IF(INDEX('40-15 SCALE LABEL INFO'!K$2:K$65,MATCH($A794,'40-15 SCALE LABEL INFO'!$A$2:$A$65,0))="","",INDEX('40-15 SCALE LABEL INFO'!K$2:K$65,MATCH($A794,'40-15 SCALE LABEL INFO'!$A$2:$A$65,0))),"not found"),IF(H793="not found","not found",IF(H793="","","ditto"))))</f>
        <v/>
      </c>
    </row>
    <row r="795" spans="1:8" x14ac:dyDescent="0.35">
      <c r="A795" s="699"/>
      <c r="B795" s="768"/>
      <c r="C795" s="768"/>
      <c r="D795" s="768"/>
      <c r="E795" s="775"/>
      <c r="F795" s="778" t="str">
        <f>IF($A795="","",IF(NOT($A795=$A794),IFERROR(IF(INDEX('40-15 SCALE LABEL INFO'!I$2:I$65,MATCH($A795,'40-15 SCALE LABEL INFO'!$A$2:$A$65,0))="","",INDEX('40-15 SCALE LABEL INFO'!I$2:I$65,MATCH($A795,'40-15 SCALE LABEL INFO'!$A$2:$A$65,0))),"not found"),IF(F794="not found","not found",IF(F794="","","ditto"))))</f>
        <v/>
      </c>
      <c r="G795" s="779" t="str">
        <f>IF($A795="","",IF(NOT($A795=$A794),IFERROR(IF(INDEX('40-15 SCALE LABEL INFO'!J$2:J$65,MATCH($A795,'40-15 SCALE LABEL INFO'!$A$2:$A$65,0))="","",INDEX('40-15 SCALE LABEL INFO'!J$2:J$65,MATCH($A795,'40-15 SCALE LABEL INFO'!$A$2:$A$65,0))),"not found"),IF(G794="not found","not found",IF(G794="","","ditto"))))</f>
        <v/>
      </c>
      <c r="H795" s="772" t="str">
        <f>IF($A795="","",IF(NOT($A795=$A794),IFERROR(IF(INDEX('40-15 SCALE LABEL INFO'!K$2:K$65,MATCH($A795,'40-15 SCALE LABEL INFO'!$A$2:$A$65,0))="","",INDEX('40-15 SCALE LABEL INFO'!K$2:K$65,MATCH($A795,'40-15 SCALE LABEL INFO'!$A$2:$A$65,0))),"not found"),IF(H794="not found","not found",IF(H794="","","ditto"))))</f>
        <v/>
      </c>
    </row>
    <row r="796" spans="1:8" x14ac:dyDescent="0.35">
      <c r="A796" s="699"/>
      <c r="B796" s="768"/>
      <c r="C796" s="768"/>
      <c r="D796" s="768"/>
      <c r="E796" s="775"/>
      <c r="F796" s="778" t="str">
        <f>IF($A796="","",IF(NOT($A796=$A795),IFERROR(IF(INDEX('40-15 SCALE LABEL INFO'!I$2:I$65,MATCH($A796,'40-15 SCALE LABEL INFO'!$A$2:$A$65,0))="","",INDEX('40-15 SCALE LABEL INFO'!I$2:I$65,MATCH($A796,'40-15 SCALE LABEL INFO'!$A$2:$A$65,0))),"not found"),IF(F795="not found","not found",IF(F795="","","ditto"))))</f>
        <v/>
      </c>
      <c r="G796" s="779" t="str">
        <f>IF($A796="","",IF(NOT($A796=$A795),IFERROR(IF(INDEX('40-15 SCALE LABEL INFO'!J$2:J$65,MATCH($A796,'40-15 SCALE LABEL INFO'!$A$2:$A$65,0))="","",INDEX('40-15 SCALE LABEL INFO'!J$2:J$65,MATCH($A796,'40-15 SCALE LABEL INFO'!$A$2:$A$65,0))),"not found"),IF(G795="not found","not found",IF(G795="","","ditto"))))</f>
        <v/>
      </c>
      <c r="H796" s="772" t="str">
        <f>IF($A796="","",IF(NOT($A796=$A795),IFERROR(IF(INDEX('40-15 SCALE LABEL INFO'!K$2:K$65,MATCH($A796,'40-15 SCALE LABEL INFO'!$A$2:$A$65,0))="","",INDEX('40-15 SCALE LABEL INFO'!K$2:K$65,MATCH($A796,'40-15 SCALE LABEL INFO'!$A$2:$A$65,0))),"not found"),IF(H795="not found","not found",IF(H795="","","ditto"))))</f>
        <v/>
      </c>
    </row>
    <row r="797" spans="1:8" x14ac:dyDescent="0.35">
      <c r="A797" s="699"/>
      <c r="B797" s="768"/>
      <c r="C797" s="768"/>
      <c r="D797" s="768"/>
      <c r="E797" s="775"/>
      <c r="F797" s="778" t="str">
        <f>IF($A797="","",IF(NOT($A797=$A796),IFERROR(IF(INDEX('40-15 SCALE LABEL INFO'!I$2:I$65,MATCH($A797,'40-15 SCALE LABEL INFO'!$A$2:$A$65,0))="","",INDEX('40-15 SCALE LABEL INFO'!I$2:I$65,MATCH($A797,'40-15 SCALE LABEL INFO'!$A$2:$A$65,0))),"not found"),IF(F796="not found","not found",IF(F796="","","ditto"))))</f>
        <v/>
      </c>
      <c r="G797" s="779" t="str">
        <f>IF($A797="","",IF(NOT($A797=$A796),IFERROR(IF(INDEX('40-15 SCALE LABEL INFO'!J$2:J$65,MATCH($A797,'40-15 SCALE LABEL INFO'!$A$2:$A$65,0))="","",INDEX('40-15 SCALE LABEL INFO'!J$2:J$65,MATCH($A797,'40-15 SCALE LABEL INFO'!$A$2:$A$65,0))),"not found"),IF(G796="not found","not found",IF(G796="","","ditto"))))</f>
        <v/>
      </c>
      <c r="H797" s="772" t="str">
        <f>IF($A797="","",IF(NOT($A797=$A796),IFERROR(IF(INDEX('40-15 SCALE LABEL INFO'!K$2:K$65,MATCH($A797,'40-15 SCALE LABEL INFO'!$A$2:$A$65,0))="","",INDEX('40-15 SCALE LABEL INFO'!K$2:K$65,MATCH($A797,'40-15 SCALE LABEL INFO'!$A$2:$A$65,0))),"not found"),IF(H796="not found","not found",IF(H796="","","ditto"))))</f>
        <v/>
      </c>
    </row>
    <row r="798" spans="1:8" x14ac:dyDescent="0.35">
      <c r="A798" s="699"/>
      <c r="B798" s="768"/>
      <c r="C798" s="768"/>
      <c r="D798" s="768"/>
      <c r="E798" s="775"/>
      <c r="F798" s="778" t="str">
        <f>IF($A798="","",IF(NOT($A798=$A797),IFERROR(IF(INDEX('40-15 SCALE LABEL INFO'!I$2:I$65,MATCH($A798,'40-15 SCALE LABEL INFO'!$A$2:$A$65,0))="","",INDEX('40-15 SCALE LABEL INFO'!I$2:I$65,MATCH($A798,'40-15 SCALE LABEL INFO'!$A$2:$A$65,0))),"not found"),IF(F797="not found","not found",IF(F797="","","ditto"))))</f>
        <v/>
      </c>
      <c r="G798" s="779" t="str">
        <f>IF($A798="","",IF(NOT($A798=$A797),IFERROR(IF(INDEX('40-15 SCALE LABEL INFO'!J$2:J$65,MATCH($A798,'40-15 SCALE LABEL INFO'!$A$2:$A$65,0))="","",INDEX('40-15 SCALE LABEL INFO'!J$2:J$65,MATCH($A798,'40-15 SCALE LABEL INFO'!$A$2:$A$65,0))),"not found"),IF(G797="not found","not found",IF(G797="","","ditto"))))</f>
        <v/>
      </c>
      <c r="H798" s="772" t="str">
        <f>IF($A798="","",IF(NOT($A798=$A797),IFERROR(IF(INDEX('40-15 SCALE LABEL INFO'!K$2:K$65,MATCH($A798,'40-15 SCALE LABEL INFO'!$A$2:$A$65,0))="","",INDEX('40-15 SCALE LABEL INFO'!K$2:K$65,MATCH($A798,'40-15 SCALE LABEL INFO'!$A$2:$A$65,0))),"not found"),IF(H797="not found","not found",IF(H797="","","ditto"))))</f>
        <v/>
      </c>
    </row>
    <row r="799" spans="1:8" x14ac:dyDescent="0.35">
      <c r="A799" s="699"/>
      <c r="B799" s="768"/>
      <c r="C799" s="768"/>
      <c r="D799" s="768"/>
      <c r="E799" s="775"/>
      <c r="F799" s="778" t="str">
        <f>IF($A799="","",IF(NOT($A799=$A798),IFERROR(IF(INDEX('40-15 SCALE LABEL INFO'!I$2:I$65,MATCH($A799,'40-15 SCALE LABEL INFO'!$A$2:$A$65,0))="","",INDEX('40-15 SCALE LABEL INFO'!I$2:I$65,MATCH($A799,'40-15 SCALE LABEL INFO'!$A$2:$A$65,0))),"not found"),IF(F798="not found","not found",IF(F798="","","ditto"))))</f>
        <v/>
      </c>
      <c r="G799" s="779" t="str">
        <f>IF($A799="","",IF(NOT($A799=$A798),IFERROR(IF(INDEX('40-15 SCALE LABEL INFO'!J$2:J$65,MATCH($A799,'40-15 SCALE LABEL INFO'!$A$2:$A$65,0))="","",INDEX('40-15 SCALE LABEL INFO'!J$2:J$65,MATCH($A799,'40-15 SCALE LABEL INFO'!$A$2:$A$65,0))),"not found"),IF(G798="not found","not found",IF(G798="","","ditto"))))</f>
        <v/>
      </c>
      <c r="H799" s="772" t="str">
        <f>IF($A799="","",IF(NOT($A799=$A798),IFERROR(IF(INDEX('40-15 SCALE LABEL INFO'!K$2:K$65,MATCH($A799,'40-15 SCALE LABEL INFO'!$A$2:$A$65,0))="","",INDEX('40-15 SCALE LABEL INFO'!K$2:K$65,MATCH($A799,'40-15 SCALE LABEL INFO'!$A$2:$A$65,0))),"not found"),IF(H798="not found","not found",IF(H798="","","ditto"))))</f>
        <v/>
      </c>
    </row>
    <row r="800" spans="1:8" x14ac:dyDescent="0.35">
      <c r="A800" s="699"/>
      <c r="B800" s="768"/>
      <c r="C800" s="768"/>
      <c r="D800" s="768"/>
      <c r="E800" s="775"/>
      <c r="F800" s="778" t="str">
        <f>IF($A800="","",IF(NOT($A800=$A799),IFERROR(IF(INDEX('40-15 SCALE LABEL INFO'!I$2:I$65,MATCH($A800,'40-15 SCALE LABEL INFO'!$A$2:$A$65,0))="","",INDEX('40-15 SCALE LABEL INFO'!I$2:I$65,MATCH($A800,'40-15 SCALE LABEL INFO'!$A$2:$A$65,0))),"not found"),IF(F799="not found","not found",IF(F799="","","ditto"))))</f>
        <v/>
      </c>
      <c r="G800" s="779" t="str">
        <f>IF($A800="","",IF(NOT($A800=$A799),IFERROR(IF(INDEX('40-15 SCALE LABEL INFO'!J$2:J$65,MATCH($A800,'40-15 SCALE LABEL INFO'!$A$2:$A$65,0))="","",INDEX('40-15 SCALE LABEL INFO'!J$2:J$65,MATCH($A800,'40-15 SCALE LABEL INFO'!$A$2:$A$65,0))),"not found"),IF(G799="not found","not found",IF(G799="","","ditto"))))</f>
        <v/>
      </c>
      <c r="H800" s="772" t="str">
        <f>IF($A800="","",IF(NOT($A800=$A799),IFERROR(IF(INDEX('40-15 SCALE LABEL INFO'!K$2:K$65,MATCH($A800,'40-15 SCALE LABEL INFO'!$A$2:$A$65,0))="","",INDEX('40-15 SCALE LABEL INFO'!K$2:K$65,MATCH($A800,'40-15 SCALE LABEL INFO'!$A$2:$A$65,0))),"not found"),IF(H799="not found","not found",IF(H799="","","ditto"))))</f>
        <v/>
      </c>
    </row>
    <row r="801" spans="1:8" x14ac:dyDescent="0.35">
      <c r="A801" s="699"/>
      <c r="B801" s="768"/>
      <c r="C801" s="768"/>
      <c r="D801" s="768"/>
      <c r="E801" s="775"/>
      <c r="F801" s="778" t="str">
        <f>IF($A801="","",IF(NOT($A801=$A800),IFERROR(IF(INDEX('40-15 SCALE LABEL INFO'!I$2:I$65,MATCH($A801,'40-15 SCALE LABEL INFO'!$A$2:$A$65,0))="","",INDEX('40-15 SCALE LABEL INFO'!I$2:I$65,MATCH($A801,'40-15 SCALE LABEL INFO'!$A$2:$A$65,0))),"not found"),IF(F800="not found","not found",IF(F800="","","ditto"))))</f>
        <v/>
      </c>
      <c r="G801" s="779" t="str">
        <f>IF($A801="","",IF(NOT($A801=$A800),IFERROR(IF(INDEX('40-15 SCALE LABEL INFO'!J$2:J$65,MATCH($A801,'40-15 SCALE LABEL INFO'!$A$2:$A$65,0))="","",INDEX('40-15 SCALE LABEL INFO'!J$2:J$65,MATCH($A801,'40-15 SCALE LABEL INFO'!$A$2:$A$65,0))),"not found"),IF(G800="not found","not found",IF(G800="","","ditto"))))</f>
        <v/>
      </c>
      <c r="H801" s="772" t="str">
        <f>IF($A801="","",IF(NOT($A801=$A800),IFERROR(IF(INDEX('40-15 SCALE LABEL INFO'!K$2:K$65,MATCH($A801,'40-15 SCALE LABEL INFO'!$A$2:$A$65,0))="","",INDEX('40-15 SCALE LABEL INFO'!K$2:K$65,MATCH($A801,'40-15 SCALE LABEL INFO'!$A$2:$A$65,0))),"not found"),IF(H800="not found","not found",IF(H800="","","ditto"))))</f>
        <v/>
      </c>
    </row>
    <row r="802" spans="1:8" x14ac:dyDescent="0.35">
      <c r="A802" s="699"/>
      <c r="B802" s="768"/>
      <c r="C802" s="768"/>
      <c r="D802" s="768"/>
      <c r="E802" s="775"/>
      <c r="F802" s="778" t="str">
        <f>IF($A802="","",IF(NOT($A802=$A801),IFERROR(IF(INDEX('40-15 SCALE LABEL INFO'!I$2:I$65,MATCH($A802,'40-15 SCALE LABEL INFO'!$A$2:$A$65,0))="","",INDEX('40-15 SCALE LABEL INFO'!I$2:I$65,MATCH($A802,'40-15 SCALE LABEL INFO'!$A$2:$A$65,0))),"not found"),IF(F801="not found","not found",IF(F801="","","ditto"))))</f>
        <v/>
      </c>
      <c r="G802" s="779" t="str">
        <f>IF($A802="","",IF(NOT($A802=$A801),IFERROR(IF(INDEX('40-15 SCALE LABEL INFO'!J$2:J$65,MATCH($A802,'40-15 SCALE LABEL INFO'!$A$2:$A$65,0))="","",INDEX('40-15 SCALE LABEL INFO'!J$2:J$65,MATCH($A802,'40-15 SCALE LABEL INFO'!$A$2:$A$65,0))),"not found"),IF(G801="not found","not found",IF(G801="","","ditto"))))</f>
        <v/>
      </c>
      <c r="H802" s="772" t="str">
        <f>IF($A802="","",IF(NOT($A802=$A801),IFERROR(IF(INDEX('40-15 SCALE LABEL INFO'!K$2:K$65,MATCH($A802,'40-15 SCALE LABEL INFO'!$A$2:$A$65,0))="","",INDEX('40-15 SCALE LABEL INFO'!K$2:K$65,MATCH($A802,'40-15 SCALE LABEL INFO'!$A$2:$A$65,0))),"not found"),IF(H801="not found","not found",IF(H801="","","ditto"))))</f>
        <v/>
      </c>
    </row>
    <row r="803" spans="1:8" x14ac:dyDescent="0.35">
      <c r="A803" s="699"/>
      <c r="B803" s="768"/>
      <c r="C803" s="768"/>
      <c r="D803" s="768"/>
      <c r="E803" s="775"/>
      <c r="F803" s="778" t="str">
        <f>IF($A803="","",IF(NOT($A803=$A802),IFERROR(IF(INDEX('40-15 SCALE LABEL INFO'!I$2:I$65,MATCH($A803,'40-15 SCALE LABEL INFO'!$A$2:$A$65,0))="","",INDEX('40-15 SCALE LABEL INFO'!I$2:I$65,MATCH($A803,'40-15 SCALE LABEL INFO'!$A$2:$A$65,0))),"not found"),IF(F802="not found","not found",IF(F802="","","ditto"))))</f>
        <v/>
      </c>
      <c r="G803" s="779" t="str">
        <f>IF($A803="","",IF(NOT($A803=$A802),IFERROR(IF(INDEX('40-15 SCALE LABEL INFO'!J$2:J$65,MATCH($A803,'40-15 SCALE LABEL INFO'!$A$2:$A$65,0))="","",INDEX('40-15 SCALE LABEL INFO'!J$2:J$65,MATCH($A803,'40-15 SCALE LABEL INFO'!$A$2:$A$65,0))),"not found"),IF(G802="not found","not found",IF(G802="","","ditto"))))</f>
        <v/>
      </c>
      <c r="H803" s="772" t="str">
        <f>IF($A803="","",IF(NOT($A803=$A802),IFERROR(IF(INDEX('40-15 SCALE LABEL INFO'!K$2:K$65,MATCH($A803,'40-15 SCALE LABEL INFO'!$A$2:$A$65,0))="","",INDEX('40-15 SCALE LABEL INFO'!K$2:K$65,MATCH($A803,'40-15 SCALE LABEL INFO'!$A$2:$A$65,0))),"not found"),IF(H802="not found","not found",IF(H802="","","ditto"))))</f>
        <v/>
      </c>
    </row>
    <row r="804" spans="1:8" x14ac:dyDescent="0.35">
      <c r="A804" s="699"/>
      <c r="B804" s="768"/>
      <c r="C804" s="768"/>
      <c r="D804" s="768"/>
      <c r="E804" s="775"/>
      <c r="F804" s="778" t="str">
        <f>IF($A804="","",IF(NOT($A804=$A803),IFERROR(IF(INDEX('40-15 SCALE LABEL INFO'!I$2:I$65,MATCH($A804,'40-15 SCALE LABEL INFO'!$A$2:$A$65,0))="","",INDEX('40-15 SCALE LABEL INFO'!I$2:I$65,MATCH($A804,'40-15 SCALE LABEL INFO'!$A$2:$A$65,0))),"not found"),IF(F803="not found","not found",IF(F803="","","ditto"))))</f>
        <v/>
      </c>
      <c r="G804" s="779" t="str">
        <f>IF($A804="","",IF(NOT($A804=$A803),IFERROR(IF(INDEX('40-15 SCALE LABEL INFO'!J$2:J$65,MATCH($A804,'40-15 SCALE LABEL INFO'!$A$2:$A$65,0))="","",INDEX('40-15 SCALE LABEL INFO'!J$2:J$65,MATCH($A804,'40-15 SCALE LABEL INFO'!$A$2:$A$65,0))),"not found"),IF(G803="not found","not found",IF(G803="","","ditto"))))</f>
        <v/>
      </c>
      <c r="H804" s="772" t="str">
        <f>IF($A804="","",IF(NOT($A804=$A803),IFERROR(IF(INDEX('40-15 SCALE LABEL INFO'!K$2:K$65,MATCH($A804,'40-15 SCALE LABEL INFO'!$A$2:$A$65,0))="","",INDEX('40-15 SCALE LABEL INFO'!K$2:K$65,MATCH($A804,'40-15 SCALE LABEL INFO'!$A$2:$A$65,0))),"not found"),IF(H803="not found","not found",IF(H803="","","ditto"))))</f>
        <v/>
      </c>
    </row>
    <row r="805" spans="1:8" x14ac:dyDescent="0.35">
      <c r="A805" s="699"/>
      <c r="B805" s="768"/>
      <c r="C805" s="768"/>
      <c r="D805" s="768"/>
      <c r="E805" s="775"/>
      <c r="F805" s="778" t="str">
        <f>IF($A805="","",IF(NOT($A805=$A804),IFERROR(IF(INDEX('40-15 SCALE LABEL INFO'!I$2:I$65,MATCH($A805,'40-15 SCALE LABEL INFO'!$A$2:$A$65,0))="","",INDEX('40-15 SCALE LABEL INFO'!I$2:I$65,MATCH($A805,'40-15 SCALE LABEL INFO'!$A$2:$A$65,0))),"not found"),IF(F804="not found","not found",IF(F804="","","ditto"))))</f>
        <v/>
      </c>
      <c r="G805" s="779" t="str">
        <f>IF($A805="","",IF(NOT($A805=$A804),IFERROR(IF(INDEX('40-15 SCALE LABEL INFO'!J$2:J$65,MATCH($A805,'40-15 SCALE LABEL INFO'!$A$2:$A$65,0))="","",INDEX('40-15 SCALE LABEL INFO'!J$2:J$65,MATCH($A805,'40-15 SCALE LABEL INFO'!$A$2:$A$65,0))),"not found"),IF(G804="not found","not found",IF(G804="","","ditto"))))</f>
        <v/>
      </c>
      <c r="H805" s="772" t="str">
        <f>IF($A805="","",IF(NOT($A805=$A804),IFERROR(IF(INDEX('40-15 SCALE LABEL INFO'!K$2:K$65,MATCH($A805,'40-15 SCALE LABEL INFO'!$A$2:$A$65,0))="","",INDEX('40-15 SCALE LABEL INFO'!K$2:K$65,MATCH($A805,'40-15 SCALE LABEL INFO'!$A$2:$A$65,0))),"not found"),IF(H804="not found","not found",IF(H804="","","ditto"))))</f>
        <v/>
      </c>
    </row>
    <row r="806" spans="1:8" x14ac:dyDescent="0.35">
      <c r="A806" s="699"/>
      <c r="B806" s="768"/>
      <c r="C806" s="768"/>
      <c r="D806" s="768"/>
      <c r="E806" s="775"/>
      <c r="F806" s="778" t="str">
        <f>IF($A806="","",IF(NOT($A806=$A805),IFERROR(IF(INDEX('40-15 SCALE LABEL INFO'!I$2:I$65,MATCH($A806,'40-15 SCALE LABEL INFO'!$A$2:$A$65,0))="","",INDEX('40-15 SCALE LABEL INFO'!I$2:I$65,MATCH($A806,'40-15 SCALE LABEL INFO'!$A$2:$A$65,0))),"not found"),IF(F805="not found","not found",IF(F805="","","ditto"))))</f>
        <v/>
      </c>
      <c r="G806" s="779" t="str">
        <f>IF($A806="","",IF(NOT($A806=$A805),IFERROR(IF(INDEX('40-15 SCALE LABEL INFO'!J$2:J$65,MATCH($A806,'40-15 SCALE LABEL INFO'!$A$2:$A$65,0))="","",INDEX('40-15 SCALE LABEL INFO'!J$2:J$65,MATCH($A806,'40-15 SCALE LABEL INFO'!$A$2:$A$65,0))),"not found"),IF(G805="not found","not found",IF(G805="","","ditto"))))</f>
        <v/>
      </c>
      <c r="H806" s="772" t="str">
        <f>IF($A806="","",IF(NOT($A806=$A805),IFERROR(IF(INDEX('40-15 SCALE LABEL INFO'!K$2:K$65,MATCH($A806,'40-15 SCALE LABEL INFO'!$A$2:$A$65,0))="","",INDEX('40-15 SCALE LABEL INFO'!K$2:K$65,MATCH($A806,'40-15 SCALE LABEL INFO'!$A$2:$A$65,0))),"not found"),IF(H805="not found","not found",IF(H805="","","ditto"))))</f>
        <v/>
      </c>
    </row>
    <row r="807" spans="1:8" x14ac:dyDescent="0.35">
      <c r="A807" s="699"/>
      <c r="B807" s="768"/>
      <c r="C807" s="768"/>
      <c r="D807" s="768"/>
      <c r="E807" s="775"/>
      <c r="F807" s="778" t="str">
        <f>IF($A807="","",IF(NOT($A807=$A806),IFERROR(IF(INDEX('40-15 SCALE LABEL INFO'!I$2:I$65,MATCH($A807,'40-15 SCALE LABEL INFO'!$A$2:$A$65,0))="","",INDEX('40-15 SCALE LABEL INFO'!I$2:I$65,MATCH($A807,'40-15 SCALE LABEL INFO'!$A$2:$A$65,0))),"not found"),IF(F806="not found","not found",IF(F806="","","ditto"))))</f>
        <v/>
      </c>
      <c r="G807" s="779" t="str">
        <f>IF($A807="","",IF(NOT($A807=$A806),IFERROR(IF(INDEX('40-15 SCALE LABEL INFO'!J$2:J$65,MATCH($A807,'40-15 SCALE LABEL INFO'!$A$2:$A$65,0))="","",INDEX('40-15 SCALE LABEL INFO'!J$2:J$65,MATCH($A807,'40-15 SCALE LABEL INFO'!$A$2:$A$65,0))),"not found"),IF(G806="not found","not found",IF(G806="","","ditto"))))</f>
        <v/>
      </c>
      <c r="H807" s="772" t="str">
        <f>IF($A807="","",IF(NOT($A807=$A806),IFERROR(IF(INDEX('40-15 SCALE LABEL INFO'!K$2:K$65,MATCH($A807,'40-15 SCALE LABEL INFO'!$A$2:$A$65,0))="","",INDEX('40-15 SCALE LABEL INFO'!K$2:K$65,MATCH($A807,'40-15 SCALE LABEL INFO'!$A$2:$A$65,0))),"not found"),IF(H806="not found","not found",IF(H806="","","ditto"))))</f>
        <v/>
      </c>
    </row>
    <row r="808" spans="1:8" x14ac:dyDescent="0.35">
      <c r="A808" s="699"/>
      <c r="B808" s="768"/>
      <c r="C808" s="768"/>
      <c r="D808" s="768"/>
      <c r="E808" s="775"/>
      <c r="F808" s="778" t="str">
        <f>IF($A808="","",IF(NOT($A808=$A807),IFERROR(IF(INDEX('40-15 SCALE LABEL INFO'!I$2:I$65,MATCH($A808,'40-15 SCALE LABEL INFO'!$A$2:$A$65,0))="","",INDEX('40-15 SCALE LABEL INFO'!I$2:I$65,MATCH($A808,'40-15 SCALE LABEL INFO'!$A$2:$A$65,0))),"not found"),IF(F807="not found","not found",IF(F807="","","ditto"))))</f>
        <v/>
      </c>
      <c r="G808" s="779" t="str">
        <f>IF($A808="","",IF(NOT($A808=$A807),IFERROR(IF(INDEX('40-15 SCALE LABEL INFO'!J$2:J$65,MATCH($A808,'40-15 SCALE LABEL INFO'!$A$2:$A$65,0))="","",INDEX('40-15 SCALE LABEL INFO'!J$2:J$65,MATCH($A808,'40-15 SCALE LABEL INFO'!$A$2:$A$65,0))),"not found"),IF(G807="not found","not found",IF(G807="","","ditto"))))</f>
        <v/>
      </c>
      <c r="H808" s="772" t="str">
        <f>IF($A808="","",IF(NOT($A808=$A807),IFERROR(IF(INDEX('40-15 SCALE LABEL INFO'!K$2:K$65,MATCH($A808,'40-15 SCALE LABEL INFO'!$A$2:$A$65,0))="","",INDEX('40-15 SCALE LABEL INFO'!K$2:K$65,MATCH($A808,'40-15 SCALE LABEL INFO'!$A$2:$A$65,0))),"not found"),IF(H807="not found","not found",IF(H807="","","ditto"))))</f>
        <v/>
      </c>
    </row>
    <row r="809" spans="1:8" x14ac:dyDescent="0.35">
      <c r="A809" s="699"/>
      <c r="B809" s="768"/>
      <c r="C809" s="768"/>
      <c r="D809" s="768"/>
      <c r="E809" s="775"/>
      <c r="F809" s="778" t="str">
        <f>IF($A809="","",IF(NOT($A809=$A808),IFERROR(IF(INDEX('40-15 SCALE LABEL INFO'!I$2:I$65,MATCH($A809,'40-15 SCALE LABEL INFO'!$A$2:$A$65,0))="","",INDEX('40-15 SCALE LABEL INFO'!I$2:I$65,MATCH($A809,'40-15 SCALE LABEL INFO'!$A$2:$A$65,0))),"not found"),IF(F808="not found","not found",IF(F808="","","ditto"))))</f>
        <v/>
      </c>
      <c r="G809" s="779" t="str">
        <f>IF($A809="","",IF(NOT($A809=$A808),IFERROR(IF(INDEX('40-15 SCALE LABEL INFO'!J$2:J$65,MATCH($A809,'40-15 SCALE LABEL INFO'!$A$2:$A$65,0))="","",INDEX('40-15 SCALE LABEL INFO'!J$2:J$65,MATCH($A809,'40-15 SCALE LABEL INFO'!$A$2:$A$65,0))),"not found"),IF(G808="not found","not found",IF(G808="","","ditto"))))</f>
        <v/>
      </c>
      <c r="H809" s="772" t="str">
        <f>IF($A809="","",IF(NOT($A809=$A808),IFERROR(IF(INDEX('40-15 SCALE LABEL INFO'!K$2:K$65,MATCH($A809,'40-15 SCALE LABEL INFO'!$A$2:$A$65,0))="","",INDEX('40-15 SCALE LABEL INFO'!K$2:K$65,MATCH($A809,'40-15 SCALE LABEL INFO'!$A$2:$A$65,0))),"not found"),IF(H808="not found","not found",IF(H808="","","ditto"))))</f>
        <v/>
      </c>
    </row>
    <row r="810" spans="1:8" x14ac:dyDescent="0.35">
      <c r="A810" s="699"/>
      <c r="B810" s="768"/>
      <c r="C810" s="768"/>
      <c r="D810" s="768"/>
      <c r="E810" s="775"/>
      <c r="F810" s="778" t="str">
        <f>IF($A810="","",IF(NOT($A810=$A809),IFERROR(IF(INDEX('40-15 SCALE LABEL INFO'!I$2:I$65,MATCH($A810,'40-15 SCALE LABEL INFO'!$A$2:$A$65,0))="","",INDEX('40-15 SCALE LABEL INFO'!I$2:I$65,MATCH($A810,'40-15 SCALE LABEL INFO'!$A$2:$A$65,0))),"not found"),IF(F809="not found","not found",IF(F809="","","ditto"))))</f>
        <v/>
      </c>
      <c r="G810" s="779" t="str">
        <f>IF($A810="","",IF(NOT($A810=$A809),IFERROR(IF(INDEX('40-15 SCALE LABEL INFO'!J$2:J$65,MATCH($A810,'40-15 SCALE LABEL INFO'!$A$2:$A$65,0))="","",INDEX('40-15 SCALE LABEL INFO'!J$2:J$65,MATCH($A810,'40-15 SCALE LABEL INFO'!$A$2:$A$65,0))),"not found"),IF(G809="not found","not found",IF(G809="","","ditto"))))</f>
        <v/>
      </c>
      <c r="H810" s="772" t="str">
        <f>IF($A810="","",IF(NOT($A810=$A809),IFERROR(IF(INDEX('40-15 SCALE LABEL INFO'!K$2:K$65,MATCH($A810,'40-15 SCALE LABEL INFO'!$A$2:$A$65,0))="","",INDEX('40-15 SCALE LABEL INFO'!K$2:K$65,MATCH($A810,'40-15 SCALE LABEL INFO'!$A$2:$A$65,0))),"not found"),IF(H809="not found","not found",IF(H809="","","ditto"))))</f>
        <v/>
      </c>
    </row>
    <row r="811" spans="1:8" x14ac:dyDescent="0.35">
      <c r="A811" s="699"/>
      <c r="B811" s="768"/>
      <c r="C811" s="768"/>
      <c r="D811" s="768"/>
      <c r="E811" s="775"/>
      <c r="F811" s="778" t="str">
        <f>IF($A811="","",IF(NOT($A811=$A810),IFERROR(IF(INDEX('40-15 SCALE LABEL INFO'!I$2:I$65,MATCH($A811,'40-15 SCALE LABEL INFO'!$A$2:$A$65,0))="","",INDEX('40-15 SCALE LABEL INFO'!I$2:I$65,MATCH($A811,'40-15 SCALE LABEL INFO'!$A$2:$A$65,0))),"not found"),IF(F810="not found","not found",IF(F810="","","ditto"))))</f>
        <v/>
      </c>
      <c r="G811" s="779" t="str">
        <f>IF($A811="","",IF(NOT($A811=$A810),IFERROR(IF(INDEX('40-15 SCALE LABEL INFO'!J$2:J$65,MATCH($A811,'40-15 SCALE LABEL INFO'!$A$2:$A$65,0))="","",INDEX('40-15 SCALE LABEL INFO'!J$2:J$65,MATCH($A811,'40-15 SCALE LABEL INFO'!$A$2:$A$65,0))),"not found"),IF(G810="not found","not found",IF(G810="","","ditto"))))</f>
        <v/>
      </c>
      <c r="H811" s="772" t="str">
        <f>IF($A811="","",IF(NOT($A811=$A810),IFERROR(IF(INDEX('40-15 SCALE LABEL INFO'!K$2:K$65,MATCH($A811,'40-15 SCALE LABEL INFO'!$A$2:$A$65,0))="","",INDEX('40-15 SCALE LABEL INFO'!K$2:K$65,MATCH($A811,'40-15 SCALE LABEL INFO'!$A$2:$A$65,0))),"not found"),IF(H810="not found","not found",IF(H810="","","ditto"))))</f>
        <v/>
      </c>
    </row>
    <row r="812" spans="1:8" x14ac:dyDescent="0.35">
      <c r="A812" s="699"/>
      <c r="B812" s="768"/>
      <c r="C812" s="768"/>
      <c r="D812" s="768"/>
      <c r="E812" s="775"/>
      <c r="F812" s="778" t="str">
        <f>IF($A812="","",IF(NOT($A812=$A811),IFERROR(IF(INDEX('40-15 SCALE LABEL INFO'!I$2:I$65,MATCH($A812,'40-15 SCALE LABEL INFO'!$A$2:$A$65,0))="","",INDEX('40-15 SCALE LABEL INFO'!I$2:I$65,MATCH($A812,'40-15 SCALE LABEL INFO'!$A$2:$A$65,0))),"not found"),IF(F811="not found","not found",IF(F811="","","ditto"))))</f>
        <v/>
      </c>
      <c r="G812" s="779" t="str">
        <f>IF($A812="","",IF(NOT($A812=$A811),IFERROR(IF(INDEX('40-15 SCALE LABEL INFO'!J$2:J$65,MATCH($A812,'40-15 SCALE LABEL INFO'!$A$2:$A$65,0))="","",INDEX('40-15 SCALE LABEL INFO'!J$2:J$65,MATCH($A812,'40-15 SCALE LABEL INFO'!$A$2:$A$65,0))),"not found"),IF(G811="not found","not found",IF(G811="","","ditto"))))</f>
        <v/>
      </c>
      <c r="H812" s="772" t="str">
        <f>IF($A812="","",IF(NOT($A812=$A811),IFERROR(IF(INDEX('40-15 SCALE LABEL INFO'!K$2:K$65,MATCH($A812,'40-15 SCALE LABEL INFO'!$A$2:$A$65,0))="","",INDEX('40-15 SCALE LABEL INFO'!K$2:K$65,MATCH($A812,'40-15 SCALE LABEL INFO'!$A$2:$A$65,0))),"not found"),IF(H811="not found","not found",IF(H811="","","ditto"))))</f>
        <v/>
      </c>
    </row>
    <row r="813" spans="1:8" x14ac:dyDescent="0.35">
      <c r="A813" s="699"/>
      <c r="B813" s="768"/>
      <c r="C813" s="768"/>
      <c r="D813" s="768"/>
      <c r="E813" s="775"/>
      <c r="F813" s="778" t="str">
        <f>IF($A813="","",IF(NOT($A813=$A812),IFERROR(IF(INDEX('40-15 SCALE LABEL INFO'!I$2:I$65,MATCH($A813,'40-15 SCALE LABEL INFO'!$A$2:$A$65,0))="","",INDEX('40-15 SCALE LABEL INFO'!I$2:I$65,MATCH($A813,'40-15 SCALE LABEL INFO'!$A$2:$A$65,0))),"not found"),IF(F812="not found","not found",IF(F812="","","ditto"))))</f>
        <v/>
      </c>
      <c r="G813" s="779" t="str">
        <f>IF($A813="","",IF(NOT($A813=$A812),IFERROR(IF(INDEX('40-15 SCALE LABEL INFO'!J$2:J$65,MATCH($A813,'40-15 SCALE LABEL INFO'!$A$2:$A$65,0))="","",INDEX('40-15 SCALE LABEL INFO'!J$2:J$65,MATCH($A813,'40-15 SCALE LABEL INFO'!$A$2:$A$65,0))),"not found"),IF(G812="not found","not found",IF(G812="","","ditto"))))</f>
        <v/>
      </c>
      <c r="H813" s="772" t="str">
        <f>IF($A813="","",IF(NOT($A813=$A812),IFERROR(IF(INDEX('40-15 SCALE LABEL INFO'!K$2:K$65,MATCH($A813,'40-15 SCALE LABEL INFO'!$A$2:$A$65,0))="","",INDEX('40-15 SCALE LABEL INFO'!K$2:K$65,MATCH($A813,'40-15 SCALE LABEL INFO'!$A$2:$A$65,0))),"not found"),IF(H812="not found","not found",IF(H812="","","ditto"))))</f>
        <v/>
      </c>
    </row>
    <row r="814" spans="1:8" x14ac:dyDescent="0.35">
      <c r="A814" s="699"/>
      <c r="B814" s="768"/>
      <c r="C814" s="768"/>
      <c r="D814" s="768"/>
      <c r="E814" s="775"/>
      <c r="F814" s="778" t="str">
        <f>IF($A814="","",IF(NOT($A814=$A813),IFERROR(IF(INDEX('40-15 SCALE LABEL INFO'!I$2:I$65,MATCH($A814,'40-15 SCALE LABEL INFO'!$A$2:$A$65,0))="","",INDEX('40-15 SCALE LABEL INFO'!I$2:I$65,MATCH($A814,'40-15 SCALE LABEL INFO'!$A$2:$A$65,0))),"not found"),IF(F813="not found","not found",IF(F813="","","ditto"))))</f>
        <v/>
      </c>
      <c r="G814" s="779" t="str">
        <f>IF($A814="","",IF(NOT($A814=$A813),IFERROR(IF(INDEX('40-15 SCALE LABEL INFO'!J$2:J$65,MATCH($A814,'40-15 SCALE LABEL INFO'!$A$2:$A$65,0))="","",INDEX('40-15 SCALE LABEL INFO'!J$2:J$65,MATCH($A814,'40-15 SCALE LABEL INFO'!$A$2:$A$65,0))),"not found"),IF(G813="not found","not found",IF(G813="","","ditto"))))</f>
        <v/>
      </c>
      <c r="H814" s="772" t="str">
        <f>IF($A814="","",IF(NOT($A814=$A813),IFERROR(IF(INDEX('40-15 SCALE LABEL INFO'!K$2:K$65,MATCH($A814,'40-15 SCALE LABEL INFO'!$A$2:$A$65,0))="","",INDEX('40-15 SCALE LABEL INFO'!K$2:K$65,MATCH($A814,'40-15 SCALE LABEL INFO'!$A$2:$A$65,0))),"not found"),IF(H813="not found","not found",IF(H813="","","ditto"))))</f>
        <v/>
      </c>
    </row>
    <row r="815" spans="1:8" x14ac:dyDescent="0.35">
      <c r="A815" s="699"/>
      <c r="B815" s="768"/>
      <c r="C815" s="768"/>
      <c r="D815" s="768"/>
      <c r="E815" s="775"/>
      <c r="F815" s="778" t="str">
        <f>IF($A815="","",IF(NOT($A815=$A814),IFERROR(IF(INDEX('40-15 SCALE LABEL INFO'!I$2:I$65,MATCH($A815,'40-15 SCALE LABEL INFO'!$A$2:$A$65,0))="","",INDEX('40-15 SCALE LABEL INFO'!I$2:I$65,MATCH($A815,'40-15 SCALE LABEL INFO'!$A$2:$A$65,0))),"not found"),IF(F814="not found","not found",IF(F814="","","ditto"))))</f>
        <v/>
      </c>
      <c r="G815" s="779" t="str">
        <f>IF($A815="","",IF(NOT($A815=$A814),IFERROR(IF(INDEX('40-15 SCALE LABEL INFO'!J$2:J$65,MATCH($A815,'40-15 SCALE LABEL INFO'!$A$2:$A$65,0))="","",INDEX('40-15 SCALE LABEL INFO'!J$2:J$65,MATCH($A815,'40-15 SCALE LABEL INFO'!$A$2:$A$65,0))),"not found"),IF(G814="not found","not found",IF(G814="","","ditto"))))</f>
        <v/>
      </c>
      <c r="H815" s="772" t="str">
        <f>IF($A815="","",IF(NOT($A815=$A814),IFERROR(IF(INDEX('40-15 SCALE LABEL INFO'!K$2:K$65,MATCH($A815,'40-15 SCALE LABEL INFO'!$A$2:$A$65,0))="","",INDEX('40-15 SCALE LABEL INFO'!K$2:K$65,MATCH($A815,'40-15 SCALE LABEL INFO'!$A$2:$A$65,0))),"not found"),IF(H814="not found","not found",IF(H814="","","ditto"))))</f>
        <v/>
      </c>
    </row>
    <row r="816" spans="1:8" x14ac:dyDescent="0.35">
      <c r="A816" s="699"/>
      <c r="B816" s="768"/>
      <c r="C816" s="768"/>
      <c r="D816" s="768"/>
      <c r="E816" s="775"/>
      <c r="F816" s="778" t="str">
        <f>IF($A816="","",IF(NOT($A816=$A815),IFERROR(IF(INDEX('40-15 SCALE LABEL INFO'!I$2:I$65,MATCH($A816,'40-15 SCALE LABEL INFO'!$A$2:$A$65,0))="","",INDEX('40-15 SCALE LABEL INFO'!I$2:I$65,MATCH($A816,'40-15 SCALE LABEL INFO'!$A$2:$A$65,0))),"not found"),IF(F815="not found","not found",IF(F815="","","ditto"))))</f>
        <v/>
      </c>
      <c r="G816" s="779" t="str">
        <f>IF($A816="","",IF(NOT($A816=$A815),IFERROR(IF(INDEX('40-15 SCALE LABEL INFO'!J$2:J$65,MATCH($A816,'40-15 SCALE LABEL INFO'!$A$2:$A$65,0))="","",INDEX('40-15 SCALE LABEL INFO'!J$2:J$65,MATCH($A816,'40-15 SCALE LABEL INFO'!$A$2:$A$65,0))),"not found"),IF(G815="not found","not found",IF(G815="","","ditto"))))</f>
        <v/>
      </c>
      <c r="H816" s="772" t="str">
        <f>IF($A816="","",IF(NOT($A816=$A815),IFERROR(IF(INDEX('40-15 SCALE LABEL INFO'!K$2:K$65,MATCH($A816,'40-15 SCALE LABEL INFO'!$A$2:$A$65,0))="","",INDEX('40-15 SCALE LABEL INFO'!K$2:K$65,MATCH($A816,'40-15 SCALE LABEL INFO'!$A$2:$A$65,0))),"not found"),IF(H815="not found","not found",IF(H815="","","ditto"))))</f>
        <v/>
      </c>
    </row>
    <row r="817" spans="1:8" x14ac:dyDescent="0.35">
      <c r="A817" s="699"/>
      <c r="B817" s="768"/>
      <c r="C817" s="768"/>
      <c r="D817" s="768"/>
      <c r="E817" s="775"/>
      <c r="F817" s="778" t="str">
        <f>IF($A817="","",IF(NOT($A817=$A816),IFERROR(IF(INDEX('40-15 SCALE LABEL INFO'!I$2:I$65,MATCH($A817,'40-15 SCALE LABEL INFO'!$A$2:$A$65,0))="","",INDEX('40-15 SCALE LABEL INFO'!I$2:I$65,MATCH($A817,'40-15 SCALE LABEL INFO'!$A$2:$A$65,0))),"not found"),IF(F816="not found","not found",IF(F816="","","ditto"))))</f>
        <v/>
      </c>
      <c r="G817" s="779" t="str">
        <f>IF($A817="","",IF(NOT($A817=$A816),IFERROR(IF(INDEX('40-15 SCALE LABEL INFO'!J$2:J$65,MATCH($A817,'40-15 SCALE LABEL INFO'!$A$2:$A$65,0))="","",INDEX('40-15 SCALE LABEL INFO'!J$2:J$65,MATCH($A817,'40-15 SCALE LABEL INFO'!$A$2:$A$65,0))),"not found"),IF(G816="not found","not found",IF(G816="","","ditto"))))</f>
        <v/>
      </c>
      <c r="H817" s="772" t="str">
        <f>IF($A817="","",IF(NOT($A817=$A816),IFERROR(IF(INDEX('40-15 SCALE LABEL INFO'!K$2:K$65,MATCH($A817,'40-15 SCALE LABEL INFO'!$A$2:$A$65,0))="","",INDEX('40-15 SCALE LABEL INFO'!K$2:K$65,MATCH($A817,'40-15 SCALE LABEL INFO'!$A$2:$A$65,0))),"not found"),IF(H816="not found","not found",IF(H816="","","ditto"))))</f>
        <v/>
      </c>
    </row>
    <row r="818" spans="1:8" x14ac:dyDescent="0.35">
      <c r="A818" s="699"/>
      <c r="B818" s="768"/>
      <c r="C818" s="768"/>
      <c r="D818" s="768"/>
      <c r="E818" s="775"/>
      <c r="F818" s="778" t="str">
        <f>IF($A818="","",IF(NOT($A818=$A817),IFERROR(IF(INDEX('40-15 SCALE LABEL INFO'!I$2:I$65,MATCH($A818,'40-15 SCALE LABEL INFO'!$A$2:$A$65,0))="","",INDEX('40-15 SCALE LABEL INFO'!I$2:I$65,MATCH($A818,'40-15 SCALE LABEL INFO'!$A$2:$A$65,0))),"not found"),IF(F817="not found","not found",IF(F817="","","ditto"))))</f>
        <v/>
      </c>
      <c r="G818" s="779" t="str">
        <f>IF($A818="","",IF(NOT($A818=$A817),IFERROR(IF(INDEX('40-15 SCALE LABEL INFO'!J$2:J$65,MATCH($A818,'40-15 SCALE LABEL INFO'!$A$2:$A$65,0))="","",INDEX('40-15 SCALE LABEL INFO'!J$2:J$65,MATCH($A818,'40-15 SCALE LABEL INFO'!$A$2:$A$65,0))),"not found"),IF(G817="not found","not found",IF(G817="","","ditto"))))</f>
        <v/>
      </c>
      <c r="H818" s="772" t="str">
        <f>IF($A818="","",IF(NOT($A818=$A817),IFERROR(IF(INDEX('40-15 SCALE LABEL INFO'!K$2:K$65,MATCH($A818,'40-15 SCALE LABEL INFO'!$A$2:$A$65,0))="","",INDEX('40-15 SCALE LABEL INFO'!K$2:K$65,MATCH($A818,'40-15 SCALE LABEL INFO'!$A$2:$A$65,0))),"not found"),IF(H817="not found","not found",IF(H817="","","ditto"))))</f>
        <v/>
      </c>
    </row>
    <row r="819" spans="1:8" x14ac:dyDescent="0.35">
      <c r="A819" s="699"/>
      <c r="B819" s="768"/>
      <c r="C819" s="768"/>
      <c r="D819" s="768"/>
      <c r="E819" s="775"/>
      <c r="F819" s="778" t="str">
        <f>IF($A819="","",IF(NOT($A819=$A818),IFERROR(IF(INDEX('40-15 SCALE LABEL INFO'!I$2:I$65,MATCH($A819,'40-15 SCALE LABEL INFO'!$A$2:$A$65,0))="","",INDEX('40-15 SCALE LABEL INFO'!I$2:I$65,MATCH($A819,'40-15 SCALE LABEL INFO'!$A$2:$A$65,0))),"not found"),IF(F818="not found","not found",IF(F818="","","ditto"))))</f>
        <v/>
      </c>
      <c r="G819" s="779" t="str">
        <f>IF($A819="","",IF(NOT($A819=$A818),IFERROR(IF(INDEX('40-15 SCALE LABEL INFO'!J$2:J$65,MATCH($A819,'40-15 SCALE LABEL INFO'!$A$2:$A$65,0))="","",INDEX('40-15 SCALE LABEL INFO'!J$2:J$65,MATCH($A819,'40-15 SCALE LABEL INFO'!$A$2:$A$65,0))),"not found"),IF(G818="not found","not found",IF(G818="","","ditto"))))</f>
        <v/>
      </c>
      <c r="H819" s="772" t="str">
        <f>IF($A819="","",IF(NOT($A819=$A818),IFERROR(IF(INDEX('40-15 SCALE LABEL INFO'!K$2:K$65,MATCH($A819,'40-15 SCALE LABEL INFO'!$A$2:$A$65,0))="","",INDEX('40-15 SCALE LABEL INFO'!K$2:K$65,MATCH($A819,'40-15 SCALE LABEL INFO'!$A$2:$A$65,0))),"not found"),IF(H818="not found","not found",IF(H818="","","ditto"))))</f>
        <v/>
      </c>
    </row>
    <row r="820" spans="1:8" x14ac:dyDescent="0.35">
      <c r="A820" s="699"/>
      <c r="B820" s="768"/>
      <c r="C820" s="768"/>
      <c r="D820" s="768"/>
      <c r="E820" s="775"/>
      <c r="F820" s="778" t="str">
        <f>IF($A820="","",IF(NOT($A820=$A819),IFERROR(IF(INDEX('40-15 SCALE LABEL INFO'!I$2:I$65,MATCH($A820,'40-15 SCALE LABEL INFO'!$A$2:$A$65,0))="","",INDEX('40-15 SCALE LABEL INFO'!I$2:I$65,MATCH($A820,'40-15 SCALE LABEL INFO'!$A$2:$A$65,0))),"not found"),IF(F819="not found","not found",IF(F819="","","ditto"))))</f>
        <v/>
      </c>
      <c r="G820" s="779" t="str">
        <f>IF($A820="","",IF(NOT($A820=$A819),IFERROR(IF(INDEX('40-15 SCALE LABEL INFO'!J$2:J$65,MATCH($A820,'40-15 SCALE LABEL INFO'!$A$2:$A$65,0))="","",INDEX('40-15 SCALE LABEL INFO'!J$2:J$65,MATCH($A820,'40-15 SCALE LABEL INFO'!$A$2:$A$65,0))),"not found"),IF(G819="not found","not found",IF(G819="","","ditto"))))</f>
        <v/>
      </c>
      <c r="H820" s="772" t="str">
        <f>IF($A820="","",IF(NOT($A820=$A819),IFERROR(IF(INDEX('40-15 SCALE LABEL INFO'!K$2:K$65,MATCH($A820,'40-15 SCALE LABEL INFO'!$A$2:$A$65,0))="","",INDEX('40-15 SCALE LABEL INFO'!K$2:K$65,MATCH($A820,'40-15 SCALE LABEL INFO'!$A$2:$A$65,0))),"not found"),IF(H819="not found","not found",IF(H819="","","ditto"))))</f>
        <v/>
      </c>
    </row>
    <row r="821" spans="1:8" x14ac:dyDescent="0.35">
      <c r="A821" s="699"/>
      <c r="B821" s="768"/>
      <c r="C821" s="768"/>
      <c r="D821" s="768"/>
      <c r="E821" s="775"/>
      <c r="F821" s="778" t="str">
        <f>IF($A821="","",IF(NOT($A821=$A820),IFERROR(IF(INDEX('40-15 SCALE LABEL INFO'!I$2:I$65,MATCH($A821,'40-15 SCALE LABEL INFO'!$A$2:$A$65,0))="","",INDEX('40-15 SCALE LABEL INFO'!I$2:I$65,MATCH($A821,'40-15 SCALE LABEL INFO'!$A$2:$A$65,0))),"not found"),IF(F820="not found","not found",IF(F820="","","ditto"))))</f>
        <v/>
      </c>
      <c r="G821" s="779" t="str">
        <f>IF($A821="","",IF(NOT($A821=$A820),IFERROR(IF(INDEX('40-15 SCALE LABEL INFO'!J$2:J$65,MATCH($A821,'40-15 SCALE LABEL INFO'!$A$2:$A$65,0))="","",INDEX('40-15 SCALE LABEL INFO'!J$2:J$65,MATCH($A821,'40-15 SCALE LABEL INFO'!$A$2:$A$65,0))),"not found"),IF(G820="not found","not found",IF(G820="","","ditto"))))</f>
        <v/>
      </c>
      <c r="H821" s="772" t="str">
        <f>IF($A821="","",IF(NOT($A821=$A820),IFERROR(IF(INDEX('40-15 SCALE LABEL INFO'!K$2:K$65,MATCH($A821,'40-15 SCALE LABEL INFO'!$A$2:$A$65,0))="","",INDEX('40-15 SCALE LABEL INFO'!K$2:K$65,MATCH($A821,'40-15 SCALE LABEL INFO'!$A$2:$A$65,0))),"not found"),IF(H820="not found","not found",IF(H820="","","ditto"))))</f>
        <v/>
      </c>
    </row>
    <row r="822" spans="1:8" x14ac:dyDescent="0.35">
      <c r="A822" s="699"/>
      <c r="B822" s="768"/>
      <c r="C822" s="768"/>
      <c r="D822" s="768"/>
      <c r="E822" s="775"/>
      <c r="F822" s="778" t="str">
        <f>IF($A822="","",IF(NOT($A822=$A821),IFERROR(IF(INDEX('40-15 SCALE LABEL INFO'!I$2:I$65,MATCH($A822,'40-15 SCALE LABEL INFO'!$A$2:$A$65,0))="","",INDEX('40-15 SCALE LABEL INFO'!I$2:I$65,MATCH($A822,'40-15 SCALE LABEL INFO'!$A$2:$A$65,0))),"not found"),IF(F821="not found","not found",IF(F821="","","ditto"))))</f>
        <v/>
      </c>
      <c r="G822" s="779" t="str">
        <f>IF($A822="","",IF(NOT($A822=$A821),IFERROR(IF(INDEX('40-15 SCALE LABEL INFO'!J$2:J$65,MATCH($A822,'40-15 SCALE LABEL INFO'!$A$2:$A$65,0))="","",INDEX('40-15 SCALE LABEL INFO'!J$2:J$65,MATCH($A822,'40-15 SCALE LABEL INFO'!$A$2:$A$65,0))),"not found"),IF(G821="not found","not found",IF(G821="","","ditto"))))</f>
        <v/>
      </c>
      <c r="H822" s="772" t="str">
        <f>IF($A822="","",IF(NOT($A822=$A821),IFERROR(IF(INDEX('40-15 SCALE LABEL INFO'!K$2:K$65,MATCH($A822,'40-15 SCALE LABEL INFO'!$A$2:$A$65,0))="","",INDEX('40-15 SCALE LABEL INFO'!K$2:K$65,MATCH($A822,'40-15 SCALE LABEL INFO'!$A$2:$A$65,0))),"not found"),IF(H821="not found","not found",IF(H821="","","ditto"))))</f>
        <v/>
      </c>
    </row>
    <row r="823" spans="1:8" x14ac:dyDescent="0.35">
      <c r="A823" s="699"/>
      <c r="B823" s="768"/>
      <c r="C823" s="768"/>
      <c r="D823" s="768"/>
      <c r="E823" s="775"/>
      <c r="F823" s="778" t="str">
        <f>IF($A823="","",IF(NOT($A823=$A822),IFERROR(IF(INDEX('40-15 SCALE LABEL INFO'!I$2:I$65,MATCH($A823,'40-15 SCALE LABEL INFO'!$A$2:$A$65,0))="","",INDEX('40-15 SCALE LABEL INFO'!I$2:I$65,MATCH($A823,'40-15 SCALE LABEL INFO'!$A$2:$A$65,0))),"not found"),IF(F822="not found","not found",IF(F822="","","ditto"))))</f>
        <v/>
      </c>
      <c r="G823" s="779" t="str">
        <f>IF($A823="","",IF(NOT($A823=$A822),IFERROR(IF(INDEX('40-15 SCALE LABEL INFO'!J$2:J$65,MATCH($A823,'40-15 SCALE LABEL INFO'!$A$2:$A$65,0))="","",INDEX('40-15 SCALE LABEL INFO'!J$2:J$65,MATCH($A823,'40-15 SCALE LABEL INFO'!$A$2:$A$65,0))),"not found"),IF(G822="not found","not found",IF(G822="","","ditto"))))</f>
        <v/>
      </c>
      <c r="H823" s="772" t="str">
        <f>IF($A823="","",IF(NOT($A823=$A822),IFERROR(IF(INDEX('40-15 SCALE LABEL INFO'!K$2:K$65,MATCH($A823,'40-15 SCALE LABEL INFO'!$A$2:$A$65,0))="","",INDEX('40-15 SCALE LABEL INFO'!K$2:K$65,MATCH($A823,'40-15 SCALE LABEL INFO'!$A$2:$A$65,0))),"not found"),IF(H822="not found","not found",IF(H822="","","ditto"))))</f>
        <v/>
      </c>
    </row>
    <row r="824" spans="1:8" x14ac:dyDescent="0.35">
      <c r="A824" s="699"/>
      <c r="B824" s="768"/>
      <c r="C824" s="768"/>
      <c r="D824" s="768"/>
      <c r="E824" s="775"/>
      <c r="F824" s="778" t="str">
        <f>IF($A824="","",IF(NOT($A824=$A823),IFERROR(IF(INDEX('40-15 SCALE LABEL INFO'!I$2:I$65,MATCH($A824,'40-15 SCALE LABEL INFO'!$A$2:$A$65,0))="","",INDEX('40-15 SCALE LABEL INFO'!I$2:I$65,MATCH($A824,'40-15 SCALE LABEL INFO'!$A$2:$A$65,0))),"not found"),IF(F823="not found","not found",IF(F823="","","ditto"))))</f>
        <v/>
      </c>
      <c r="G824" s="779" t="str">
        <f>IF($A824="","",IF(NOT($A824=$A823),IFERROR(IF(INDEX('40-15 SCALE LABEL INFO'!J$2:J$65,MATCH($A824,'40-15 SCALE LABEL INFO'!$A$2:$A$65,0))="","",INDEX('40-15 SCALE LABEL INFO'!J$2:J$65,MATCH($A824,'40-15 SCALE LABEL INFO'!$A$2:$A$65,0))),"not found"),IF(G823="not found","not found",IF(G823="","","ditto"))))</f>
        <v/>
      </c>
      <c r="H824" s="772" t="str">
        <f>IF($A824="","",IF(NOT($A824=$A823),IFERROR(IF(INDEX('40-15 SCALE LABEL INFO'!K$2:K$65,MATCH($A824,'40-15 SCALE LABEL INFO'!$A$2:$A$65,0))="","",INDEX('40-15 SCALE LABEL INFO'!K$2:K$65,MATCH($A824,'40-15 SCALE LABEL INFO'!$A$2:$A$65,0))),"not found"),IF(H823="not found","not found",IF(H823="","","ditto"))))</f>
        <v/>
      </c>
    </row>
    <row r="825" spans="1:8" x14ac:dyDescent="0.35">
      <c r="A825" s="699"/>
      <c r="B825" s="768"/>
      <c r="C825" s="768"/>
      <c r="D825" s="768"/>
      <c r="E825" s="775"/>
      <c r="F825" s="778" t="str">
        <f>IF($A825="","",IF(NOT($A825=$A824),IFERROR(IF(INDEX('40-15 SCALE LABEL INFO'!I$2:I$65,MATCH($A825,'40-15 SCALE LABEL INFO'!$A$2:$A$65,0))="","",INDEX('40-15 SCALE LABEL INFO'!I$2:I$65,MATCH($A825,'40-15 SCALE LABEL INFO'!$A$2:$A$65,0))),"not found"),IF(F824="not found","not found",IF(F824="","","ditto"))))</f>
        <v/>
      </c>
      <c r="G825" s="779" t="str">
        <f>IF($A825="","",IF(NOT($A825=$A824),IFERROR(IF(INDEX('40-15 SCALE LABEL INFO'!J$2:J$65,MATCH($A825,'40-15 SCALE LABEL INFO'!$A$2:$A$65,0))="","",INDEX('40-15 SCALE LABEL INFO'!J$2:J$65,MATCH($A825,'40-15 SCALE LABEL INFO'!$A$2:$A$65,0))),"not found"),IF(G824="not found","not found",IF(G824="","","ditto"))))</f>
        <v/>
      </c>
      <c r="H825" s="772" t="str">
        <f>IF($A825="","",IF(NOT($A825=$A824),IFERROR(IF(INDEX('40-15 SCALE LABEL INFO'!K$2:K$65,MATCH($A825,'40-15 SCALE LABEL INFO'!$A$2:$A$65,0))="","",INDEX('40-15 SCALE LABEL INFO'!K$2:K$65,MATCH($A825,'40-15 SCALE LABEL INFO'!$A$2:$A$65,0))),"not found"),IF(H824="not found","not found",IF(H824="","","ditto"))))</f>
        <v/>
      </c>
    </row>
    <row r="826" spans="1:8" x14ac:dyDescent="0.35">
      <c r="A826" s="699"/>
      <c r="B826" s="768"/>
      <c r="C826" s="768"/>
      <c r="D826" s="768"/>
      <c r="E826" s="775"/>
      <c r="F826" s="778" t="str">
        <f>IF($A826="","",IF(NOT($A826=$A825),IFERROR(IF(INDEX('40-15 SCALE LABEL INFO'!I$2:I$65,MATCH($A826,'40-15 SCALE LABEL INFO'!$A$2:$A$65,0))="","",INDEX('40-15 SCALE LABEL INFO'!I$2:I$65,MATCH($A826,'40-15 SCALE LABEL INFO'!$A$2:$A$65,0))),"not found"),IF(F825="not found","not found",IF(F825="","","ditto"))))</f>
        <v/>
      </c>
      <c r="G826" s="779" t="str">
        <f>IF($A826="","",IF(NOT($A826=$A825),IFERROR(IF(INDEX('40-15 SCALE LABEL INFO'!J$2:J$65,MATCH($A826,'40-15 SCALE LABEL INFO'!$A$2:$A$65,0))="","",INDEX('40-15 SCALE LABEL INFO'!J$2:J$65,MATCH($A826,'40-15 SCALE LABEL INFO'!$A$2:$A$65,0))),"not found"),IF(G825="not found","not found",IF(G825="","","ditto"))))</f>
        <v/>
      </c>
      <c r="H826" s="772" t="str">
        <f>IF($A826="","",IF(NOT($A826=$A825),IFERROR(IF(INDEX('40-15 SCALE LABEL INFO'!K$2:K$65,MATCH($A826,'40-15 SCALE LABEL INFO'!$A$2:$A$65,0))="","",INDEX('40-15 SCALE LABEL INFO'!K$2:K$65,MATCH($A826,'40-15 SCALE LABEL INFO'!$A$2:$A$65,0))),"not found"),IF(H825="not found","not found",IF(H825="","","ditto"))))</f>
        <v/>
      </c>
    </row>
    <row r="827" spans="1:8" x14ac:dyDescent="0.35">
      <c r="A827" s="699"/>
      <c r="B827" s="768"/>
      <c r="C827" s="768"/>
      <c r="D827" s="768"/>
      <c r="E827" s="775"/>
      <c r="F827" s="778" t="str">
        <f>IF($A827="","",IF(NOT($A827=$A826),IFERROR(IF(INDEX('40-15 SCALE LABEL INFO'!I$2:I$65,MATCH($A827,'40-15 SCALE LABEL INFO'!$A$2:$A$65,0))="","",INDEX('40-15 SCALE LABEL INFO'!I$2:I$65,MATCH($A827,'40-15 SCALE LABEL INFO'!$A$2:$A$65,0))),"not found"),IF(F826="not found","not found",IF(F826="","","ditto"))))</f>
        <v/>
      </c>
      <c r="G827" s="779" t="str">
        <f>IF($A827="","",IF(NOT($A827=$A826),IFERROR(IF(INDEX('40-15 SCALE LABEL INFO'!J$2:J$65,MATCH($A827,'40-15 SCALE LABEL INFO'!$A$2:$A$65,0))="","",INDEX('40-15 SCALE LABEL INFO'!J$2:J$65,MATCH($A827,'40-15 SCALE LABEL INFO'!$A$2:$A$65,0))),"not found"),IF(G826="not found","not found",IF(G826="","","ditto"))))</f>
        <v/>
      </c>
      <c r="H827" s="772" t="str">
        <f>IF($A827="","",IF(NOT($A827=$A826),IFERROR(IF(INDEX('40-15 SCALE LABEL INFO'!K$2:K$65,MATCH($A827,'40-15 SCALE LABEL INFO'!$A$2:$A$65,0))="","",INDEX('40-15 SCALE LABEL INFO'!K$2:K$65,MATCH($A827,'40-15 SCALE LABEL INFO'!$A$2:$A$65,0))),"not found"),IF(H826="not found","not found",IF(H826="","","ditto"))))</f>
        <v/>
      </c>
    </row>
    <row r="828" spans="1:8" x14ac:dyDescent="0.35">
      <c r="A828" s="699"/>
      <c r="B828" s="768"/>
      <c r="C828" s="768"/>
      <c r="D828" s="768"/>
      <c r="E828" s="775"/>
      <c r="F828" s="778" t="str">
        <f>IF($A828="","",IF(NOT($A828=$A827),IFERROR(IF(INDEX('40-15 SCALE LABEL INFO'!I$2:I$65,MATCH($A828,'40-15 SCALE LABEL INFO'!$A$2:$A$65,0))="","",INDEX('40-15 SCALE LABEL INFO'!I$2:I$65,MATCH($A828,'40-15 SCALE LABEL INFO'!$A$2:$A$65,0))),"not found"),IF(F827="not found","not found",IF(F827="","","ditto"))))</f>
        <v/>
      </c>
      <c r="G828" s="779" t="str">
        <f>IF($A828="","",IF(NOT($A828=$A827),IFERROR(IF(INDEX('40-15 SCALE LABEL INFO'!J$2:J$65,MATCH($A828,'40-15 SCALE LABEL INFO'!$A$2:$A$65,0))="","",INDEX('40-15 SCALE LABEL INFO'!J$2:J$65,MATCH($A828,'40-15 SCALE LABEL INFO'!$A$2:$A$65,0))),"not found"),IF(G827="not found","not found",IF(G827="","","ditto"))))</f>
        <v/>
      </c>
      <c r="H828" s="772" t="str">
        <f>IF($A828="","",IF(NOT($A828=$A827),IFERROR(IF(INDEX('40-15 SCALE LABEL INFO'!K$2:K$65,MATCH($A828,'40-15 SCALE LABEL INFO'!$A$2:$A$65,0))="","",INDEX('40-15 SCALE LABEL INFO'!K$2:K$65,MATCH($A828,'40-15 SCALE LABEL INFO'!$A$2:$A$65,0))),"not found"),IF(H827="not found","not found",IF(H827="","","ditto"))))</f>
        <v/>
      </c>
    </row>
    <row r="829" spans="1:8" x14ac:dyDescent="0.35">
      <c r="A829" s="699"/>
      <c r="B829" s="768"/>
      <c r="C829" s="768"/>
      <c r="D829" s="768"/>
      <c r="E829" s="775"/>
      <c r="F829" s="778" t="str">
        <f>IF($A829="","",IF(NOT($A829=$A828),IFERROR(IF(INDEX('40-15 SCALE LABEL INFO'!I$2:I$65,MATCH($A829,'40-15 SCALE LABEL INFO'!$A$2:$A$65,0))="","",INDEX('40-15 SCALE LABEL INFO'!I$2:I$65,MATCH($A829,'40-15 SCALE LABEL INFO'!$A$2:$A$65,0))),"not found"),IF(F828="not found","not found",IF(F828="","","ditto"))))</f>
        <v/>
      </c>
      <c r="G829" s="779" t="str">
        <f>IF($A829="","",IF(NOT($A829=$A828),IFERROR(IF(INDEX('40-15 SCALE LABEL INFO'!J$2:J$65,MATCH($A829,'40-15 SCALE LABEL INFO'!$A$2:$A$65,0))="","",INDEX('40-15 SCALE LABEL INFO'!J$2:J$65,MATCH($A829,'40-15 SCALE LABEL INFO'!$A$2:$A$65,0))),"not found"),IF(G828="not found","not found",IF(G828="","","ditto"))))</f>
        <v/>
      </c>
      <c r="H829" s="772" t="str">
        <f>IF($A829="","",IF(NOT($A829=$A828),IFERROR(IF(INDEX('40-15 SCALE LABEL INFO'!K$2:K$65,MATCH($A829,'40-15 SCALE LABEL INFO'!$A$2:$A$65,0))="","",INDEX('40-15 SCALE LABEL INFO'!K$2:K$65,MATCH($A829,'40-15 SCALE LABEL INFO'!$A$2:$A$65,0))),"not found"),IF(H828="not found","not found",IF(H828="","","ditto"))))</f>
        <v/>
      </c>
    </row>
    <row r="830" spans="1:8" x14ac:dyDescent="0.35">
      <c r="A830" s="699"/>
      <c r="B830" s="768"/>
      <c r="C830" s="768"/>
      <c r="D830" s="768"/>
      <c r="E830" s="775"/>
      <c r="F830" s="778" t="str">
        <f>IF($A830="","",IF(NOT($A830=$A829),IFERROR(IF(INDEX('40-15 SCALE LABEL INFO'!I$2:I$65,MATCH($A830,'40-15 SCALE LABEL INFO'!$A$2:$A$65,0))="","",INDEX('40-15 SCALE LABEL INFO'!I$2:I$65,MATCH($A830,'40-15 SCALE LABEL INFO'!$A$2:$A$65,0))),"not found"),IF(F829="not found","not found",IF(F829="","","ditto"))))</f>
        <v/>
      </c>
      <c r="G830" s="779" t="str">
        <f>IF($A830="","",IF(NOT($A830=$A829),IFERROR(IF(INDEX('40-15 SCALE LABEL INFO'!J$2:J$65,MATCH($A830,'40-15 SCALE LABEL INFO'!$A$2:$A$65,0))="","",INDEX('40-15 SCALE LABEL INFO'!J$2:J$65,MATCH($A830,'40-15 SCALE LABEL INFO'!$A$2:$A$65,0))),"not found"),IF(G829="not found","not found",IF(G829="","","ditto"))))</f>
        <v/>
      </c>
      <c r="H830" s="772" t="str">
        <f>IF($A830="","",IF(NOT($A830=$A829),IFERROR(IF(INDEX('40-15 SCALE LABEL INFO'!K$2:K$65,MATCH($A830,'40-15 SCALE LABEL INFO'!$A$2:$A$65,0))="","",INDEX('40-15 SCALE LABEL INFO'!K$2:K$65,MATCH($A830,'40-15 SCALE LABEL INFO'!$A$2:$A$65,0))),"not found"),IF(H829="not found","not found",IF(H829="","","ditto"))))</f>
        <v/>
      </c>
    </row>
    <row r="831" spans="1:8" x14ac:dyDescent="0.35">
      <c r="A831" s="699"/>
      <c r="B831" s="768"/>
      <c r="C831" s="768"/>
      <c r="D831" s="768"/>
      <c r="E831" s="775"/>
      <c r="F831" s="778" t="str">
        <f>IF($A831="","",IF(NOT($A831=$A830),IFERROR(IF(INDEX('40-15 SCALE LABEL INFO'!I$2:I$65,MATCH($A831,'40-15 SCALE LABEL INFO'!$A$2:$A$65,0))="","",INDEX('40-15 SCALE LABEL INFO'!I$2:I$65,MATCH($A831,'40-15 SCALE LABEL INFO'!$A$2:$A$65,0))),"not found"),IF(F830="not found","not found",IF(F830="","","ditto"))))</f>
        <v/>
      </c>
      <c r="G831" s="779" t="str">
        <f>IF($A831="","",IF(NOT($A831=$A830),IFERROR(IF(INDEX('40-15 SCALE LABEL INFO'!J$2:J$65,MATCH($A831,'40-15 SCALE LABEL INFO'!$A$2:$A$65,0))="","",INDEX('40-15 SCALE LABEL INFO'!J$2:J$65,MATCH($A831,'40-15 SCALE LABEL INFO'!$A$2:$A$65,0))),"not found"),IF(G830="not found","not found",IF(G830="","","ditto"))))</f>
        <v/>
      </c>
      <c r="H831" s="772" t="str">
        <f>IF($A831="","",IF(NOT($A831=$A830),IFERROR(IF(INDEX('40-15 SCALE LABEL INFO'!K$2:K$65,MATCH($A831,'40-15 SCALE LABEL INFO'!$A$2:$A$65,0))="","",INDEX('40-15 SCALE LABEL INFO'!K$2:K$65,MATCH($A831,'40-15 SCALE LABEL INFO'!$A$2:$A$65,0))),"not found"),IF(H830="not found","not found",IF(H830="","","ditto"))))</f>
        <v/>
      </c>
    </row>
    <row r="832" spans="1:8" x14ac:dyDescent="0.35">
      <c r="A832" s="699"/>
      <c r="B832" s="768"/>
      <c r="C832" s="768"/>
      <c r="D832" s="768"/>
      <c r="E832" s="775"/>
      <c r="F832" s="778" t="str">
        <f>IF($A832="","",IF(NOT($A832=$A831),IFERROR(IF(INDEX('40-15 SCALE LABEL INFO'!I$2:I$65,MATCH($A832,'40-15 SCALE LABEL INFO'!$A$2:$A$65,0))="","",INDEX('40-15 SCALE LABEL INFO'!I$2:I$65,MATCH($A832,'40-15 SCALE LABEL INFO'!$A$2:$A$65,0))),"not found"),IF(F831="not found","not found",IF(F831="","","ditto"))))</f>
        <v/>
      </c>
      <c r="G832" s="779" t="str">
        <f>IF($A832="","",IF(NOT($A832=$A831),IFERROR(IF(INDEX('40-15 SCALE LABEL INFO'!J$2:J$65,MATCH($A832,'40-15 SCALE LABEL INFO'!$A$2:$A$65,0))="","",INDEX('40-15 SCALE LABEL INFO'!J$2:J$65,MATCH($A832,'40-15 SCALE LABEL INFO'!$A$2:$A$65,0))),"not found"),IF(G831="not found","not found",IF(G831="","","ditto"))))</f>
        <v/>
      </c>
      <c r="H832" s="772" t="str">
        <f>IF($A832="","",IF(NOT($A832=$A831),IFERROR(IF(INDEX('40-15 SCALE LABEL INFO'!K$2:K$65,MATCH($A832,'40-15 SCALE LABEL INFO'!$A$2:$A$65,0))="","",INDEX('40-15 SCALE LABEL INFO'!K$2:K$65,MATCH($A832,'40-15 SCALE LABEL INFO'!$A$2:$A$65,0))),"not found"),IF(H831="not found","not found",IF(H831="","","ditto"))))</f>
        <v/>
      </c>
    </row>
    <row r="833" spans="1:8" x14ac:dyDescent="0.35">
      <c r="A833" s="699"/>
      <c r="B833" s="768"/>
      <c r="C833" s="768"/>
      <c r="D833" s="768"/>
      <c r="E833" s="775"/>
      <c r="F833" s="778" t="str">
        <f>IF($A833="","",IF(NOT($A833=$A832),IFERROR(IF(INDEX('40-15 SCALE LABEL INFO'!I$2:I$65,MATCH($A833,'40-15 SCALE LABEL INFO'!$A$2:$A$65,0))="","",INDEX('40-15 SCALE LABEL INFO'!I$2:I$65,MATCH($A833,'40-15 SCALE LABEL INFO'!$A$2:$A$65,0))),"not found"),IF(F832="not found","not found",IF(F832="","","ditto"))))</f>
        <v/>
      </c>
      <c r="G833" s="779" t="str">
        <f>IF($A833="","",IF(NOT($A833=$A832),IFERROR(IF(INDEX('40-15 SCALE LABEL INFO'!J$2:J$65,MATCH($A833,'40-15 SCALE LABEL INFO'!$A$2:$A$65,0))="","",INDEX('40-15 SCALE LABEL INFO'!J$2:J$65,MATCH($A833,'40-15 SCALE LABEL INFO'!$A$2:$A$65,0))),"not found"),IF(G832="not found","not found",IF(G832="","","ditto"))))</f>
        <v/>
      </c>
      <c r="H833" s="772" t="str">
        <f>IF($A833="","",IF(NOT($A833=$A832),IFERROR(IF(INDEX('40-15 SCALE LABEL INFO'!K$2:K$65,MATCH($A833,'40-15 SCALE LABEL INFO'!$A$2:$A$65,0))="","",INDEX('40-15 SCALE LABEL INFO'!K$2:K$65,MATCH($A833,'40-15 SCALE LABEL INFO'!$A$2:$A$65,0))),"not found"),IF(H832="not found","not found",IF(H832="","","ditto"))))</f>
        <v/>
      </c>
    </row>
    <row r="834" spans="1:8" x14ac:dyDescent="0.35">
      <c r="A834" s="699"/>
      <c r="B834" s="768"/>
      <c r="C834" s="768"/>
      <c r="D834" s="768"/>
      <c r="E834" s="775"/>
      <c r="F834" s="778" t="str">
        <f>IF($A834="","",IF(NOT($A834=$A833),IFERROR(IF(INDEX('40-15 SCALE LABEL INFO'!I$2:I$65,MATCH($A834,'40-15 SCALE LABEL INFO'!$A$2:$A$65,0))="","",INDEX('40-15 SCALE LABEL INFO'!I$2:I$65,MATCH($A834,'40-15 SCALE LABEL INFO'!$A$2:$A$65,0))),"not found"),IF(F833="not found","not found",IF(F833="","","ditto"))))</f>
        <v/>
      </c>
      <c r="G834" s="779" t="str">
        <f>IF($A834="","",IF(NOT($A834=$A833),IFERROR(IF(INDEX('40-15 SCALE LABEL INFO'!J$2:J$65,MATCH($A834,'40-15 SCALE LABEL INFO'!$A$2:$A$65,0))="","",INDEX('40-15 SCALE LABEL INFO'!J$2:J$65,MATCH($A834,'40-15 SCALE LABEL INFO'!$A$2:$A$65,0))),"not found"),IF(G833="not found","not found",IF(G833="","","ditto"))))</f>
        <v/>
      </c>
      <c r="H834" s="772" t="str">
        <f>IF($A834="","",IF(NOT($A834=$A833),IFERROR(IF(INDEX('40-15 SCALE LABEL INFO'!K$2:K$65,MATCH($A834,'40-15 SCALE LABEL INFO'!$A$2:$A$65,0))="","",INDEX('40-15 SCALE LABEL INFO'!K$2:K$65,MATCH($A834,'40-15 SCALE LABEL INFO'!$A$2:$A$65,0))),"not found"),IF(H833="not found","not found",IF(H833="","","ditto"))))</f>
        <v/>
      </c>
    </row>
    <row r="835" spans="1:8" x14ac:dyDescent="0.35">
      <c r="A835" s="699"/>
      <c r="B835" s="768"/>
      <c r="C835" s="768"/>
      <c r="D835" s="768"/>
      <c r="E835" s="775"/>
      <c r="F835" s="778" t="str">
        <f>IF($A835="","",IF(NOT($A835=$A834),IFERROR(IF(INDEX('40-15 SCALE LABEL INFO'!I$2:I$65,MATCH($A835,'40-15 SCALE LABEL INFO'!$A$2:$A$65,0))="","",INDEX('40-15 SCALE LABEL INFO'!I$2:I$65,MATCH($A835,'40-15 SCALE LABEL INFO'!$A$2:$A$65,0))),"not found"),IF(F834="not found","not found",IF(F834="","","ditto"))))</f>
        <v/>
      </c>
      <c r="G835" s="779" t="str">
        <f>IF($A835="","",IF(NOT($A835=$A834),IFERROR(IF(INDEX('40-15 SCALE LABEL INFO'!J$2:J$65,MATCH($A835,'40-15 SCALE LABEL INFO'!$A$2:$A$65,0))="","",INDEX('40-15 SCALE LABEL INFO'!J$2:J$65,MATCH($A835,'40-15 SCALE LABEL INFO'!$A$2:$A$65,0))),"not found"),IF(G834="not found","not found",IF(G834="","","ditto"))))</f>
        <v/>
      </c>
      <c r="H835" s="772" t="str">
        <f>IF($A835="","",IF(NOT($A835=$A834),IFERROR(IF(INDEX('40-15 SCALE LABEL INFO'!K$2:K$65,MATCH($A835,'40-15 SCALE LABEL INFO'!$A$2:$A$65,0))="","",INDEX('40-15 SCALE LABEL INFO'!K$2:K$65,MATCH($A835,'40-15 SCALE LABEL INFO'!$A$2:$A$65,0))),"not found"),IF(H834="not found","not found",IF(H834="","","ditto"))))</f>
        <v/>
      </c>
    </row>
    <row r="836" spans="1:8" x14ac:dyDescent="0.35">
      <c r="A836" s="699"/>
      <c r="B836" s="768"/>
      <c r="C836" s="768"/>
      <c r="D836" s="768"/>
      <c r="E836" s="775"/>
      <c r="F836" s="778" t="str">
        <f>IF($A836="","",IF(NOT($A836=$A835),IFERROR(IF(INDEX('40-15 SCALE LABEL INFO'!I$2:I$65,MATCH($A836,'40-15 SCALE LABEL INFO'!$A$2:$A$65,0))="","",INDEX('40-15 SCALE LABEL INFO'!I$2:I$65,MATCH($A836,'40-15 SCALE LABEL INFO'!$A$2:$A$65,0))),"not found"),IF(F835="not found","not found",IF(F835="","","ditto"))))</f>
        <v/>
      </c>
      <c r="G836" s="779" t="str">
        <f>IF($A836="","",IF(NOT($A836=$A835),IFERROR(IF(INDEX('40-15 SCALE LABEL INFO'!J$2:J$65,MATCH($A836,'40-15 SCALE LABEL INFO'!$A$2:$A$65,0))="","",INDEX('40-15 SCALE LABEL INFO'!J$2:J$65,MATCH($A836,'40-15 SCALE LABEL INFO'!$A$2:$A$65,0))),"not found"),IF(G835="not found","not found",IF(G835="","","ditto"))))</f>
        <v/>
      </c>
      <c r="H836" s="772" t="str">
        <f>IF($A836="","",IF(NOT($A836=$A835),IFERROR(IF(INDEX('40-15 SCALE LABEL INFO'!K$2:K$65,MATCH($A836,'40-15 SCALE LABEL INFO'!$A$2:$A$65,0))="","",INDEX('40-15 SCALE LABEL INFO'!K$2:K$65,MATCH($A836,'40-15 SCALE LABEL INFO'!$A$2:$A$65,0))),"not found"),IF(H835="not found","not found",IF(H835="","","ditto"))))</f>
        <v/>
      </c>
    </row>
    <row r="837" spans="1:8" x14ac:dyDescent="0.35">
      <c r="A837" s="699"/>
      <c r="B837" s="768"/>
      <c r="C837" s="768"/>
      <c r="D837" s="768"/>
      <c r="E837" s="775"/>
      <c r="F837" s="778" t="str">
        <f>IF($A837="","",IF(NOT($A837=$A836),IFERROR(IF(INDEX('40-15 SCALE LABEL INFO'!I$2:I$65,MATCH($A837,'40-15 SCALE LABEL INFO'!$A$2:$A$65,0))="","",INDEX('40-15 SCALE LABEL INFO'!I$2:I$65,MATCH($A837,'40-15 SCALE LABEL INFO'!$A$2:$A$65,0))),"not found"),IF(F836="not found","not found",IF(F836="","","ditto"))))</f>
        <v/>
      </c>
      <c r="G837" s="779" t="str">
        <f>IF($A837="","",IF(NOT($A837=$A836),IFERROR(IF(INDEX('40-15 SCALE LABEL INFO'!J$2:J$65,MATCH($A837,'40-15 SCALE LABEL INFO'!$A$2:$A$65,0))="","",INDEX('40-15 SCALE LABEL INFO'!J$2:J$65,MATCH($A837,'40-15 SCALE LABEL INFO'!$A$2:$A$65,0))),"not found"),IF(G836="not found","not found",IF(G836="","","ditto"))))</f>
        <v/>
      </c>
      <c r="H837" s="772" t="str">
        <f>IF($A837="","",IF(NOT($A837=$A836),IFERROR(IF(INDEX('40-15 SCALE LABEL INFO'!K$2:K$65,MATCH($A837,'40-15 SCALE LABEL INFO'!$A$2:$A$65,0))="","",INDEX('40-15 SCALE LABEL INFO'!K$2:K$65,MATCH($A837,'40-15 SCALE LABEL INFO'!$A$2:$A$65,0))),"not found"),IF(H836="not found","not found",IF(H836="","","ditto"))))</f>
        <v/>
      </c>
    </row>
    <row r="838" spans="1:8" x14ac:dyDescent="0.35">
      <c r="A838" s="699"/>
      <c r="B838" s="768"/>
      <c r="C838" s="768"/>
      <c r="D838" s="768"/>
      <c r="E838" s="775"/>
      <c r="F838" s="778" t="str">
        <f>IF($A838="","",IF(NOT($A838=$A837),IFERROR(IF(INDEX('40-15 SCALE LABEL INFO'!I$2:I$65,MATCH($A838,'40-15 SCALE LABEL INFO'!$A$2:$A$65,0))="","",INDEX('40-15 SCALE LABEL INFO'!I$2:I$65,MATCH($A838,'40-15 SCALE LABEL INFO'!$A$2:$A$65,0))),"not found"),IF(F837="not found","not found",IF(F837="","","ditto"))))</f>
        <v/>
      </c>
      <c r="G838" s="779" t="str">
        <f>IF($A838="","",IF(NOT($A838=$A837),IFERROR(IF(INDEX('40-15 SCALE LABEL INFO'!J$2:J$65,MATCH($A838,'40-15 SCALE LABEL INFO'!$A$2:$A$65,0))="","",INDEX('40-15 SCALE LABEL INFO'!J$2:J$65,MATCH($A838,'40-15 SCALE LABEL INFO'!$A$2:$A$65,0))),"not found"),IF(G837="not found","not found",IF(G837="","","ditto"))))</f>
        <v/>
      </c>
      <c r="H838" s="772" t="str">
        <f>IF($A838="","",IF(NOT($A838=$A837),IFERROR(IF(INDEX('40-15 SCALE LABEL INFO'!K$2:K$65,MATCH($A838,'40-15 SCALE LABEL INFO'!$A$2:$A$65,0))="","",INDEX('40-15 SCALE LABEL INFO'!K$2:K$65,MATCH($A838,'40-15 SCALE LABEL INFO'!$A$2:$A$65,0))),"not found"),IF(H837="not found","not found",IF(H837="","","ditto"))))</f>
        <v/>
      </c>
    </row>
    <row r="839" spans="1:8" x14ac:dyDescent="0.35">
      <c r="A839" s="699"/>
      <c r="B839" s="768"/>
      <c r="C839" s="768"/>
      <c r="D839" s="768"/>
      <c r="E839" s="775"/>
      <c r="F839" s="778" t="str">
        <f>IF($A839="","",IF(NOT($A839=$A838),IFERROR(IF(INDEX('40-15 SCALE LABEL INFO'!I$2:I$65,MATCH($A839,'40-15 SCALE LABEL INFO'!$A$2:$A$65,0))="","",INDEX('40-15 SCALE LABEL INFO'!I$2:I$65,MATCH($A839,'40-15 SCALE LABEL INFO'!$A$2:$A$65,0))),"not found"),IF(F838="not found","not found",IF(F838="","","ditto"))))</f>
        <v/>
      </c>
      <c r="G839" s="779" t="str">
        <f>IF($A839="","",IF(NOT($A839=$A838),IFERROR(IF(INDEX('40-15 SCALE LABEL INFO'!J$2:J$65,MATCH($A839,'40-15 SCALE LABEL INFO'!$A$2:$A$65,0))="","",INDEX('40-15 SCALE LABEL INFO'!J$2:J$65,MATCH($A839,'40-15 SCALE LABEL INFO'!$A$2:$A$65,0))),"not found"),IF(G838="not found","not found",IF(G838="","","ditto"))))</f>
        <v/>
      </c>
      <c r="H839" s="772" t="str">
        <f>IF($A839="","",IF(NOT($A839=$A838),IFERROR(IF(INDEX('40-15 SCALE LABEL INFO'!K$2:K$65,MATCH($A839,'40-15 SCALE LABEL INFO'!$A$2:$A$65,0))="","",INDEX('40-15 SCALE LABEL INFO'!K$2:K$65,MATCH($A839,'40-15 SCALE LABEL INFO'!$A$2:$A$65,0))),"not found"),IF(H838="not found","not found",IF(H838="","","ditto"))))</f>
        <v/>
      </c>
    </row>
    <row r="840" spans="1:8" x14ac:dyDescent="0.35">
      <c r="A840" s="699"/>
      <c r="B840" s="768"/>
      <c r="C840" s="768"/>
      <c r="D840" s="768"/>
      <c r="E840" s="775"/>
      <c r="F840" s="778" t="str">
        <f>IF($A840="","",IF(NOT($A840=$A839),IFERROR(IF(INDEX('40-15 SCALE LABEL INFO'!I$2:I$65,MATCH($A840,'40-15 SCALE LABEL INFO'!$A$2:$A$65,0))="","",INDEX('40-15 SCALE LABEL INFO'!I$2:I$65,MATCH($A840,'40-15 SCALE LABEL INFO'!$A$2:$A$65,0))),"not found"),IF(F839="not found","not found",IF(F839="","","ditto"))))</f>
        <v/>
      </c>
      <c r="G840" s="779" t="str">
        <f>IF($A840="","",IF(NOT($A840=$A839),IFERROR(IF(INDEX('40-15 SCALE LABEL INFO'!J$2:J$65,MATCH($A840,'40-15 SCALE LABEL INFO'!$A$2:$A$65,0))="","",INDEX('40-15 SCALE LABEL INFO'!J$2:J$65,MATCH($A840,'40-15 SCALE LABEL INFO'!$A$2:$A$65,0))),"not found"),IF(G839="not found","not found",IF(G839="","","ditto"))))</f>
        <v/>
      </c>
      <c r="H840" s="772" t="str">
        <f>IF($A840="","",IF(NOT($A840=$A839),IFERROR(IF(INDEX('40-15 SCALE LABEL INFO'!K$2:K$65,MATCH($A840,'40-15 SCALE LABEL INFO'!$A$2:$A$65,0))="","",INDEX('40-15 SCALE LABEL INFO'!K$2:K$65,MATCH($A840,'40-15 SCALE LABEL INFO'!$A$2:$A$65,0))),"not found"),IF(H839="not found","not found",IF(H839="","","ditto"))))</f>
        <v/>
      </c>
    </row>
    <row r="841" spans="1:8" x14ac:dyDescent="0.35">
      <c r="A841" s="699"/>
      <c r="B841" s="768"/>
      <c r="C841" s="768"/>
      <c r="D841" s="768"/>
      <c r="E841" s="775"/>
      <c r="F841" s="778" t="str">
        <f>IF($A841="","",IF(NOT($A841=$A840),IFERROR(IF(INDEX('40-15 SCALE LABEL INFO'!I$2:I$65,MATCH($A841,'40-15 SCALE LABEL INFO'!$A$2:$A$65,0))="","",INDEX('40-15 SCALE LABEL INFO'!I$2:I$65,MATCH($A841,'40-15 SCALE LABEL INFO'!$A$2:$A$65,0))),"not found"),IF(F840="not found","not found",IF(F840="","","ditto"))))</f>
        <v/>
      </c>
      <c r="G841" s="779" t="str">
        <f>IF($A841="","",IF(NOT($A841=$A840),IFERROR(IF(INDEX('40-15 SCALE LABEL INFO'!J$2:J$65,MATCH($A841,'40-15 SCALE LABEL INFO'!$A$2:$A$65,0))="","",INDEX('40-15 SCALE LABEL INFO'!J$2:J$65,MATCH($A841,'40-15 SCALE LABEL INFO'!$A$2:$A$65,0))),"not found"),IF(G840="not found","not found",IF(G840="","","ditto"))))</f>
        <v/>
      </c>
      <c r="H841" s="772" t="str">
        <f>IF($A841="","",IF(NOT($A841=$A840),IFERROR(IF(INDEX('40-15 SCALE LABEL INFO'!K$2:K$65,MATCH($A841,'40-15 SCALE LABEL INFO'!$A$2:$A$65,0))="","",INDEX('40-15 SCALE LABEL INFO'!K$2:K$65,MATCH($A841,'40-15 SCALE LABEL INFO'!$A$2:$A$65,0))),"not found"),IF(H840="not found","not found",IF(H840="","","ditto"))))</f>
        <v/>
      </c>
    </row>
    <row r="842" spans="1:8" x14ac:dyDescent="0.35">
      <c r="A842" s="699"/>
      <c r="B842" s="768"/>
      <c r="C842" s="768"/>
      <c r="D842" s="768"/>
      <c r="E842" s="775"/>
      <c r="F842" s="778" t="str">
        <f>IF($A842="","",IF(NOT($A842=$A841),IFERROR(IF(INDEX('40-15 SCALE LABEL INFO'!I$2:I$65,MATCH($A842,'40-15 SCALE LABEL INFO'!$A$2:$A$65,0))="","",INDEX('40-15 SCALE LABEL INFO'!I$2:I$65,MATCH($A842,'40-15 SCALE LABEL INFO'!$A$2:$A$65,0))),"not found"),IF(F841="not found","not found",IF(F841="","","ditto"))))</f>
        <v/>
      </c>
      <c r="G842" s="779" t="str">
        <f>IF($A842="","",IF(NOT($A842=$A841),IFERROR(IF(INDEX('40-15 SCALE LABEL INFO'!J$2:J$65,MATCH($A842,'40-15 SCALE LABEL INFO'!$A$2:$A$65,0))="","",INDEX('40-15 SCALE LABEL INFO'!J$2:J$65,MATCH($A842,'40-15 SCALE LABEL INFO'!$A$2:$A$65,0))),"not found"),IF(G841="not found","not found",IF(G841="","","ditto"))))</f>
        <v/>
      </c>
      <c r="H842" s="772" t="str">
        <f>IF($A842="","",IF(NOT($A842=$A841),IFERROR(IF(INDEX('40-15 SCALE LABEL INFO'!K$2:K$65,MATCH($A842,'40-15 SCALE LABEL INFO'!$A$2:$A$65,0))="","",INDEX('40-15 SCALE LABEL INFO'!K$2:K$65,MATCH($A842,'40-15 SCALE LABEL INFO'!$A$2:$A$65,0))),"not found"),IF(H841="not found","not found",IF(H841="","","ditto"))))</f>
        <v/>
      </c>
    </row>
    <row r="843" spans="1:8" x14ac:dyDescent="0.35">
      <c r="A843" s="699"/>
      <c r="B843" s="768"/>
      <c r="C843" s="768"/>
      <c r="D843" s="768"/>
      <c r="E843" s="775"/>
      <c r="F843" s="778" t="str">
        <f>IF($A843="","",IF(NOT($A843=$A842),IFERROR(IF(INDEX('40-15 SCALE LABEL INFO'!I$2:I$65,MATCH($A843,'40-15 SCALE LABEL INFO'!$A$2:$A$65,0))="","",INDEX('40-15 SCALE LABEL INFO'!I$2:I$65,MATCH($A843,'40-15 SCALE LABEL INFO'!$A$2:$A$65,0))),"not found"),IF(F842="not found","not found",IF(F842="","","ditto"))))</f>
        <v/>
      </c>
      <c r="G843" s="779" t="str">
        <f>IF($A843="","",IF(NOT($A843=$A842),IFERROR(IF(INDEX('40-15 SCALE LABEL INFO'!J$2:J$65,MATCH($A843,'40-15 SCALE LABEL INFO'!$A$2:$A$65,0))="","",INDEX('40-15 SCALE LABEL INFO'!J$2:J$65,MATCH($A843,'40-15 SCALE LABEL INFO'!$A$2:$A$65,0))),"not found"),IF(G842="not found","not found",IF(G842="","","ditto"))))</f>
        <v/>
      </c>
      <c r="H843" s="772" t="str">
        <f>IF($A843="","",IF(NOT($A843=$A842),IFERROR(IF(INDEX('40-15 SCALE LABEL INFO'!K$2:K$65,MATCH($A843,'40-15 SCALE LABEL INFO'!$A$2:$A$65,0))="","",INDEX('40-15 SCALE LABEL INFO'!K$2:K$65,MATCH($A843,'40-15 SCALE LABEL INFO'!$A$2:$A$65,0))),"not found"),IF(H842="not found","not found",IF(H842="","","ditto"))))</f>
        <v/>
      </c>
    </row>
    <row r="844" spans="1:8" x14ac:dyDescent="0.35">
      <c r="A844" s="699"/>
      <c r="B844" s="768"/>
      <c r="C844" s="768"/>
      <c r="D844" s="768"/>
      <c r="E844" s="775"/>
      <c r="F844" s="778" t="str">
        <f>IF($A844="","",IF(NOT($A844=$A843),IFERROR(IF(INDEX('40-15 SCALE LABEL INFO'!I$2:I$65,MATCH($A844,'40-15 SCALE LABEL INFO'!$A$2:$A$65,0))="","",INDEX('40-15 SCALE LABEL INFO'!I$2:I$65,MATCH($A844,'40-15 SCALE LABEL INFO'!$A$2:$A$65,0))),"not found"),IF(F843="not found","not found",IF(F843="","","ditto"))))</f>
        <v/>
      </c>
      <c r="G844" s="779" t="str">
        <f>IF($A844="","",IF(NOT($A844=$A843),IFERROR(IF(INDEX('40-15 SCALE LABEL INFO'!J$2:J$65,MATCH($A844,'40-15 SCALE LABEL INFO'!$A$2:$A$65,0))="","",INDEX('40-15 SCALE LABEL INFO'!J$2:J$65,MATCH($A844,'40-15 SCALE LABEL INFO'!$A$2:$A$65,0))),"not found"),IF(G843="not found","not found",IF(G843="","","ditto"))))</f>
        <v/>
      </c>
      <c r="H844" s="772" t="str">
        <f>IF($A844="","",IF(NOT($A844=$A843),IFERROR(IF(INDEX('40-15 SCALE LABEL INFO'!K$2:K$65,MATCH($A844,'40-15 SCALE LABEL INFO'!$A$2:$A$65,0))="","",INDEX('40-15 SCALE LABEL INFO'!K$2:K$65,MATCH($A844,'40-15 SCALE LABEL INFO'!$A$2:$A$65,0))),"not found"),IF(H843="not found","not found",IF(H843="","","ditto"))))</f>
        <v/>
      </c>
    </row>
    <row r="845" spans="1:8" x14ac:dyDescent="0.35">
      <c r="A845" s="699"/>
      <c r="B845" s="768"/>
      <c r="C845" s="768"/>
      <c r="D845" s="768"/>
      <c r="E845" s="775"/>
      <c r="F845" s="778" t="str">
        <f>IF($A845="","",IF(NOT($A845=$A844),IFERROR(IF(INDEX('40-15 SCALE LABEL INFO'!I$2:I$65,MATCH($A845,'40-15 SCALE LABEL INFO'!$A$2:$A$65,0))="","",INDEX('40-15 SCALE LABEL INFO'!I$2:I$65,MATCH($A845,'40-15 SCALE LABEL INFO'!$A$2:$A$65,0))),"not found"),IF(F844="not found","not found",IF(F844="","","ditto"))))</f>
        <v/>
      </c>
      <c r="G845" s="779" t="str">
        <f>IF($A845="","",IF(NOT($A845=$A844),IFERROR(IF(INDEX('40-15 SCALE LABEL INFO'!J$2:J$65,MATCH($A845,'40-15 SCALE LABEL INFO'!$A$2:$A$65,0))="","",INDEX('40-15 SCALE LABEL INFO'!J$2:J$65,MATCH($A845,'40-15 SCALE LABEL INFO'!$A$2:$A$65,0))),"not found"),IF(G844="not found","not found",IF(G844="","","ditto"))))</f>
        <v/>
      </c>
      <c r="H845" s="772" t="str">
        <f>IF($A845="","",IF(NOT($A845=$A844),IFERROR(IF(INDEX('40-15 SCALE LABEL INFO'!K$2:K$65,MATCH($A845,'40-15 SCALE LABEL INFO'!$A$2:$A$65,0))="","",INDEX('40-15 SCALE LABEL INFO'!K$2:K$65,MATCH($A845,'40-15 SCALE LABEL INFO'!$A$2:$A$65,0))),"not found"),IF(H844="not found","not found",IF(H844="","","ditto"))))</f>
        <v/>
      </c>
    </row>
    <row r="846" spans="1:8" x14ac:dyDescent="0.35">
      <c r="A846" s="699"/>
      <c r="B846" s="768"/>
      <c r="C846" s="768"/>
      <c r="D846" s="768"/>
      <c r="E846" s="775"/>
      <c r="F846" s="778" t="str">
        <f>IF($A846="","",IF(NOT($A846=$A845),IFERROR(IF(INDEX('40-15 SCALE LABEL INFO'!I$2:I$65,MATCH($A846,'40-15 SCALE LABEL INFO'!$A$2:$A$65,0))="","",INDEX('40-15 SCALE LABEL INFO'!I$2:I$65,MATCH($A846,'40-15 SCALE LABEL INFO'!$A$2:$A$65,0))),"not found"),IF(F845="not found","not found",IF(F845="","","ditto"))))</f>
        <v/>
      </c>
      <c r="G846" s="779" t="str">
        <f>IF($A846="","",IF(NOT($A846=$A845),IFERROR(IF(INDEX('40-15 SCALE LABEL INFO'!J$2:J$65,MATCH($A846,'40-15 SCALE LABEL INFO'!$A$2:$A$65,0))="","",INDEX('40-15 SCALE LABEL INFO'!J$2:J$65,MATCH($A846,'40-15 SCALE LABEL INFO'!$A$2:$A$65,0))),"not found"),IF(G845="not found","not found",IF(G845="","","ditto"))))</f>
        <v/>
      </c>
      <c r="H846" s="772" t="str">
        <f>IF($A846="","",IF(NOT($A846=$A845),IFERROR(IF(INDEX('40-15 SCALE LABEL INFO'!K$2:K$65,MATCH($A846,'40-15 SCALE LABEL INFO'!$A$2:$A$65,0))="","",INDEX('40-15 SCALE LABEL INFO'!K$2:K$65,MATCH($A846,'40-15 SCALE LABEL INFO'!$A$2:$A$65,0))),"not found"),IF(H845="not found","not found",IF(H845="","","ditto"))))</f>
        <v/>
      </c>
    </row>
    <row r="847" spans="1:8" x14ac:dyDescent="0.35">
      <c r="A847" s="699"/>
      <c r="B847" s="768"/>
      <c r="C847" s="768"/>
      <c r="D847" s="768"/>
      <c r="E847" s="775"/>
      <c r="F847" s="778" t="str">
        <f>IF($A847="","",IF(NOT($A847=$A846),IFERROR(IF(INDEX('40-15 SCALE LABEL INFO'!I$2:I$65,MATCH($A847,'40-15 SCALE LABEL INFO'!$A$2:$A$65,0))="","",INDEX('40-15 SCALE LABEL INFO'!I$2:I$65,MATCH($A847,'40-15 SCALE LABEL INFO'!$A$2:$A$65,0))),"not found"),IF(F846="not found","not found",IF(F846="","","ditto"))))</f>
        <v/>
      </c>
      <c r="G847" s="779" t="str">
        <f>IF($A847="","",IF(NOT($A847=$A846),IFERROR(IF(INDEX('40-15 SCALE LABEL INFO'!J$2:J$65,MATCH($A847,'40-15 SCALE LABEL INFO'!$A$2:$A$65,0))="","",INDEX('40-15 SCALE LABEL INFO'!J$2:J$65,MATCH($A847,'40-15 SCALE LABEL INFO'!$A$2:$A$65,0))),"not found"),IF(G846="not found","not found",IF(G846="","","ditto"))))</f>
        <v/>
      </c>
      <c r="H847" s="772" t="str">
        <f>IF($A847="","",IF(NOT($A847=$A846),IFERROR(IF(INDEX('40-15 SCALE LABEL INFO'!K$2:K$65,MATCH($A847,'40-15 SCALE LABEL INFO'!$A$2:$A$65,0))="","",INDEX('40-15 SCALE LABEL INFO'!K$2:K$65,MATCH($A847,'40-15 SCALE LABEL INFO'!$A$2:$A$65,0))),"not found"),IF(H846="not found","not found",IF(H846="","","ditto"))))</f>
        <v/>
      </c>
    </row>
    <row r="848" spans="1:8" x14ac:dyDescent="0.35">
      <c r="A848" s="699"/>
      <c r="B848" s="768"/>
      <c r="C848" s="768"/>
      <c r="D848" s="768"/>
      <c r="E848" s="775"/>
      <c r="F848" s="778" t="str">
        <f>IF($A848="","",IF(NOT($A848=$A847),IFERROR(IF(INDEX('40-15 SCALE LABEL INFO'!I$2:I$65,MATCH($A848,'40-15 SCALE LABEL INFO'!$A$2:$A$65,0))="","",INDEX('40-15 SCALE LABEL INFO'!I$2:I$65,MATCH($A848,'40-15 SCALE LABEL INFO'!$A$2:$A$65,0))),"not found"),IF(F847="not found","not found",IF(F847="","","ditto"))))</f>
        <v/>
      </c>
      <c r="G848" s="779" t="str">
        <f>IF($A848="","",IF(NOT($A848=$A847),IFERROR(IF(INDEX('40-15 SCALE LABEL INFO'!J$2:J$65,MATCH($A848,'40-15 SCALE LABEL INFO'!$A$2:$A$65,0))="","",INDEX('40-15 SCALE LABEL INFO'!J$2:J$65,MATCH($A848,'40-15 SCALE LABEL INFO'!$A$2:$A$65,0))),"not found"),IF(G847="not found","not found",IF(G847="","","ditto"))))</f>
        <v/>
      </c>
      <c r="H848" s="772" t="str">
        <f>IF($A848="","",IF(NOT($A848=$A847),IFERROR(IF(INDEX('40-15 SCALE LABEL INFO'!K$2:K$65,MATCH($A848,'40-15 SCALE LABEL INFO'!$A$2:$A$65,0))="","",INDEX('40-15 SCALE LABEL INFO'!K$2:K$65,MATCH($A848,'40-15 SCALE LABEL INFO'!$A$2:$A$65,0))),"not found"),IF(H847="not found","not found",IF(H847="","","ditto"))))</f>
        <v/>
      </c>
    </row>
    <row r="849" spans="1:8" x14ac:dyDescent="0.35">
      <c r="A849" s="699"/>
      <c r="B849" s="768"/>
      <c r="C849" s="768"/>
      <c r="D849" s="768"/>
      <c r="E849" s="775"/>
      <c r="F849" s="778" t="str">
        <f>IF($A849="","",IF(NOT($A849=$A848),IFERROR(IF(INDEX('40-15 SCALE LABEL INFO'!I$2:I$65,MATCH($A849,'40-15 SCALE LABEL INFO'!$A$2:$A$65,0))="","",INDEX('40-15 SCALE LABEL INFO'!I$2:I$65,MATCH($A849,'40-15 SCALE LABEL INFO'!$A$2:$A$65,0))),"not found"),IF(F848="not found","not found",IF(F848="","","ditto"))))</f>
        <v/>
      </c>
      <c r="G849" s="779" t="str">
        <f>IF($A849="","",IF(NOT($A849=$A848),IFERROR(IF(INDEX('40-15 SCALE LABEL INFO'!J$2:J$65,MATCH($A849,'40-15 SCALE LABEL INFO'!$A$2:$A$65,0))="","",INDEX('40-15 SCALE LABEL INFO'!J$2:J$65,MATCH($A849,'40-15 SCALE LABEL INFO'!$A$2:$A$65,0))),"not found"),IF(G848="not found","not found",IF(G848="","","ditto"))))</f>
        <v/>
      </c>
      <c r="H849" s="772" t="str">
        <f>IF($A849="","",IF(NOT($A849=$A848),IFERROR(IF(INDEX('40-15 SCALE LABEL INFO'!K$2:K$65,MATCH($A849,'40-15 SCALE LABEL INFO'!$A$2:$A$65,0))="","",INDEX('40-15 SCALE LABEL INFO'!K$2:K$65,MATCH($A849,'40-15 SCALE LABEL INFO'!$A$2:$A$65,0))),"not found"),IF(H848="not found","not found",IF(H848="","","ditto"))))</f>
        <v/>
      </c>
    </row>
    <row r="850" spans="1:8" x14ac:dyDescent="0.35">
      <c r="A850" s="699"/>
      <c r="B850" s="768"/>
      <c r="C850" s="768"/>
      <c r="D850" s="768"/>
      <c r="E850" s="775"/>
      <c r="F850" s="778" t="str">
        <f>IF($A850="","",IF(NOT($A850=$A849),IFERROR(IF(INDEX('40-15 SCALE LABEL INFO'!I$2:I$65,MATCH($A850,'40-15 SCALE LABEL INFO'!$A$2:$A$65,0))="","",INDEX('40-15 SCALE LABEL INFO'!I$2:I$65,MATCH($A850,'40-15 SCALE LABEL INFO'!$A$2:$A$65,0))),"not found"),IF(F849="not found","not found",IF(F849="","","ditto"))))</f>
        <v/>
      </c>
      <c r="G850" s="779" t="str">
        <f>IF($A850="","",IF(NOT($A850=$A849),IFERROR(IF(INDEX('40-15 SCALE LABEL INFO'!J$2:J$65,MATCH($A850,'40-15 SCALE LABEL INFO'!$A$2:$A$65,0))="","",INDEX('40-15 SCALE LABEL INFO'!J$2:J$65,MATCH($A850,'40-15 SCALE LABEL INFO'!$A$2:$A$65,0))),"not found"),IF(G849="not found","not found",IF(G849="","","ditto"))))</f>
        <v/>
      </c>
      <c r="H850" s="772" t="str">
        <f>IF($A850="","",IF(NOT($A850=$A849),IFERROR(IF(INDEX('40-15 SCALE LABEL INFO'!K$2:K$65,MATCH($A850,'40-15 SCALE LABEL INFO'!$A$2:$A$65,0))="","",INDEX('40-15 SCALE LABEL INFO'!K$2:K$65,MATCH($A850,'40-15 SCALE LABEL INFO'!$A$2:$A$65,0))),"not found"),IF(H849="not found","not found",IF(H849="","","ditto"))))</f>
        <v/>
      </c>
    </row>
    <row r="851" spans="1:8" x14ac:dyDescent="0.35">
      <c r="A851" s="699"/>
      <c r="B851" s="768"/>
      <c r="C851" s="768"/>
      <c r="D851" s="768"/>
      <c r="E851" s="775"/>
      <c r="F851" s="778" t="str">
        <f>IF($A851="","",IF(NOT($A851=$A850),IFERROR(IF(INDEX('40-15 SCALE LABEL INFO'!I$2:I$65,MATCH($A851,'40-15 SCALE LABEL INFO'!$A$2:$A$65,0))="","",INDEX('40-15 SCALE LABEL INFO'!I$2:I$65,MATCH($A851,'40-15 SCALE LABEL INFO'!$A$2:$A$65,0))),"not found"),IF(F850="not found","not found",IF(F850="","","ditto"))))</f>
        <v/>
      </c>
      <c r="G851" s="779" t="str">
        <f>IF($A851="","",IF(NOT($A851=$A850),IFERROR(IF(INDEX('40-15 SCALE LABEL INFO'!J$2:J$65,MATCH($A851,'40-15 SCALE LABEL INFO'!$A$2:$A$65,0))="","",INDEX('40-15 SCALE LABEL INFO'!J$2:J$65,MATCH($A851,'40-15 SCALE LABEL INFO'!$A$2:$A$65,0))),"not found"),IF(G850="not found","not found",IF(G850="","","ditto"))))</f>
        <v/>
      </c>
      <c r="H851" s="772" t="str">
        <f>IF($A851="","",IF(NOT($A851=$A850),IFERROR(IF(INDEX('40-15 SCALE LABEL INFO'!K$2:K$65,MATCH($A851,'40-15 SCALE LABEL INFO'!$A$2:$A$65,0))="","",INDEX('40-15 SCALE LABEL INFO'!K$2:K$65,MATCH($A851,'40-15 SCALE LABEL INFO'!$A$2:$A$65,0))),"not found"),IF(H850="not found","not found",IF(H850="","","ditto"))))</f>
        <v/>
      </c>
    </row>
    <row r="852" spans="1:8" x14ac:dyDescent="0.35">
      <c r="A852" s="699"/>
      <c r="B852" s="768"/>
      <c r="C852" s="768"/>
      <c r="D852" s="768"/>
      <c r="E852" s="775"/>
      <c r="F852" s="778" t="str">
        <f>IF($A852="","",IF(NOT($A852=$A851),IFERROR(IF(INDEX('40-15 SCALE LABEL INFO'!I$2:I$65,MATCH($A852,'40-15 SCALE LABEL INFO'!$A$2:$A$65,0))="","",INDEX('40-15 SCALE LABEL INFO'!I$2:I$65,MATCH($A852,'40-15 SCALE LABEL INFO'!$A$2:$A$65,0))),"not found"),IF(F851="not found","not found",IF(F851="","","ditto"))))</f>
        <v/>
      </c>
      <c r="G852" s="779" t="str">
        <f>IF($A852="","",IF(NOT($A852=$A851),IFERROR(IF(INDEX('40-15 SCALE LABEL INFO'!J$2:J$65,MATCH($A852,'40-15 SCALE LABEL INFO'!$A$2:$A$65,0))="","",INDEX('40-15 SCALE LABEL INFO'!J$2:J$65,MATCH($A852,'40-15 SCALE LABEL INFO'!$A$2:$A$65,0))),"not found"),IF(G851="not found","not found",IF(G851="","","ditto"))))</f>
        <v/>
      </c>
      <c r="H852" s="772" t="str">
        <f>IF($A852="","",IF(NOT($A852=$A851),IFERROR(IF(INDEX('40-15 SCALE LABEL INFO'!K$2:K$65,MATCH($A852,'40-15 SCALE LABEL INFO'!$A$2:$A$65,0))="","",INDEX('40-15 SCALE LABEL INFO'!K$2:K$65,MATCH($A852,'40-15 SCALE LABEL INFO'!$A$2:$A$65,0))),"not found"),IF(H851="not found","not found",IF(H851="","","ditto"))))</f>
        <v/>
      </c>
    </row>
    <row r="853" spans="1:8" x14ac:dyDescent="0.35">
      <c r="A853" s="699"/>
      <c r="B853" s="768"/>
      <c r="C853" s="768"/>
      <c r="D853" s="768"/>
      <c r="E853" s="775"/>
      <c r="F853" s="778" t="str">
        <f>IF($A853="","",IF(NOT($A853=$A852),IFERROR(IF(INDEX('40-15 SCALE LABEL INFO'!I$2:I$65,MATCH($A853,'40-15 SCALE LABEL INFO'!$A$2:$A$65,0))="","",INDEX('40-15 SCALE LABEL INFO'!I$2:I$65,MATCH($A853,'40-15 SCALE LABEL INFO'!$A$2:$A$65,0))),"not found"),IF(F852="not found","not found",IF(F852="","","ditto"))))</f>
        <v/>
      </c>
      <c r="G853" s="779" t="str">
        <f>IF($A853="","",IF(NOT($A853=$A852),IFERROR(IF(INDEX('40-15 SCALE LABEL INFO'!J$2:J$65,MATCH($A853,'40-15 SCALE LABEL INFO'!$A$2:$A$65,0))="","",INDEX('40-15 SCALE LABEL INFO'!J$2:J$65,MATCH($A853,'40-15 SCALE LABEL INFO'!$A$2:$A$65,0))),"not found"),IF(G852="not found","not found",IF(G852="","","ditto"))))</f>
        <v/>
      </c>
      <c r="H853" s="772" t="str">
        <f>IF($A853="","",IF(NOT($A853=$A852),IFERROR(IF(INDEX('40-15 SCALE LABEL INFO'!K$2:K$65,MATCH($A853,'40-15 SCALE LABEL INFO'!$A$2:$A$65,0))="","",INDEX('40-15 SCALE LABEL INFO'!K$2:K$65,MATCH($A853,'40-15 SCALE LABEL INFO'!$A$2:$A$65,0))),"not found"),IF(H852="not found","not found",IF(H852="","","ditto"))))</f>
        <v/>
      </c>
    </row>
    <row r="854" spans="1:8" x14ac:dyDescent="0.35">
      <c r="A854" s="699"/>
      <c r="B854" s="768"/>
      <c r="C854" s="768"/>
      <c r="D854" s="768"/>
      <c r="E854" s="775"/>
      <c r="F854" s="778" t="str">
        <f>IF($A854="","",IF(NOT($A854=$A853),IFERROR(IF(INDEX('40-15 SCALE LABEL INFO'!I$2:I$65,MATCH($A854,'40-15 SCALE LABEL INFO'!$A$2:$A$65,0))="","",INDEX('40-15 SCALE LABEL INFO'!I$2:I$65,MATCH($A854,'40-15 SCALE LABEL INFO'!$A$2:$A$65,0))),"not found"),IF(F853="not found","not found",IF(F853="","","ditto"))))</f>
        <v/>
      </c>
      <c r="G854" s="779" t="str">
        <f>IF($A854="","",IF(NOT($A854=$A853),IFERROR(IF(INDEX('40-15 SCALE LABEL INFO'!J$2:J$65,MATCH($A854,'40-15 SCALE LABEL INFO'!$A$2:$A$65,0))="","",INDEX('40-15 SCALE LABEL INFO'!J$2:J$65,MATCH($A854,'40-15 SCALE LABEL INFO'!$A$2:$A$65,0))),"not found"),IF(G853="not found","not found",IF(G853="","","ditto"))))</f>
        <v/>
      </c>
      <c r="H854" s="772" t="str">
        <f>IF($A854="","",IF(NOT($A854=$A853),IFERROR(IF(INDEX('40-15 SCALE LABEL INFO'!K$2:K$65,MATCH($A854,'40-15 SCALE LABEL INFO'!$A$2:$A$65,0))="","",INDEX('40-15 SCALE LABEL INFO'!K$2:K$65,MATCH($A854,'40-15 SCALE LABEL INFO'!$A$2:$A$65,0))),"not found"),IF(H853="not found","not found",IF(H853="","","ditto"))))</f>
        <v/>
      </c>
    </row>
    <row r="855" spans="1:8" x14ac:dyDescent="0.35">
      <c r="A855" s="699"/>
      <c r="B855" s="768"/>
      <c r="C855" s="768"/>
      <c r="D855" s="768"/>
      <c r="E855" s="775"/>
      <c r="F855" s="778" t="str">
        <f>IF($A855="","",IF(NOT($A855=$A854),IFERROR(IF(INDEX('40-15 SCALE LABEL INFO'!I$2:I$65,MATCH($A855,'40-15 SCALE LABEL INFO'!$A$2:$A$65,0))="","",INDEX('40-15 SCALE LABEL INFO'!I$2:I$65,MATCH($A855,'40-15 SCALE LABEL INFO'!$A$2:$A$65,0))),"not found"),IF(F854="not found","not found",IF(F854="","","ditto"))))</f>
        <v/>
      </c>
      <c r="G855" s="779" t="str">
        <f>IF($A855="","",IF(NOT($A855=$A854),IFERROR(IF(INDEX('40-15 SCALE LABEL INFO'!J$2:J$65,MATCH($A855,'40-15 SCALE LABEL INFO'!$A$2:$A$65,0))="","",INDEX('40-15 SCALE LABEL INFO'!J$2:J$65,MATCH($A855,'40-15 SCALE LABEL INFO'!$A$2:$A$65,0))),"not found"),IF(G854="not found","not found",IF(G854="","","ditto"))))</f>
        <v/>
      </c>
      <c r="H855" s="772" t="str">
        <f>IF($A855="","",IF(NOT($A855=$A854),IFERROR(IF(INDEX('40-15 SCALE LABEL INFO'!K$2:K$65,MATCH($A855,'40-15 SCALE LABEL INFO'!$A$2:$A$65,0))="","",INDEX('40-15 SCALE LABEL INFO'!K$2:K$65,MATCH($A855,'40-15 SCALE LABEL INFO'!$A$2:$A$65,0))),"not found"),IF(H854="not found","not found",IF(H854="","","ditto"))))</f>
        <v/>
      </c>
    </row>
    <row r="856" spans="1:8" x14ac:dyDescent="0.35">
      <c r="A856" s="699"/>
      <c r="B856" s="768"/>
      <c r="C856" s="768"/>
      <c r="D856" s="768"/>
      <c r="E856" s="775"/>
      <c r="F856" s="778" t="str">
        <f>IF($A856="","",IF(NOT($A856=$A855),IFERROR(IF(INDEX('40-15 SCALE LABEL INFO'!I$2:I$65,MATCH($A856,'40-15 SCALE LABEL INFO'!$A$2:$A$65,0))="","",INDEX('40-15 SCALE LABEL INFO'!I$2:I$65,MATCH($A856,'40-15 SCALE LABEL INFO'!$A$2:$A$65,0))),"not found"),IF(F855="not found","not found",IF(F855="","","ditto"))))</f>
        <v/>
      </c>
      <c r="G856" s="779" t="str">
        <f>IF($A856="","",IF(NOT($A856=$A855),IFERROR(IF(INDEX('40-15 SCALE LABEL INFO'!J$2:J$65,MATCH($A856,'40-15 SCALE LABEL INFO'!$A$2:$A$65,0))="","",INDEX('40-15 SCALE LABEL INFO'!J$2:J$65,MATCH($A856,'40-15 SCALE LABEL INFO'!$A$2:$A$65,0))),"not found"),IF(G855="not found","not found",IF(G855="","","ditto"))))</f>
        <v/>
      </c>
      <c r="H856" s="772" t="str">
        <f>IF($A856="","",IF(NOT($A856=$A855),IFERROR(IF(INDEX('40-15 SCALE LABEL INFO'!K$2:K$65,MATCH($A856,'40-15 SCALE LABEL INFO'!$A$2:$A$65,0))="","",INDEX('40-15 SCALE LABEL INFO'!K$2:K$65,MATCH($A856,'40-15 SCALE LABEL INFO'!$A$2:$A$65,0))),"not found"),IF(H855="not found","not found",IF(H855="","","ditto"))))</f>
        <v/>
      </c>
    </row>
    <row r="857" spans="1:8" x14ac:dyDescent="0.35">
      <c r="A857" s="699"/>
      <c r="B857" s="768"/>
      <c r="C857" s="768"/>
      <c r="D857" s="768"/>
      <c r="E857" s="775"/>
      <c r="F857" s="778" t="str">
        <f>IF($A857="","",IF(NOT($A857=$A856),IFERROR(IF(INDEX('40-15 SCALE LABEL INFO'!I$2:I$65,MATCH($A857,'40-15 SCALE LABEL INFO'!$A$2:$A$65,0))="","",INDEX('40-15 SCALE LABEL INFO'!I$2:I$65,MATCH($A857,'40-15 SCALE LABEL INFO'!$A$2:$A$65,0))),"not found"),IF(F856="not found","not found",IF(F856="","","ditto"))))</f>
        <v/>
      </c>
      <c r="G857" s="779" t="str">
        <f>IF($A857="","",IF(NOT($A857=$A856),IFERROR(IF(INDEX('40-15 SCALE LABEL INFO'!J$2:J$65,MATCH($A857,'40-15 SCALE LABEL INFO'!$A$2:$A$65,0))="","",INDEX('40-15 SCALE LABEL INFO'!J$2:J$65,MATCH($A857,'40-15 SCALE LABEL INFO'!$A$2:$A$65,0))),"not found"),IF(G856="not found","not found",IF(G856="","","ditto"))))</f>
        <v/>
      </c>
      <c r="H857" s="772" t="str">
        <f>IF($A857="","",IF(NOT($A857=$A856),IFERROR(IF(INDEX('40-15 SCALE LABEL INFO'!K$2:K$65,MATCH($A857,'40-15 SCALE LABEL INFO'!$A$2:$A$65,0))="","",INDEX('40-15 SCALE LABEL INFO'!K$2:K$65,MATCH($A857,'40-15 SCALE LABEL INFO'!$A$2:$A$65,0))),"not found"),IF(H856="not found","not found",IF(H856="","","ditto"))))</f>
        <v/>
      </c>
    </row>
    <row r="858" spans="1:8" x14ac:dyDescent="0.35">
      <c r="A858" s="699"/>
      <c r="B858" s="768"/>
      <c r="C858" s="768"/>
      <c r="D858" s="768"/>
      <c r="E858" s="775"/>
      <c r="F858" s="778" t="str">
        <f>IF($A858="","",IF(NOT($A858=$A857),IFERROR(IF(INDEX('40-15 SCALE LABEL INFO'!I$2:I$65,MATCH($A858,'40-15 SCALE LABEL INFO'!$A$2:$A$65,0))="","",INDEX('40-15 SCALE LABEL INFO'!I$2:I$65,MATCH($A858,'40-15 SCALE LABEL INFO'!$A$2:$A$65,0))),"not found"),IF(F857="not found","not found",IF(F857="","","ditto"))))</f>
        <v/>
      </c>
      <c r="G858" s="779" t="str">
        <f>IF($A858="","",IF(NOT($A858=$A857),IFERROR(IF(INDEX('40-15 SCALE LABEL INFO'!J$2:J$65,MATCH($A858,'40-15 SCALE LABEL INFO'!$A$2:$A$65,0))="","",INDEX('40-15 SCALE LABEL INFO'!J$2:J$65,MATCH($A858,'40-15 SCALE LABEL INFO'!$A$2:$A$65,0))),"not found"),IF(G857="not found","not found",IF(G857="","","ditto"))))</f>
        <v/>
      </c>
      <c r="H858" s="772" t="str">
        <f>IF($A858="","",IF(NOT($A858=$A857),IFERROR(IF(INDEX('40-15 SCALE LABEL INFO'!K$2:K$65,MATCH($A858,'40-15 SCALE LABEL INFO'!$A$2:$A$65,0))="","",INDEX('40-15 SCALE LABEL INFO'!K$2:K$65,MATCH($A858,'40-15 SCALE LABEL INFO'!$A$2:$A$65,0))),"not found"),IF(H857="not found","not found",IF(H857="","","ditto"))))</f>
        <v/>
      </c>
    </row>
    <row r="859" spans="1:8" x14ac:dyDescent="0.35">
      <c r="A859" s="699"/>
      <c r="B859" s="768"/>
      <c r="C859" s="768"/>
      <c r="D859" s="768"/>
      <c r="E859" s="775"/>
      <c r="F859" s="778" t="str">
        <f>IF($A859="","",IF(NOT($A859=$A858),IFERROR(IF(INDEX('40-15 SCALE LABEL INFO'!I$2:I$65,MATCH($A859,'40-15 SCALE LABEL INFO'!$A$2:$A$65,0))="","",INDEX('40-15 SCALE LABEL INFO'!I$2:I$65,MATCH($A859,'40-15 SCALE LABEL INFO'!$A$2:$A$65,0))),"not found"),IF(F858="not found","not found",IF(F858="","","ditto"))))</f>
        <v/>
      </c>
      <c r="G859" s="779" t="str">
        <f>IF($A859="","",IF(NOT($A859=$A858),IFERROR(IF(INDEX('40-15 SCALE LABEL INFO'!J$2:J$65,MATCH($A859,'40-15 SCALE LABEL INFO'!$A$2:$A$65,0))="","",INDEX('40-15 SCALE LABEL INFO'!J$2:J$65,MATCH($A859,'40-15 SCALE LABEL INFO'!$A$2:$A$65,0))),"not found"),IF(G858="not found","not found",IF(G858="","","ditto"))))</f>
        <v/>
      </c>
      <c r="H859" s="772" t="str">
        <f>IF($A859="","",IF(NOT($A859=$A858),IFERROR(IF(INDEX('40-15 SCALE LABEL INFO'!K$2:K$65,MATCH($A859,'40-15 SCALE LABEL INFO'!$A$2:$A$65,0))="","",INDEX('40-15 SCALE LABEL INFO'!K$2:K$65,MATCH($A859,'40-15 SCALE LABEL INFO'!$A$2:$A$65,0))),"not found"),IF(H858="not found","not found",IF(H858="","","ditto"))))</f>
        <v/>
      </c>
    </row>
    <row r="860" spans="1:8" x14ac:dyDescent="0.35">
      <c r="A860" s="699"/>
      <c r="B860" s="768"/>
      <c r="C860" s="768"/>
      <c r="D860" s="768"/>
      <c r="E860" s="775"/>
      <c r="F860" s="778" t="str">
        <f>IF($A860="","",IF(NOT($A860=$A859),IFERROR(IF(INDEX('40-15 SCALE LABEL INFO'!I$2:I$65,MATCH($A860,'40-15 SCALE LABEL INFO'!$A$2:$A$65,0))="","",INDEX('40-15 SCALE LABEL INFO'!I$2:I$65,MATCH($A860,'40-15 SCALE LABEL INFO'!$A$2:$A$65,0))),"not found"),IF(F859="not found","not found",IF(F859="","","ditto"))))</f>
        <v/>
      </c>
      <c r="G860" s="779" t="str">
        <f>IF($A860="","",IF(NOT($A860=$A859),IFERROR(IF(INDEX('40-15 SCALE LABEL INFO'!J$2:J$65,MATCH($A860,'40-15 SCALE LABEL INFO'!$A$2:$A$65,0))="","",INDEX('40-15 SCALE LABEL INFO'!J$2:J$65,MATCH($A860,'40-15 SCALE LABEL INFO'!$A$2:$A$65,0))),"not found"),IF(G859="not found","not found",IF(G859="","","ditto"))))</f>
        <v/>
      </c>
      <c r="H860" s="772" t="str">
        <f>IF($A860="","",IF(NOT($A860=$A859),IFERROR(IF(INDEX('40-15 SCALE LABEL INFO'!K$2:K$65,MATCH($A860,'40-15 SCALE LABEL INFO'!$A$2:$A$65,0))="","",INDEX('40-15 SCALE LABEL INFO'!K$2:K$65,MATCH($A860,'40-15 SCALE LABEL INFO'!$A$2:$A$65,0))),"not found"),IF(H859="not found","not found",IF(H859="","","ditto"))))</f>
        <v/>
      </c>
    </row>
    <row r="861" spans="1:8" x14ac:dyDescent="0.35">
      <c r="A861" s="699"/>
      <c r="B861" s="768"/>
      <c r="C861" s="768"/>
      <c r="D861" s="768"/>
      <c r="E861" s="775"/>
      <c r="F861" s="778" t="str">
        <f>IF($A861="","",IF(NOT($A861=$A860),IFERROR(IF(INDEX('40-15 SCALE LABEL INFO'!I$2:I$65,MATCH($A861,'40-15 SCALE LABEL INFO'!$A$2:$A$65,0))="","",INDEX('40-15 SCALE LABEL INFO'!I$2:I$65,MATCH($A861,'40-15 SCALE LABEL INFO'!$A$2:$A$65,0))),"not found"),IF(F860="not found","not found",IF(F860="","","ditto"))))</f>
        <v/>
      </c>
      <c r="G861" s="779" t="str">
        <f>IF($A861="","",IF(NOT($A861=$A860),IFERROR(IF(INDEX('40-15 SCALE LABEL INFO'!J$2:J$65,MATCH($A861,'40-15 SCALE LABEL INFO'!$A$2:$A$65,0))="","",INDEX('40-15 SCALE LABEL INFO'!J$2:J$65,MATCH($A861,'40-15 SCALE LABEL INFO'!$A$2:$A$65,0))),"not found"),IF(G860="not found","not found",IF(G860="","","ditto"))))</f>
        <v/>
      </c>
      <c r="H861" s="772" t="str">
        <f>IF($A861="","",IF(NOT($A861=$A860),IFERROR(IF(INDEX('40-15 SCALE LABEL INFO'!K$2:K$65,MATCH($A861,'40-15 SCALE LABEL INFO'!$A$2:$A$65,0))="","",INDEX('40-15 SCALE LABEL INFO'!K$2:K$65,MATCH($A861,'40-15 SCALE LABEL INFO'!$A$2:$A$65,0))),"not found"),IF(H860="not found","not found",IF(H860="","","ditto"))))</f>
        <v/>
      </c>
    </row>
    <row r="862" spans="1:8" x14ac:dyDescent="0.35">
      <c r="A862" s="699"/>
      <c r="B862" s="768"/>
      <c r="C862" s="768"/>
      <c r="D862" s="768"/>
      <c r="E862" s="775"/>
      <c r="F862" s="778" t="str">
        <f>IF($A862="","",IF(NOT($A862=$A861),IFERROR(IF(INDEX('40-15 SCALE LABEL INFO'!I$2:I$65,MATCH($A862,'40-15 SCALE LABEL INFO'!$A$2:$A$65,0))="","",INDEX('40-15 SCALE LABEL INFO'!I$2:I$65,MATCH($A862,'40-15 SCALE LABEL INFO'!$A$2:$A$65,0))),"not found"),IF(F861="not found","not found",IF(F861="","","ditto"))))</f>
        <v/>
      </c>
      <c r="G862" s="779" t="str">
        <f>IF($A862="","",IF(NOT($A862=$A861),IFERROR(IF(INDEX('40-15 SCALE LABEL INFO'!J$2:J$65,MATCH($A862,'40-15 SCALE LABEL INFO'!$A$2:$A$65,0))="","",INDEX('40-15 SCALE LABEL INFO'!J$2:J$65,MATCH($A862,'40-15 SCALE LABEL INFO'!$A$2:$A$65,0))),"not found"),IF(G861="not found","not found",IF(G861="","","ditto"))))</f>
        <v/>
      </c>
      <c r="H862" s="772" t="str">
        <f>IF($A862="","",IF(NOT($A862=$A861),IFERROR(IF(INDEX('40-15 SCALE LABEL INFO'!K$2:K$65,MATCH($A862,'40-15 SCALE LABEL INFO'!$A$2:$A$65,0))="","",INDEX('40-15 SCALE LABEL INFO'!K$2:K$65,MATCH($A862,'40-15 SCALE LABEL INFO'!$A$2:$A$65,0))),"not found"),IF(H861="not found","not found",IF(H861="","","ditto"))))</f>
        <v/>
      </c>
    </row>
    <row r="863" spans="1:8" x14ac:dyDescent="0.35">
      <c r="A863" s="699"/>
      <c r="B863" s="768"/>
      <c r="C863" s="768"/>
      <c r="D863" s="768"/>
      <c r="E863" s="775"/>
      <c r="F863" s="778" t="str">
        <f>IF($A863="","",IF(NOT($A863=$A862),IFERROR(IF(INDEX('40-15 SCALE LABEL INFO'!I$2:I$65,MATCH($A863,'40-15 SCALE LABEL INFO'!$A$2:$A$65,0))="","",INDEX('40-15 SCALE LABEL INFO'!I$2:I$65,MATCH($A863,'40-15 SCALE LABEL INFO'!$A$2:$A$65,0))),"not found"),IF(F862="not found","not found",IF(F862="","","ditto"))))</f>
        <v/>
      </c>
      <c r="G863" s="779" t="str">
        <f>IF($A863="","",IF(NOT($A863=$A862),IFERROR(IF(INDEX('40-15 SCALE LABEL INFO'!J$2:J$65,MATCH($A863,'40-15 SCALE LABEL INFO'!$A$2:$A$65,0))="","",INDEX('40-15 SCALE LABEL INFO'!J$2:J$65,MATCH($A863,'40-15 SCALE LABEL INFO'!$A$2:$A$65,0))),"not found"),IF(G862="not found","not found",IF(G862="","","ditto"))))</f>
        <v/>
      </c>
      <c r="H863" s="772" t="str">
        <f>IF($A863="","",IF(NOT($A863=$A862),IFERROR(IF(INDEX('40-15 SCALE LABEL INFO'!K$2:K$65,MATCH($A863,'40-15 SCALE LABEL INFO'!$A$2:$A$65,0))="","",INDEX('40-15 SCALE LABEL INFO'!K$2:K$65,MATCH($A863,'40-15 SCALE LABEL INFO'!$A$2:$A$65,0))),"not found"),IF(H862="not found","not found",IF(H862="","","ditto"))))</f>
        <v/>
      </c>
    </row>
    <row r="864" spans="1:8" x14ac:dyDescent="0.35">
      <c r="A864" s="699"/>
      <c r="B864" s="768"/>
      <c r="C864" s="768"/>
      <c r="D864" s="768"/>
      <c r="E864" s="775"/>
      <c r="F864" s="778" t="str">
        <f>IF($A864="","",IF(NOT($A864=$A863),IFERROR(IF(INDEX('40-15 SCALE LABEL INFO'!I$2:I$65,MATCH($A864,'40-15 SCALE LABEL INFO'!$A$2:$A$65,0))="","",INDEX('40-15 SCALE LABEL INFO'!I$2:I$65,MATCH($A864,'40-15 SCALE LABEL INFO'!$A$2:$A$65,0))),"not found"),IF(F863="not found","not found",IF(F863="","","ditto"))))</f>
        <v/>
      </c>
      <c r="G864" s="779" t="str">
        <f>IF($A864="","",IF(NOT($A864=$A863),IFERROR(IF(INDEX('40-15 SCALE LABEL INFO'!J$2:J$65,MATCH($A864,'40-15 SCALE LABEL INFO'!$A$2:$A$65,0))="","",INDEX('40-15 SCALE LABEL INFO'!J$2:J$65,MATCH($A864,'40-15 SCALE LABEL INFO'!$A$2:$A$65,0))),"not found"),IF(G863="not found","not found",IF(G863="","","ditto"))))</f>
        <v/>
      </c>
      <c r="H864" s="772" t="str">
        <f>IF($A864="","",IF(NOT($A864=$A863),IFERROR(IF(INDEX('40-15 SCALE LABEL INFO'!K$2:K$65,MATCH($A864,'40-15 SCALE LABEL INFO'!$A$2:$A$65,0))="","",INDEX('40-15 SCALE LABEL INFO'!K$2:K$65,MATCH($A864,'40-15 SCALE LABEL INFO'!$A$2:$A$65,0))),"not found"),IF(H863="not found","not found",IF(H863="","","ditto"))))</f>
        <v/>
      </c>
    </row>
    <row r="865" spans="1:8" x14ac:dyDescent="0.35">
      <c r="A865" s="699"/>
      <c r="B865" s="768"/>
      <c r="C865" s="768"/>
      <c r="D865" s="768"/>
      <c r="E865" s="775"/>
      <c r="F865" s="778" t="str">
        <f>IF($A865="","",IF(NOT($A865=$A864),IFERROR(IF(INDEX('40-15 SCALE LABEL INFO'!I$2:I$65,MATCH($A865,'40-15 SCALE LABEL INFO'!$A$2:$A$65,0))="","",INDEX('40-15 SCALE LABEL INFO'!I$2:I$65,MATCH($A865,'40-15 SCALE LABEL INFO'!$A$2:$A$65,0))),"not found"),IF(F864="not found","not found",IF(F864="","","ditto"))))</f>
        <v/>
      </c>
      <c r="G865" s="779" t="str">
        <f>IF($A865="","",IF(NOT($A865=$A864),IFERROR(IF(INDEX('40-15 SCALE LABEL INFO'!J$2:J$65,MATCH($A865,'40-15 SCALE LABEL INFO'!$A$2:$A$65,0))="","",INDEX('40-15 SCALE LABEL INFO'!J$2:J$65,MATCH($A865,'40-15 SCALE LABEL INFO'!$A$2:$A$65,0))),"not found"),IF(G864="not found","not found",IF(G864="","","ditto"))))</f>
        <v/>
      </c>
      <c r="H865" s="772" t="str">
        <f>IF($A865="","",IF(NOT($A865=$A864),IFERROR(IF(INDEX('40-15 SCALE LABEL INFO'!K$2:K$65,MATCH($A865,'40-15 SCALE LABEL INFO'!$A$2:$A$65,0))="","",INDEX('40-15 SCALE LABEL INFO'!K$2:K$65,MATCH($A865,'40-15 SCALE LABEL INFO'!$A$2:$A$65,0))),"not found"),IF(H864="not found","not found",IF(H864="","","ditto"))))</f>
        <v/>
      </c>
    </row>
    <row r="866" spans="1:8" x14ac:dyDescent="0.35">
      <c r="A866" s="699"/>
      <c r="B866" s="768"/>
      <c r="C866" s="768"/>
      <c r="D866" s="768"/>
      <c r="E866" s="775"/>
      <c r="F866" s="778" t="str">
        <f>IF($A866="","",IF(NOT($A866=$A865),IFERROR(IF(INDEX('40-15 SCALE LABEL INFO'!I$2:I$65,MATCH($A866,'40-15 SCALE LABEL INFO'!$A$2:$A$65,0))="","",INDEX('40-15 SCALE LABEL INFO'!I$2:I$65,MATCH($A866,'40-15 SCALE LABEL INFO'!$A$2:$A$65,0))),"not found"),IF(F865="not found","not found",IF(F865="","","ditto"))))</f>
        <v/>
      </c>
      <c r="G866" s="779" t="str">
        <f>IF($A866="","",IF(NOT($A866=$A865),IFERROR(IF(INDEX('40-15 SCALE LABEL INFO'!J$2:J$65,MATCH($A866,'40-15 SCALE LABEL INFO'!$A$2:$A$65,0))="","",INDEX('40-15 SCALE LABEL INFO'!J$2:J$65,MATCH($A866,'40-15 SCALE LABEL INFO'!$A$2:$A$65,0))),"not found"),IF(G865="not found","not found",IF(G865="","","ditto"))))</f>
        <v/>
      </c>
      <c r="H866" s="772" t="str">
        <f>IF($A866="","",IF(NOT($A866=$A865),IFERROR(IF(INDEX('40-15 SCALE LABEL INFO'!K$2:K$65,MATCH($A866,'40-15 SCALE LABEL INFO'!$A$2:$A$65,0))="","",INDEX('40-15 SCALE LABEL INFO'!K$2:K$65,MATCH($A866,'40-15 SCALE LABEL INFO'!$A$2:$A$65,0))),"not found"),IF(H865="not found","not found",IF(H865="","","ditto"))))</f>
        <v/>
      </c>
    </row>
    <row r="867" spans="1:8" x14ac:dyDescent="0.35">
      <c r="A867" s="699"/>
      <c r="B867" s="768"/>
      <c r="C867" s="768"/>
      <c r="D867" s="768"/>
      <c r="E867" s="775"/>
      <c r="F867" s="778" t="str">
        <f>IF($A867="","",IF(NOT($A867=$A866),IFERROR(IF(INDEX('40-15 SCALE LABEL INFO'!I$2:I$65,MATCH($A867,'40-15 SCALE LABEL INFO'!$A$2:$A$65,0))="","",INDEX('40-15 SCALE LABEL INFO'!I$2:I$65,MATCH($A867,'40-15 SCALE LABEL INFO'!$A$2:$A$65,0))),"not found"),IF(F866="not found","not found",IF(F866="","","ditto"))))</f>
        <v/>
      </c>
      <c r="G867" s="779" t="str">
        <f>IF($A867="","",IF(NOT($A867=$A866),IFERROR(IF(INDEX('40-15 SCALE LABEL INFO'!J$2:J$65,MATCH($A867,'40-15 SCALE LABEL INFO'!$A$2:$A$65,0))="","",INDEX('40-15 SCALE LABEL INFO'!J$2:J$65,MATCH($A867,'40-15 SCALE LABEL INFO'!$A$2:$A$65,0))),"not found"),IF(G866="not found","not found",IF(G866="","","ditto"))))</f>
        <v/>
      </c>
      <c r="H867" s="772" t="str">
        <f>IF($A867="","",IF(NOT($A867=$A866),IFERROR(IF(INDEX('40-15 SCALE LABEL INFO'!K$2:K$65,MATCH($A867,'40-15 SCALE LABEL INFO'!$A$2:$A$65,0))="","",INDEX('40-15 SCALE LABEL INFO'!K$2:K$65,MATCH($A867,'40-15 SCALE LABEL INFO'!$A$2:$A$65,0))),"not found"),IF(H866="not found","not found",IF(H866="","","ditto"))))</f>
        <v/>
      </c>
    </row>
    <row r="868" spans="1:8" x14ac:dyDescent="0.35">
      <c r="A868" s="699"/>
      <c r="B868" s="768"/>
      <c r="C868" s="768"/>
      <c r="D868" s="768"/>
      <c r="E868" s="775"/>
      <c r="F868" s="778" t="str">
        <f>IF($A868="","",IF(NOT($A868=$A867),IFERROR(IF(INDEX('40-15 SCALE LABEL INFO'!I$2:I$65,MATCH($A868,'40-15 SCALE LABEL INFO'!$A$2:$A$65,0))="","",INDEX('40-15 SCALE LABEL INFO'!I$2:I$65,MATCH($A868,'40-15 SCALE LABEL INFO'!$A$2:$A$65,0))),"not found"),IF(F867="not found","not found",IF(F867="","","ditto"))))</f>
        <v/>
      </c>
      <c r="G868" s="779" t="str">
        <f>IF($A868="","",IF(NOT($A868=$A867),IFERROR(IF(INDEX('40-15 SCALE LABEL INFO'!J$2:J$65,MATCH($A868,'40-15 SCALE LABEL INFO'!$A$2:$A$65,0))="","",INDEX('40-15 SCALE LABEL INFO'!J$2:J$65,MATCH($A868,'40-15 SCALE LABEL INFO'!$A$2:$A$65,0))),"not found"),IF(G867="not found","not found",IF(G867="","","ditto"))))</f>
        <v/>
      </c>
      <c r="H868" s="772" t="str">
        <f>IF($A868="","",IF(NOT($A868=$A867),IFERROR(IF(INDEX('40-15 SCALE LABEL INFO'!K$2:K$65,MATCH($A868,'40-15 SCALE LABEL INFO'!$A$2:$A$65,0))="","",INDEX('40-15 SCALE LABEL INFO'!K$2:K$65,MATCH($A868,'40-15 SCALE LABEL INFO'!$A$2:$A$65,0))),"not found"),IF(H867="not found","not found",IF(H867="","","ditto"))))</f>
        <v/>
      </c>
    </row>
    <row r="869" spans="1:8" x14ac:dyDescent="0.35">
      <c r="A869" s="699"/>
      <c r="B869" s="768"/>
      <c r="C869" s="768"/>
      <c r="D869" s="768"/>
      <c r="E869" s="775"/>
      <c r="F869" s="778" t="str">
        <f>IF($A869="","",IF(NOT($A869=$A868),IFERROR(IF(INDEX('40-15 SCALE LABEL INFO'!I$2:I$65,MATCH($A869,'40-15 SCALE LABEL INFO'!$A$2:$A$65,0))="","",INDEX('40-15 SCALE LABEL INFO'!I$2:I$65,MATCH($A869,'40-15 SCALE LABEL INFO'!$A$2:$A$65,0))),"not found"),IF(F868="not found","not found",IF(F868="","","ditto"))))</f>
        <v/>
      </c>
      <c r="G869" s="779" t="str">
        <f>IF($A869="","",IF(NOT($A869=$A868),IFERROR(IF(INDEX('40-15 SCALE LABEL INFO'!J$2:J$65,MATCH($A869,'40-15 SCALE LABEL INFO'!$A$2:$A$65,0))="","",INDEX('40-15 SCALE LABEL INFO'!J$2:J$65,MATCH($A869,'40-15 SCALE LABEL INFO'!$A$2:$A$65,0))),"not found"),IF(G868="not found","not found",IF(G868="","","ditto"))))</f>
        <v/>
      </c>
      <c r="H869" s="772" t="str">
        <f>IF($A869="","",IF(NOT($A869=$A868),IFERROR(IF(INDEX('40-15 SCALE LABEL INFO'!K$2:K$65,MATCH($A869,'40-15 SCALE LABEL INFO'!$A$2:$A$65,0))="","",INDEX('40-15 SCALE LABEL INFO'!K$2:K$65,MATCH($A869,'40-15 SCALE LABEL INFO'!$A$2:$A$65,0))),"not found"),IF(H868="not found","not found",IF(H868="","","ditto"))))</f>
        <v/>
      </c>
    </row>
    <row r="870" spans="1:8" x14ac:dyDescent="0.35">
      <c r="A870" s="699"/>
      <c r="B870" s="768"/>
      <c r="C870" s="768"/>
      <c r="D870" s="768"/>
      <c r="E870" s="775"/>
      <c r="F870" s="778" t="str">
        <f>IF($A870="","",IF(NOT($A870=$A869),IFERROR(IF(INDEX('40-15 SCALE LABEL INFO'!I$2:I$65,MATCH($A870,'40-15 SCALE LABEL INFO'!$A$2:$A$65,0))="","",INDEX('40-15 SCALE LABEL INFO'!I$2:I$65,MATCH($A870,'40-15 SCALE LABEL INFO'!$A$2:$A$65,0))),"not found"),IF(F869="not found","not found",IF(F869="","","ditto"))))</f>
        <v/>
      </c>
      <c r="G870" s="779" t="str">
        <f>IF($A870="","",IF(NOT($A870=$A869),IFERROR(IF(INDEX('40-15 SCALE LABEL INFO'!J$2:J$65,MATCH($A870,'40-15 SCALE LABEL INFO'!$A$2:$A$65,0))="","",INDEX('40-15 SCALE LABEL INFO'!J$2:J$65,MATCH($A870,'40-15 SCALE LABEL INFO'!$A$2:$A$65,0))),"not found"),IF(G869="not found","not found",IF(G869="","","ditto"))))</f>
        <v/>
      </c>
      <c r="H870" s="772" t="str">
        <f>IF($A870="","",IF(NOT($A870=$A869),IFERROR(IF(INDEX('40-15 SCALE LABEL INFO'!K$2:K$65,MATCH($A870,'40-15 SCALE LABEL INFO'!$A$2:$A$65,0))="","",INDEX('40-15 SCALE LABEL INFO'!K$2:K$65,MATCH($A870,'40-15 SCALE LABEL INFO'!$A$2:$A$65,0))),"not found"),IF(H869="not found","not found",IF(H869="","","ditto"))))</f>
        <v/>
      </c>
    </row>
    <row r="871" spans="1:8" x14ac:dyDescent="0.35">
      <c r="A871" s="699"/>
      <c r="B871" s="768"/>
      <c r="C871" s="768"/>
      <c r="D871" s="768"/>
      <c r="E871" s="775"/>
      <c r="F871" s="778" t="str">
        <f>IF($A871="","",IF(NOT($A871=$A870),IFERROR(IF(INDEX('40-15 SCALE LABEL INFO'!I$2:I$65,MATCH($A871,'40-15 SCALE LABEL INFO'!$A$2:$A$65,0))="","",INDEX('40-15 SCALE LABEL INFO'!I$2:I$65,MATCH($A871,'40-15 SCALE LABEL INFO'!$A$2:$A$65,0))),"not found"),IF(F870="not found","not found",IF(F870="","","ditto"))))</f>
        <v/>
      </c>
      <c r="G871" s="779" t="str">
        <f>IF($A871="","",IF(NOT($A871=$A870),IFERROR(IF(INDEX('40-15 SCALE LABEL INFO'!J$2:J$65,MATCH($A871,'40-15 SCALE LABEL INFO'!$A$2:$A$65,0))="","",INDEX('40-15 SCALE LABEL INFO'!J$2:J$65,MATCH($A871,'40-15 SCALE LABEL INFO'!$A$2:$A$65,0))),"not found"),IF(G870="not found","not found",IF(G870="","","ditto"))))</f>
        <v/>
      </c>
      <c r="H871" s="772" t="str">
        <f>IF($A871="","",IF(NOT($A871=$A870),IFERROR(IF(INDEX('40-15 SCALE LABEL INFO'!K$2:K$65,MATCH($A871,'40-15 SCALE LABEL INFO'!$A$2:$A$65,0))="","",INDEX('40-15 SCALE LABEL INFO'!K$2:K$65,MATCH($A871,'40-15 SCALE LABEL INFO'!$A$2:$A$65,0))),"not found"),IF(H870="not found","not found",IF(H870="","","ditto"))))</f>
        <v/>
      </c>
    </row>
    <row r="872" spans="1:8" x14ac:dyDescent="0.35">
      <c r="A872" s="699"/>
      <c r="B872" s="768"/>
      <c r="C872" s="768"/>
      <c r="D872" s="768"/>
      <c r="E872" s="775"/>
      <c r="F872" s="778" t="str">
        <f>IF($A872="","",IF(NOT($A872=$A871),IFERROR(IF(INDEX('40-15 SCALE LABEL INFO'!I$2:I$65,MATCH($A872,'40-15 SCALE LABEL INFO'!$A$2:$A$65,0))="","",INDEX('40-15 SCALE LABEL INFO'!I$2:I$65,MATCH($A872,'40-15 SCALE LABEL INFO'!$A$2:$A$65,0))),"not found"),IF(F871="not found","not found",IF(F871="","","ditto"))))</f>
        <v/>
      </c>
      <c r="G872" s="779" t="str">
        <f>IF($A872="","",IF(NOT($A872=$A871),IFERROR(IF(INDEX('40-15 SCALE LABEL INFO'!J$2:J$65,MATCH($A872,'40-15 SCALE LABEL INFO'!$A$2:$A$65,0))="","",INDEX('40-15 SCALE LABEL INFO'!J$2:J$65,MATCH($A872,'40-15 SCALE LABEL INFO'!$A$2:$A$65,0))),"not found"),IF(G871="not found","not found",IF(G871="","","ditto"))))</f>
        <v/>
      </c>
      <c r="H872" s="772" t="str">
        <f>IF($A872="","",IF(NOT($A872=$A871),IFERROR(IF(INDEX('40-15 SCALE LABEL INFO'!K$2:K$65,MATCH($A872,'40-15 SCALE LABEL INFO'!$A$2:$A$65,0))="","",INDEX('40-15 SCALE LABEL INFO'!K$2:K$65,MATCH($A872,'40-15 SCALE LABEL INFO'!$A$2:$A$65,0))),"not found"),IF(H871="not found","not found",IF(H871="","","ditto"))))</f>
        <v/>
      </c>
    </row>
    <row r="873" spans="1:8" x14ac:dyDescent="0.35">
      <c r="A873" s="699"/>
      <c r="B873" s="768"/>
      <c r="C873" s="768"/>
      <c r="D873" s="768"/>
      <c r="E873" s="775"/>
      <c r="F873" s="778" t="str">
        <f>IF($A873="","",IF(NOT($A873=$A872),IFERROR(IF(INDEX('40-15 SCALE LABEL INFO'!I$2:I$65,MATCH($A873,'40-15 SCALE LABEL INFO'!$A$2:$A$65,0))="","",INDEX('40-15 SCALE LABEL INFO'!I$2:I$65,MATCH($A873,'40-15 SCALE LABEL INFO'!$A$2:$A$65,0))),"not found"),IF(F872="not found","not found",IF(F872="","","ditto"))))</f>
        <v/>
      </c>
      <c r="G873" s="779" t="str">
        <f>IF($A873="","",IF(NOT($A873=$A872),IFERROR(IF(INDEX('40-15 SCALE LABEL INFO'!J$2:J$65,MATCH($A873,'40-15 SCALE LABEL INFO'!$A$2:$A$65,0))="","",INDEX('40-15 SCALE LABEL INFO'!J$2:J$65,MATCH($A873,'40-15 SCALE LABEL INFO'!$A$2:$A$65,0))),"not found"),IF(G872="not found","not found",IF(G872="","","ditto"))))</f>
        <v/>
      </c>
      <c r="H873" s="772" t="str">
        <f>IF($A873="","",IF(NOT($A873=$A872),IFERROR(IF(INDEX('40-15 SCALE LABEL INFO'!K$2:K$65,MATCH($A873,'40-15 SCALE LABEL INFO'!$A$2:$A$65,0))="","",INDEX('40-15 SCALE LABEL INFO'!K$2:K$65,MATCH($A873,'40-15 SCALE LABEL INFO'!$A$2:$A$65,0))),"not found"),IF(H872="not found","not found",IF(H872="","","ditto"))))</f>
        <v/>
      </c>
    </row>
    <row r="874" spans="1:8" x14ac:dyDescent="0.35">
      <c r="A874" s="699"/>
      <c r="B874" s="768"/>
      <c r="C874" s="768"/>
      <c r="D874" s="768"/>
      <c r="E874" s="775"/>
      <c r="F874" s="778" t="str">
        <f>IF($A874="","",IF(NOT($A874=$A873),IFERROR(IF(INDEX('40-15 SCALE LABEL INFO'!I$2:I$65,MATCH($A874,'40-15 SCALE LABEL INFO'!$A$2:$A$65,0))="","",INDEX('40-15 SCALE LABEL INFO'!I$2:I$65,MATCH($A874,'40-15 SCALE LABEL INFO'!$A$2:$A$65,0))),"not found"),IF(F873="not found","not found",IF(F873="","","ditto"))))</f>
        <v/>
      </c>
      <c r="G874" s="779" t="str">
        <f>IF($A874="","",IF(NOT($A874=$A873),IFERROR(IF(INDEX('40-15 SCALE LABEL INFO'!J$2:J$65,MATCH($A874,'40-15 SCALE LABEL INFO'!$A$2:$A$65,0))="","",INDEX('40-15 SCALE LABEL INFO'!J$2:J$65,MATCH($A874,'40-15 SCALE LABEL INFO'!$A$2:$A$65,0))),"not found"),IF(G873="not found","not found",IF(G873="","","ditto"))))</f>
        <v/>
      </c>
      <c r="H874" s="772" t="str">
        <f>IF($A874="","",IF(NOT($A874=$A873),IFERROR(IF(INDEX('40-15 SCALE LABEL INFO'!K$2:K$65,MATCH($A874,'40-15 SCALE LABEL INFO'!$A$2:$A$65,0))="","",INDEX('40-15 SCALE LABEL INFO'!K$2:K$65,MATCH($A874,'40-15 SCALE LABEL INFO'!$A$2:$A$65,0))),"not found"),IF(H873="not found","not found",IF(H873="","","ditto"))))</f>
        <v/>
      </c>
    </row>
    <row r="875" spans="1:8" x14ac:dyDescent="0.35">
      <c r="A875" s="699"/>
      <c r="B875" s="768"/>
      <c r="C875" s="768"/>
      <c r="D875" s="768"/>
      <c r="E875" s="775"/>
      <c r="F875" s="778" t="str">
        <f>IF($A875="","",IF(NOT($A875=$A874),IFERROR(IF(INDEX('40-15 SCALE LABEL INFO'!I$2:I$65,MATCH($A875,'40-15 SCALE LABEL INFO'!$A$2:$A$65,0))="","",INDEX('40-15 SCALE LABEL INFO'!I$2:I$65,MATCH($A875,'40-15 SCALE LABEL INFO'!$A$2:$A$65,0))),"not found"),IF(F874="not found","not found",IF(F874="","","ditto"))))</f>
        <v/>
      </c>
      <c r="G875" s="779" t="str">
        <f>IF($A875="","",IF(NOT($A875=$A874),IFERROR(IF(INDEX('40-15 SCALE LABEL INFO'!J$2:J$65,MATCH($A875,'40-15 SCALE LABEL INFO'!$A$2:$A$65,0))="","",INDEX('40-15 SCALE LABEL INFO'!J$2:J$65,MATCH($A875,'40-15 SCALE LABEL INFO'!$A$2:$A$65,0))),"not found"),IF(G874="not found","not found",IF(G874="","","ditto"))))</f>
        <v/>
      </c>
      <c r="H875" s="772" t="str">
        <f>IF($A875="","",IF(NOT($A875=$A874),IFERROR(IF(INDEX('40-15 SCALE LABEL INFO'!K$2:K$65,MATCH($A875,'40-15 SCALE LABEL INFO'!$A$2:$A$65,0))="","",INDEX('40-15 SCALE LABEL INFO'!K$2:K$65,MATCH($A875,'40-15 SCALE LABEL INFO'!$A$2:$A$65,0))),"not found"),IF(H874="not found","not found",IF(H874="","","ditto"))))</f>
        <v/>
      </c>
    </row>
    <row r="876" spans="1:8" x14ac:dyDescent="0.35">
      <c r="A876" s="699"/>
      <c r="B876" s="768"/>
      <c r="C876" s="768"/>
      <c r="D876" s="768"/>
      <c r="E876" s="775"/>
      <c r="F876" s="778" t="str">
        <f>IF($A876="","",IF(NOT($A876=$A875),IFERROR(IF(INDEX('40-15 SCALE LABEL INFO'!I$2:I$65,MATCH($A876,'40-15 SCALE LABEL INFO'!$A$2:$A$65,0))="","",INDEX('40-15 SCALE LABEL INFO'!I$2:I$65,MATCH($A876,'40-15 SCALE LABEL INFO'!$A$2:$A$65,0))),"not found"),IF(F875="not found","not found",IF(F875="","","ditto"))))</f>
        <v/>
      </c>
      <c r="G876" s="779" t="str">
        <f>IF($A876="","",IF(NOT($A876=$A875),IFERROR(IF(INDEX('40-15 SCALE LABEL INFO'!J$2:J$65,MATCH($A876,'40-15 SCALE LABEL INFO'!$A$2:$A$65,0))="","",INDEX('40-15 SCALE LABEL INFO'!J$2:J$65,MATCH($A876,'40-15 SCALE LABEL INFO'!$A$2:$A$65,0))),"not found"),IF(G875="not found","not found",IF(G875="","","ditto"))))</f>
        <v/>
      </c>
      <c r="H876" s="772" t="str">
        <f>IF($A876="","",IF(NOT($A876=$A875),IFERROR(IF(INDEX('40-15 SCALE LABEL INFO'!K$2:K$65,MATCH($A876,'40-15 SCALE LABEL INFO'!$A$2:$A$65,0))="","",INDEX('40-15 SCALE LABEL INFO'!K$2:K$65,MATCH($A876,'40-15 SCALE LABEL INFO'!$A$2:$A$65,0))),"not found"),IF(H875="not found","not found",IF(H875="","","ditto"))))</f>
        <v/>
      </c>
    </row>
    <row r="877" spans="1:8" x14ac:dyDescent="0.35">
      <c r="A877" s="699"/>
      <c r="B877" s="768"/>
      <c r="C877" s="768"/>
      <c r="D877" s="768"/>
      <c r="E877" s="775"/>
      <c r="F877" s="778" t="str">
        <f>IF($A877="","",IF(NOT($A877=$A876),IFERROR(IF(INDEX('40-15 SCALE LABEL INFO'!I$2:I$65,MATCH($A877,'40-15 SCALE LABEL INFO'!$A$2:$A$65,0))="","",INDEX('40-15 SCALE LABEL INFO'!I$2:I$65,MATCH($A877,'40-15 SCALE LABEL INFO'!$A$2:$A$65,0))),"not found"),IF(F876="not found","not found",IF(F876="","","ditto"))))</f>
        <v/>
      </c>
      <c r="G877" s="779" t="str">
        <f>IF($A877="","",IF(NOT($A877=$A876),IFERROR(IF(INDEX('40-15 SCALE LABEL INFO'!J$2:J$65,MATCH($A877,'40-15 SCALE LABEL INFO'!$A$2:$A$65,0))="","",INDEX('40-15 SCALE LABEL INFO'!J$2:J$65,MATCH($A877,'40-15 SCALE LABEL INFO'!$A$2:$A$65,0))),"not found"),IF(G876="not found","not found",IF(G876="","","ditto"))))</f>
        <v/>
      </c>
      <c r="H877" s="772" t="str">
        <f>IF($A877="","",IF(NOT($A877=$A876),IFERROR(IF(INDEX('40-15 SCALE LABEL INFO'!K$2:K$65,MATCH($A877,'40-15 SCALE LABEL INFO'!$A$2:$A$65,0))="","",INDEX('40-15 SCALE LABEL INFO'!K$2:K$65,MATCH($A877,'40-15 SCALE LABEL INFO'!$A$2:$A$65,0))),"not found"),IF(H876="not found","not found",IF(H876="","","ditto"))))</f>
        <v/>
      </c>
    </row>
    <row r="878" spans="1:8" x14ac:dyDescent="0.35">
      <c r="A878" s="699"/>
      <c r="B878" s="768"/>
      <c r="C878" s="768"/>
      <c r="D878" s="768"/>
      <c r="E878" s="775"/>
      <c r="F878" s="778" t="str">
        <f>IF($A878="","",IF(NOT($A878=$A877),IFERROR(IF(INDEX('40-15 SCALE LABEL INFO'!I$2:I$65,MATCH($A878,'40-15 SCALE LABEL INFO'!$A$2:$A$65,0))="","",INDEX('40-15 SCALE LABEL INFO'!I$2:I$65,MATCH($A878,'40-15 SCALE LABEL INFO'!$A$2:$A$65,0))),"not found"),IF(F877="not found","not found",IF(F877="","","ditto"))))</f>
        <v/>
      </c>
      <c r="G878" s="779" t="str">
        <f>IF($A878="","",IF(NOT($A878=$A877),IFERROR(IF(INDEX('40-15 SCALE LABEL INFO'!J$2:J$65,MATCH($A878,'40-15 SCALE LABEL INFO'!$A$2:$A$65,0))="","",INDEX('40-15 SCALE LABEL INFO'!J$2:J$65,MATCH($A878,'40-15 SCALE LABEL INFO'!$A$2:$A$65,0))),"not found"),IF(G877="not found","not found",IF(G877="","","ditto"))))</f>
        <v/>
      </c>
      <c r="H878" s="772" t="str">
        <f>IF($A878="","",IF(NOT($A878=$A877),IFERROR(IF(INDEX('40-15 SCALE LABEL INFO'!K$2:K$65,MATCH($A878,'40-15 SCALE LABEL INFO'!$A$2:$A$65,0))="","",INDEX('40-15 SCALE LABEL INFO'!K$2:K$65,MATCH($A878,'40-15 SCALE LABEL INFO'!$A$2:$A$65,0))),"not found"),IF(H877="not found","not found",IF(H877="","","ditto"))))</f>
        <v/>
      </c>
    </row>
    <row r="879" spans="1:8" x14ac:dyDescent="0.35">
      <c r="A879" s="699"/>
      <c r="B879" s="768"/>
      <c r="C879" s="768"/>
      <c r="D879" s="768"/>
      <c r="E879" s="775"/>
      <c r="F879" s="778" t="str">
        <f>IF($A879="","",IF(NOT($A879=$A878),IFERROR(IF(INDEX('40-15 SCALE LABEL INFO'!I$2:I$65,MATCH($A879,'40-15 SCALE LABEL INFO'!$A$2:$A$65,0))="","",INDEX('40-15 SCALE LABEL INFO'!I$2:I$65,MATCH($A879,'40-15 SCALE LABEL INFO'!$A$2:$A$65,0))),"not found"),IF(F878="not found","not found",IF(F878="","","ditto"))))</f>
        <v/>
      </c>
      <c r="G879" s="779" t="str">
        <f>IF($A879="","",IF(NOT($A879=$A878),IFERROR(IF(INDEX('40-15 SCALE LABEL INFO'!J$2:J$65,MATCH($A879,'40-15 SCALE LABEL INFO'!$A$2:$A$65,0))="","",INDEX('40-15 SCALE LABEL INFO'!J$2:J$65,MATCH($A879,'40-15 SCALE LABEL INFO'!$A$2:$A$65,0))),"not found"),IF(G878="not found","not found",IF(G878="","","ditto"))))</f>
        <v/>
      </c>
      <c r="H879" s="772" t="str">
        <f>IF($A879="","",IF(NOT($A879=$A878),IFERROR(IF(INDEX('40-15 SCALE LABEL INFO'!K$2:K$65,MATCH($A879,'40-15 SCALE LABEL INFO'!$A$2:$A$65,0))="","",INDEX('40-15 SCALE LABEL INFO'!K$2:K$65,MATCH($A879,'40-15 SCALE LABEL INFO'!$A$2:$A$65,0))),"not found"),IF(H878="not found","not found",IF(H878="","","ditto"))))</f>
        <v/>
      </c>
    </row>
    <row r="880" spans="1:8" x14ac:dyDescent="0.35">
      <c r="A880" s="699"/>
      <c r="B880" s="768"/>
      <c r="C880" s="768"/>
      <c r="D880" s="768"/>
      <c r="E880" s="775"/>
      <c r="F880" s="778" t="str">
        <f>IF($A880="","",IF(NOT($A880=$A879),IFERROR(IF(INDEX('40-15 SCALE LABEL INFO'!I$2:I$65,MATCH($A880,'40-15 SCALE LABEL INFO'!$A$2:$A$65,0))="","",INDEX('40-15 SCALE LABEL INFO'!I$2:I$65,MATCH($A880,'40-15 SCALE LABEL INFO'!$A$2:$A$65,0))),"not found"),IF(F879="not found","not found",IF(F879="","","ditto"))))</f>
        <v/>
      </c>
      <c r="G880" s="779" t="str">
        <f>IF($A880="","",IF(NOT($A880=$A879),IFERROR(IF(INDEX('40-15 SCALE LABEL INFO'!J$2:J$65,MATCH($A880,'40-15 SCALE LABEL INFO'!$A$2:$A$65,0))="","",INDEX('40-15 SCALE LABEL INFO'!J$2:J$65,MATCH($A880,'40-15 SCALE LABEL INFO'!$A$2:$A$65,0))),"not found"),IF(G879="not found","not found",IF(G879="","","ditto"))))</f>
        <v/>
      </c>
      <c r="H880" s="772" t="str">
        <f>IF($A880="","",IF(NOT($A880=$A879),IFERROR(IF(INDEX('40-15 SCALE LABEL INFO'!K$2:K$65,MATCH($A880,'40-15 SCALE LABEL INFO'!$A$2:$A$65,0))="","",INDEX('40-15 SCALE LABEL INFO'!K$2:K$65,MATCH($A880,'40-15 SCALE LABEL INFO'!$A$2:$A$65,0))),"not found"),IF(H879="not found","not found",IF(H879="","","ditto"))))</f>
        <v/>
      </c>
    </row>
    <row r="881" spans="1:8" x14ac:dyDescent="0.35">
      <c r="A881" s="699"/>
      <c r="B881" s="768"/>
      <c r="C881" s="768"/>
      <c r="D881" s="768"/>
      <c r="E881" s="775"/>
      <c r="F881" s="778" t="str">
        <f>IF($A881="","",IF(NOT($A881=$A880),IFERROR(IF(INDEX('40-15 SCALE LABEL INFO'!I$2:I$65,MATCH($A881,'40-15 SCALE LABEL INFO'!$A$2:$A$65,0))="","",INDEX('40-15 SCALE LABEL INFO'!I$2:I$65,MATCH($A881,'40-15 SCALE LABEL INFO'!$A$2:$A$65,0))),"not found"),IF(F880="not found","not found",IF(F880="","","ditto"))))</f>
        <v/>
      </c>
      <c r="G881" s="779" t="str">
        <f>IF($A881="","",IF(NOT($A881=$A880),IFERROR(IF(INDEX('40-15 SCALE LABEL INFO'!J$2:J$65,MATCH($A881,'40-15 SCALE LABEL INFO'!$A$2:$A$65,0))="","",INDEX('40-15 SCALE LABEL INFO'!J$2:J$65,MATCH($A881,'40-15 SCALE LABEL INFO'!$A$2:$A$65,0))),"not found"),IF(G880="not found","not found",IF(G880="","","ditto"))))</f>
        <v/>
      </c>
      <c r="H881" s="772" t="str">
        <f>IF($A881="","",IF(NOT($A881=$A880),IFERROR(IF(INDEX('40-15 SCALE LABEL INFO'!K$2:K$65,MATCH($A881,'40-15 SCALE LABEL INFO'!$A$2:$A$65,0))="","",INDEX('40-15 SCALE LABEL INFO'!K$2:K$65,MATCH($A881,'40-15 SCALE LABEL INFO'!$A$2:$A$65,0))),"not found"),IF(H880="not found","not found",IF(H880="","","ditto"))))</f>
        <v/>
      </c>
    </row>
    <row r="882" spans="1:8" x14ac:dyDescent="0.35">
      <c r="A882" s="699"/>
      <c r="B882" s="768"/>
      <c r="C882" s="768"/>
      <c r="D882" s="768"/>
      <c r="E882" s="775"/>
      <c r="F882" s="778" t="str">
        <f>IF($A882="","",IF(NOT($A882=$A881),IFERROR(IF(INDEX('40-15 SCALE LABEL INFO'!I$2:I$65,MATCH($A882,'40-15 SCALE LABEL INFO'!$A$2:$A$65,0))="","",INDEX('40-15 SCALE LABEL INFO'!I$2:I$65,MATCH($A882,'40-15 SCALE LABEL INFO'!$A$2:$A$65,0))),"not found"),IF(F881="not found","not found",IF(F881="","","ditto"))))</f>
        <v/>
      </c>
      <c r="G882" s="779" t="str">
        <f>IF($A882="","",IF(NOT($A882=$A881),IFERROR(IF(INDEX('40-15 SCALE LABEL INFO'!J$2:J$65,MATCH($A882,'40-15 SCALE LABEL INFO'!$A$2:$A$65,0))="","",INDEX('40-15 SCALE LABEL INFO'!J$2:J$65,MATCH($A882,'40-15 SCALE LABEL INFO'!$A$2:$A$65,0))),"not found"),IF(G881="not found","not found",IF(G881="","","ditto"))))</f>
        <v/>
      </c>
      <c r="H882" s="772" t="str">
        <f>IF($A882="","",IF(NOT($A882=$A881),IFERROR(IF(INDEX('40-15 SCALE LABEL INFO'!K$2:K$65,MATCH($A882,'40-15 SCALE LABEL INFO'!$A$2:$A$65,0))="","",INDEX('40-15 SCALE LABEL INFO'!K$2:K$65,MATCH($A882,'40-15 SCALE LABEL INFO'!$A$2:$A$65,0))),"not found"),IF(H881="not found","not found",IF(H881="","","ditto"))))</f>
        <v/>
      </c>
    </row>
    <row r="883" spans="1:8" x14ac:dyDescent="0.35">
      <c r="A883" s="699"/>
      <c r="B883" s="768"/>
      <c r="C883" s="768"/>
      <c r="D883" s="768"/>
      <c r="E883" s="775"/>
      <c r="F883" s="778" t="str">
        <f>IF($A883="","",IF(NOT($A883=$A882),IFERROR(IF(INDEX('40-15 SCALE LABEL INFO'!I$2:I$65,MATCH($A883,'40-15 SCALE LABEL INFO'!$A$2:$A$65,0))="","",INDEX('40-15 SCALE LABEL INFO'!I$2:I$65,MATCH($A883,'40-15 SCALE LABEL INFO'!$A$2:$A$65,0))),"not found"),IF(F882="not found","not found",IF(F882="","","ditto"))))</f>
        <v/>
      </c>
      <c r="G883" s="779" t="str">
        <f>IF($A883="","",IF(NOT($A883=$A882),IFERROR(IF(INDEX('40-15 SCALE LABEL INFO'!J$2:J$65,MATCH($A883,'40-15 SCALE LABEL INFO'!$A$2:$A$65,0))="","",INDEX('40-15 SCALE LABEL INFO'!J$2:J$65,MATCH($A883,'40-15 SCALE LABEL INFO'!$A$2:$A$65,0))),"not found"),IF(G882="not found","not found",IF(G882="","","ditto"))))</f>
        <v/>
      </c>
      <c r="H883" s="772" t="str">
        <f>IF($A883="","",IF(NOT($A883=$A882),IFERROR(IF(INDEX('40-15 SCALE LABEL INFO'!K$2:K$65,MATCH($A883,'40-15 SCALE LABEL INFO'!$A$2:$A$65,0))="","",INDEX('40-15 SCALE LABEL INFO'!K$2:K$65,MATCH($A883,'40-15 SCALE LABEL INFO'!$A$2:$A$65,0))),"not found"),IF(H882="not found","not found",IF(H882="","","ditto"))))</f>
        <v/>
      </c>
    </row>
    <row r="884" spans="1:8" x14ac:dyDescent="0.35">
      <c r="A884" s="699"/>
      <c r="B884" s="768"/>
      <c r="C884" s="768"/>
      <c r="D884" s="768"/>
      <c r="E884" s="775"/>
      <c r="F884" s="778" t="str">
        <f>IF($A884="","",IF(NOT($A884=$A883),IFERROR(IF(INDEX('40-15 SCALE LABEL INFO'!I$2:I$65,MATCH($A884,'40-15 SCALE LABEL INFO'!$A$2:$A$65,0))="","",INDEX('40-15 SCALE LABEL INFO'!I$2:I$65,MATCH($A884,'40-15 SCALE LABEL INFO'!$A$2:$A$65,0))),"not found"),IF(F883="not found","not found",IF(F883="","","ditto"))))</f>
        <v/>
      </c>
      <c r="G884" s="779" t="str">
        <f>IF($A884="","",IF(NOT($A884=$A883),IFERROR(IF(INDEX('40-15 SCALE LABEL INFO'!J$2:J$65,MATCH($A884,'40-15 SCALE LABEL INFO'!$A$2:$A$65,0))="","",INDEX('40-15 SCALE LABEL INFO'!J$2:J$65,MATCH($A884,'40-15 SCALE LABEL INFO'!$A$2:$A$65,0))),"not found"),IF(G883="not found","not found",IF(G883="","","ditto"))))</f>
        <v/>
      </c>
      <c r="H884" s="772" t="str">
        <f>IF($A884="","",IF(NOT($A884=$A883),IFERROR(IF(INDEX('40-15 SCALE LABEL INFO'!K$2:K$65,MATCH($A884,'40-15 SCALE LABEL INFO'!$A$2:$A$65,0))="","",INDEX('40-15 SCALE LABEL INFO'!K$2:K$65,MATCH($A884,'40-15 SCALE LABEL INFO'!$A$2:$A$65,0))),"not found"),IF(H883="not found","not found",IF(H883="","","ditto"))))</f>
        <v/>
      </c>
    </row>
    <row r="885" spans="1:8" x14ac:dyDescent="0.35">
      <c r="A885" s="699"/>
      <c r="B885" s="768"/>
      <c r="C885" s="768"/>
      <c r="D885" s="768"/>
      <c r="E885" s="775"/>
      <c r="F885" s="778" t="str">
        <f>IF($A885="","",IF(NOT($A885=$A884),IFERROR(IF(INDEX('40-15 SCALE LABEL INFO'!I$2:I$65,MATCH($A885,'40-15 SCALE LABEL INFO'!$A$2:$A$65,0))="","",INDEX('40-15 SCALE LABEL INFO'!I$2:I$65,MATCH($A885,'40-15 SCALE LABEL INFO'!$A$2:$A$65,0))),"not found"),IF(F884="not found","not found",IF(F884="","","ditto"))))</f>
        <v/>
      </c>
      <c r="G885" s="779" t="str">
        <f>IF($A885="","",IF(NOT($A885=$A884),IFERROR(IF(INDEX('40-15 SCALE LABEL INFO'!J$2:J$65,MATCH($A885,'40-15 SCALE LABEL INFO'!$A$2:$A$65,0))="","",INDEX('40-15 SCALE LABEL INFO'!J$2:J$65,MATCH($A885,'40-15 SCALE LABEL INFO'!$A$2:$A$65,0))),"not found"),IF(G884="not found","not found",IF(G884="","","ditto"))))</f>
        <v/>
      </c>
      <c r="H885" s="772" t="str">
        <f>IF($A885="","",IF(NOT($A885=$A884),IFERROR(IF(INDEX('40-15 SCALE LABEL INFO'!K$2:K$65,MATCH($A885,'40-15 SCALE LABEL INFO'!$A$2:$A$65,0))="","",INDEX('40-15 SCALE LABEL INFO'!K$2:K$65,MATCH($A885,'40-15 SCALE LABEL INFO'!$A$2:$A$65,0))),"not found"),IF(H884="not found","not found",IF(H884="","","ditto"))))</f>
        <v/>
      </c>
    </row>
    <row r="886" spans="1:8" x14ac:dyDescent="0.35">
      <c r="A886" s="699"/>
      <c r="B886" s="768"/>
      <c r="C886" s="768"/>
      <c r="D886" s="768"/>
      <c r="E886" s="775"/>
      <c r="F886" s="778" t="str">
        <f>IF($A886="","",IF(NOT($A886=$A885),IFERROR(IF(INDEX('40-15 SCALE LABEL INFO'!I$2:I$65,MATCH($A886,'40-15 SCALE LABEL INFO'!$A$2:$A$65,0))="","",INDEX('40-15 SCALE LABEL INFO'!I$2:I$65,MATCH($A886,'40-15 SCALE LABEL INFO'!$A$2:$A$65,0))),"not found"),IF(F885="not found","not found",IF(F885="","","ditto"))))</f>
        <v/>
      </c>
      <c r="G886" s="779" t="str">
        <f>IF($A886="","",IF(NOT($A886=$A885),IFERROR(IF(INDEX('40-15 SCALE LABEL INFO'!J$2:J$65,MATCH($A886,'40-15 SCALE LABEL INFO'!$A$2:$A$65,0))="","",INDEX('40-15 SCALE LABEL INFO'!J$2:J$65,MATCH($A886,'40-15 SCALE LABEL INFO'!$A$2:$A$65,0))),"not found"),IF(G885="not found","not found",IF(G885="","","ditto"))))</f>
        <v/>
      </c>
      <c r="H886" s="772" t="str">
        <f>IF($A886="","",IF(NOT($A886=$A885),IFERROR(IF(INDEX('40-15 SCALE LABEL INFO'!K$2:K$65,MATCH($A886,'40-15 SCALE LABEL INFO'!$A$2:$A$65,0))="","",INDEX('40-15 SCALE LABEL INFO'!K$2:K$65,MATCH($A886,'40-15 SCALE LABEL INFO'!$A$2:$A$65,0))),"not found"),IF(H885="not found","not found",IF(H885="","","ditto"))))</f>
        <v/>
      </c>
    </row>
    <row r="887" spans="1:8" x14ac:dyDescent="0.35">
      <c r="A887" s="699"/>
      <c r="B887" s="768"/>
      <c r="C887" s="768"/>
      <c r="D887" s="768"/>
      <c r="E887" s="775"/>
      <c r="F887" s="778" t="str">
        <f>IF($A887="","",IF(NOT($A887=$A886),IFERROR(IF(INDEX('40-15 SCALE LABEL INFO'!I$2:I$65,MATCH($A887,'40-15 SCALE LABEL INFO'!$A$2:$A$65,0))="","",INDEX('40-15 SCALE LABEL INFO'!I$2:I$65,MATCH($A887,'40-15 SCALE LABEL INFO'!$A$2:$A$65,0))),"not found"),IF(F886="not found","not found",IF(F886="","","ditto"))))</f>
        <v/>
      </c>
      <c r="G887" s="779" t="str">
        <f>IF($A887="","",IF(NOT($A887=$A886),IFERROR(IF(INDEX('40-15 SCALE LABEL INFO'!J$2:J$65,MATCH($A887,'40-15 SCALE LABEL INFO'!$A$2:$A$65,0))="","",INDEX('40-15 SCALE LABEL INFO'!J$2:J$65,MATCH($A887,'40-15 SCALE LABEL INFO'!$A$2:$A$65,0))),"not found"),IF(G886="not found","not found",IF(G886="","","ditto"))))</f>
        <v/>
      </c>
      <c r="H887" s="772" t="str">
        <f>IF($A887="","",IF(NOT($A887=$A886),IFERROR(IF(INDEX('40-15 SCALE LABEL INFO'!K$2:K$65,MATCH($A887,'40-15 SCALE LABEL INFO'!$A$2:$A$65,0))="","",INDEX('40-15 SCALE LABEL INFO'!K$2:K$65,MATCH($A887,'40-15 SCALE LABEL INFO'!$A$2:$A$65,0))),"not found"),IF(H886="not found","not found",IF(H886="","","ditto"))))</f>
        <v/>
      </c>
    </row>
    <row r="888" spans="1:8" x14ac:dyDescent="0.35">
      <c r="A888" s="699"/>
      <c r="B888" s="768"/>
      <c r="C888" s="768"/>
      <c r="D888" s="768"/>
      <c r="E888" s="775"/>
      <c r="F888" s="778" t="str">
        <f>IF($A888="","",IF(NOT($A888=$A887),IFERROR(IF(INDEX('40-15 SCALE LABEL INFO'!I$2:I$65,MATCH($A888,'40-15 SCALE LABEL INFO'!$A$2:$A$65,0))="","",INDEX('40-15 SCALE LABEL INFO'!I$2:I$65,MATCH($A888,'40-15 SCALE LABEL INFO'!$A$2:$A$65,0))),"not found"),IF(F887="not found","not found",IF(F887="","","ditto"))))</f>
        <v/>
      </c>
      <c r="G888" s="779" t="str">
        <f>IF($A888="","",IF(NOT($A888=$A887),IFERROR(IF(INDEX('40-15 SCALE LABEL INFO'!J$2:J$65,MATCH($A888,'40-15 SCALE LABEL INFO'!$A$2:$A$65,0))="","",INDEX('40-15 SCALE LABEL INFO'!J$2:J$65,MATCH($A888,'40-15 SCALE LABEL INFO'!$A$2:$A$65,0))),"not found"),IF(G887="not found","not found",IF(G887="","","ditto"))))</f>
        <v/>
      </c>
      <c r="H888" s="772" t="str">
        <f>IF($A888="","",IF(NOT($A888=$A887),IFERROR(IF(INDEX('40-15 SCALE LABEL INFO'!K$2:K$65,MATCH($A888,'40-15 SCALE LABEL INFO'!$A$2:$A$65,0))="","",INDEX('40-15 SCALE LABEL INFO'!K$2:K$65,MATCH($A888,'40-15 SCALE LABEL INFO'!$A$2:$A$65,0))),"not found"),IF(H887="not found","not found",IF(H887="","","ditto"))))</f>
        <v/>
      </c>
    </row>
    <row r="889" spans="1:8" x14ac:dyDescent="0.35">
      <c r="A889" s="699"/>
      <c r="B889" s="768"/>
      <c r="C889" s="768"/>
      <c r="D889" s="768"/>
      <c r="E889" s="775"/>
      <c r="F889" s="778" t="str">
        <f>IF($A889="","",IF(NOT($A889=$A888),IFERROR(IF(INDEX('40-15 SCALE LABEL INFO'!I$2:I$65,MATCH($A889,'40-15 SCALE LABEL INFO'!$A$2:$A$65,0))="","",INDEX('40-15 SCALE LABEL INFO'!I$2:I$65,MATCH($A889,'40-15 SCALE LABEL INFO'!$A$2:$A$65,0))),"not found"),IF(F888="not found","not found",IF(F888="","","ditto"))))</f>
        <v/>
      </c>
      <c r="G889" s="779" t="str">
        <f>IF($A889="","",IF(NOT($A889=$A888),IFERROR(IF(INDEX('40-15 SCALE LABEL INFO'!J$2:J$65,MATCH($A889,'40-15 SCALE LABEL INFO'!$A$2:$A$65,0))="","",INDEX('40-15 SCALE LABEL INFO'!J$2:J$65,MATCH($A889,'40-15 SCALE LABEL INFO'!$A$2:$A$65,0))),"not found"),IF(G888="not found","not found",IF(G888="","","ditto"))))</f>
        <v/>
      </c>
      <c r="H889" s="772" t="str">
        <f>IF($A889="","",IF(NOT($A889=$A888),IFERROR(IF(INDEX('40-15 SCALE LABEL INFO'!K$2:K$65,MATCH($A889,'40-15 SCALE LABEL INFO'!$A$2:$A$65,0))="","",INDEX('40-15 SCALE LABEL INFO'!K$2:K$65,MATCH($A889,'40-15 SCALE LABEL INFO'!$A$2:$A$65,0))),"not found"),IF(H888="not found","not found",IF(H888="","","ditto"))))</f>
        <v/>
      </c>
    </row>
    <row r="890" spans="1:8" x14ac:dyDescent="0.35">
      <c r="A890" s="699"/>
      <c r="B890" s="768"/>
      <c r="C890" s="768"/>
      <c r="D890" s="768"/>
      <c r="E890" s="775"/>
      <c r="F890" s="778" t="str">
        <f>IF($A890="","",IF(NOT($A890=$A889),IFERROR(IF(INDEX('40-15 SCALE LABEL INFO'!I$2:I$65,MATCH($A890,'40-15 SCALE LABEL INFO'!$A$2:$A$65,0))="","",INDEX('40-15 SCALE LABEL INFO'!I$2:I$65,MATCH($A890,'40-15 SCALE LABEL INFO'!$A$2:$A$65,0))),"not found"),IF(F889="not found","not found",IF(F889="","","ditto"))))</f>
        <v/>
      </c>
      <c r="G890" s="779" t="str">
        <f>IF($A890="","",IF(NOT($A890=$A889),IFERROR(IF(INDEX('40-15 SCALE LABEL INFO'!J$2:J$65,MATCH($A890,'40-15 SCALE LABEL INFO'!$A$2:$A$65,0))="","",INDEX('40-15 SCALE LABEL INFO'!J$2:J$65,MATCH($A890,'40-15 SCALE LABEL INFO'!$A$2:$A$65,0))),"not found"),IF(G889="not found","not found",IF(G889="","","ditto"))))</f>
        <v/>
      </c>
      <c r="H890" s="772" t="str">
        <f>IF($A890="","",IF(NOT($A890=$A889),IFERROR(IF(INDEX('40-15 SCALE LABEL INFO'!K$2:K$65,MATCH($A890,'40-15 SCALE LABEL INFO'!$A$2:$A$65,0))="","",INDEX('40-15 SCALE LABEL INFO'!K$2:K$65,MATCH($A890,'40-15 SCALE LABEL INFO'!$A$2:$A$65,0))),"not found"),IF(H889="not found","not found",IF(H889="","","ditto"))))</f>
        <v/>
      </c>
    </row>
    <row r="891" spans="1:8" x14ac:dyDescent="0.35">
      <c r="A891" s="699"/>
      <c r="B891" s="768"/>
      <c r="C891" s="768"/>
      <c r="D891" s="768"/>
      <c r="E891" s="775"/>
      <c r="F891" s="778" t="str">
        <f>IF($A891="","",IF(NOT($A891=$A890),IFERROR(IF(INDEX('40-15 SCALE LABEL INFO'!I$2:I$65,MATCH($A891,'40-15 SCALE LABEL INFO'!$A$2:$A$65,0))="","",INDEX('40-15 SCALE LABEL INFO'!I$2:I$65,MATCH($A891,'40-15 SCALE LABEL INFO'!$A$2:$A$65,0))),"not found"),IF(F890="not found","not found",IF(F890="","","ditto"))))</f>
        <v/>
      </c>
      <c r="G891" s="779" t="str">
        <f>IF($A891="","",IF(NOT($A891=$A890),IFERROR(IF(INDEX('40-15 SCALE LABEL INFO'!J$2:J$65,MATCH($A891,'40-15 SCALE LABEL INFO'!$A$2:$A$65,0))="","",INDEX('40-15 SCALE LABEL INFO'!J$2:J$65,MATCH($A891,'40-15 SCALE LABEL INFO'!$A$2:$A$65,0))),"not found"),IF(G890="not found","not found",IF(G890="","","ditto"))))</f>
        <v/>
      </c>
      <c r="H891" s="772" t="str">
        <f>IF($A891="","",IF(NOT($A891=$A890),IFERROR(IF(INDEX('40-15 SCALE LABEL INFO'!K$2:K$65,MATCH($A891,'40-15 SCALE LABEL INFO'!$A$2:$A$65,0))="","",INDEX('40-15 SCALE LABEL INFO'!K$2:K$65,MATCH($A891,'40-15 SCALE LABEL INFO'!$A$2:$A$65,0))),"not found"),IF(H890="not found","not found",IF(H890="","","ditto"))))</f>
        <v/>
      </c>
    </row>
    <row r="892" spans="1:8" x14ac:dyDescent="0.35">
      <c r="A892" s="699"/>
      <c r="B892" s="768"/>
      <c r="C892" s="768"/>
      <c r="D892" s="768"/>
      <c r="E892" s="775"/>
      <c r="F892" s="778" t="str">
        <f>IF($A892="","",IF(NOT($A892=$A891),IFERROR(IF(INDEX('40-15 SCALE LABEL INFO'!I$2:I$65,MATCH($A892,'40-15 SCALE LABEL INFO'!$A$2:$A$65,0))="","",INDEX('40-15 SCALE LABEL INFO'!I$2:I$65,MATCH($A892,'40-15 SCALE LABEL INFO'!$A$2:$A$65,0))),"not found"),IF(F891="not found","not found",IF(F891="","","ditto"))))</f>
        <v/>
      </c>
      <c r="G892" s="779" t="str">
        <f>IF($A892="","",IF(NOT($A892=$A891),IFERROR(IF(INDEX('40-15 SCALE LABEL INFO'!J$2:J$65,MATCH($A892,'40-15 SCALE LABEL INFO'!$A$2:$A$65,0))="","",INDEX('40-15 SCALE LABEL INFO'!J$2:J$65,MATCH($A892,'40-15 SCALE LABEL INFO'!$A$2:$A$65,0))),"not found"),IF(G891="not found","not found",IF(G891="","","ditto"))))</f>
        <v/>
      </c>
      <c r="H892" s="772" t="str">
        <f>IF($A892="","",IF(NOT($A892=$A891),IFERROR(IF(INDEX('40-15 SCALE LABEL INFO'!K$2:K$65,MATCH($A892,'40-15 SCALE LABEL INFO'!$A$2:$A$65,0))="","",INDEX('40-15 SCALE LABEL INFO'!K$2:K$65,MATCH($A892,'40-15 SCALE LABEL INFO'!$A$2:$A$65,0))),"not found"),IF(H891="not found","not found",IF(H891="","","ditto"))))</f>
        <v/>
      </c>
    </row>
    <row r="893" spans="1:8" x14ac:dyDescent="0.35">
      <c r="A893" s="699"/>
      <c r="B893" s="768"/>
      <c r="C893" s="768"/>
      <c r="D893" s="768"/>
      <c r="E893" s="775"/>
      <c r="F893" s="778" t="str">
        <f>IF($A893="","",IF(NOT($A893=$A892),IFERROR(IF(INDEX('40-15 SCALE LABEL INFO'!I$2:I$65,MATCH($A893,'40-15 SCALE LABEL INFO'!$A$2:$A$65,0))="","",INDEX('40-15 SCALE LABEL INFO'!I$2:I$65,MATCH($A893,'40-15 SCALE LABEL INFO'!$A$2:$A$65,0))),"not found"),IF(F892="not found","not found",IF(F892="","","ditto"))))</f>
        <v/>
      </c>
      <c r="G893" s="779" t="str">
        <f>IF($A893="","",IF(NOT($A893=$A892),IFERROR(IF(INDEX('40-15 SCALE LABEL INFO'!J$2:J$65,MATCH($A893,'40-15 SCALE LABEL INFO'!$A$2:$A$65,0))="","",INDEX('40-15 SCALE LABEL INFO'!J$2:J$65,MATCH($A893,'40-15 SCALE LABEL INFO'!$A$2:$A$65,0))),"not found"),IF(G892="not found","not found",IF(G892="","","ditto"))))</f>
        <v/>
      </c>
      <c r="H893" s="772" t="str">
        <f>IF($A893="","",IF(NOT($A893=$A892),IFERROR(IF(INDEX('40-15 SCALE LABEL INFO'!K$2:K$65,MATCH($A893,'40-15 SCALE LABEL INFO'!$A$2:$A$65,0))="","",INDEX('40-15 SCALE LABEL INFO'!K$2:K$65,MATCH($A893,'40-15 SCALE LABEL INFO'!$A$2:$A$65,0))),"not found"),IF(H892="not found","not found",IF(H892="","","ditto"))))</f>
        <v/>
      </c>
    </row>
    <row r="894" spans="1:8" x14ac:dyDescent="0.35">
      <c r="A894" s="699"/>
      <c r="B894" s="768"/>
      <c r="C894" s="768"/>
      <c r="D894" s="768"/>
      <c r="E894" s="775"/>
      <c r="F894" s="778" t="str">
        <f>IF($A894="","",IF(NOT($A894=$A893),IFERROR(IF(INDEX('40-15 SCALE LABEL INFO'!I$2:I$65,MATCH($A894,'40-15 SCALE LABEL INFO'!$A$2:$A$65,0))="","",INDEX('40-15 SCALE LABEL INFO'!I$2:I$65,MATCH($A894,'40-15 SCALE LABEL INFO'!$A$2:$A$65,0))),"not found"),IF(F893="not found","not found",IF(F893="","","ditto"))))</f>
        <v/>
      </c>
      <c r="G894" s="779" t="str">
        <f>IF($A894="","",IF(NOT($A894=$A893),IFERROR(IF(INDEX('40-15 SCALE LABEL INFO'!J$2:J$65,MATCH($A894,'40-15 SCALE LABEL INFO'!$A$2:$A$65,0))="","",INDEX('40-15 SCALE LABEL INFO'!J$2:J$65,MATCH($A894,'40-15 SCALE LABEL INFO'!$A$2:$A$65,0))),"not found"),IF(G893="not found","not found",IF(G893="","","ditto"))))</f>
        <v/>
      </c>
      <c r="H894" s="772" t="str">
        <f>IF($A894="","",IF(NOT($A894=$A893),IFERROR(IF(INDEX('40-15 SCALE LABEL INFO'!K$2:K$65,MATCH($A894,'40-15 SCALE LABEL INFO'!$A$2:$A$65,0))="","",INDEX('40-15 SCALE LABEL INFO'!K$2:K$65,MATCH($A894,'40-15 SCALE LABEL INFO'!$A$2:$A$65,0))),"not found"),IF(H893="not found","not found",IF(H893="","","ditto"))))</f>
        <v/>
      </c>
    </row>
    <row r="895" spans="1:8" x14ac:dyDescent="0.35">
      <c r="A895" s="699"/>
      <c r="B895" s="768"/>
      <c r="C895" s="768"/>
      <c r="D895" s="768"/>
      <c r="E895" s="775"/>
      <c r="F895" s="778" t="str">
        <f>IF($A895="","",IF(NOT($A895=$A894),IFERROR(IF(INDEX('40-15 SCALE LABEL INFO'!I$2:I$65,MATCH($A895,'40-15 SCALE LABEL INFO'!$A$2:$A$65,0))="","",INDEX('40-15 SCALE LABEL INFO'!I$2:I$65,MATCH($A895,'40-15 SCALE LABEL INFO'!$A$2:$A$65,0))),"not found"),IF(F894="not found","not found",IF(F894="","","ditto"))))</f>
        <v/>
      </c>
      <c r="G895" s="779" t="str">
        <f>IF($A895="","",IF(NOT($A895=$A894),IFERROR(IF(INDEX('40-15 SCALE LABEL INFO'!J$2:J$65,MATCH($A895,'40-15 SCALE LABEL INFO'!$A$2:$A$65,0))="","",INDEX('40-15 SCALE LABEL INFO'!J$2:J$65,MATCH($A895,'40-15 SCALE LABEL INFO'!$A$2:$A$65,0))),"not found"),IF(G894="not found","not found",IF(G894="","","ditto"))))</f>
        <v/>
      </c>
      <c r="H895" s="772" t="str">
        <f>IF($A895="","",IF(NOT($A895=$A894),IFERROR(IF(INDEX('40-15 SCALE LABEL INFO'!K$2:K$65,MATCH($A895,'40-15 SCALE LABEL INFO'!$A$2:$A$65,0))="","",INDEX('40-15 SCALE LABEL INFO'!K$2:K$65,MATCH($A895,'40-15 SCALE LABEL INFO'!$A$2:$A$65,0))),"not found"),IF(H894="not found","not found",IF(H894="","","ditto"))))</f>
        <v/>
      </c>
    </row>
    <row r="896" spans="1:8" x14ac:dyDescent="0.35">
      <c r="A896" s="699"/>
      <c r="B896" s="768"/>
      <c r="C896" s="768"/>
      <c r="D896" s="768"/>
      <c r="E896" s="775"/>
      <c r="F896" s="778" t="str">
        <f>IF($A896="","",IF(NOT($A896=$A895),IFERROR(IF(INDEX('40-15 SCALE LABEL INFO'!I$2:I$65,MATCH($A896,'40-15 SCALE LABEL INFO'!$A$2:$A$65,0))="","",INDEX('40-15 SCALE LABEL INFO'!I$2:I$65,MATCH($A896,'40-15 SCALE LABEL INFO'!$A$2:$A$65,0))),"not found"),IF(F895="not found","not found",IF(F895="","","ditto"))))</f>
        <v/>
      </c>
      <c r="G896" s="779" t="str">
        <f>IF($A896="","",IF(NOT($A896=$A895),IFERROR(IF(INDEX('40-15 SCALE LABEL INFO'!J$2:J$65,MATCH($A896,'40-15 SCALE LABEL INFO'!$A$2:$A$65,0))="","",INDEX('40-15 SCALE LABEL INFO'!J$2:J$65,MATCH($A896,'40-15 SCALE LABEL INFO'!$A$2:$A$65,0))),"not found"),IF(G895="not found","not found",IF(G895="","","ditto"))))</f>
        <v/>
      </c>
      <c r="H896" s="772" t="str">
        <f>IF($A896="","",IF(NOT($A896=$A895),IFERROR(IF(INDEX('40-15 SCALE LABEL INFO'!K$2:K$65,MATCH($A896,'40-15 SCALE LABEL INFO'!$A$2:$A$65,0))="","",INDEX('40-15 SCALE LABEL INFO'!K$2:K$65,MATCH($A896,'40-15 SCALE LABEL INFO'!$A$2:$A$65,0))),"not found"),IF(H895="not found","not found",IF(H895="","","ditto"))))</f>
        <v/>
      </c>
    </row>
    <row r="897" spans="1:8" x14ac:dyDescent="0.35">
      <c r="A897" s="699"/>
      <c r="B897" s="768"/>
      <c r="C897" s="768"/>
      <c r="D897" s="768"/>
      <c r="E897" s="775"/>
      <c r="F897" s="778" t="str">
        <f>IF($A897="","",IF(NOT($A897=$A896),IFERROR(IF(INDEX('40-15 SCALE LABEL INFO'!I$2:I$65,MATCH($A897,'40-15 SCALE LABEL INFO'!$A$2:$A$65,0))="","",INDEX('40-15 SCALE LABEL INFO'!I$2:I$65,MATCH($A897,'40-15 SCALE LABEL INFO'!$A$2:$A$65,0))),"not found"),IF(F896="not found","not found",IF(F896="","","ditto"))))</f>
        <v/>
      </c>
      <c r="G897" s="779" t="str">
        <f>IF($A897="","",IF(NOT($A897=$A896),IFERROR(IF(INDEX('40-15 SCALE LABEL INFO'!J$2:J$65,MATCH($A897,'40-15 SCALE LABEL INFO'!$A$2:$A$65,0))="","",INDEX('40-15 SCALE LABEL INFO'!J$2:J$65,MATCH($A897,'40-15 SCALE LABEL INFO'!$A$2:$A$65,0))),"not found"),IF(G896="not found","not found",IF(G896="","","ditto"))))</f>
        <v/>
      </c>
      <c r="H897" s="772" t="str">
        <f>IF($A897="","",IF(NOT($A897=$A896),IFERROR(IF(INDEX('40-15 SCALE LABEL INFO'!K$2:K$65,MATCH($A897,'40-15 SCALE LABEL INFO'!$A$2:$A$65,0))="","",INDEX('40-15 SCALE LABEL INFO'!K$2:K$65,MATCH($A897,'40-15 SCALE LABEL INFO'!$A$2:$A$65,0))),"not found"),IF(H896="not found","not found",IF(H896="","","ditto"))))</f>
        <v/>
      </c>
    </row>
    <row r="898" spans="1:8" x14ac:dyDescent="0.35">
      <c r="A898" s="699"/>
      <c r="B898" s="768"/>
      <c r="C898" s="768"/>
      <c r="D898" s="768"/>
      <c r="E898" s="775"/>
      <c r="F898" s="778" t="str">
        <f>IF($A898="","",IF(NOT($A898=$A897),IFERROR(IF(INDEX('40-15 SCALE LABEL INFO'!I$2:I$65,MATCH($A898,'40-15 SCALE LABEL INFO'!$A$2:$A$65,0))="","",INDEX('40-15 SCALE LABEL INFO'!I$2:I$65,MATCH($A898,'40-15 SCALE LABEL INFO'!$A$2:$A$65,0))),"not found"),IF(F897="not found","not found",IF(F897="","","ditto"))))</f>
        <v/>
      </c>
      <c r="G898" s="779" t="str">
        <f>IF($A898="","",IF(NOT($A898=$A897),IFERROR(IF(INDEX('40-15 SCALE LABEL INFO'!J$2:J$65,MATCH($A898,'40-15 SCALE LABEL INFO'!$A$2:$A$65,0))="","",INDEX('40-15 SCALE LABEL INFO'!J$2:J$65,MATCH($A898,'40-15 SCALE LABEL INFO'!$A$2:$A$65,0))),"not found"),IF(G897="not found","not found",IF(G897="","","ditto"))))</f>
        <v/>
      </c>
      <c r="H898" s="772" t="str">
        <f>IF($A898="","",IF(NOT($A898=$A897),IFERROR(IF(INDEX('40-15 SCALE LABEL INFO'!K$2:K$65,MATCH($A898,'40-15 SCALE LABEL INFO'!$A$2:$A$65,0))="","",INDEX('40-15 SCALE LABEL INFO'!K$2:K$65,MATCH($A898,'40-15 SCALE LABEL INFO'!$A$2:$A$65,0))),"not found"),IF(H897="not found","not found",IF(H897="","","ditto"))))</f>
        <v/>
      </c>
    </row>
    <row r="899" spans="1:8" x14ac:dyDescent="0.35">
      <c r="A899" s="699"/>
      <c r="B899" s="768"/>
      <c r="C899" s="768"/>
      <c r="D899" s="768"/>
      <c r="E899" s="775"/>
      <c r="F899" s="778" t="str">
        <f>IF($A899="","",IF(NOT($A899=$A898),IFERROR(IF(INDEX('40-15 SCALE LABEL INFO'!I$2:I$65,MATCH($A899,'40-15 SCALE LABEL INFO'!$A$2:$A$65,0))="","",INDEX('40-15 SCALE LABEL INFO'!I$2:I$65,MATCH($A899,'40-15 SCALE LABEL INFO'!$A$2:$A$65,0))),"not found"),IF(F898="not found","not found",IF(F898="","","ditto"))))</f>
        <v/>
      </c>
      <c r="G899" s="779" t="str">
        <f>IF($A899="","",IF(NOT($A899=$A898),IFERROR(IF(INDEX('40-15 SCALE LABEL INFO'!J$2:J$65,MATCH($A899,'40-15 SCALE LABEL INFO'!$A$2:$A$65,0))="","",INDEX('40-15 SCALE LABEL INFO'!J$2:J$65,MATCH($A899,'40-15 SCALE LABEL INFO'!$A$2:$A$65,0))),"not found"),IF(G898="not found","not found",IF(G898="","","ditto"))))</f>
        <v/>
      </c>
      <c r="H899" s="772" t="str">
        <f>IF($A899="","",IF(NOT($A899=$A898),IFERROR(IF(INDEX('40-15 SCALE LABEL INFO'!K$2:K$65,MATCH($A899,'40-15 SCALE LABEL INFO'!$A$2:$A$65,0))="","",INDEX('40-15 SCALE LABEL INFO'!K$2:K$65,MATCH($A899,'40-15 SCALE LABEL INFO'!$A$2:$A$65,0))),"not found"),IF(H898="not found","not found",IF(H898="","","ditto"))))</f>
        <v/>
      </c>
    </row>
    <row r="900" spans="1:8" x14ac:dyDescent="0.35">
      <c r="A900" s="699"/>
      <c r="B900" s="768"/>
      <c r="C900" s="768"/>
      <c r="D900" s="768"/>
      <c r="E900" s="775"/>
      <c r="F900" s="778" t="str">
        <f>IF($A900="","",IF(NOT($A900=$A899),IFERROR(IF(INDEX('40-15 SCALE LABEL INFO'!I$2:I$65,MATCH($A900,'40-15 SCALE LABEL INFO'!$A$2:$A$65,0))="","",INDEX('40-15 SCALE LABEL INFO'!I$2:I$65,MATCH($A900,'40-15 SCALE LABEL INFO'!$A$2:$A$65,0))),"not found"),IF(F899="not found","not found",IF(F899="","","ditto"))))</f>
        <v/>
      </c>
      <c r="G900" s="779" t="str">
        <f>IF($A900="","",IF(NOT($A900=$A899),IFERROR(IF(INDEX('40-15 SCALE LABEL INFO'!J$2:J$65,MATCH($A900,'40-15 SCALE LABEL INFO'!$A$2:$A$65,0))="","",INDEX('40-15 SCALE LABEL INFO'!J$2:J$65,MATCH($A900,'40-15 SCALE LABEL INFO'!$A$2:$A$65,0))),"not found"),IF(G899="not found","not found",IF(G899="","","ditto"))))</f>
        <v/>
      </c>
      <c r="H900" s="772" t="str">
        <f>IF($A900="","",IF(NOT($A900=$A899),IFERROR(IF(INDEX('40-15 SCALE LABEL INFO'!K$2:K$65,MATCH($A900,'40-15 SCALE LABEL INFO'!$A$2:$A$65,0))="","",INDEX('40-15 SCALE LABEL INFO'!K$2:K$65,MATCH($A900,'40-15 SCALE LABEL INFO'!$A$2:$A$65,0))),"not found"),IF(H899="not found","not found",IF(H899="","","ditto"))))</f>
        <v/>
      </c>
    </row>
    <row r="901" spans="1:8" x14ac:dyDescent="0.35">
      <c r="A901" s="699"/>
      <c r="B901" s="768"/>
      <c r="C901" s="768"/>
      <c r="D901" s="768"/>
      <c r="E901" s="775"/>
      <c r="F901" s="778" t="str">
        <f>IF($A901="","",IF(NOT($A901=$A900),IFERROR(IF(INDEX('40-15 SCALE LABEL INFO'!I$2:I$65,MATCH($A901,'40-15 SCALE LABEL INFO'!$A$2:$A$65,0))="","",INDEX('40-15 SCALE LABEL INFO'!I$2:I$65,MATCH($A901,'40-15 SCALE LABEL INFO'!$A$2:$A$65,0))),"not found"),IF(F900="not found","not found",IF(F900="","","ditto"))))</f>
        <v/>
      </c>
      <c r="G901" s="779" t="str">
        <f>IF($A901="","",IF(NOT($A901=$A900),IFERROR(IF(INDEX('40-15 SCALE LABEL INFO'!J$2:J$65,MATCH($A901,'40-15 SCALE LABEL INFO'!$A$2:$A$65,0))="","",INDEX('40-15 SCALE LABEL INFO'!J$2:J$65,MATCH($A901,'40-15 SCALE LABEL INFO'!$A$2:$A$65,0))),"not found"),IF(G900="not found","not found",IF(G900="","","ditto"))))</f>
        <v/>
      </c>
      <c r="H901" s="772" t="str">
        <f>IF($A901="","",IF(NOT($A901=$A900),IFERROR(IF(INDEX('40-15 SCALE LABEL INFO'!K$2:K$65,MATCH($A901,'40-15 SCALE LABEL INFO'!$A$2:$A$65,0))="","",INDEX('40-15 SCALE LABEL INFO'!K$2:K$65,MATCH($A901,'40-15 SCALE LABEL INFO'!$A$2:$A$65,0))),"not found"),IF(H900="not found","not found",IF(H900="","","ditto"))))</f>
        <v/>
      </c>
    </row>
    <row r="902" spans="1:8" x14ac:dyDescent="0.35">
      <c r="A902" s="699"/>
      <c r="B902" s="768"/>
      <c r="C902" s="768"/>
      <c r="D902" s="768"/>
      <c r="E902" s="775"/>
      <c r="F902" s="778" t="str">
        <f>IF($A902="","",IF(NOT($A902=$A901),IFERROR(IF(INDEX('40-15 SCALE LABEL INFO'!I$2:I$65,MATCH($A902,'40-15 SCALE LABEL INFO'!$A$2:$A$65,0))="","",INDEX('40-15 SCALE LABEL INFO'!I$2:I$65,MATCH($A902,'40-15 SCALE LABEL INFO'!$A$2:$A$65,0))),"not found"),IF(F901="not found","not found",IF(F901="","","ditto"))))</f>
        <v/>
      </c>
      <c r="G902" s="779" t="str">
        <f>IF($A902="","",IF(NOT($A902=$A901),IFERROR(IF(INDEX('40-15 SCALE LABEL INFO'!J$2:J$65,MATCH($A902,'40-15 SCALE LABEL INFO'!$A$2:$A$65,0))="","",INDEX('40-15 SCALE LABEL INFO'!J$2:J$65,MATCH($A902,'40-15 SCALE LABEL INFO'!$A$2:$A$65,0))),"not found"),IF(G901="not found","not found",IF(G901="","","ditto"))))</f>
        <v/>
      </c>
      <c r="H902" s="772" t="str">
        <f>IF($A902="","",IF(NOT($A902=$A901),IFERROR(IF(INDEX('40-15 SCALE LABEL INFO'!K$2:K$65,MATCH($A902,'40-15 SCALE LABEL INFO'!$A$2:$A$65,0))="","",INDEX('40-15 SCALE LABEL INFO'!K$2:K$65,MATCH($A902,'40-15 SCALE LABEL INFO'!$A$2:$A$65,0))),"not found"),IF(H901="not found","not found",IF(H901="","","ditto"))))</f>
        <v/>
      </c>
    </row>
    <row r="903" spans="1:8" x14ac:dyDescent="0.35">
      <c r="A903" s="699"/>
      <c r="B903" s="768"/>
      <c r="C903" s="768"/>
      <c r="D903" s="768"/>
      <c r="E903" s="775"/>
      <c r="F903" s="778" t="str">
        <f>IF($A903="","",IF(NOT($A903=$A902),IFERROR(IF(INDEX('40-15 SCALE LABEL INFO'!I$2:I$65,MATCH($A903,'40-15 SCALE LABEL INFO'!$A$2:$A$65,0))="","",INDEX('40-15 SCALE LABEL INFO'!I$2:I$65,MATCH($A903,'40-15 SCALE LABEL INFO'!$A$2:$A$65,0))),"not found"),IF(F902="not found","not found",IF(F902="","","ditto"))))</f>
        <v/>
      </c>
      <c r="G903" s="779" t="str">
        <f>IF($A903="","",IF(NOT($A903=$A902),IFERROR(IF(INDEX('40-15 SCALE LABEL INFO'!J$2:J$65,MATCH($A903,'40-15 SCALE LABEL INFO'!$A$2:$A$65,0))="","",INDEX('40-15 SCALE LABEL INFO'!J$2:J$65,MATCH($A903,'40-15 SCALE LABEL INFO'!$A$2:$A$65,0))),"not found"),IF(G902="not found","not found",IF(G902="","","ditto"))))</f>
        <v/>
      </c>
      <c r="H903" s="772" t="str">
        <f>IF($A903="","",IF(NOT($A903=$A902),IFERROR(IF(INDEX('40-15 SCALE LABEL INFO'!K$2:K$65,MATCH($A903,'40-15 SCALE LABEL INFO'!$A$2:$A$65,0))="","",INDEX('40-15 SCALE LABEL INFO'!K$2:K$65,MATCH($A903,'40-15 SCALE LABEL INFO'!$A$2:$A$65,0))),"not found"),IF(H902="not found","not found",IF(H902="","","ditto"))))</f>
        <v/>
      </c>
    </row>
    <row r="904" spans="1:8" x14ac:dyDescent="0.35">
      <c r="A904" s="699"/>
      <c r="B904" s="768"/>
      <c r="C904" s="768"/>
      <c r="D904" s="768"/>
      <c r="E904" s="775"/>
      <c r="F904" s="778" t="str">
        <f>IF($A904="","",IF(NOT($A904=$A903),IFERROR(IF(INDEX('40-15 SCALE LABEL INFO'!I$2:I$65,MATCH($A904,'40-15 SCALE LABEL INFO'!$A$2:$A$65,0))="","",INDEX('40-15 SCALE LABEL INFO'!I$2:I$65,MATCH($A904,'40-15 SCALE LABEL INFO'!$A$2:$A$65,0))),"not found"),IF(F903="not found","not found",IF(F903="","","ditto"))))</f>
        <v/>
      </c>
      <c r="G904" s="779" t="str">
        <f>IF($A904="","",IF(NOT($A904=$A903),IFERROR(IF(INDEX('40-15 SCALE LABEL INFO'!J$2:J$65,MATCH($A904,'40-15 SCALE LABEL INFO'!$A$2:$A$65,0))="","",INDEX('40-15 SCALE LABEL INFO'!J$2:J$65,MATCH($A904,'40-15 SCALE LABEL INFO'!$A$2:$A$65,0))),"not found"),IF(G903="not found","not found",IF(G903="","","ditto"))))</f>
        <v/>
      </c>
      <c r="H904" s="772" t="str">
        <f>IF($A904="","",IF(NOT($A904=$A903),IFERROR(IF(INDEX('40-15 SCALE LABEL INFO'!K$2:K$65,MATCH($A904,'40-15 SCALE LABEL INFO'!$A$2:$A$65,0))="","",INDEX('40-15 SCALE LABEL INFO'!K$2:K$65,MATCH($A904,'40-15 SCALE LABEL INFO'!$A$2:$A$65,0))),"not found"),IF(H903="not found","not found",IF(H903="","","ditto"))))</f>
        <v/>
      </c>
    </row>
    <row r="905" spans="1:8" x14ac:dyDescent="0.35">
      <c r="A905" s="699"/>
      <c r="B905" s="768"/>
      <c r="C905" s="768"/>
      <c r="D905" s="768"/>
      <c r="E905" s="775"/>
      <c r="F905" s="778" t="str">
        <f>IF($A905="","",IF(NOT($A905=$A904),IFERROR(IF(INDEX('40-15 SCALE LABEL INFO'!I$2:I$65,MATCH($A905,'40-15 SCALE LABEL INFO'!$A$2:$A$65,0))="","",INDEX('40-15 SCALE LABEL INFO'!I$2:I$65,MATCH($A905,'40-15 SCALE LABEL INFO'!$A$2:$A$65,0))),"not found"),IF(F904="not found","not found",IF(F904="","","ditto"))))</f>
        <v/>
      </c>
      <c r="G905" s="779" t="str">
        <f>IF($A905="","",IF(NOT($A905=$A904),IFERROR(IF(INDEX('40-15 SCALE LABEL INFO'!J$2:J$65,MATCH($A905,'40-15 SCALE LABEL INFO'!$A$2:$A$65,0))="","",INDEX('40-15 SCALE LABEL INFO'!J$2:J$65,MATCH($A905,'40-15 SCALE LABEL INFO'!$A$2:$A$65,0))),"not found"),IF(G904="not found","not found",IF(G904="","","ditto"))))</f>
        <v/>
      </c>
      <c r="H905" s="772" t="str">
        <f>IF($A905="","",IF(NOT($A905=$A904),IFERROR(IF(INDEX('40-15 SCALE LABEL INFO'!K$2:K$65,MATCH($A905,'40-15 SCALE LABEL INFO'!$A$2:$A$65,0))="","",INDEX('40-15 SCALE LABEL INFO'!K$2:K$65,MATCH($A905,'40-15 SCALE LABEL INFO'!$A$2:$A$65,0))),"not found"),IF(H904="not found","not found",IF(H904="","","ditto"))))</f>
        <v/>
      </c>
    </row>
    <row r="906" spans="1:8" x14ac:dyDescent="0.35">
      <c r="A906" s="699"/>
      <c r="B906" s="768"/>
      <c r="C906" s="768"/>
      <c r="D906" s="768"/>
      <c r="E906" s="775"/>
      <c r="F906" s="778" t="str">
        <f>IF($A906="","",IF(NOT($A906=$A905),IFERROR(IF(INDEX('40-15 SCALE LABEL INFO'!I$2:I$65,MATCH($A906,'40-15 SCALE LABEL INFO'!$A$2:$A$65,0))="","",INDEX('40-15 SCALE LABEL INFO'!I$2:I$65,MATCH($A906,'40-15 SCALE LABEL INFO'!$A$2:$A$65,0))),"not found"),IF(F905="not found","not found",IF(F905="","","ditto"))))</f>
        <v/>
      </c>
      <c r="G906" s="779" t="str">
        <f>IF($A906="","",IF(NOT($A906=$A905),IFERROR(IF(INDEX('40-15 SCALE LABEL INFO'!J$2:J$65,MATCH($A906,'40-15 SCALE LABEL INFO'!$A$2:$A$65,0))="","",INDEX('40-15 SCALE LABEL INFO'!J$2:J$65,MATCH($A906,'40-15 SCALE LABEL INFO'!$A$2:$A$65,0))),"not found"),IF(G905="not found","not found",IF(G905="","","ditto"))))</f>
        <v/>
      </c>
      <c r="H906" s="772" t="str">
        <f>IF($A906="","",IF(NOT($A906=$A905),IFERROR(IF(INDEX('40-15 SCALE LABEL INFO'!K$2:K$65,MATCH($A906,'40-15 SCALE LABEL INFO'!$A$2:$A$65,0))="","",INDEX('40-15 SCALE LABEL INFO'!K$2:K$65,MATCH($A906,'40-15 SCALE LABEL INFO'!$A$2:$A$65,0))),"not found"),IF(H905="not found","not found",IF(H905="","","ditto"))))</f>
        <v/>
      </c>
    </row>
    <row r="907" spans="1:8" x14ac:dyDescent="0.35">
      <c r="A907" s="699"/>
      <c r="B907" s="768"/>
      <c r="C907" s="768"/>
      <c r="D907" s="768"/>
      <c r="E907" s="775"/>
      <c r="F907" s="778" t="str">
        <f>IF($A907="","",IF(NOT($A907=$A906),IFERROR(IF(INDEX('40-15 SCALE LABEL INFO'!I$2:I$65,MATCH($A907,'40-15 SCALE LABEL INFO'!$A$2:$A$65,0))="","",INDEX('40-15 SCALE LABEL INFO'!I$2:I$65,MATCH($A907,'40-15 SCALE LABEL INFO'!$A$2:$A$65,0))),"not found"),IF(F906="not found","not found",IF(F906="","","ditto"))))</f>
        <v/>
      </c>
      <c r="G907" s="779" t="str">
        <f>IF($A907="","",IF(NOT($A907=$A906),IFERROR(IF(INDEX('40-15 SCALE LABEL INFO'!J$2:J$65,MATCH($A907,'40-15 SCALE LABEL INFO'!$A$2:$A$65,0))="","",INDEX('40-15 SCALE LABEL INFO'!J$2:J$65,MATCH($A907,'40-15 SCALE LABEL INFO'!$A$2:$A$65,0))),"not found"),IF(G906="not found","not found",IF(G906="","","ditto"))))</f>
        <v/>
      </c>
      <c r="H907" s="772" t="str">
        <f>IF($A907="","",IF(NOT($A907=$A906),IFERROR(IF(INDEX('40-15 SCALE LABEL INFO'!K$2:K$65,MATCH($A907,'40-15 SCALE LABEL INFO'!$A$2:$A$65,0))="","",INDEX('40-15 SCALE LABEL INFO'!K$2:K$65,MATCH($A907,'40-15 SCALE LABEL INFO'!$A$2:$A$65,0))),"not found"),IF(H906="not found","not found",IF(H906="","","ditto"))))</f>
        <v/>
      </c>
    </row>
    <row r="908" spans="1:8" x14ac:dyDescent="0.35">
      <c r="A908" s="699"/>
      <c r="B908" s="768"/>
      <c r="C908" s="768"/>
      <c r="D908" s="768"/>
      <c r="E908" s="775"/>
      <c r="F908" s="778" t="str">
        <f>IF($A908="","",IF(NOT($A908=$A907),IFERROR(IF(INDEX('40-15 SCALE LABEL INFO'!I$2:I$65,MATCH($A908,'40-15 SCALE LABEL INFO'!$A$2:$A$65,0))="","",INDEX('40-15 SCALE LABEL INFO'!I$2:I$65,MATCH($A908,'40-15 SCALE LABEL INFO'!$A$2:$A$65,0))),"not found"),IF(F907="not found","not found",IF(F907="","","ditto"))))</f>
        <v/>
      </c>
      <c r="G908" s="779" t="str">
        <f>IF($A908="","",IF(NOT($A908=$A907),IFERROR(IF(INDEX('40-15 SCALE LABEL INFO'!J$2:J$65,MATCH($A908,'40-15 SCALE LABEL INFO'!$A$2:$A$65,0))="","",INDEX('40-15 SCALE LABEL INFO'!J$2:J$65,MATCH($A908,'40-15 SCALE LABEL INFO'!$A$2:$A$65,0))),"not found"),IF(G907="not found","not found",IF(G907="","","ditto"))))</f>
        <v/>
      </c>
      <c r="H908" s="772" t="str">
        <f>IF($A908="","",IF(NOT($A908=$A907),IFERROR(IF(INDEX('40-15 SCALE LABEL INFO'!K$2:K$65,MATCH($A908,'40-15 SCALE LABEL INFO'!$A$2:$A$65,0))="","",INDEX('40-15 SCALE LABEL INFO'!K$2:K$65,MATCH($A908,'40-15 SCALE LABEL INFO'!$A$2:$A$65,0))),"not found"),IF(H907="not found","not found",IF(H907="","","ditto"))))</f>
        <v/>
      </c>
    </row>
    <row r="909" spans="1:8" x14ac:dyDescent="0.35">
      <c r="A909" s="699"/>
      <c r="B909" s="768"/>
      <c r="C909" s="768"/>
      <c r="D909" s="768"/>
      <c r="E909" s="775"/>
      <c r="F909" s="778" t="str">
        <f>IF($A909="","",IF(NOT($A909=$A908),IFERROR(IF(INDEX('40-15 SCALE LABEL INFO'!I$2:I$65,MATCH($A909,'40-15 SCALE LABEL INFO'!$A$2:$A$65,0))="","",INDEX('40-15 SCALE LABEL INFO'!I$2:I$65,MATCH($A909,'40-15 SCALE LABEL INFO'!$A$2:$A$65,0))),"not found"),IF(F908="not found","not found",IF(F908="","","ditto"))))</f>
        <v/>
      </c>
      <c r="G909" s="779" t="str">
        <f>IF($A909="","",IF(NOT($A909=$A908),IFERROR(IF(INDEX('40-15 SCALE LABEL INFO'!J$2:J$65,MATCH($A909,'40-15 SCALE LABEL INFO'!$A$2:$A$65,0))="","",INDEX('40-15 SCALE LABEL INFO'!J$2:J$65,MATCH($A909,'40-15 SCALE LABEL INFO'!$A$2:$A$65,0))),"not found"),IF(G908="not found","not found",IF(G908="","","ditto"))))</f>
        <v/>
      </c>
      <c r="H909" s="772" t="str">
        <f>IF($A909="","",IF(NOT($A909=$A908),IFERROR(IF(INDEX('40-15 SCALE LABEL INFO'!K$2:K$65,MATCH($A909,'40-15 SCALE LABEL INFO'!$A$2:$A$65,0))="","",INDEX('40-15 SCALE LABEL INFO'!K$2:K$65,MATCH($A909,'40-15 SCALE LABEL INFO'!$A$2:$A$65,0))),"not found"),IF(H908="not found","not found",IF(H908="","","ditto"))))</f>
        <v/>
      </c>
    </row>
    <row r="910" spans="1:8" x14ac:dyDescent="0.35">
      <c r="A910" s="699"/>
      <c r="B910" s="768"/>
      <c r="C910" s="768"/>
      <c r="D910" s="768"/>
      <c r="E910" s="775"/>
      <c r="F910" s="778" t="str">
        <f>IF($A910="","",IF(NOT($A910=$A909),IFERROR(IF(INDEX('40-15 SCALE LABEL INFO'!I$2:I$65,MATCH($A910,'40-15 SCALE LABEL INFO'!$A$2:$A$65,0))="","",INDEX('40-15 SCALE LABEL INFO'!I$2:I$65,MATCH($A910,'40-15 SCALE LABEL INFO'!$A$2:$A$65,0))),"not found"),IF(F909="not found","not found",IF(F909="","","ditto"))))</f>
        <v/>
      </c>
      <c r="G910" s="779" t="str">
        <f>IF($A910="","",IF(NOT($A910=$A909),IFERROR(IF(INDEX('40-15 SCALE LABEL INFO'!J$2:J$65,MATCH($A910,'40-15 SCALE LABEL INFO'!$A$2:$A$65,0))="","",INDEX('40-15 SCALE LABEL INFO'!J$2:J$65,MATCH($A910,'40-15 SCALE LABEL INFO'!$A$2:$A$65,0))),"not found"),IF(G909="not found","not found",IF(G909="","","ditto"))))</f>
        <v/>
      </c>
      <c r="H910" s="772" t="str">
        <f>IF($A910="","",IF(NOT($A910=$A909),IFERROR(IF(INDEX('40-15 SCALE LABEL INFO'!K$2:K$65,MATCH($A910,'40-15 SCALE LABEL INFO'!$A$2:$A$65,0))="","",INDEX('40-15 SCALE LABEL INFO'!K$2:K$65,MATCH($A910,'40-15 SCALE LABEL INFO'!$A$2:$A$65,0))),"not found"),IF(H909="not found","not found",IF(H909="","","ditto"))))</f>
        <v/>
      </c>
    </row>
    <row r="911" spans="1:8" x14ac:dyDescent="0.35">
      <c r="A911" s="699"/>
      <c r="B911" s="768"/>
      <c r="C911" s="768"/>
      <c r="D911" s="768"/>
      <c r="E911" s="775"/>
      <c r="F911" s="778" t="str">
        <f>IF($A911="","",IF(NOT($A911=$A910),IFERROR(IF(INDEX('40-15 SCALE LABEL INFO'!I$2:I$65,MATCH($A911,'40-15 SCALE LABEL INFO'!$A$2:$A$65,0))="","",INDEX('40-15 SCALE LABEL INFO'!I$2:I$65,MATCH($A911,'40-15 SCALE LABEL INFO'!$A$2:$A$65,0))),"not found"),IF(F910="not found","not found",IF(F910="","","ditto"))))</f>
        <v/>
      </c>
      <c r="G911" s="779" t="str">
        <f>IF($A911="","",IF(NOT($A911=$A910),IFERROR(IF(INDEX('40-15 SCALE LABEL INFO'!J$2:J$65,MATCH($A911,'40-15 SCALE LABEL INFO'!$A$2:$A$65,0))="","",INDEX('40-15 SCALE LABEL INFO'!J$2:J$65,MATCH($A911,'40-15 SCALE LABEL INFO'!$A$2:$A$65,0))),"not found"),IF(G910="not found","not found",IF(G910="","","ditto"))))</f>
        <v/>
      </c>
      <c r="H911" s="772" t="str">
        <f>IF($A911="","",IF(NOT($A911=$A910),IFERROR(IF(INDEX('40-15 SCALE LABEL INFO'!K$2:K$65,MATCH($A911,'40-15 SCALE LABEL INFO'!$A$2:$A$65,0))="","",INDEX('40-15 SCALE LABEL INFO'!K$2:K$65,MATCH($A911,'40-15 SCALE LABEL INFO'!$A$2:$A$65,0))),"not found"),IF(H910="not found","not found",IF(H910="","","ditto"))))</f>
        <v/>
      </c>
    </row>
    <row r="912" spans="1:8" x14ac:dyDescent="0.35">
      <c r="A912" s="699"/>
      <c r="B912" s="768"/>
      <c r="C912" s="768"/>
      <c r="D912" s="768"/>
      <c r="E912" s="775"/>
      <c r="F912" s="778" t="str">
        <f>IF($A912="","",IF(NOT($A912=$A911),IFERROR(IF(INDEX('40-15 SCALE LABEL INFO'!I$2:I$65,MATCH($A912,'40-15 SCALE LABEL INFO'!$A$2:$A$65,0))="","",INDEX('40-15 SCALE LABEL INFO'!I$2:I$65,MATCH($A912,'40-15 SCALE LABEL INFO'!$A$2:$A$65,0))),"not found"),IF(F911="not found","not found",IF(F911="","","ditto"))))</f>
        <v/>
      </c>
      <c r="G912" s="779" t="str">
        <f>IF($A912="","",IF(NOT($A912=$A911),IFERROR(IF(INDEX('40-15 SCALE LABEL INFO'!J$2:J$65,MATCH($A912,'40-15 SCALE LABEL INFO'!$A$2:$A$65,0))="","",INDEX('40-15 SCALE LABEL INFO'!J$2:J$65,MATCH($A912,'40-15 SCALE LABEL INFO'!$A$2:$A$65,0))),"not found"),IF(G911="not found","not found",IF(G911="","","ditto"))))</f>
        <v/>
      </c>
      <c r="H912" s="772" t="str">
        <f>IF($A912="","",IF(NOT($A912=$A911),IFERROR(IF(INDEX('40-15 SCALE LABEL INFO'!K$2:K$65,MATCH($A912,'40-15 SCALE LABEL INFO'!$A$2:$A$65,0))="","",INDEX('40-15 SCALE LABEL INFO'!K$2:K$65,MATCH($A912,'40-15 SCALE LABEL INFO'!$A$2:$A$65,0))),"not found"),IF(H911="not found","not found",IF(H911="","","ditto"))))</f>
        <v/>
      </c>
    </row>
    <row r="913" spans="1:8" x14ac:dyDescent="0.35">
      <c r="A913" s="699"/>
      <c r="B913" s="768"/>
      <c r="C913" s="768"/>
      <c r="D913" s="768"/>
      <c r="E913" s="775"/>
      <c r="F913" s="778" t="str">
        <f>IF($A913="","",IF(NOT($A913=$A912),IFERROR(IF(INDEX('40-15 SCALE LABEL INFO'!I$2:I$65,MATCH($A913,'40-15 SCALE LABEL INFO'!$A$2:$A$65,0))="","",INDEX('40-15 SCALE LABEL INFO'!I$2:I$65,MATCH($A913,'40-15 SCALE LABEL INFO'!$A$2:$A$65,0))),"not found"),IF(F912="not found","not found",IF(F912="","","ditto"))))</f>
        <v/>
      </c>
      <c r="G913" s="779" t="str">
        <f>IF($A913="","",IF(NOT($A913=$A912),IFERROR(IF(INDEX('40-15 SCALE LABEL INFO'!J$2:J$65,MATCH($A913,'40-15 SCALE LABEL INFO'!$A$2:$A$65,0))="","",INDEX('40-15 SCALE LABEL INFO'!J$2:J$65,MATCH($A913,'40-15 SCALE LABEL INFO'!$A$2:$A$65,0))),"not found"),IF(G912="not found","not found",IF(G912="","","ditto"))))</f>
        <v/>
      </c>
      <c r="H913" s="772" t="str">
        <f>IF($A913="","",IF(NOT($A913=$A912),IFERROR(IF(INDEX('40-15 SCALE LABEL INFO'!K$2:K$65,MATCH($A913,'40-15 SCALE LABEL INFO'!$A$2:$A$65,0))="","",INDEX('40-15 SCALE LABEL INFO'!K$2:K$65,MATCH($A913,'40-15 SCALE LABEL INFO'!$A$2:$A$65,0))),"not found"),IF(H912="not found","not found",IF(H912="","","ditto"))))</f>
        <v/>
      </c>
    </row>
    <row r="914" spans="1:8" x14ac:dyDescent="0.35">
      <c r="A914" s="699"/>
      <c r="B914" s="768"/>
      <c r="C914" s="768"/>
      <c r="D914" s="768"/>
      <c r="E914" s="775"/>
      <c r="F914" s="778" t="str">
        <f>IF($A914="","",IF(NOT($A914=$A913),IFERROR(IF(INDEX('40-15 SCALE LABEL INFO'!I$2:I$65,MATCH($A914,'40-15 SCALE LABEL INFO'!$A$2:$A$65,0))="","",INDEX('40-15 SCALE LABEL INFO'!I$2:I$65,MATCH($A914,'40-15 SCALE LABEL INFO'!$A$2:$A$65,0))),"not found"),IF(F913="not found","not found",IF(F913="","","ditto"))))</f>
        <v/>
      </c>
      <c r="G914" s="779" t="str">
        <f>IF($A914="","",IF(NOT($A914=$A913),IFERROR(IF(INDEX('40-15 SCALE LABEL INFO'!J$2:J$65,MATCH($A914,'40-15 SCALE LABEL INFO'!$A$2:$A$65,0))="","",INDEX('40-15 SCALE LABEL INFO'!J$2:J$65,MATCH($A914,'40-15 SCALE LABEL INFO'!$A$2:$A$65,0))),"not found"),IF(G913="not found","not found",IF(G913="","","ditto"))))</f>
        <v/>
      </c>
      <c r="H914" s="772" t="str">
        <f>IF($A914="","",IF(NOT($A914=$A913),IFERROR(IF(INDEX('40-15 SCALE LABEL INFO'!K$2:K$65,MATCH($A914,'40-15 SCALE LABEL INFO'!$A$2:$A$65,0))="","",INDEX('40-15 SCALE LABEL INFO'!K$2:K$65,MATCH($A914,'40-15 SCALE LABEL INFO'!$A$2:$A$65,0))),"not found"),IF(H913="not found","not found",IF(H913="","","ditto"))))</f>
        <v/>
      </c>
    </row>
    <row r="915" spans="1:8" x14ac:dyDescent="0.35">
      <c r="A915" s="699"/>
      <c r="B915" s="768"/>
      <c r="C915" s="768"/>
      <c r="D915" s="768"/>
      <c r="E915" s="775"/>
      <c r="F915" s="778" t="str">
        <f>IF($A915="","",IF(NOT($A915=$A914),IFERROR(IF(INDEX('40-15 SCALE LABEL INFO'!I$2:I$65,MATCH($A915,'40-15 SCALE LABEL INFO'!$A$2:$A$65,0))="","",INDEX('40-15 SCALE LABEL INFO'!I$2:I$65,MATCH($A915,'40-15 SCALE LABEL INFO'!$A$2:$A$65,0))),"not found"),IF(F914="not found","not found",IF(F914="","","ditto"))))</f>
        <v/>
      </c>
      <c r="G915" s="779" t="str">
        <f>IF($A915="","",IF(NOT($A915=$A914),IFERROR(IF(INDEX('40-15 SCALE LABEL INFO'!J$2:J$65,MATCH($A915,'40-15 SCALE LABEL INFO'!$A$2:$A$65,0))="","",INDEX('40-15 SCALE LABEL INFO'!J$2:J$65,MATCH($A915,'40-15 SCALE LABEL INFO'!$A$2:$A$65,0))),"not found"),IF(G914="not found","not found",IF(G914="","","ditto"))))</f>
        <v/>
      </c>
      <c r="H915" s="772" t="str">
        <f>IF($A915="","",IF(NOT($A915=$A914),IFERROR(IF(INDEX('40-15 SCALE LABEL INFO'!K$2:K$65,MATCH($A915,'40-15 SCALE LABEL INFO'!$A$2:$A$65,0))="","",INDEX('40-15 SCALE LABEL INFO'!K$2:K$65,MATCH($A915,'40-15 SCALE LABEL INFO'!$A$2:$A$65,0))),"not found"),IF(H914="not found","not found",IF(H914="","","ditto"))))</f>
        <v/>
      </c>
    </row>
    <row r="916" spans="1:8" x14ac:dyDescent="0.35">
      <c r="A916" s="699"/>
      <c r="B916" s="768"/>
      <c r="C916" s="768"/>
      <c r="D916" s="768"/>
      <c r="E916" s="775"/>
      <c r="F916" s="778" t="str">
        <f>IF($A916="","",IF(NOT($A916=$A915),IFERROR(IF(INDEX('40-15 SCALE LABEL INFO'!I$2:I$65,MATCH($A916,'40-15 SCALE LABEL INFO'!$A$2:$A$65,0))="","",INDEX('40-15 SCALE LABEL INFO'!I$2:I$65,MATCH($A916,'40-15 SCALE LABEL INFO'!$A$2:$A$65,0))),"not found"),IF(F915="not found","not found",IF(F915="","","ditto"))))</f>
        <v/>
      </c>
      <c r="G916" s="779" t="str">
        <f>IF($A916="","",IF(NOT($A916=$A915),IFERROR(IF(INDEX('40-15 SCALE LABEL INFO'!J$2:J$65,MATCH($A916,'40-15 SCALE LABEL INFO'!$A$2:$A$65,0))="","",INDEX('40-15 SCALE LABEL INFO'!J$2:J$65,MATCH($A916,'40-15 SCALE LABEL INFO'!$A$2:$A$65,0))),"not found"),IF(G915="not found","not found",IF(G915="","","ditto"))))</f>
        <v/>
      </c>
      <c r="H916" s="772" t="str">
        <f>IF($A916="","",IF(NOT($A916=$A915),IFERROR(IF(INDEX('40-15 SCALE LABEL INFO'!K$2:K$65,MATCH($A916,'40-15 SCALE LABEL INFO'!$A$2:$A$65,0))="","",INDEX('40-15 SCALE LABEL INFO'!K$2:K$65,MATCH($A916,'40-15 SCALE LABEL INFO'!$A$2:$A$65,0))),"not found"),IF(H915="not found","not found",IF(H915="","","ditto"))))</f>
        <v/>
      </c>
    </row>
    <row r="917" spans="1:8" x14ac:dyDescent="0.35">
      <c r="A917" s="699"/>
      <c r="B917" s="768"/>
      <c r="C917" s="768"/>
      <c r="D917" s="768"/>
      <c r="E917" s="775"/>
      <c r="F917" s="778" t="str">
        <f>IF($A917="","",IF(NOT($A917=$A916),IFERROR(IF(INDEX('40-15 SCALE LABEL INFO'!I$2:I$65,MATCH($A917,'40-15 SCALE LABEL INFO'!$A$2:$A$65,0))="","",INDEX('40-15 SCALE LABEL INFO'!I$2:I$65,MATCH($A917,'40-15 SCALE LABEL INFO'!$A$2:$A$65,0))),"not found"),IF(F916="not found","not found",IF(F916="","","ditto"))))</f>
        <v/>
      </c>
      <c r="G917" s="779" t="str">
        <f>IF($A917="","",IF(NOT($A917=$A916),IFERROR(IF(INDEX('40-15 SCALE LABEL INFO'!J$2:J$65,MATCH($A917,'40-15 SCALE LABEL INFO'!$A$2:$A$65,0))="","",INDEX('40-15 SCALE LABEL INFO'!J$2:J$65,MATCH($A917,'40-15 SCALE LABEL INFO'!$A$2:$A$65,0))),"not found"),IF(G916="not found","not found",IF(G916="","","ditto"))))</f>
        <v/>
      </c>
      <c r="H917" s="772" t="str">
        <f>IF($A917="","",IF(NOT($A917=$A916),IFERROR(IF(INDEX('40-15 SCALE LABEL INFO'!K$2:K$65,MATCH($A917,'40-15 SCALE LABEL INFO'!$A$2:$A$65,0))="","",INDEX('40-15 SCALE LABEL INFO'!K$2:K$65,MATCH($A917,'40-15 SCALE LABEL INFO'!$A$2:$A$65,0))),"not found"),IF(H916="not found","not found",IF(H916="","","ditto"))))</f>
        <v/>
      </c>
    </row>
    <row r="918" spans="1:8" x14ac:dyDescent="0.35">
      <c r="A918" s="699"/>
      <c r="B918" s="768"/>
      <c r="C918" s="768"/>
      <c r="D918" s="768"/>
      <c r="E918" s="775"/>
      <c r="F918" s="778" t="str">
        <f>IF($A918="","",IF(NOT($A918=$A917),IFERROR(IF(INDEX('40-15 SCALE LABEL INFO'!I$2:I$65,MATCH($A918,'40-15 SCALE LABEL INFO'!$A$2:$A$65,0))="","",INDEX('40-15 SCALE LABEL INFO'!I$2:I$65,MATCH($A918,'40-15 SCALE LABEL INFO'!$A$2:$A$65,0))),"not found"),IF(F917="not found","not found",IF(F917="","","ditto"))))</f>
        <v/>
      </c>
      <c r="G918" s="779" t="str">
        <f>IF($A918="","",IF(NOT($A918=$A917),IFERROR(IF(INDEX('40-15 SCALE LABEL INFO'!J$2:J$65,MATCH($A918,'40-15 SCALE LABEL INFO'!$A$2:$A$65,0))="","",INDEX('40-15 SCALE LABEL INFO'!J$2:J$65,MATCH($A918,'40-15 SCALE LABEL INFO'!$A$2:$A$65,0))),"not found"),IF(G917="not found","not found",IF(G917="","","ditto"))))</f>
        <v/>
      </c>
      <c r="H918" s="772" t="str">
        <f>IF($A918="","",IF(NOT($A918=$A917),IFERROR(IF(INDEX('40-15 SCALE LABEL INFO'!K$2:K$65,MATCH($A918,'40-15 SCALE LABEL INFO'!$A$2:$A$65,0))="","",INDEX('40-15 SCALE LABEL INFO'!K$2:K$65,MATCH($A918,'40-15 SCALE LABEL INFO'!$A$2:$A$65,0))),"not found"),IF(H917="not found","not found",IF(H917="","","ditto"))))</f>
        <v/>
      </c>
    </row>
    <row r="919" spans="1:8" x14ac:dyDescent="0.35">
      <c r="A919" s="699"/>
      <c r="B919" s="768"/>
      <c r="C919" s="768"/>
      <c r="D919" s="768"/>
      <c r="E919" s="775"/>
      <c r="F919" s="778" t="str">
        <f>IF($A919="","",IF(NOT($A919=$A918),IFERROR(IF(INDEX('40-15 SCALE LABEL INFO'!I$2:I$65,MATCH($A919,'40-15 SCALE LABEL INFO'!$A$2:$A$65,0))="","",INDEX('40-15 SCALE LABEL INFO'!I$2:I$65,MATCH($A919,'40-15 SCALE LABEL INFO'!$A$2:$A$65,0))),"not found"),IF(F918="not found","not found",IF(F918="","","ditto"))))</f>
        <v/>
      </c>
      <c r="G919" s="779" t="str">
        <f>IF($A919="","",IF(NOT($A919=$A918),IFERROR(IF(INDEX('40-15 SCALE LABEL INFO'!J$2:J$65,MATCH($A919,'40-15 SCALE LABEL INFO'!$A$2:$A$65,0))="","",INDEX('40-15 SCALE LABEL INFO'!J$2:J$65,MATCH($A919,'40-15 SCALE LABEL INFO'!$A$2:$A$65,0))),"not found"),IF(G918="not found","not found",IF(G918="","","ditto"))))</f>
        <v/>
      </c>
      <c r="H919" s="772" t="str">
        <f>IF($A919="","",IF(NOT($A919=$A918),IFERROR(IF(INDEX('40-15 SCALE LABEL INFO'!K$2:K$65,MATCH($A919,'40-15 SCALE LABEL INFO'!$A$2:$A$65,0))="","",INDEX('40-15 SCALE LABEL INFO'!K$2:K$65,MATCH($A919,'40-15 SCALE LABEL INFO'!$A$2:$A$65,0))),"not found"),IF(H918="not found","not found",IF(H918="","","ditto"))))</f>
        <v/>
      </c>
    </row>
    <row r="920" spans="1:8" x14ac:dyDescent="0.35">
      <c r="A920" s="699"/>
      <c r="B920" s="768"/>
      <c r="C920" s="768"/>
      <c r="D920" s="768"/>
      <c r="E920" s="775"/>
      <c r="F920" s="778" t="str">
        <f>IF($A920="","",IF(NOT($A920=$A919),IFERROR(IF(INDEX('40-15 SCALE LABEL INFO'!I$2:I$65,MATCH($A920,'40-15 SCALE LABEL INFO'!$A$2:$A$65,0))="","",INDEX('40-15 SCALE LABEL INFO'!I$2:I$65,MATCH($A920,'40-15 SCALE LABEL INFO'!$A$2:$A$65,0))),"not found"),IF(F919="not found","not found",IF(F919="","","ditto"))))</f>
        <v/>
      </c>
      <c r="G920" s="779" t="str">
        <f>IF($A920="","",IF(NOT($A920=$A919),IFERROR(IF(INDEX('40-15 SCALE LABEL INFO'!J$2:J$65,MATCH($A920,'40-15 SCALE LABEL INFO'!$A$2:$A$65,0))="","",INDEX('40-15 SCALE LABEL INFO'!J$2:J$65,MATCH($A920,'40-15 SCALE LABEL INFO'!$A$2:$A$65,0))),"not found"),IF(G919="not found","not found",IF(G919="","","ditto"))))</f>
        <v/>
      </c>
      <c r="H920" s="772" t="str">
        <f>IF($A920="","",IF(NOT($A920=$A919),IFERROR(IF(INDEX('40-15 SCALE LABEL INFO'!K$2:K$65,MATCH($A920,'40-15 SCALE LABEL INFO'!$A$2:$A$65,0))="","",INDEX('40-15 SCALE LABEL INFO'!K$2:K$65,MATCH($A920,'40-15 SCALE LABEL INFO'!$A$2:$A$65,0))),"not found"),IF(H919="not found","not found",IF(H919="","","ditto"))))</f>
        <v/>
      </c>
    </row>
    <row r="921" spans="1:8" x14ac:dyDescent="0.35">
      <c r="A921" s="699"/>
      <c r="B921" s="768"/>
      <c r="C921" s="768"/>
      <c r="D921" s="768"/>
      <c r="E921" s="775"/>
      <c r="F921" s="778" t="str">
        <f>IF($A921="","",IF(NOT($A921=$A920),IFERROR(IF(INDEX('40-15 SCALE LABEL INFO'!I$2:I$65,MATCH($A921,'40-15 SCALE LABEL INFO'!$A$2:$A$65,0))="","",INDEX('40-15 SCALE LABEL INFO'!I$2:I$65,MATCH($A921,'40-15 SCALE LABEL INFO'!$A$2:$A$65,0))),"not found"),IF(F920="not found","not found",IF(F920="","","ditto"))))</f>
        <v/>
      </c>
      <c r="G921" s="779" t="str">
        <f>IF($A921="","",IF(NOT($A921=$A920),IFERROR(IF(INDEX('40-15 SCALE LABEL INFO'!J$2:J$65,MATCH($A921,'40-15 SCALE LABEL INFO'!$A$2:$A$65,0))="","",INDEX('40-15 SCALE LABEL INFO'!J$2:J$65,MATCH($A921,'40-15 SCALE LABEL INFO'!$A$2:$A$65,0))),"not found"),IF(G920="not found","not found",IF(G920="","","ditto"))))</f>
        <v/>
      </c>
      <c r="H921" s="772" t="str">
        <f>IF($A921="","",IF(NOT($A921=$A920),IFERROR(IF(INDEX('40-15 SCALE LABEL INFO'!K$2:K$65,MATCH($A921,'40-15 SCALE LABEL INFO'!$A$2:$A$65,0))="","",INDEX('40-15 SCALE LABEL INFO'!K$2:K$65,MATCH($A921,'40-15 SCALE LABEL INFO'!$A$2:$A$65,0))),"not found"),IF(H920="not found","not found",IF(H920="","","ditto"))))</f>
        <v/>
      </c>
    </row>
    <row r="922" spans="1:8" x14ac:dyDescent="0.35">
      <c r="A922" s="699"/>
      <c r="B922" s="768"/>
      <c r="C922" s="768"/>
      <c r="D922" s="768"/>
      <c r="E922" s="775"/>
      <c r="F922" s="778" t="str">
        <f>IF($A922="","",IF(NOT($A922=$A921),IFERROR(IF(INDEX('40-15 SCALE LABEL INFO'!I$2:I$65,MATCH($A922,'40-15 SCALE LABEL INFO'!$A$2:$A$65,0))="","",INDEX('40-15 SCALE LABEL INFO'!I$2:I$65,MATCH($A922,'40-15 SCALE LABEL INFO'!$A$2:$A$65,0))),"not found"),IF(F921="not found","not found",IF(F921="","","ditto"))))</f>
        <v/>
      </c>
      <c r="G922" s="779" t="str">
        <f>IF($A922="","",IF(NOT($A922=$A921),IFERROR(IF(INDEX('40-15 SCALE LABEL INFO'!J$2:J$65,MATCH($A922,'40-15 SCALE LABEL INFO'!$A$2:$A$65,0))="","",INDEX('40-15 SCALE LABEL INFO'!J$2:J$65,MATCH($A922,'40-15 SCALE LABEL INFO'!$A$2:$A$65,0))),"not found"),IF(G921="not found","not found",IF(G921="","","ditto"))))</f>
        <v/>
      </c>
      <c r="H922" s="772" t="str">
        <f>IF($A922="","",IF(NOT($A922=$A921),IFERROR(IF(INDEX('40-15 SCALE LABEL INFO'!K$2:K$65,MATCH($A922,'40-15 SCALE LABEL INFO'!$A$2:$A$65,0))="","",INDEX('40-15 SCALE LABEL INFO'!K$2:K$65,MATCH($A922,'40-15 SCALE LABEL INFO'!$A$2:$A$65,0))),"not found"),IF(H921="not found","not found",IF(H921="","","ditto"))))</f>
        <v/>
      </c>
    </row>
    <row r="923" spans="1:8" x14ac:dyDescent="0.35">
      <c r="A923" s="699"/>
      <c r="B923" s="768"/>
      <c r="C923" s="768"/>
      <c r="D923" s="768"/>
      <c r="E923" s="775"/>
      <c r="F923" s="778" t="str">
        <f>IF($A923="","",IF(NOT($A923=$A922),IFERROR(IF(INDEX('40-15 SCALE LABEL INFO'!I$2:I$65,MATCH($A923,'40-15 SCALE LABEL INFO'!$A$2:$A$65,0))="","",INDEX('40-15 SCALE LABEL INFO'!I$2:I$65,MATCH($A923,'40-15 SCALE LABEL INFO'!$A$2:$A$65,0))),"not found"),IF(F922="not found","not found",IF(F922="","","ditto"))))</f>
        <v/>
      </c>
      <c r="G923" s="779" t="str">
        <f>IF($A923="","",IF(NOT($A923=$A922),IFERROR(IF(INDEX('40-15 SCALE LABEL INFO'!J$2:J$65,MATCH($A923,'40-15 SCALE LABEL INFO'!$A$2:$A$65,0))="","",INDEX('40-15 SCALE LABEL INFO'!J$2:J$65,MATCH($A923,'40-15 SCALE LABEL INFO'!$A$2:$A$65,0))),"not found"),IF(G922="not found","not found",IF(G922="","","ditto"))))</f>
        <v/>
      </c>
      <c r="H923" s="772" t="str">
        <f>IF($A923="","",IF(NOT($A923=$A922),IFERROR(IF(INDEX('40-15 SCALE LABEL INFO'!K$2:K$65,MATCH($A923,'40-15 SCALE LABEL INFO'!$A$2:$A$65,0))="","",INDEX('40-15 SCALE LABEL INFO'!K$2:K$65,MATCH($A923,'40-15 SCALE LABEL INFO'!$A$2:$A$65,0))),"not found"),IF(H922="not found","not found",IF(H922="","","ditto"))))</f>
        <v/>
      </c>
    </row>
    <row r="924" spans="1:8" x14ac:dyDescent="0.35">
      <c r="A924" s="699"/>
      <c r="B924" s="768"/>
      <c r="C924" s="768"/>
      <c r="D924" s="768"/>
      <c r="E924" s="775"/>
      <c r="F924" s="778" t="str">
        <f>IF($A924="","",IF(NOT($A924=$A923),IFERROR(IF(INDEX('40-15 SCALE LABEL INFO'!I$2:I$65,MATCH($A924,'40-15 SCALE LABEL INFO'!$A$2:$A$65,0))="","",INDEX('40-15 SCALE LABEL INFO'!I$2:I$65,MATCH($A924,'40-15 SCALE LABEL INFO'!$A$2:$A$65,0))),"not found"),IF(F923="not found","not found",IF(F923="","","ditto"))))</f>
        <v/>
      </c>
      <c r="G924" s="779" t="str">
        <f>IF($A924="","",IF(NOT($A924=$A923),IFERROR(IF(INDEX('40-15 SCALE LABEL INFO'!J$2:J$65,MATCH($A924,'40-15 SCALE LABEL INFO'!$A$2:$A$65,0))="","",INDEX('40-15 SCALE LABEL INFO'!J$2:J$65,MATCH($A924,'40-15 SCALE LABEL INFO'!$A$2:$A$65,0))),"not found"),IF(G923="not found","not found",IF(G923="","","ditto"))))</f>
        <v/>
      </c>
      <c r="H924" s="772" t="str">
        <f>IF($A924="","",IF(NOT($A924=$A923),IFERROR(IF(INDEX('40-15 SCALE LABEL INFO'!K$2:K$65,MATCH($A924,'40-15 SCALE LABEL INFO'!$A$2:$A$65,0))="","",INDEX('40-15 SCALE LABEL INFO'!K$2:K$65,MATCH($A924,'40-15 SCALE LABEL INFO'!$A$2:$A$65,0))),"not found"),IF(H923="not found","not found",IF(H923="","","ditto"))))</f>
        <v/>
      </c>
    </row>
    <row r="925" spans="1:8" x14ac:dyDescent="0.35">
      <c r="A925" s="699"/>
      <c r="B925" s="768"/>
      <c r="C925" s="768"/>
      <c r="D925" s="768"/>
      <c r="E925" s="775"/>
      <c r="F925" s="778" t="str">
        <f>IF($A925="","",IF(NOT($A925=$A924),IFERROR(IF(INDEX('40-15 SCALE LABEL INFO'!I$2:I$65,MATCH($A925,'40-15 SCALE LABEL INFO'!$A$2:$A$65,0))="","",INDEX('40-15 SCALE LABEL INFO'!I$2:I$65,MATCH($A925,'40-15 SCALE LABEL INFO'!$A$2:$A$65,0))),"not found"),IF(F924="not found","not found",IF(F924="","","ditto"))))</f>
        <v/>
      </c>
      <c r="G925" s="779" t="str">
        <f>IF($A925="","",IF(NOT($A925=$A924),IFERROR(IF(INDEX('40-15 SCALE LABEL INFO'!J$2:J$65,MATCH($A925,'40-15 SCALE LABEL INFO'!$A$2:$A$65,0))="","",INDEX('40-15 SCALE LABEL INFO'!J$2:J$65,MATCH($A925,'40-15 SCALE LABEL INFO'!$A$2:$A$65,0))),"not found"),IF(G924="not found","not found",IF(G924="","","ditto"))))</f>
        <v/>
      </c>
      <c r="H925" s="772" t="str">
        <f>IF($A925="","",IF(NOT($A925=$A924),IFERROR(IF(INDEX('40-15 SCALE LABEL INFO'!K$2:K$65,MATCH($A925,'40-15 SCALE LABEL INFO'!$A$2:$A$65,0))="","",INDEX('40-15 SCALE LABEL INFO'!K$2:K$65,MATCH($A925,'40-15 SCALE LABEL INFO'!$A$2:$A$65,0))),"not found"),IF(H924="not found","not found",IF(H924="","","ditto"))))</f>
        <v/>
      </c>
    </row>
    <row r="926" spans="1:8" x14ac:dyDescent="0.35">
      <c r="A926" s="699"/>
      <c r="B926" s="768"/>
      <c r="C926" s="768"/>
      <c r="D926" s="768"/>
      <c r="E926" s="775"/>
      <c r="F926" s="778" t="str">
        <f>IF($A926="","",IF(NOT($A926=$A925),IFERROR(IF(INDEX('40-15 SCALE LABEL INFO'!I$2:I$65,MATCH($A926,'40-15 SCALE LABEL INFO'!$A$2:$A$65,0))="","",INDEX('40-15 SCALE LABEL INFO'!I$2:I$65,MATCH($A926,'40-15 SCALE LABEL INFO'!$A$2:$A$65,0))),"not found"),IF(F925="not found","not found",IF(F925="","","ditto"))))</f>
        <v/>
      </c>
      <c r="G926" s="779" t="str">
        <f>IF($A926="","",IF(NOT($A926=$A925),IFERROR(IF(INDEX('40-15 SCALE LABEL INFO'!J$2:J$65,MATCH($A926,'40-15 SCALE LABEL INFO'!$A$2:$A$65,0))="","",INDEX('40-15 SCALE LABEL INFO'!J$2:J$65,MATCH($A926,'40-15 SCALE LABEL INFO'!$A$2:$A$65,0))),"not found"),IF(G925="not found","not found",IF(G925="","","ditto"))))</f>
        <v/>
      </c>
      <c r="H926" s="772" t="str">
        <f>IF($A926="","",IF(NOT($A926=$A925),IFERROR(IF(INDEX('40-15 SCALE LABEL INFO'!K$2:K$65,MATCH($A926,'40-15 SCALE LABEL INFO'!$A$2:$A$65,0))="","",INDEX('40-15 SCALE LABEL INFO'!K$2:K$65,MATCH($A926,'40-15 SCALE LABEL INFO'!$A$2:$A$65,0))),"not found"),IF(H925="not found","not found",IF(H925="","","ditto"))))</f>
        <v/>
      </c>
    </row>
    <row r="927" spans="1:8" x14ac:dyDescent="0.35">
      <c r="A927" s="699"/>
      <c r="B927" s="768"/>
      <c r="C927" s="768"/>
      <c r="D927" s="768"/>
      <c r="E927" s="775"/>
      <c r="F927" s="778" t="str">
        <f>IF($A927="","",IF(NOT($A927=$A926),IFERROR(IF(INDEX('40-15 SCALE LABEL INFO'!I$2:I$65,MATCH($A927,'40-15 SCALE LABEL INFO'!$A$2:$A$65,0))="","",INDEX('40-15 SCALE LABEL INFO'!I$2:I$65,MATCH($A927,'40-15 SCALE LABEL INFO'!$A$2:$A$65,0))),"not found"),IF(F926="not found","not found",IF(F926="","","ditto"))))</f>
        <v/>
      </c>
      <c r="G927" s="779" t="str">
        <f>IF($A927="","",IF(NOT($A927=$A926),IFERROR(IF(INDEX('40-15 SCALE LABEL INFO'!J$2:J$65,MATCH($A927,'40-15 SCALE LABEL INFO'!$A$2:$A$65,0))="","",INDEX('40-15 SCALE LABEL INFO'!J$2:J$65,MATCH($A927,'40-15 SCALE LABEL INFO'!$A$2:$A$65,0))),"not found"),IF(G926="not found","not found",IF(G926="","","ditto"))))</f>
        <v/>
      </c>
      <c r="H927" s="772" t="str">
        <f>IF($A927="","",IF(NOT($A927=$A926),IFERROR(IF(INDEX('40-15 SCALE LABEL INFO'!K$2:K$65,MATCH($A927,'40-15 SCALE LABEL INFO'!$A$2:$A$65,0))="","",INDEX('40-15 SCALE LABEL INFO'!K$2:K$65,MATCH($A927,'40-15 SCALE LABEL INFO'!$A$2:$A$65,0))),"not found"),IF(H926="not found","not found",IF(H926="","","ditto"))))</f>
        <v/>
      </c>
    </row>
    <row r="928" spans="1:8" x14ac:dyDescent="0.35">
      <c r="A928" s="699"/>
      <c r="B928" s="768"/>
      <c r="C928" s="768"/>
      <c r="D928" s="768"/>
      <c r="E928" s="775"/>
      <c r="F928" s="778" t="str">
        <f>IF($A928="","",IF(NOT($A928=$A927),IFERROR(IF(INDEX('40-15 SCALE LABEL INFO'!I$2:I$65,MATCH($A928,'40-15 SCALE LABEL INFO'!$A$2:$A$65,0))="","",INDEX('40-15 SCALE LABEL INFO'!I$2:I$65,MATCH($A928,'40-15 SCALE LABEL INFO'!$A$2:$A$65,0))),"not found"),IF(F927="not found","not found",IF(F927="","","ditto"))))</f>
        <v/>
      </c>
      <c r="G928" s="779" t="str">
        <f>IF($A928="","",IF(NOT($A928=$A927),IFERROR(IF(INDEX('40-15 SCALE LABEL INFO'!J$2:J$65,MATCH($A928,'40-15 SCALE LABEL INFO'!$A$2:$A$65,0))="","",INDEX('40-15 SCALE LABEL INFO'!J$2:J$65,MATCH($A928,'40-15 SCALE LABEL INFO'!$A$2:$A$65,0))),"not found"),IF(G927="not found","not found",IF(G927="","","ditto"))))</f>
        <v/>
      </c>
      <c r="H928" s="772" t="str">
        <f>IF($A928="","",IF(NOT($A928=$A927),IFERROR(IF(INDEX('40-15 SCALE LABEL INFO'!K$2:K$65,MATCH($A928,'40-15 SCALE LABEL INFO'!$A$2:$A$65,0))="","",INDEX('40-15 SCALE LABEL INFO'!K$2:K$65,MATCH($A928,'40-15 SCALE LABEL INFO'!$A$2:$A$65,0))),"not found"),IF(H927="not found","not found",IF(H927="","","ditto"))))</f>
        <v/>
      </c>
    </row>
    <row r="929" spans="1:8" x14ac:dyDescent="0.35">
      <c r="A929" s="699"/>
      <c r="B929" s="768"/>
      <c r="C929" s="768"/>
      <c r="D929" s="768"/>
      <c r="E929" s="775"/>
      <c r="F929" s="778" t="str">
        <f>IF($A929="","",IF(NOT($A929=$A928),IFERROR(IF(INDEX('40-15 SCALE LABEL INFO'!I$2:I$65,MATCH($A929,'40-15 SCALE LABEL INFO'!$A$2:$A$65,0))="","",INDEX('40-15 SCALE LABEL INFO'!I$2:I$65,MATCH($A929,'40-15 SCALE LABEL INFO'!$A$2:$A$65,0))),"not found"),IF(F928="not found","not found",IF(F928="","","ditto"))))</f>
        <v/>
      </c>
      <c r="G929" s="779" t="str">
        <f>IF($A929="","",IF(NOT($A929=$A928),IFERROR(IF(INDEX('40-15 SCALE LABEL INFO'!J$2:J$65,MATCH($A929,'40-15 SCALE LABEL INFO'!$A$2:$A$65,0))="","",INDEX('40-15 SCALE LABEL INFO'!J$2:J$65,MATCH($A929,'40-15 SCALE LABEL INFO'!$A$2:$A$65,0))),"not found"),IF(G928="not found","not found",IF(G928="","","ditto"))))</f>
        <v/>
      </c>
      <c r="H929" s="772" t="str">
        <f>IF($A929="","",IF(NOT($A929=$A928),IFERROR(IF(INDEX('40-15 SCALE LABEL INFO'!K$2:K$65,MATCH($A929,'40-15 SCALE LABEL INFO'!$A$2:$A$65,0))="","",INDEX('40-15 SCALE LABEL INFO'!K$2:K$65,MATCH($A929,'40-15 SCALE LABEL INFO'!$A$2:$A$65,0))),"not found"),IF(H928="not found","not found",IF(H928="","","ditto"))))</f>
        <v/>
      </c>
    </row>
    <row r="930" spans="1:8" x14ac:dyDescent="0.35">
      <c r="A930" s="699"/>
      <c r="B930" s="768"/>
      <c r="C930" s="768"/>
      <c r="D930" s="768"/>
      <c r="E930" s="775"/>
      <c r="F930" s="778" t="str">
        <f>IF($A930="","",IF(NOT($A930=$A929),IFERROR(IF(INDEX('40-15 SCALE LABEL INFO'!I$2:I$65,MATCH($A930,'40-15 SCALE LABEL INFO'!$A$2:$A$65,0))="","",INDEX('40-15 SCALE LABEL INFO'!I$2:I$65,MATCH($A930,'40-15 SCALE LABEL INFO'!$A$2:$A$65,0))),"not found"),IF(F929="not found","not found",IF(F929="","","ditto"))))</f>
        <v/>
      </c>
      <c r="G930" s="779" t="str">
        <f>IF($A930="","",IF(NOT($A930=$A929),IFERROR(IF(INDEX('40-15 SCALE LABEL INFO'!J$2:J$65,MATCH($A930,'40-15 SCALE LABEL INFO'!$A$2:$A$65,0))="","",INDEX('40-15 SCALE LABEL INFO'!J$2:J$65,MATCH($A930,'40-15 SCALE LABEL INFO'!$A$2:$A$65,0))),"not found"),IF(G929="not found","not found",IF(G929="","","ditto"))))</f>
        <v/>
      </c>
      <c r="H930" s="772" t="str">
        <f>IF($A930="","",IF(NOT($A930=$A929),IFERROR(IF(INDEX('40-15 SCALE LABEL INFO'!K$2:K$65,MATCH($A930,'40-15 SCALE LABEL INFO'!$A$2:$A$65,0))="","",INDEX('40-15 SCALE LABEL INFO'!K$2:K$65,MATCH($A930,'40-15 SCALE LABEL INFO'!$A$2:$A$65,0))),"not found"),IF(H929="not found","not found",IF(H929="","","ditto"))))</f>
        <v/>
      </c>
    </row>
    <row r="931" spans="1:8" x14ac:dyDescent="0.35">
      <c r="A931" s="699"/>
      <c r="B931" s="768"/>
      <c r="C931" s="768"/>
      <c r="D931" s="768"/>
      <c r="E931" s="775"/>
      <c r="F931" s="778" t="str">
        <f>IF($A931="","",IF(NOT($A931=$A930),IFERROR(IF(INDEX('40-15 SCALE LABEL INFO'!I$2:I$65,MATCH($A931,'40-15 SCALE LABEL INFO'!$A$2:$A$65,0))="","",INDEX('40-15 SCALE LABEL INFO'!I$2:I$65,MATCH($A931,'40-15 SCALE LABEL INFO'!$A$2:$A$65,0))),"not found"),IF(F930="not found","not found",IF(F930="","","ditto"))))</f>
        <v/>
      </c>
      <c r="G931" s="779" t="str">
        <f>IF($A931="","",IF(NOT($A931=$A930),IFERROR(IF(INDEX('40-15 SCALE LABEL INFO'!J$2:J$65,MATCH($A931,'40-15 SCALE LABEL INFO'!$A$2:$A$65,0))="","",INDEX('40-15 SCALE LABEL INFO'!J$2:J$65,MATCH($A931,'40-15 SCALE LABEL INFO'!$A$2:$A$65,0))),"not found"),IF(G930="not found","not found",IF(G930="","","ditto"))))</f>
        <v/>
      </c>
      <c r="H931" s="772" t="str">
        <f>IF($A931="","",IF(NOT($A931=$A930),IFERROR(IF(INDEX('40-15 SCALE LABEL INFO'!K$2:K$65,MATCH($A931,'40-15 SCALE LABEL INFO'!$A$2:$A$65,0))="","",INDEX('40-15 SCALE LABEL INFO'!K$2:K$65,MATCH($A931,'40-15 SCALE LABEL INFO'!$A$2:$A$65,0))),"not found"),IF(H930="not found","not found",IF(H930="","","ditto"))))</f>
        <v/>
      </c>
    </row>
    <row r="932" spans="1:8" x14ac:dyDescent="0.35">
      <c r="A932" s="699"/>
      <c r="B932" s="768"/>
      <c r="C932" s="768"/>
      <c r="D932" s="768"/>
      <c r="E932" s="775"/>
      <c r="F932" s="778" t="str">
        <f>IF($A932="","",IF(NOT($A932=$A931),IFERROR(IF(INDEX('40-15 SCALE LABEL INFO'!I$2:I$65,MATCH($A932,'40-15 SCALE LABEL INFO'!$A$2:$A$65,0))="","",INDEX('40-15 SCALE LABEL INFO'!I$2:I$65,MATCH($A932,'40-15 SCALE LABEL INFO'!$A$2:$A$65,0))),"not found"),IF(F931="not found","not found",IF(F931="","","ditto"))))</f>
        <v/>
      </c>
      <c r="G932" s="779" t="str">
        <f>IF($A932="","",IF(NOT($A932=$A931),IFERROR(IF(INDEX('40-15 SCALE LABEL INFO'!J$2:J$65,MATCH($A932,'40-15 SCALE LABEL INFO'!$A$2:$A$65,0))="","",INDEX('40-15 SCALE LABEL INFO'!J$2:J$65,MATCH($A932,'40-15 SCALE LABEL INFO'!$A$2:$A$65,0))),"not found"),IF(G931="not found","not found",IF(G931="","","ditto"))))</f>
        <v/>
      </c>
      <c r="H932" s="772" t="str">
        <f>IF($A932="","",IF(NOT($A932=$A931),IFERROR(IF(INDEX('40-15 SCALE LABEL INFO'!K$2:K$65,MATCH($A932,'40-15 SCALE LABEL INFO'!$A$2:$A$65,0))="","",INDEX('40-15 SCALE LABEL INFO'!K$2:K$65,MATCH($A932,'40-15 SCALE LABEL INFO'!$A$2:$A$65,0))),"not found"),IF(H931="not found","not found",IF(H931="","","ditto"))))</f>
        <v/>
      </c>
    </row>
    <row r="933" spans="1:8" x14ac:dyDescent="0.35">
      <c r="A933" s="699"/>
      <c r="B933" s="768"/>
      <c r="C933" s="768"/>
      <c r="D933" s="768"/>
      <c r="E933" s="775"/>
      <c r="F933" s="778" t="str">
        <f>IF($A933="","",IF(NOT($A933=$A932),IFERROR(IF(INDEX('40-15 SCALE LABEL INFO'!I$2:I$65,MATCH($A933,'40-15 SCALE LABEL INFO'!$A$2:$A$65,0))="","",INDEX('40-15 SCALE LABEL INFO'!I$2:I$65,MATCH($A933,'40-15 SCALE LABEL INFO'!$A$2:$A$65,0))),"not found"),IF(F932="not found","not found",IF(F932="","","ditto"))))</f>
        <v/>
      </c>
      <c r="G933" s="779" t="str">
        <f>IF($A933="","",IF(NOT($A933=$A932),IFERROR(IF(INDEX('40-15 SCALE LABEL INFO'!J$2:J$65,MATCH($A933,'40-15 SCALE LABEL INFO'!$A$2:$A$65,0))="","",INDEX('40-15 SCALE LABEL INFO'!J$2:J$65,MATCH($A933,'40-15 SCALE LABEL INFO'!$A$2:$A$65,0))),"not found"),IF(G932="not found","not found",IF(G932="","","ditto"))))</f>
        <v/>
      </c>
      <c r="H933" s="772" t="str">
        <f>IF($A933="","",IF(NOT($A933=$A932),IFERROR(IF(INDEX('40-15 SCALE LABEL INFO'!K$2:K$65,MATCH($A933,'40-15 SCALE LABEL INFO'!$A$2:$A$65,0))="","",INDEX('40-15 SCALE LABEL INFO'!K$2:K$65,MATCH($A933,'40-15 SCALE LABEL INFO'!$A$2:$A$65,0))),"not found"),IF(H932="not found","not found",IF(H932="","","ditto"))))</f>
        <v/>
      </c>
    </row>
    <row r="934" spans="1:8" x14ac:dyDescent="0.35">
      <c r="A934" s="699"/>
      <c r="B934" s="768"/>
      <c r="C934" s="768"/>
      <c r="D934" s="768"/>
      <c r="E934" s="775"/>
      <c r="F934" s="778" t="str">
        <f>IF($A934="","",IF(NOT($A934=$A933),IFERROR(IF(INDEX('40-15 SCALE LABEL INFO'!I$2:I$65,MATCH($A934,'40-15 SCALE LABEL INFO'!$A$2:$A$65,0))="","",INDEX('40-15 SCALE LABEL INFO'!I$2:I$65,MATCH($A934,'40-15 SCALE LABEL INFO'!$A$2:$A$65,0))),"not found"),IF(F933="not found","not found",IF(F933="","","ditto"))))</f>
        <v/>
      </c>
      <c r="G934" s="779" t="str">
        <f>IF($A934="","",IF(NOT($A934=$A933),IFERROR(IF(INDEX('40-15 SCALE LABEL INFO'!J$2:J$65,MATCH($A934,'40-15 SCALE LABEL INFO'!$A$2:$A$65,0))="","",INDEX('40-15 SCALE LABEL INFO'!J$2:J$65,MATCH($A934,'40-15 SCALE LABEL INFO'!$A$2:$A$65,0))),"not found"),IF(G933="not found","not found",IF(G933="","","ditto"))))</f>
        <v/>
      </c>
      <c r="H934" s="772" t="str">
        <f>IF($A934="","",IF(NOT($A934=$A933),IFERROR(IF(INDEX('40-15 SCALE LABEL INFO'!K$2:K$65,MATCH($A934,'40-15 SCALE LABEL INFO'!$A$2:$A$65,0))="","",INDEX('40-15 SCALE LABEL INFO'!K$2:K$65,MATCH($A934,'40-15 SCALE LABEL INFO'!$A$2:$A$65,0))),"not found"),IF(H933="not found","not found",IF(H933="","","ditto"))))</f>
        <v/>
      </c>
    </row>
    <row r="935" spans="1:8" x14ac:dyDescent="0.35">
      <c r="A935" s="699"/>
      <c r="B935" s="768"/>
      <c r="C935" s="768"/>
      <c r="D935" s="768"/>
      <c r="E935" s="775"/>
      <c r="F935" s="778" t="str">
        <f>IF($A935="","",IF(NOT($A935=$A934),IFERROR(IF(INDEX('40-15 SCALE LABEL INFO'!I$2:I$65,MATCH($A935,'40-15 SCALE LABEL INFO'!$A$2:$A$65,0))="","",INDEX('40-15 SCALE LABEL INFO'!I$2:I$65,MATCH($A935,'40-15 SCALE LABEL INFO'!$A$2:$A$65,0))),"not found"),IF(F934="not found","not found",IF(F934="","","ditto"))))</f>
        <v/>
      </c>
      <c r="G935" s="779" t="str">
        <f>IF($A935="","",IF(NOT($A935=$A934),IFERROR(IF(INDEX('40-15 SCALE LABEL INFO'!J$2:J$65,MATCH($A935,'40-15 SCALE LABEL INFO'!$A$2:$A$65,0))="","",INDEX('40-15 SCALE LABEL INFO'!J$2:J$65,MATCH($A935,'40-15 SCALE LABEL INFO'!$A$2:$A$65,0))),"not found"),IF(G934="not found","not found",IF(G934="","","ditto"))))</f>
        <v/>
      </c>
      <c r="H935" s="772" t="str">
        <f>IF($A935="","",IF(NOT($A935=$A934),IFERROR(IF(INDEX('40-15 SCALE LABEL INFO'!K$2:K$65,MATCH($A935,'40-15 SCALE LABEL INFO'!$A$2:$A$65,0))="","",INDEX('40-15 SCALE LABEL INFO'!K$2:K$65,MATCH($A935,'40-15 SCALE LABEL INFO'!$A$2:$A$65,0))),"not found"),IF(H934="not found","not found",IF(H934="","","ditto"))))</f>
        <v/>
      </c>
    </row>
    <row r="936" spans="1:8" x14ac:dyDescent="0.35">
      <c r="A936" s="699"/>
      <c r="B936" s="768"/>
      <c r="C936" s="768"/>
      <c r="D936" s="768"/>
      <c r="E936" s="775"/>
      <c r="F936" s="778" t="str">
        <f>IF($A936="","",IF(NOT($A936=$A935),IFERROR(IF(INDEX('40-15 SCALE LABEL INFO'!I$2:I$65,MATCH($A936,'40-15 SCALE LABEL INFO'!$A$2:$A$65,0))="","",INDEX('40-15 SCALE LABEL INFO'!I$2:I$65,MATCH($A936,'40-15 SCALE LABEL INFO'!$A$2:$A$65,0))),"not found"),IF(F935="not found","not found",IF(F935="","","ditto"))))</f>
        <v/>
      </c>
      <c r="G936" s="779" t="str">
        <f>IF($A936="","",IF(NOT($A936=$A935),IFERROR(IF(INDEX('40-15 SCALE LABEL INFO'!J$2:J$65,MATCH($A936,'40-15 SCALE LABEL INFO'!$A$2:$A$65,0))="","",INDEX('40-15 SCALE LABEL INFO'!J$2:J$65,MATCH($A936,'40-15 SCALE LABEL INFO'!$A$2:$A$65,0))),"not found"),IF(G935="not found","not found",IF(G935="","","ditto"))))</f>
        <v/>
      </c>
      <c r="H936" s="772" t="str">
        <f>IF($A936="","",IF(NOT($A936=$A935),IFERROR(IF(INDEX('40-15 SCALE LABEL INFO'!K$2:K$65,MATCH($A936,'40-15 SCALE LABEL INFO'!$A$2:$A$65,0))="","",INDEX('40-15 SCALE LABEL INFO'!K$2:K$65,MATCH($A936,'40-15 SCALE LABEL INFO'!$A$2:$A$65,0))),"not found"),IF(H935="not found","not found",IF(H935="","","ditto"))))</f>
        <v/>
      </c>
    </row>
    <row r="937" spans="1:8" x14ac:dyDescent="0.35">
      <c r="A937" s="699"/>
      <c r="B937" s="768"/>
      <c r="C937" s="768"/>
      <c r="D937" s="768"/>
      <c r="E937" s="775"/>
      <c r="F937" s="778" t="str">
        <f>IF($A937="","",IF(NOT($A937=$A936),IFERROR(IF(INDEX('40-15 SCALE LABEL INFO'!I$2:I$65,MATCH($A937,'40-15 SCALE LABEL INFO'!$A$2:$A$65,0))="","",INDEX('40-15 SCALE LABEL INFO'!I$2:I$65,MATCH($A937,'40-15 SCALE LABEL INFO'!$A$2:$A$65,0))),"not found"),IF(F936="not found","not found",IF(F936="","","ditto"))))</f>
        <v/>
      </c>
      <c r="G937" s="779" t="str">
        <f>IF($A937="","",IF(NOT($A937=$A936),IFERROR(IF(INDEX('40-15 SCALE LABEL INFO'!J$2:J$65,MATCH($A937,'40-15 SCALE LABEL INFO'!$A$2:$A$65,0))="","",INDEX('40-15 SCALE LABEL INFO'!J$2:J$65,MATCH($A937,'40-15 SCALE LABEL INFO'!$A$2:$A$65,0))),"not found"),IF(G936="not found","not found",IF(G936="","","ditto"))))</f>
        <v/>
      </c>
      <c r="H937" s="772" t="str">
        <f>IF($A937="","",IF(NOT($A937=$A936),IFERROR(IF(INDEX('40-15 SCALE LABEL INFO'!K$2:K$65,MATCH($A937,'40-15 SCALE LABEL INFO'!$A$2:$A$65,0))="","",INDEX('40-15 SCALE LABEL INFO'!K$2:K$65,MATCH($A937,'40-15 SCALE LABEL INFO'!$A$2:$A$65,0))),"not found"),IF(H936="not found","not found",IF(H936="","","ditto"))))</f>
        <v/>
      </c>
    </row>
    <row r="938" spans="1:8" x14ac:dyDescent="0.35">
      <c r="A938" s="699"/>
      <c r="B938" s="768"/>
      <c r="C938" s="768"/>
      <c r="D938" s="768"/>
      <c r="E938" s="775"/>
      <c r="F938" s="778" t="str">
        <f>IF($A938="","",IF(NOT($A938=$A937),IFERROR(IF(INDEX('40-15 SCALE LABEL INFO'!I$2:I$65,MATCH($A938,'40-15 SCALE LABEL INFO'!$A$2:$A$65,0))="","",INDEX('40-15 SCALE LABEL INFO'!I$2:I$65,MATCH($A938,'40-15 SCALE LABEL INFO'!$A$2:$A$65,0))),"not found"),IF(F937="not found","not found",IF(F937="","","ditto"))))</f>
        <v/>
      </c>
      <c r="G938" s="779" t="str">
        <f>IF($A938="","",IF(NOT($A938=$A937),IFERROR(IF(INDEX('40-15 SCALE LABEL INFO'!J$2:J$65,MATCH($A938,'40-15 SCALE LABEL INFO'!$A$2:$A$65,0))="","",INDEX('40-15 SCALE LABEL INFO'!J$2:J$65,MATCH($A938,'40-15 SCALE LABEL INFO'!$A$2:$A$65,0))),"not found"),IF(G937="not found","not found",IF(G937="","","ditto"))))</f>
        <v/>
      </c>
      <c r="H938" s="772" t="str">
        <f>IF($A938="","",IF(NOT($A938=$A937),IFERROR(IF(INDEX('40-15 SCALE LABEL INFO'!K$2:K$65,MATCH($A938,'40-15 SCALE LABEL INFO'!$A$2:$A$65,0))="","",INDEX('40-15 SCALE LABEL INFO'!K$2:K$65,MATCH($A938,'40-15 SCALE LABEL INFO'!$A$2:$A$65,0))),"not found"),IF(H937="not found","not found",IF(H937="","","ditto"))))</f>
        <v/>
      </c>
    </row>
    <row r="939" spans="1:8" x14ac:dyDescent="0.35">
      <c r="A939" s="699"/>
      <c r="B939" s="768"/>
      <c r="C939" s="768"/>
      <c r="D939" s="768"/>
      <c r="E939" s="775"/>
      <c r="F939" s="778" t="str">
        <f>IF($A939="","",IF(NOT($A939=$A938),IFERROR(IF(INDEX('40-15 SCALE LABEL INFO'!I$2:I$65,MATCH($A939,'40-15 SCALE LABEL INFO'!$A$2:$A$65,0))="","",INDEX('40-15 SCALE LABEL INFO'!I$2:I$65,MATCH($A939,'40-15 SCALE LABEL INFO'!$A$2:$A$65,0))),"not found"),IF(F938="not found","not found",IF(F938="","","ditto"))))</f>
        <v/>
      </c>
      <c r="G939" s="779" t="str">
        <f>IF($A939="","",IF(NOT($A939=$A938),IFERROR(IF(INDEX('40-15 SCALE LABEL INFO'!J$2:J$65,MATCH($A939,'40-15 SCALE LABEL INFO'!$A$2:$A$65,0))="","",INDEX('40-15 SCALE LABEL INFO'!J$2:J$65,MATCH($A939,'40-15 SCALE LABEL INFO'!$A$2:$A$65,0))),"not found"),IF(G938="not found","not found",IF(G938="","","ditto"))))</f>
        <v/>
      </c>
      <c r="H939" s="772" t="str">
        <f>IF($A939="","",IF(NOT($A939=$A938),IFERROR(IF(INDEX('40-15 SCALE LABEL INFO'!K$2:K$65,MATCH($A939,'40-15 SCALE LABEL INFO'!$A$2:$A$65,0))="","",INDEX('40-15 SCALE LABEL INFO'!K$2:K$65,MATCH($A939,'40-15 SCALE LABEL INFO'!$A$2:$A$65,0))),"not found"),IF(H938="not found","not found",IF(H938="","","ditto"))))</f>
        <v/>
      </c>
    </row>
    <row r="940" spans="1:8" x14ac:dyDescent="0.35">
      <c r="A940" s="699"/>
      <c r="B940" s="768"/>
      <c r="C940" s="768"/>
      <c r="D940" s="768"/>
      <c r="E940" s="775"/>
      <c r="F940" s="778" t="str">
        <f>IF($A940="","",IF(NOT($A940=$A939),IFERROR(IF(INDEX('40-15 SCALE LABEL INFO'!I$2:I$65,MATCH($A940,'40-15 SCALE LABEL INFO'!$A$2:$A$65,0))="","",INDEX('40-15 SCALE LABEL INFO'!I$2:I$65,MATCH($A940,'40-15 SCALE LABEL INFO'!$A$2:$A$65,0))),"not found"),IF(F939="not found","not found",IF(F939="","","ditto"))))</f>
        <v/>
      </c>
      <c r="G940" s="779" t="str">
        <f>IF($A940="","",IF(NOT($A940=$A939),IFERROR(IF(INDEX('40-15 SCALE LABEL INFO'!J$2:J$65,MATCH($A940,'40-15 SCALE LABEL INFO'!$A$2:$A$65,0))="","",INDEX('40-15 SCALE LABEL INFO'!J$2:J$65,MATCH($A940,'40-15 SCALE LABEL INFO'!$A$2:$A$65,0))),"not found"),IF(G939="not found","not found",IF(G939="","","ditto"))))</f>
        <v/>
      </c>
      <c r="H940" s="772" t="str">
        <f>IF($A940="","",IF(NOT($A940=$A939),IFERROR(IF(INDEX('40-15 SCALE LABEL INFO'!K$2:K$65,MATCH($A940,'40-15 SCALE LABEL INFO'!$A$2:$A$65,0))="","",INDEX('40-15 SCALE LABEL INFO'!K$2:K$65,MATCH($A940,'40-15 SCALE LABEL INFO'!$A$2:$A$65,0))),"not found"),IF(H939="not found","not found",IF(H939="","","ditto"))))</f>
        <v/>
      </c>
    </row>
    <row r="941" spans="1:8" x14ac:dyDescent="0.35">
      <c r="A941" s="699"/>
      <c r="B941" s="768"/>
      <c r="C941" s="768"/>
      <c r="D941" s="768"/>
      <c r="E941" s="775"/>
      <c r="F941" s="778" t="str">
        <f>IF($A941="","",IF(NOT($A941=$A940),IFERROR(IF(INDEX('40-15 SCALE LABEL INFO'!I$2:I$65,MATCH($A941,'40-15 SCALE LABEL INFO'!$A$2:$A$65,0))="","",INDEX('40-15 SCALE LABEL INFO'!I$2:I$65,MATCH($A941,'40-15 SCALE LABEL INFO'!$A$2:$A$65,0))),"not found"),IF(F940="not found","not found",IF(F940="","","ditto"))))</f>
        <v/>
      </c>
      <c r="G941" s="779" t="str">
        <f>IF($A941="","",IF(NOT($A941=$A940),IFERROR(IF(INDEX('40-15 SCALE LABEL INFO'!J$2:J$65,MATCH($A941,'40-15 SCALE LABEL INFO'!$A$2:$A$65,0))="","",INDEX('40-15 SCALE LABEL INFO'!J$2:J$65,MATCH($A941,'40-15 SCALE LABEL INFO'!$A$2:$A$65,0))),"not found"),IF(G940="not found","not found",IF(G940="","","ditto"))))</f>
        <v/>
      </c>
      <c r="H941" s="772" t="str">
        <f>IF($A941="","",IF(NOT($A941=$A940),IFERROR(IF(INDEX('40-15 SCALE LABEL INFO'!K$2:K$65,MATCH($A941,'40-15 SCALE LABEL INFO'!$A$2:$A$65,0))="","",INDEX('40-15 SCALE LABEL INFO'!K$2:K$65,MATCH($A941,'40-15 SCALE LABEL INFO'!$A$2:$A$65,0))),"not found"),IF(H940="not found","not found",IF(H940="","","ditto"))))</f>
        <v/>
      </c>
    </row>
    <row r="942" spans="1:8" x14ac:dyDescent="0.35">
      <c r="A942" s="699"/>
      <c r="B942" s="768"/>
      <c r="C942" s="768"/>
      <c r="D942" s="768"/>
      <c r="E942" s="775"/>
      <c r="F942" s="778" t="str">
        <f>IF($A942="","",IF(NOT($A942=$A941),IFERROR(IF(INDEX('40-15 SCALE LABEL INFO'!I$2:I$65,MATCH($A942,'40-15 SCALE LABEL INFO'!$A$2:$A$65,0))="","",INDEX('40-15 SCALE LABEL INFO'!I$2:I$65,MATCH($A942,'40-15 SCALE LABEL INFO'!$A$2:$A$65,0))),"not found"),IF(F941="not found","not found",IF(F941="","","ditto"))))</f>
        <v/>
      </c>
      <c r="G942" s="779" t="str">
        <f>IF($A942="","",IF(NOT($A942=$A941),IFERROR(IF(INDEX('40-15 SCALE LABEL INFO'!J$2:J$65,MATCH($A942,'40-15 SCALE LABEL INFO'!$A$2:$A$65,0))="","",INDEX('40-15 SCALE LABEL INFO'!J$2:J$65,MATCH($A942,'40-15 SCALE LABEL INFO'!$A$2:$A$65,0))),"not found"),IF(G941="not found","not found",IF(G941="","","ditto"))))</f>
        <v/>
      </c>
      <c r="H942" s="772" t="str">
        <f>IF($A942="","",IF(NOT($A942=$A941),IFERROR(IF(INDEX('40-15 SCALE LABEL INFO'!K$2:K$65,MATCH($A942,'40-15 SCALE LABEL INFO'!$A$2:$A$65,0))="","",INDEX('40-15 SCALE LABEL INFO'!K$2:K$65,MATCH($A942,'40-15 SCALE LABEL INFO'!$A$2:$A$65,0))),"not found"),IF(H941="not found","not found",IF(H941="","","ditto"))))</f>
        <v/>
      </c>
    </row>
    <row r="943" spans="1:8" x14ac:dyDescent="0.35">
      <c r="A943" s="699"/>
      <c r="B943" s="768"/>
      <c r="C943" s="768"/>
      <c r="D943" s="768"/>
      <c r="E943" s="775"/>
      <c r="F943" s="778" t="str">
        <f>IF($A943="","",IF(NOT($A943=$A942),IFERROR(IF(INDEX('40-15 SCALE LABEL INFO'!I$2:I$65,MATCH($A943,'40-15 SCALE LABEL INFO'!$A$2:$A$65,0))="","",INDEX('40-15 SCALE LABEL INFO'!I$2:I$65,MATCH($A943,'40-15 SCALE LABEL INFO'!$A$2:$A$65,0))),"not found"),IF(F942="not found","not found",IF(F942="","","ditto"))))</f>
        <v/>
      </c>
      <c r="G943" s="779" t="str">
        <f>IF($A943="","",IF(NOT($A943=$A942),IFERROR(IF(INDEX('40-15 SCALE LABEL INFO'!J$2:J$65,MATCH($A943,'40-15 SCALE LABEL INFO'!$A$2:$A$65,0))="","",INDEX('40-15 SCALE LABEL INFO'!J$2:J$65,MATCH($A943,'40-15 SCALE LABEL INFO'!$A$2:$A$65,0))),"not found"),IF(G942="not found","not found",IF(G942="","","ditto"))))</f>
        <v/>
      </c>
      <c r="H943" s="772" t="str">
        <f>IF($A943="","",IF(NOT($A943=$A942),IFERROR(IF(INDEX('40-15 SCALE LABEL INFO'!K$2:K$65,MATCH($A943,'40-15 SCALE LABEL INFO'!$A$2:$A$65,0))="","",INDEX('40-15 SCALE LABEL INFO'!K$2:K$65,MATCH($A943,'40-15 SCALE LABEL INFO'!$A$2:$A$65,0))),"not found"),IF(H942="not found","not found",IF(H942="","","ditto"))))</f>
        <v/>
      </c>
    </row>
    <row r="944" spans="1:8" x14ac:dyDescent="0.35">
      <c r="A944" s="699"/>
      <c r="B944" s="768"/>
      <c r="C944" s="768"/>
      <c r="D944" s="768"/>
      <c r="E944" s="775"/>
      <c r="F944" s="778" t="str">
        <f>IF($A944="","",IF(NOT($A944=$A943),IFERROR(IF(INDEX('40-15 SCALE LABEL INFO'!I$2:I$65,MATCH($A944,'40-15 SCALE LABEL INFO'!$A$2:$A$65,0))="","",INDEX('40-15 SCALE LABEL INFO'!I$2:I$65,MATCH($A944,'40-15 SCALE LABEL INFO'!$A$2:$A$65,0))),"not found"),IF(F943="not found","not found",IF(F943="","","ditto"))))</f>
        <v/>
      </c>
      <c r="G944" s="779" t="str">
        <f>IF($A944="","",IF(NOT($A944=$A943),IFERROR(IF(INDEX('40-15 SCALE LABEL INFO'!J$2:J$65,MATCH($A944,'40-15 SCALE LABEL INFO'!$A$2:$A$65,0))="","",INDEX('40-15 SCALE LABEL INFO'!J$2:J$65,MATCH($A944,'40-15 SCALE LABEL INFO'!$A$2:$A$65,0))),"not found"),IF(G943="not found","not found",IF(G943="","","ditto"))))</f>
        <v/>
      </c>
      <c r="H944" s="772" t="str">
        <f>IF($A944="","",IF(NOT($A944=$A943),IFERROR(IF(INDEX('40-15 SCALE LABEL INFO'!K$2:K$65,MATCH($A944,'40-15 SCALE LABEL INFO'!$A$2:$A$65,0))="","",INDEX('40-15 SCALE LABEL INFO'!K$2:K$65,MATCH($A944,'40-15 SCALE LABEL INFO'!$A$2:$A$65,0))),"not found"),IF(H943="not found","not found",IF(H943="","","ditto"))))</f>
        <v/>
      </c>
    </row>
    <row r="945" spans="1:8" x14ac:dyDescent="0.35">
      <c r="A945" s="699"/>
      <c r="B945" s="768"/>
      <c r="C945" s="768"/>
      <c r="D945" s="768"/>
      <c r="E945" s="775"/>
      <c r="F945" s="778" t="str">
        <f>IF($A945="","",IF(NOT($A945=$A944),IFERROR(IF(INDEX('40-15 SCALE LABEL INFO'!I$2:I$65,MATCH($A945,'40-15 SCALE LABEL INFO'!$A$2:$A$65,0))="","",INDEX('40-15 SCALE LABEL INFO'!I$2:I$65,MATCH($A945,'40-15 SCALE LABEL INFO'!$A$2:$A$65,0))),"not found"),IF(F944="not found","not found",IF(F944="","","ditto"))))</f>
        <v/>
      </c>
      <c r="G945" s="779" t="str">
        <f>IF($A945="","",IF(NOT($A945=$A944),IFERROR(IF(INDEX('40-15 SCALE LABEL INFO'!J$2:J$65,MATCH($A945,'40-15 SCALE LABEL INFO'!$A$2:$A$65,0))="","",INDEX('40-15 SCALE LABEL INFO'!J$2:J$65,MATCH($A945,'40-15 SCALE LABEL INFO'!$A$2:$A$65,0))),"not found"),IF(G944="not found","not found",IF(G944="","","ditto"))))</f>
        <v/>
      </c>
      <c r="H945" s="772" t="str">
        <f>IF($A945="","",IF(NOT($A945=$A944),IFERROR(IF(INDEX('40-15 SCALE LABEL INFO'!K$2:K$65,MATCH($A945,'40-15 SCALE LABEL INFO'!$A$2:$A$65,0))="","",INDEX('40-15 SCALE LABEL INFO'!K$2:K$65,MATCH($A945,'40-15 SCALE LABEL INFO'!$A$2:$A$65,0))),"not found"),IF(H944="not found","not found",IF(H944="","","ditto"))))</f>
        <v/>
      </c>
    </row>
    <row r="946" spans="1:8" x14ac:dyDescent="0.35">
      <c r="A946" s="699"/>
      <c r="B946" s="768"/>
      <c r="C946" s="768"/>
      <c r="D946" s="768"/>
      <c r="E946" s="775"/>
      <c r="F946" s="778" t="str">
        <f>IF($A946="","",IF(NOT($A946=$A945),IFERROR(IF(INDEX('40-15 SCALE LABEL INFO'!I$2:I$65,MATCH($A946,'40-15 SCALE LABEL INFO'!$A$2:$A$65,0))="","",INDEX('40-15 SCALE LABEL INFO'!I$2:I$65,MATCH($A946,'40-15 SCALE LABEL INFO'!$A$2:$A$65,0))),"not found"),IF(F945="not found","not found",IF(F945="","","ditto"))))</f>
        <v/>
      </c>
      <c r="G946" s="779" t="str">
        <f>IF($A946="","",IF(NOT($A946=$A945),IFERROR(IF(INDEX('40-15 SCALE LABEL INFO'!J$2:J$65,MATCH($A946,'40-15 SCALE LABEL INFO'!$A$2:$A$65,0))="","",INDEX('40-15 SCALE LABEL INFO'!J$2:J$65,MATCH($A946,'40-15 SCALE LABEL INFO'!$A$2:$A$65,0))),"not found"),IF(G945="not found","not found",IF(G945="","","ditto"))))</f>
        <v/>
      </c>
      <c r="H946" s="772" t="str">
        <f>IF($A946="","",IF(NOT($A946=$A945),IFERROR(IF(INDEX('40-15 SCALE LABEL INFO'!K$2:K$65,MATCH($A946,'40-15 SCALE LABEL INFO'!$A$2:$A$65,0))="","",INDEX('40-15 SCALE LABEL INFO'!K$2:K$65,MATCH($A946,'40-15 SCALE LABEL INFO'!$A$2:$A$65,0))),"not found"),IF(H945="not found","not found",IF(H945="","","ditto"))))</f>
        <v/>
      </c>
    </row>
    <row r="947" spans="1:8" x14ac:dyDescent="0.35">
      <c r="A947" s="699"/>
      <c r="B947" s="768"/>
      <c r="C947" s="768"/>
      <c r="D947" s="768"/>
      <c r="E947" s="775"/>
      <c r="F947" s="778" t="str">
        <f>IF($A947="","",IF(NOT($A947=$A946),IFERROR(IF(INDEX('40-15 SCALE LABEL INFO'!I$2:I$65,MATCH($A947,'40-15 SCALE LABEL INFO'!$A$2:$A$65,0))="","",INDEX('40-15 SCALE LABEL INFO'!I$2:I$65,MATCH($A947,'40-15 SCALE LABEL INFO'!$A$2:$A$65,0))),"not found"),IF(F946="not found","not found",IF(F946="","","ditto"))))</f>
        <v/>
      </c>
      <c r="G947" s="779" t="str">
        <f>IF($A947="","",IF(NOT($A947=$A946),IFERROR(IF(INDEX('40-15 SCALE LABEL INFO'!J$2:J$65,MATCH($A947,'40-15 SCALE LABEL INFO'!$A$2:$A$65,0))="","",INDEX('40-15 SCALE LABEL INFO'!J$2:J$65,MATCH($A947,'40-15 SCALE LABEL INFO'!$A$2:$A$65,0))),"not found"),IF(G946="not found","not found",IF(G946="","","ditto"))))</f>
        <v/>
      </c>
      <c r="H947" s="772" t="str">
        <f>IF($A947="","",IF(NOT($A947=$A946),IFERROR(IF(INDEX('40-15 SCALE LABEL INFO'!K$2:K$65,MATCH($A947,'40-15 SCALE LABEL INFO'!$A$2:$A$65,0))="","",INDEX('40-15 SCALE LABEL INFO'!K$2:K$65,MATCH($A947,'40-15 SCALE LABEL INFO'!$A$2:$A$65,0))),"not found"),IF(H946="not found","not found",IF(H946="","","ditto"))))</f>
        <v/>
      </c>
    </row>
    <row r="948" spans="1:8" x14ac:dyDescent="0.35">
      <c r="A948" s="699"/>
      <c r="B948" s="768"/>
      <c r="C948" s="768"/>
      <c r="D948" s="768"/>
      <c r="E948" s="775"/>
      <c r="F948" s="778" t="str">
        <f>IF($A948="","",IF(NOT($A948=$A947),IFERROR(IF(INDEX('40-15 SCALE LABEL INFO'!I$2:I$65,MATCH($A948,'40-15 SCALE LABEL INFO'!$A$2:$A$65,0))="","",INDEX('40-15 SCALE LABEL INFO'!I$2:I$65,MATCH($A948,'40-15 SCALE LABEL INFO'!$A$2:$A$65,0))),"not found"),IF(F947="not found","not found",IF(F947="","","ditto"))))</f>
        <v/>
      </c>
      <c r="G948" s="779" t="str">
        <f>IF($A948="","",IF(NOT($A948=$A947),IFERROR(IF(INDEX('40-15 SCALE LABEL INFO'!J$2:J$65,MATCH($A948,'40-15 SCALE LABEL INFO'!$A$2:$A$65,0))="","",INDEX('40-15 SCALE LABEL INFO'!J$2:J$65,MATCH($A948,'40-15 SCALE LABEL INFO'!$A$2:$A$65,0))),"not found"),IF(G947="not found","not found",IF(G947="","","ditto"))))</f>
        <v/>
      </c>
      <c r="H948" s="772" t="str">
        <f>IF($A948="","",IF(NOT($A948=$A947),IFERROR(IF(INDEX('40-15 SCALE LABEL INFO'!K$2:K$65,MATCH($A948,'40-15 SCALE LABEL INFO'!$A$2:$A$65,0))="","",INDEX('40-15 SCALE LABEL INFO'!K$2:K$65,MATCH($A948,'40-15 SCALE LABEL INFO'!$A$2:$A$65,0))),"not found"),IF(H947="not found","not found",IF(H947="","","ditto"))))</f>
        <v/>
      </c>
    </row>
    <row r="949" spans="1:8" x14ac:dyDescent="0.35">
      <c r="A949" s="699"/>
      <c r="B949" s="768"/>
      <c r="C949" s="768"/>
      <c r="D949" s="768"/>
      <c r="E949" s="775"/>
      <c r="F949" s="778" t="str">
        <f>IF($A949="","",IF(NOT($A949=$A948),IFERROR(IF(INDEX('40-15 SCALE LABEL INFO'!I$2:I$65,MATCH($A949,'40-15 SCALE LABEL INFO'!$A$2:$A$65,0))="","",INDEX('40-15 SCALE LABEL INFO'!I$2:I$65,MATCH($A949,'40-15 SCALE LABEL INFO'!$A$2:$A$65,0))),"not found"),IF(F948="not found","not found",IF(F948="","","ditto"))))</f>
        <v/>
      </c>
      <c r="G949" s="779" t="str">
        <f>IF($A949="","",IF(NOT($A949=$A948),IFERROR(IF(INDEX('40-15 SCALE LABEL INFO'!J$2:J$65,MATCH($A949,'40-15 SCALE LABEL INFO'!$A$2:$A$65,0))="","",INDEX('40-15 SCALE LABEL INFO'!J$2:J$65,MATCH($A949,'40-15 SCALE LABEL INFO'!$A$2:$A$65,0))),"not found"),IF(G948="not found","not found",IF(G948="","","ditto"))))</f>
        <v/>
      </c>
      <c r="H949" s="772" t="str">
        <f>IF($A949="","",IF(NOT($A949=$A948),IFERROR(IF(INDEX('40-15 SCALE LABEL INFO'!K$2:K$65,MATCH($A949,'40-15 SCALE LABEL INFO'!$A$2:$A$65,0))="","",INDEX('40-15 SCALE LABEL INFO'!K$2:K$65,MATCH($A949,'40-15 SCALE LABEL INFO'!$A$2:$A$65,0))),"not found"),IF(H948="not found","not found",IF(H948="","","ditto"))))</f>
        <v/>
      </c>
    </row>
    <row r="950" spans="1:8" x14ac:dyDescent="0.35">
      <c r="A950" s="699"/>
      <c r="B950" s="768"/>
      <c r="C950" s="768"/>
      <c r="D950" s="768"/>
      <c r="E950" s="775"/>
      <c r="F950" s="778" t="str">
        <f>IF($A950="","",IF(NOT($A950=$A949),IFERROR(IF(INDEX('40-15 SCALE LABEL INFO'!I$2:I$65,MATCH($A950,'40-15 SCALE LABEL INFO'!$A$2:$A$65,0))="","",INDEX('40-15 SCALE LABEL INFO'!I$2:I$65,MATCH($A950,'40-15 SCALE LABEL INFO'!$A$2:$A$65,0))),"not found"),IF(F949="not found","not found",IF(F949="","","ditto"))))</f>
        <v/>
      </c>
      <c r="G950" s="779" t="str">
        <f>IF($A950="","",IF(NOT($A950=$A949),IFERROR(IF(INDEX('40-15 SCALE LABEL INFO'!J$2:J$65,MATCH($A950,'40-15 SCALE LABEL INFO'!$A$2:$A$65,0))="","",INDEX('40-15 SCALE LABEL INFO'!J$2:J$65,MATCH($A950,'40-15 SCALE LABEL INFO'!$A$2:$A$65,0))),"not found"),IF(G949="not found","not found",IF(G949="","","ditto"))))</f>
        <v/>
      </c>
      <c r="H950" s="772" t="str">
        <f>IF($A950="","",IF(NOT($A950=$A949),IFERROR(IF(INDEX('40-15 SCALE LABEL INFO'!K$2:K$65,MATCH($A950,'40-15 SCALE LABEL INFO'!$A$2:$A$65,0))="","",INDEX('40-15 SCALE LABEL INFO'!K$2:K$65,MATCH($A950,'40-15 SCALE LABEL INFO'!$A$2:$A$65,0))),"not found"),IF(H949="not found","not found",IF(H949="","","ditto"))))</f>
        <v/>
      </c>
    </row>
    <row r="951" spans="1:8" x14ac:dyDescent="0.35">
      <c r="A951" s="699"/>
      <c r="B951" s="768"/>
      <c r="C951" s="768"/>
      <c r="D951" s="768"/>
      <c r="E951" s="775"/>
      <c r="F951" s="778" t="str">
        <f>IF($A951="","",IF(NOT($A951=$A950),IFERROR(IF(INDEX('40-15 SCALE LABEL INFO'!I$2:I$65,MATCH($A951,'40-15 SCALE LABEL INFO'!$A$2:$A$65,0))="","",INDEX('40-15 SCALE LABEL INFO'!I$2:I$65,MATCH($A951,'40-15 SCALE LABEL INFO'!$A$2:$A$65,0))),"not found"),IF(F950="not found","not found",IF(F950="","","ditto"))))</f>
        <v/>
      </c>
      <c r="G951" s="779" t="str">
        <f>IF($A951="","",IF(NOT($A951=$A950),IFERROR(IF(INDEX('40-15 SCALE LABEL INFO'!J$2:J$65,MATCH($A951,'40-15 SCALE LABEL INFO'!$A$2:$A$65,0))="","",INDEX('40-15 SCALE LABEL INFO'!J$2:J$65,MATCH($A951,'40-15 SCALE LABEL INFO'!$A$2:$A$65,0))),"not found"),IF(G950="not found","not found",IF(G950="","","ditto"))))</f>
        <v/>
      </c>
      <c r="H951" s="772" t="str">
        <f>IF($A951="","",IF(NOT($A951=$A950),IFERROR(IF(INDEX('40-15 SCALE LABEL INFO'!K$2:K$65,MATCH($A951,'40-15 SCALE LABEL INFO'!$A$2:$A$65,0))="","",INDEX('40-15 SCALE LABEL INFO'!K$2:K$65,MATCH($A951,'40-15 SCALE LABEL INFO'!$A$2:$A$65,0))),"not found"),IF(H950="not found","not found",IF(H950="","","ditto"))))</f>
        <v/>
      </c>
    </row>
    <row r="952" spans="1:8" x14ac:dyDescent="0.35">
      <c r="A952" s="699"/>
      <c r="B952" s="768"/>
      <c r="C952" s="768"/>
      <c r="D952" s="768"/>
      <c r="E952" s="775"/>
      <c r="F952" s="778" t="str">
        <f>IF($A952="","",IF(NOT($A952=$A951),IFERROR(IF(INDEX('40-15 SCALE LABEL INFO'!I$2:I$65,MATCH($A952,'40-15 SCALE LABEL INFO'!$A$2:$A$65,0))="","",INDEX('40-15 SCALE LABEL INFO'!I$2:I$65,MATCH($A952,'40-15 SCALE LABEL INFO'!$A$2:$A$65,0))),"not found"),IF(F951="not found","not found",IF(F951="","","ditto"))))</f>
        <v/>
      </c>
      <c r="G952" s="779" t="str">
        <f>IF($A952="","",IF(NOT($A952=$A951),IFERROR(IF(INDEX('40-15 SCALE LABEL INFO'!J$2:J$65,MATCH($A952,'40-15 SCALE LABEL INFO'!$A$2:$A$65,0))="","",INDEX('40-15 SCALE LABEL INFO'!J$2:J$65,MATCH($A952,'40-15 SCALE LABEL INFO'!$A$2:$A$65,0))),"not found"),IF(G951="not found","not found",IF(G951="","","ditto"))))</f>
        <v/>
      </c>
      <c r="H952" s="772" t="str">
        <f>IF($A952="","",IF(NOT($A952=$A951),IFERROR(IF(INDEX('40-15 SCALE LABEL INFO'!K$2:K$65,MATCH($A952,'40-15 SCALE LABEL INFO'!$A$2:$A$65,0))="","",INDEX('40-15 SCALE LABEL INFO'!K$2:K$65,MATCH($A952,'40-15 SCALE LABEL INFO'!$A$2:$A$65,0))),"not found"),IF(H951="not found","not found",IF(H951="","","ditto"))))</f>
        <v/>
      </c>
    </row>
    <row r="953" spans="1:8" x14ac:dyDescent="0.35">
      <c r="A953" s="699"/>
      <c r="B953" s="768"/>
      <c r="C953" s="768"/>
      <c r="D953" s="768"/>
      <c r="E953" s="775"/>
      <c r="F953" s="778" t="str">
        <f>IF($A953="","",IF(NOT($A953=$A952),IFERROR(IF(INDEX('40-15 SCALE LABEL INFO'!I$2:I$65,MATCH($A953,'40-15 SCALE LABEL INFO'!$A$2:$A$65,0))="","",INDEX('40-15 SCALE LABEL INFO'!I$2:I$65,MATCH($A953,'40-15 SCALE LABEL INFO'!$A$2:$A$65,0))),"not found"),IF(F952="not found","not found",IF(F952="","","ditto"))))</f>
        <v/>
      </c>
      <c r="G953" s="779" t="str">
        <f>IF($A953="","",IF(NOT($A953=$A952),IFERROR(IF(INDEX('40-15 SCALE LABEL INFO'!J$2:J$65,MATCH($A953,'40-15 SCALE LABEL INFO'!$A$2:$A$65,0))="","",INDEX('40-15 SCALE LABEL INFO'!J$2:J$65,MATCH($A953,'40-15 SCALE LABEL INFO'!$A$2:$A$65,0))),"not found"),IF(G952="not found","not found",IF(G952="","","ditto"))))</f>
        <v/>
      </c>
      <c r="H953" s="772" t="str">
        <f>IF($A953="","",IF(NOT($A953=$A952),IFERROR(IF(INDEX('40-15 SCALE LABEL INFO'!K$2:K$65,MATCH($A953,'40-15 SCALE LABEL INFO'!$A$2:$A$65,0))="","",INDEX('40-15 SCALE LABEL INFO'!K$2:K$65,MATCH($A953,'40-15 SCALE LABEL INFO'!$A$2:$A$65,0))),"not found"),IF(H952="not found","not found",IF(H952="","","ditto"))))</f>
        <v/>
      </c>
    </row>
    <row r="954" spans="1:8" x14ac:dyDescent="0.35">
      <c r="A954" s="699"/>
      <c r="B954" s="768"/>
      <c r="C954" s="768"/>
      <c r="D954" s="768"/>
      <c r="E954" s="775"/>
      <c r="F954" s="778" t="str">
        <f>IF($A954="","",IF(NOT($A954=$A953),IFERROR(IF(INDEX('40-15 SCALE LABEL INFO'!I$2:I$65,MATCH($A954,'40-15 SCALE LABEL INFO'!$A$2:$A$65,0))="","",INDEX('40-15 SCALE LABEL INFO'!I$2:I$65,MATCH($A954,'40-15 SCALE LABEL INFO'!$A$2:$A$65,0))),"not found"),IF(F953="not found","not found",IF(F953="","","ditto"))))</f>
        <v/>
      </c>
      <c r="G954" s="779" t="str">
        <f>IF($A954="","",IF(NOT($A954=$A953),IFERROR(IF(INDEX('40-15 SCALE LABEL INFO'!J$2:J$65,MATCH($A954,'40-15 SCALE LABEL INFO'!$A$2:$A$65,0))="","",INDEX('40-15 SCALE LABEL INFO'!J$2:J$65,MATCH($A954,'40-15 SCALE LABEL INFO'!$A$2:$A$65,0))),"not found"),IF(G953="not found","not found",IF(G953="","","ditto"))))</f>
        <v/>
      </c>
      <c r="H954" s="772" t="str">
        <f>IF($A954="","",IF(NOT($A954=$A953),IFERROR(IF(INDEX('40-15 SCALE LABEL INFO'!K$2:K$65,MATCH($A954,'40-15 SCALE LABEL INFO'!$A$2:$A$65,0))="","",INDEX('40-15 SCALE LABEL INFO'!K$2:K$65,MATCH($A954,'40-15 SCALE LABEL INFO'!$A$2:$A$65,0))),"not found"),IF(H953="not found","not found",IF(H953="","","ditto"))))</f>
        <v/>
      </c>
    </row>
    <row r="955" spans="1:8" x14ac:dyDescent="0.35">
      <c r="A955" s="699"/>
      <c r="B955" s="768"/>
      <c r="C955" s="768"/>
      <c r="D955" s="768"/>
      <c r="E955" s="775"/>
      <c r="F955" s="778" t="str">
        <f>IF($A955="","",IF(NOT($A955=$A954),IFERROR(IF(INDEX('40-15 SCALE LABEL INFO'!I$2:I$65,MATCH($A955,'40-15 SCALE LABEL INFO'!$A$2:$A$65,0))="","",INDEX('40-15 SCALE LABEL INFO'!I$2:I$65,MATCH($A955,'40-15 SCALE LABEL INFO'!$A$2:$A$65,0))),"not found"),IF(F954="not found","not found",IF(F954="","","ditto"))))</f>
        <v/>
      </c>
      <c r="G955" s="779" t="str">
        <f>IF($A955="","",IF(NOT($A955=$A954),IFERROR(IF(INDEX('40-15 SCALE LABEL INFO'!J$2:J$65,MATCH($A955,'40-15 SCALE LABEL INFO'!$A$2:$A$65,0))="","",INDEX('40-15 SCALE LABEL INFO'!J$2:J$65,MATCH($A955,'40-15 SCALE LABEL INFO'!$A$2:$A$65,0))),"not found"),IF(G954="not found","not found",IF(G954="","","ditto"))))</f>
        <v/>
      </c>
      <c r="H955" s="772" t="str">
        <f>IF($A955="","",IF(NOT($A955=$A954),IFERROR(IF(INDEX('40-15 SCALE LABEL INFO'!K$2:K$65,MATCH($A955,'40-15 SCALE LABEL INFO'!$A$2:$A$65,0))="","",INDEX('40-15 SCALE LABEL INFO'!K$2:K$65,MATCH($A955,'40-15 SCALE LABEL INFO'!$A$2:$A$65,0))),"not found"),IF(H954="not found","not found",IF(H954="","","ditto"))))</f>
        <v/>
      </c>
    </row>
    <row r="956" spans="1:8" x14ac:dyDescent="0.35">
      <c r="A956" s="699"/>
      <c r="B956" s="768"/>
      <c r="C956" s="768"/>
      <c r="D956" s="768"/>
      <c r="E956" s="775"/>
      <c r="F956" s="778" t="str">
        <f>IF($A956="","",IF(NOT($A956=$A955),IFERROR(IF(INDEX('40-15 SCALE LABEL INFO'!I$2:I$65,MATCH($A956,'40-15 SCALE LABEL INFO'!$A$2:$A$65,0))="","",INDEX('40-15 SCALE LABEL INFO'!I$2:I$65,MATCH($A956,'40-15 SCALE LABEL INFO'!$A$2:$A$65,0))),"not found"),IF(F955="not found","not found",IF(F955="","","ditto"))))</f>
        <v/>
      </c>
      <c r="G956" s="779" t="str">
        <f>IF($A956="","",IF(NOT($A956=$A955),IFERROR(IF(INDEX('40-15 SCALE LABEL INFO'!J$2:J$65,MATCH($A956,'40-15 SCALE LABEL INFO'!$A$2:$A$65,0))="","",INDEX('40-15 SCALE LABEL INFO'!J$2:J$65,MATCH($A956,'40-15 SCALE LABEL INFO'!$A$2:$A$65,0))),"not found"),IF(G955="not found","not found",IF(G955="","","ditto"))))</f>
        <v/>
      </c>
      <c r="H956" s="772" t="str">
        <f>IF($A956="","",IF(NOT($A956=$A955),IFERROR(IF(INDEX('40-15 SCALE LABEL INFO'!K$2:K$65,MATCH($A956,'40-15 SCALE LABEL INFO'!$A$2:$A$65,0))="","",INDEX('40-15 SCALE LABEL INFO'!K$2:K$65,MATCH($A956,'40-15 SCALE LABEL INFO'!$A$2:$A$65,0))),"not found"),IF(H955="not found","not found",IF(H955="","","ditto"))))</f>
        <v/>
      </c>
    </row>
    <row r="957" spans="1:8" x14ac:dyDescent="0.35">
      <c r="A957" s="699"/>
      <c r="B957" s="768"/>
      <c r="C957" s="768"/>
      <c r="D957" s="768"/>
      <c r="E957" s="775"/>
      <c r="F957" s="778" t="str">
        <f>IF($A957="","",IF(NOT($A957=$A956),IFERROR(IF(INDEX('40-15 SCALE LABEL INFO'!I$2:I$65,MATCH($A957,'40-15 SCALE LABEL INFO'!$A$2:$A$65,0))="","",INDEX('40-15 SCALE LABEL INFO'!I$2:I$65,MATCH($A957,'40-15 SCALE LABEL INFO'!$A$2:$A$65,0))),"not found"),IF(F956="not found","not found",IF(F956="","","ditto"))))</f>
        <v/>
      </c>
      <c r="G957" s="779" t="str">
        <f>IF($A957="","",IF(NOT($A957=$A956),IFERROR(IF(INDEX('40-15 SCALE LABEL INFO'!J$2:J$65,MATCH($A957,'40-15 SCALE LABEL INFO'!$A$2:$A$65,0))="","",INDEX('40-15 SCALE LABEL INFO'!J$2:J$65,MATCH($A957,'40-15 SCALE LABEL INFO'!$A$2:$A$65,0))),"not found"),IF(G956="not found","not found",IF(G956="","","ditto"))))</f>
        <v/>
      </c>
      <c r="H957" s="772" t="str">
        <f>IF($A957="","",IF(NOT($A957=$A956),IFERROR(IF(INDEX('40-15 SCALE LABEL INFO'!K$2:K$65,MATCH($A957,'40-15 SCALE LABEL INFO'!$A$2:$A$65,0))="","",INDEX('40-15 SCALE LABEL INFO'!K$2:K$65,MATCH($A957,'40-15 SCALE LABEL INFO'!$A$2:$A$65,0))),"not found"),IF(H956="not found","not found",IF(H956="","","ditto"))))</f>
        <v/>
      </c>
    </row>
    <row r="958" spans="1:8" x14ac:dyDescent="0.35">
      <c r="A958" s="699"/>
      <c r="B958" s="768"/>
      <c r="C958" s="768"/>
      <c r="D958" s="768"/>
      <c r="E958" s="775"/>
      <c r="F958" s="778" t="str">
        <f>IF($A958="","",IF(NOT($A958=$A957),IFERROR(IF(INDEX('40-15 SCALE LABEL INFO'!I$2:I$65,MATCH($A958,'40-15 SCALE LABEL INFO'!$A$2:$A$65,0))="","",INDEX('40-15 SCALE LABEL INFO'!I$2:I$65,MATCH($A958,'40-15 SCALE LABEL INFO'!$A$2:$A$65,0))),"not found"),IF(F957="not found","not found",IF(F957="","","ditto"))))</f>
        <v/>
      </c>
      <c r="G958" s="779" t="str">
        <f>IF($A958="","",IF(NOT($A958=$A957),IFERROR(IF(INDEX('40-15 SCALE LABEL INFO'!J$2:J$65,MATCH($A958,'40-15 SCALE LABEL INFO'!$A$2:$A$65,0))="","",INDEX('40-15 SCALE LABEL INFO'!J$2:J$65,MATCH($A958,'40-15 SCALE LABEL INFO'!$A$2:$A$65,0))),"not found"),IF(G957="not found","not found",IF(G957="","","ditto"))))</f>
        <v/>
      </c>
      <c r="H958" s="772" t="str">
        <f>IF($A958="","",IF(NOT($A958=$A957),IFERROR(IF(INDEX('40-15 SCALE LABEL INFO'!K$2:K$65,MATCH($A958,'40-15 SCALE LABEL INFO'!$A$2:$A$65,0))="","",INDEX('40-15 SCALE LABEL INFO'!K$2:K$65,MATCH($A958,'40-15 SCALE LABEL INFO'!$A$2:$A$65,0))),"not found"),IF(H957="not found","not found",IF(H957="","","ditto"))))</f>
        <v/>
      </c>
    </row>
    <row r="959" spans="1:8" x14ac:dyDescent="0.35">
      <c r="A959" s="699"/>
      <c r="B959" s="768"/>
      <c r="C959" s="768"/>
      <c r="D959" s="768"/>
      <c r="E959" s="775"/>
      <c r="F959" s="778" t="str">
        <f>IF($A959="","",IF(NOT($A959=$A958),IFERROR(IF(INDEX('40-15 SCALE LABEL INFO'!I$2:I$65,MATCH($A959,'40-15 SCALE LABEL INFO'!$A$2:$A$65,0))="","",INDEX('40-15 SCALE LABEL INFO'!I$2:I$65,MATCH($A959,'40-15 SCALE LABEL INFO'!$A$2:$A$65,0))),"not found"),IF(F958="not found","not found",IF(F958="","","ditto"))))</f>
        <v/>
      </c>
      <c r="G959" s="779" t="str">
        <f>IF($A959="","",IF(NOT($A959=$A958),IFERROR(IF(INDEX('40-15 SCALE LABEL INFO'!J$2:J$65,MATCH($A959,'40-15 SCALE LABEL INFO'!$A$2:$A$65,0))="","",INDEX('40-15 SCALE LABEL INFO'!J$2:J$65,MATCH($A959,'40-15 SCALE LABEL INFO'!$A$2:$A$65,0))),"not found"),IF(G958="not found","not found",IF(G958="","","ditto"))))</f>
        <v/>
      </c>
      <c r="H959" s="772" t="str">
        <f>IF($A959="","",IF(NOT($A959=$A958),IFERROR(IF(INDEX('40-15 SCALE LABEL INFO'!K$2:K$65,MATCH($A959,'40-15 SCALE LABEL INFO'!$A$2:$A$65,0))="","",INDEX('40-15 SCALE LABEL INFO'!K$2:K$65,MATCH($A959,'40-15 SCALE LABEL INFO'!$A$2:$A$65,0))),"not found"),IF(H958="not found","not found",IF(H958="","","ditto"))))</f>
        <v/>
      </c>
    </row>
    <row r="960" spans="1:8" x14ac:dyDescent="0.35">
      <c r="A960" s="699"/>
      <c r="B960" s="768"/>
      <c r="C960" s="768"/>
      <c r="D960" s="768"/>
      <c r="E960" s="775"/>
      <c r="F960" s="778" t="str">
        <f>IF($A960="","",IF(NOT($A960=$A959),IFERROR(IF(INDEX('40-15 SCALE LABEL INFO'!I$2:I$65,MATCH($A960,'40-15 SCALE LABEL INFO'!$A$2:$A$65,0))="","",INDEX('40-15 SCALE LABEL INFO'!I$2:I$65,MATCH($A960,'40-15 SCALE LABEL INFO'!$A$2:$A$65,0))),"not found"),IF(F959="not found","not found",IF(F959="","","ditto"))))</f>
        <v/>
      </c>
      <c r="G960" s="779" t="str">
        <f>IF($A960="","",IF(NOT($A960=$A959),IFERROR(IF(INDEX('40-15 SCALE LABEL INFO'!J$2:J$65,MATCH($A960,'40-15 SCALE LABEL INFO'!$A$2:$A$65,0))="","",INDEX('40-15 SCALE LABEL INFO'!J$2:J$65,MATCH($A960,'40-15 SCALE LABEL INFO'!$A$2:$A$65,0))),"not found"),IF(G959="not found","not found",IF(G959="","","ditto"))))</f>
        <v/>
      </c>
      <c r="H960" s="772" t="str">
        <f>IF($A960="","",IF(NOT($A960=$A959),IFERROR(IF(INDEX('40-15 SCALE LABEL INFO'!K$2:K$65,MATCH($A960,'40-15 SCALE LABEL INFO'!$A$2:$A$65,0))="","",INDEX('40-15 SCALE LABEL INFO'!K$2:K$65,MATCH($A960,'40-15 SCALE LABEL INFO'!$A$2:$A$65,0))),"not found"),IF(H959="not found","not found",IF(H959="","","ditto"))))</f>
        <v/>
      </c>
    </row>
    <row r="961" spans="1:8" x14ac:dyDescent="0.35">
      <c r="A961" s="699"/>
      <c r="B961" s="768"/>
      <c r="C961" s="768"/>
      <c r="D961" s="768"/>
      <c r="E961" s="775"/>
      <c r="F961" s="778" t="str">
        <f>IF($A961="","",IF(NOT($A961=$A960),IFERROR(IF(INDEX('40-15 SCALE LABEL INFO'!I$2:I$65,MATCH($A961,'40-15 SCALE LABEL INFO'!$A$2:$A$65,0))="","",INDEX('40-15 SCALE LABEL INFO'!I$2:I$65,MATCH($A961,'40-15 SCALE LABEL INFO'!$A$2:$A$65,0))),"not found"),IF(F960="not found","not found",IF(F960="","","ditto"))))</f>
        <v/>
      </c>
      <c r="G961" s="779" t="str">
        <f>IF($A961="","",IF(NOT($A961=$A960),IFERROR(IF(INDEX('40-15 SCALE LABEL INFO'!J$2:J$65,MATCH($A961,'40-15 SCALE LABEL INFO'!$A$2:$A$65,0))="","",INDEX('40-15 SCALE LABEL INFO'!J$2:J$65,MATCH($A961,'40-15 SCALE LABEL INFO'!$A$2:$A$65,0))),"not found"),IF(G960="not found","not found",IF(G960="","","ditto"))))</f>
        <v/>
      </c>
      <c r="H961" s="772" t="str">
        <f>IF($A961="","",IF(NOT($A961=$A960),IFERROR(IF(INDEX('40-15 SCALE LABEL INFO'!K$2:K$65,MATCH($A961,'40-15 SCALE LABEL INFO'!$A$2:$A$65,0))="","",INDEX('40-15 SCALE LABEL INFO'!K$2:K$65,MATCH($A961,'40-15 SCALE LABEL INFO'!$A$2:$A$65,0))),"not found"),IF(H960="not found","not found",IF(H960="","","ditto"))))</f>
        <v/>
      </c>
    </row>
    <row r="962" spans="1:8" x14ac:dyDescent="0.35">
      <c r="A962" s="699"/>
      <c r="B962" s="768"/>
      <c r="C962" s="768"/>
      <c r="D962" s="768"/>
      <c r="E962" s="775"/>
      <c r="F962" s="778" t="str">
        <f>IF($A962="","",IF(NOT($A962=$A961),IFERROR(IF(INDEX('40-15 SCALE LABEL INFO'!I$2:I$65,MATCH($A962,'40-15 SCALE LABEL INFO'!$A$2:$A$65,0))="","",INDEX('40-15 SCALE LABEL INFO'!I$2:I$65,MATCH($A962,'40-15 SCALE LABEL INFO'!$A$2:$A$65,0))),"not found"),IF(F961="not found","not found",IF(F961="","","ditto"))))</f>
        <v/>
      </c>
      <c r="G962" s="779" t="str">
        <f>IF($A962="","",IF(NOT($A962=$A961),IFERROR(IF(INDEX('40-15 SCALE LABEL INFO'!J$2:J$65,MATCH($A962,'40-15 SCALE LABEL INFO'!$A$2:$A$65,0))="","",INDEX('40-15 SCALE LABEL INFO'!J$2:J$65,MATCH($A962,'40-15 SCALE LABEL INFO'!$A$2:$A$65,0))),"not found"),IF(G961="not found","not found",IF(G961="","","ditto"))))</f>
        <v/>
      </c>
      <c r="H962" s="772" t="str">
        <f>IF($A962="","",IF(NOT($A962=$A961),IFERROR(IF(INDEX('40-15 SCALE LABEL INFO'!K$2:K$65,MATCH($A962,'40-15 SCALE LABEL INFO'!$A$2:$A$65,0))="","",INDEX('40-15 SCALE LABEL INFO'!K$2:K$65,MATCH($A962,'40-15 SCALE LABEL INFO'!$A$2:$A$65,0))),"not found"),IF(H961="not found","not found",IF(H961="","","ditto"))))</f>
        <v/>
      </c>
    </row>
    <row r="963" spans="1:8" x14ac:dyDescent="0.35">
      <c r="A963" s="699"/>
      <c r="B963" s="768"/>
      <c r="C963" s="768"/>
      <c r="D963" s="768"/>
      <c r="E963" s="775"/>
      <c r="F963" s="778" t="str">
        <f>IF($A963="","",IF(NOT($A963=$A962),IFERROR(IF(INDEX('40-15 SCALE LABEL INFO'!I$2:I$65,MATCH($A963,'40-15 SCALE LABEL INFO'!$A$2:$A$65,0))="","",INDEX('40-15 SCALE LABEL INFO'!I$2:I$65,MATCH($A963,'40-15 SCALE LABEL INFO'!$A$2:$A$65,0))),"not found"),IF(F962="not found","not found",IF(F962="","","ditto"))))</f>
        <v/>
      </c>
      <c r="G963" s="779" t="str">
        <f>IF($A963="","",IF(NOT($A963=$A962),IFERROR(IF(INDEX('40-15 SCALE LABEL INFO'!J$2:J$65,MATCH($A963,'40-15 SCALE LABEL INFO'!$A$2:$A$65,0))="","",INDEX('40-15 SCALE LABEL INFO'!J$2:J$65,MATCH($A963,'40-15 SCALE LABEL INFO'!$A$2:$A$65,0))),"not found"),IF(G962="not found","not found",IF(G962="","","ditto"))))</f>
        <v/>
      </c>
      <c r="H963" s="772" t="str">
        <f>IF($A963="","",IF(NOT($A963=$A962),IFERROR(IF(INDEX('40-15 SCALE LABEL INFO'!K$2:K$65,MATCH($A963,'40-15 SCALE LABEL INFO'!$A$2:$A$65,0))="","",INDEX('40-15 SCALE LABEL INFO'!K$2:K$65,MATCH($A963,'40-15 SCALE LABEL INFO'!$A$2:$A$65,0))),"not found"),IF(H962="not found","not found",IF(H962="","","ditto"))))</f>
        <v/>
      </c>
    </row>
    <row r="964" spans="1:8" x14ac:dyDescent="0.35">
      <c r="A964" s="699"/>
      <c r="B964" s="768"/>
      <c r="C964" s="768"/>
      <c r="D964" s="768"/>
      <c r="E964" s="775"/>
      <c r="F964" s="778" t="str">
        <f>IF($A964="","",IF(NOT($A964=$A963),IFERROR(IF(INDEX('40-15 SCALE LABEL INFO'!I$2:I$65,MATCH($A964,'40-15 SCALE LABEL INFO'!$A$2:$A$65,0))="","",INDEX('40-15 SCALE LABEL INFO'!I$2:I$65,MATCH($A964,'40-15 SCALE LABEL INFO'!$A$2:$A$65,0))),"not found"),IF(F963="not found","not found",IF(F963="","","ditto"))))</f>
        <v/>
      </c>
      <c r="G964" s="779" t="str">
        <f>IF($A964="","",IF(NOT($A964=$A963),IFERROR(IF(INDEX('40-15 SCALE LABEL INFO'!J$2:J$65,MATCH($A964,'40-15 SCALE LABEL INFO'!$A$2:$A$65,0))="","",INDEX('40-15 SCALE LABEL INFO'!J$2:J$65,MATCH($A964,'40-15 SCALE LABEL INFO'!$A$2:$A$65,0))),"not found"),IF(G963="not found","not found",IF(G963="","","ditto"))))</f>
        <v/>
      </c>
      <c r="H964" s="772" t="str">
        <f>IF($A964="","",IF(NOT($A964=$A963),IFERROR(IF(INDEX('40-15 SCALE LABEL INFO'!K$2:K$65,MATCH($A964,'40-15 SCALE LABEL INFO'!$A$2:$A$65,0))="","",INDEX('40-15 SCALE LABEL INFO'!K$2:K$65,MATCH($A964,'40-15 SCALE LABEL INFO'!$A$2:$A$65,0))),"not found"),IF(H963="not found","not found",IF(H963="","","ditto"))))</f>
        <v/>
      </c>
    </row>
    <row r="965" spans="1:8" x14ac:dyDescent="0.35">
      <c r="A965" s="699"/>
      <c r="B965" s="768"/>
      <c r="C965" s="768"/>
      <c r="D965" s="768"/>
      <c r="E965" s="775"/>
      <c r="F965" s="778" t="str">
        <f>IF($A965="","",IF(NOT($A965=$A964),IFERROR(IF(INDEX('40-15 SCALE LABEL INFO'!I$2:I$65,MATCH($A965,'40-15 SCALE LABEL INFO'!$A$2:$A$65,0))="","",INDEX('40-15 SCALE LABEL INFO'!I$2:I$65,MATCH($A965,'40-15 SCALE LABEL INFO'!$A$2:$A$65,0))),"not found"),IF(F964="not found","not found",IF(F964="","","ditto"))))</f>
        <v/>
      </c>
      <c r="G965" s="779" t="str">
        <f>IF($A965="","",IF(NOT($A965=$A964),IFERROR(IF(INDEX('40-15 SCALE LABEL INFO'!J$2:J$65,MATCH($A965,'40-15 SCALE LABEL INFO'!$A$2:$A$65,0))="","",INDEX('40-15 SCALE LABEL INFO'!J$2:J$65,MATCH($A965,'40-15 SCALE LABEL INFO'!$A$2:$A$65,0))),"not found"),IF(G964="not found","not found",IF(G964="","","ditto"))))</f>
        <v/>
      </c>
      <c r="H965" s="772" t="str">
        <f>IF($A965="","",IF(NOT($A965=$A964),IFERROR(IF(INDEX('40-15 SCALE LABEL INFO'!K$2:K$65,MATCH($A965,'40-15 SCALE LABEL INFO'!$A$2:$A$65,0))="","",INDEX('40-15 SCALE LABEL INFO'!K$2:K$65,MATCH($A965,'40-15 SCALE LABEL INFO'!$A$2:$A$65,0))),"not found"),IF(H964="not found","not found",IF(H964="","","ditto"))))</f>
        <v/>
      </c>
    </row>
    <row r="966" spans="1:8" x14ac:dyDescent="0.35">
      <c r="A966" s="699"/>
      <c r="B966" s="768"/>
      <c r="C966" s="768"/>
      <c r="D966" s="768"/>
      <c r="E966" s="775"/>
      <c r="F966" s="778" t="str">
        <f>IF($A966="","",IF(NOT($A966=$A965),IFERROR(IF(INDEX('40-15 SCALE LABEL INFO'!I$2:I$65,MATCH($A966,'40-15 SCALE LABEL INFO'!$A$2:$A$65,0))="","",INDEX('40-15 SCALE LABEL INFO'!I$2:I$65,MATCH($A966,'40-15 SCALE LABEL INFO'!$A$2:$A$65,0))),"not found"),IF(F965="not found","not found",IF(F965="","","ditto"))))</f>
        <v/>
      </c>
      <c r="G966" s="779" t="str">
        <f>IF($A966="","",IF(NOT($A966=$A965),IFERROR(IF(INDEX('40-15 SCALE LABEL INFO'!J$2:J$65,MATCH($A966,'40-15 SCALE LABEL INFO'!$A$2:$A$65,0))="","",INDEX('40-15 SCALE LABEL INFO'!J$2:J$65,MATCH($A966,'40-15 SCALE LABEL INFO'!$A$2:$A$65,0))),"not found"),IF(G965="not found","not found",IF(G965="","","ditto"))))</f>
        <v/>
      </c>
      <c r="H966" s="772" t="str">
        <f>IF($A966="","",IF(NOT($A966=$A965),IFERROR(IF(INDEX('40-15 SCALE LABEL INFO'!K$2:K$65,MATCH($A966,'40-15 SCALE LABEL INFO'!$A$2:$A$65,0))="","",INDEX('40-15 SCALE LABEL INFO'!K$2:K$65,MATCH($A966,'40-15 SCALE LABEL INFO'!$A$2:$A$65,0))),"not found"),IF(H965="not found","not found",IF(H965="","","ditto"))))</f>
        <v/>
      </c>
    </row>
    <row r="967" spans="1:8" x14ac:dyDescent="0.35">
      <c r="A967" s="699"/>
      <c r="B967" s="768"/>
      <c r="C967" s="768"/>
      <c r="D967" s="768"/>
      <c r="E967" s="775"/>
      <c r="F967" s="778" t="str">
        <f>IF($A967="","",IF(NOT($A967=$A966),IFERROR(IF(INDEX('40-15 SCALE LABEL INFO'!I$2:I$65,MATCH($A967,'40-15 SCALE LABEL INFO'!$A$2:$A$65,0))="","",INDEX('40-15 SCALE LABEL INFO'!I$2:I$65,MATCH($A967,'40-15 SCALE LABEL INFO'!$A$2:$A$65,0))),"not found"),IF(F966="not found","not found",IF(F966="","","ditto"))))</f>
        <v/>
      </c>
      <c r="G967" s="779" t="str">
        <f>IF($A967="","",IF(NOT($A967=$A966),IFERROR(IF(INDEX('40-15 SCALE LABEL INFO'!J$2:J$65,MATCH($A967,'40-15 SCALE LABEL INFO'!$A$2:$A$65,0))="","",INDEX('40-15 SCALE LABEL INFO'!J$2:J$65,MATCH($A967,'40-15 SCALE LABEL INFO'!$A$2:$A$65,0))),"not found"),IF(G966="not found","not found",IF(G966="","","ditto"))))</f>
        <v/>
      </c>
      <c r="H967" s="772" t="str">
        <f>IF($A967="","",IF(NOT($A967=$A966),IFERROR(IF(INDEX('40-15 SCALE LABEL INFO'!K$2:K$65,MATCH($A967,'40-15 SCALE LABEL INFO'!$A$2:$A$65,0))="","",INDEX('40-15 SCALE LABEL INFO'!K$2:K$65,MATCH($A967,'40-15 SCALE LABEL INFO'!$A$2:$A$65,0))),"not found"),IF(H966="not found","not found",IF(H966="","","ditto"))))</f>
        <v/>
      </c>
    </row>
    <row r="968" spans="1:8" x14ac:dyDescent="0.35">
      <c r="A968" s="699"/>
      <c r="B968" s="768"/>
      <c r="C968" s="768"/>
      <c r="D968" s="768"/>
      <c r="E968" s="775"/>
      <c r="F968" s="778" t="str">
        <f>IF($A968="","",IF(NOT($A968=$A967),IFERROR(IF(INDEX('40-15 SCALE LABEL INFO'!I$2:I$65,MATCH($A968,'40-15 SCALE LABEL INFO'!$A$2:$A$65,0))="","",INDEX('40-15 SCALE LABEL INFO'!I$2:I$65,MATCH($A968,'40-15 SCALE LABEL INFO'!$A$2:$A$65,0))),"not found"),IF(F967="not found","not found",IF(F967="","","ditto"))))</f>
        <v/>
      </c>
      <c r="G968" s="779" t="str">
        <f>IF($A968="","",IF(NOT($A968=$A967),IFERROR(IF(INDEX('40-15 SCALE LABEL INFO'!J$2:J$65,MATCH($A968,'40-15 SCALE LABEL INFO'!$A$2:$A$65,0))="","",INDEX('40-15 SCALE LABEL INFO'!J$2:J$65,MATCH($A968,'40-15 SCALE LABEL INFO'!$A$2:$A$65,0))),"not found"),IF(G967="not found","not found",IF(G967="","","ditto"))))</f>
        <v/>
      </c>
      <c r="H968" s="772" t="str">
        <f>IF($A968="","",IF(NOT($A968=$A967),IFERROR(IF(INDEX('40-15 SCALE LABEL INFO'!K$2:K$65,MATCH($A968,'40-15 SCALE LABEL INFO'!$A$2:$A$65,0))="","",INDEX('40-15 SCALE LABEL INFO'!K$2:K$65,MATCH($A968,'40-15 SCALE LABEL INFO'!$A$2:$A$65,0))),"not found"),IF(H967="not found","not found",IF(H967="","","ditto"))))</f>
        <v/>
      </c>
    </row>
    <row r="969" spans="1:8" x14ac:dyDescent="0.35">
      <c r="A969" s="699"/>
      <c r="B969" s="768"/>
      <c r="C969" s="768"/>
      <c r="D969" s="768"/>
      <c r="E969" s="775"/>
      <c r="F969" s="778" t="str">
        <f>IF($A969="","",IF(NOT($A969=$A968),IFERROR(IF(INDEX('40-15 SCALE LABEL INFO'!I$2:I$65,MATCH($A969,'40-15 SCALE LABEL INFO'!$A$2:$A$65,0))="","",INDEX('40-15 SCALE LABEL INFO'!I$2:I$65,MATCH($A969,'40-15 SCALE LABEL INFO'!$A$2:$A$65,0))),"not found"),IF(F968="not found","not found",IF(F968="","","ditto"))))</f>
        <v/>
      </c>
      <c r="G969" s="779" t="str">
        <f>IF($A969="","",IF(NOT($A969=$A968),IFERROR(IF(INDEX('40-15 SCALE LABEL INFO'!J$2:J$65,MATCH($A969,'40-15 SCALE LABEL INFO'!$A$2:$A$65,0))="","",INDEX('40-15 SCALE LABEL INFO'!J$2:J$65,MATCH($A969,'40-15 SCALE LABEL INFO'!$A$2:$A$65,0))),"not found"),IF(G968="not found","not found",IF(G968="","","ditto"))))</f>
        <v/>
      </c>
      <c r="H969" s="772" t="str">
        <f>IF($A969="","",IF(NOT($A969=$A968),IFERROR(IF(INDEX('40-15 SCALE LABEL INFO'!K$2:K$65,MATCH($A969,'40-15 SCALE LABEL INFO'!$A$2:$A$65,0))="","",INDEX('40-15 SCALE LABEL INFO'!K$2:K$65,MATCH($A969,'40-15 SCALE LABEL INFO'!$A$2:$A$65,0))),"not found"),IF(H968="not found","not found",IF(H968="","","ditto"))))</f>
        <v/>
      </c>
    </row>
    <row r="970" spans="1:8" x14ac:dyDescent="0.35">
      <c r="A970" s="699"/>
      <c r="B970" s="768"/>
      <c r="C970" s="768"/>
      <c r="D970" s="768"/>
      <c r="E970" s="775"/>
      <c r="F970" s="778" t="str">
        <f>IF($A970="","",IF(NOT($A970=$A969),IFERROR(IF(INDEX('40-15 SCALE LABEL INFO'!I$2:I$65,MATCH($A970,'40-15 SCALE LABEL INFO'!$A$2:$A$65,0))="","",INDEX('40-15 SCALE LABEL INFO'!I$2:I$65,MATCH($A970,'40-15 SCALE LABEL INFO'!$A$2:$A$65,0))),"not found"),IF(F969="not found","not found",IF(F969="","","ditto"))))</f>
        <v/>
      </c>
      <c r="G970" s="779" t="str">
        <f>IF($A970="","",IF(NOT($A970=$A969),IFERROR(IF(INDEX('40-15 SCALE LABEL INFO'!J$2:J$65,MATCH($A970,'40-15 SCALE LABEL INFO'!$A$2:$A$65,0))="","",INDEX('40-15 SCALE LABEL INFO'!J$2:J$65,MATCH($A970,'40-15 SCALE LABEL INFO'!$A$2:$A$65,0))),"not found"),IF(G969="not found","not found",IF(G969="","","ditto"))))</f>
        <v/>
      </c>
      <c r="H970" s="772" t="str">
        <f>IF($A970="","",IF(NOT($A970=$A969),IFERROR(IF(INDEX('40-15 SCALE LABEL INFO'!K$2:K$65,MATCH($A970,'40-15 SCALE LABEL INFO'!$A$2:$A$65,0))="","",INDEX('40-15 SCALE LABEL INFO'!K$2:K$65,MATCH($A970,'40-15 SCALE LABEL INFO'!$A$2:$A$65,0))),"not found"),IF(H969="not found","not found",IF(H969="","","ditto"))))</f>
        <v/>
      </c>
    </row>
    <row r="971" spans="1:8" x14ac:dyDescent="0.35">
      <c r="A971" s="699"/>
      <c r="B971" s="768"/>
      <c r="C971" s="768"/>
      <c r="D971" s="768"/>
      <c r="E971" s="775"/>
      <c r="F971" s="778" t="str">
        <f>IF($A971="","",IF(NOT($A971=$A970),IFERROR(IF(INDEX('40-15 SCALE LABEL INFO'!I$2:I$65,MATCH($A971,'40-15 SCALE LABEL INFO'!$A$2:$A$65,0))="","",INDEX('40-15 SCALE LABEL INFO'!I$2:I$65,MATCH($A971,'40-15 SCALE LABEL INFO'!$A$2:$A$65,0))),"not found"),IF(F970="not found","not found",IF(F970="","","ditto"))))</f>
        <v/>
      </c>
      <c r="G971" s="779" t="str">
        <f>IF($A971="","",IF(NOT($A971=$A970),IFERROR(IF(INDEX('40-15 SCALE LABEL INFO'!J$2:J$65,MATCH($A971,'40-15 SCALE LABEL INFO'!$A$2:$A$65,0))="","",INDEX('40-15 SCALE LABEL INFO'!J$2:J$65,MATCH($A971,'40-15 SCALE LABEL INFO'!$A$2:$A$65,0))),"not found"),IF(G970="not found","not found",IF(G970="","","ditto"))))</f>
        <v/>
      </c>
      <c r="H971" s="772" t="str">
        <f>IF($A971="","",IF(NOT($A971=$A970),IFERROR(IF(INDEX('40-15 SCALE LABEL INFO'!K$2:K$65,MATCH($A971,'40-15 SCALE LABEL INFO'!$A$2:$A$65,0))="","",INDEX('40-15 SCALE LABEL INFO'!K$2:K$65,MATCH($A971,'40-15 SCALE LABEL INFO'!$A$2:$A$65,0))),"not found"),IF(H970="not found","not found",IF(H970="","","ditto"))))</f>
        <v/>
      </c>
    </row>
    <row r="972" spans="1:8" x14ac:dyDescent="0.35">
      <c r="A972" s="699"/>
      <c r="B972" s="768"/>
      <c r="C972" s="768"/>
      <c r="D972" s="768"/>
      <c r="E972" s="775"/>
      <c r="F972" s="778" t="str">
        <f>IF($A972="","",IF(NOT($A972=$A971),IFERROR(IF(INDEX('40-15 SCALE LABEL INFO'!I$2:I$65,MATCH($A972,'40-15 SCALE LABEL INFO'!$A$2:$A$65,0))="","",INDEX('40-15 SCALE LABEL INFO'!I$2:I$65,MATCH($A972,'40-15 SCALE LABEL INFO'!$A$2:$A$65,0))),"not found"),IF(F971="not found","not found",IF(F971="","","ditto"))))</f>
        <v/>
      </c>
      <c r="G972" s="779" t="str">
        <f>IF($A972="","",IF(NOT($A972=$A971),IFERROR(IF(INDEX('40-15 SCALE LABEL INFO'!J$2:J$65,MATCH($A972,'40-15 SCALE LABEL INFO'!$A$2:$A$65,0))="","",INDEX('40-15 SCALE LABEL INFO'!J$2:J$65,MATCH($A972,'40-15 SCALE LABEL INFO'!$A$2:$A$65,0))),"not found"),IF(G971="not found","not found",IF(G971="","","ditto"))))</f>
        <v/>
      </c>
      <c r="H972" s="772" t="str">
        <f>IF($A972="","",IF(NOT($A972=$A971),IFERROR(IF(INDEX('40-15 SCALE LABEL INFO'!K$2:K$65,MATCH($A972,'40-15 SCALE LABEL INFO'!$A$2:$A$65,0))="","",INDEX('40-15 SCALE LABEL INFO'!K$2:K$65,MATCH($A972,'40-15 SCALE LABEL INFO'!$A$2:$A$65,0))),"not found"),IF(H971="not found","not found",IF(H971="","","ditto"))))</f>
        <v/>
      </c>
    </row>
    <row r="973" spans="1:8" x14ac:dyDescent="0.35">
      <c r="A973" s="699"/>
      <c r="B973" s="768"/>
      <c r="C973" s="768"/>
      <c r="D973" s="768"/>
      <c r="E973" s="775"/>
      <c r="F973" s="778" t="str">
        <f>IF($A973="","",IF(NOT($A973=$A972),IFERROR(IF(INDEX('40-15 SCALE LABEL INFO'!I$2:I$65,MATCH($A973,'40-15 SCALE LABEL INFO'!$A$2:$A$65,0))="","",INDEX('40-15 SCALE LABEL INFO'!I$2:I$65,MATCH($A973,'40-15 SCALE LABEL INFO'!$A$2:$A$65,0))),"not found"),IF(F972="not found","not found",IF(F972="","","ditto"))))</f>
        <v/>
      </c>
      <c r="G973" s="779" t="str">
        <f>IF($A973="","",IF(NOT($A973=$A972),IFERROR(IF(INDEX('40-15 SCALE LABEL INFO'!J$2:J$65,MATCH($A973,'40-15 SCALE LABEL INFO'!$A$2:$A$65,0))="","",INDEX('40-15 SCALE LABEL INFO'!J$2:J$65,MATCH($A973,'40-15 SCALE LABEL INFO'!$A$2:$A$65,0))),"not found"),IF(G972="not found","not found",IF(G972="","","ditto"))))</f>
        <v/>
      </c>
      <c r="H973" s="772" t="str">
        <f>IF($A973="","",IF(NOT($A973=$A972),IFERROR(IF(INDEX('40-15 SCALE LABEL INFO'!K$2:K$65,MATCH($A973,'40-15 SCALE LABEL INFO'!$A$2:$A$65,0))="","",INDEX('40-15 SCALE LABEL INFO'!K$2:K$65,MATCH($A973,'40-15 SCALE LABEL INFO'!$A$2:$A$65,0))),"not found"),IF(H972="not found","not found",IF(H972="","","ditto"))))</f>
        <v/>
      </c>
    </row>
    <row r="974" spans="1:8" x14ac:dyDescent="0.35">
      <c r="A974" s="699"/>
      <c r="B974" s="768"/>
      <c r="C974" s="768"/>
      <c r="D974" s="768"/>
      <c r="E974" s="775"/>
      <c r="F974" s="778" t="str">
        <f>IF($A974="","",IF(NOT($A974=$A973),IFERROR(IF(INDEX('40-15 SCALE LABEL INFO'!I$2:I$65,MATCH($A974,'40-15 SCALE LABEL INFO'!$A$2:$A$65,0))="","",INDEX('40-15 SCALE LABEL INFO'!I$2:I$65,MATCH($A974,'40-15 SCALE LABEL INFO'!$A$2:$A$65,0))),"not found"),IF(F973="not found","not found",IF(F973="","","ditto"))))</f>
        <v/>
      </c>
      <c r="G974" s="779" t="str">
        <f>IF($A974="","",IF(NOT($A974=$A973),IFERROR(IF(INDEX('40-15 SCALE LABEL INFO'!J$2:J$65,MATCH($A974,'40-15 SCALE LABEL INFO'!$A$2:$A$65,0))="","",INDEX('40-15 SCALE LABEL INFO'!J$2:J$65,MATCH($A974,'40-15 SCALE LABEL INFO'!$A$2:$A$65,0))),"not found"),IF(G973="not found","not found",IF(G973="","","ditto"))))</f>
        <v/>
      </c>
      <c r="H974" s="772" t="str">
        <f>IF($A974="","",IF(NOT($A974=$A973),IFERROR(IF(INDEX('40-15 SCALE LABEL INFO'!K$2:K$65,MATCH($A974,'40-15 SCALE LABEL INFO'!$A$2:$A$65,0))="","",INDEX('40-15 SCALE LABEL INFO'!K$2:K$65,MATCH($A974,'40-15 SCALE LABEL INFO'!$A$2:$A$65,0))),"not found"),IF(H973="not found","not found",IF(H973="","","ditto"))))</f>
        <v/>
      </c>
    </row>
    <row r="975" spans="1:8" x14ac:dyDescent="0.35">
      <c r="A975" s="699"/>
      <c r="B975" s="768"/>
      <c r="C975" s="768"/>
      <c r="D975" s="768"/>
      <c r="E975" s="775"/>
      <c r="F975" s="778" t="str">
        <f>IF($A975="","",IF(NOT($A975=$A974),IFERROR(IF(INDEX('40-15 SCALE LABEL INFO'!I$2:I$65,MATCH($A975,'40-15 SCALE LABEL INFO'!$A$2:$A$65,0))="","",INDEX('40-15 SCALE LABEL INFO'!I$2:I$65,MATCH($A975,'40-15 SCALE LABEL INFO'!$A$2:$A$65,0))),"not found"),IF(F974="not found","not found",IF(F974="","","ditto"))))</f>
        <v/>
      </c>
      <c r="G975" s="779" t="str">
        <f>IF($A975="","",IF(NOT($A975=$A974),IFERROR(IF(INDEX('40-15 SCALE LABEL INFO'!J$2:J$65,MATCH($A975,'40-15 SCALE LABEL INFO'!$A$2:$A$65,0))="","",INDEX('40-15 SCALE LABEL INFO'!J$2:J$65,MATCH($A975,'40-15 SCALE LABEL INFO'!$A$2:$A$65,0))),"not found"),IF(G974="not found","not found",IF(G974="","","ditto"))))</f>
        <v/>
      </c>
      <c r="H975" s="772" t="str">
        <f>IF($A975="","",IF(NOT($A975=$A974),IFERROR(IF(INDEX('40-15 SCALE LABEL INFO'!K$2:K$65,MATCH($A975,'40-15 SCALE LABEL INFO'!$A$2:$A$65,0))="","",INDEX('40-15 SCALE LABEL INFO'!K$2:K$65,MATCH($A975,'40-15 SCALE LABEL INFO'!$A$2:$A$65,0))),"not found"),IF(H974="not found","not found",IF(H974="","","ditto"))))</f>
        <v/>
      </c>
    </row>
    <row r="976" spans="1:8" x14ac:dyDescent="0.35">
      <c r="A976" s="699"/>
      <c r="B976" s="768"/>
      <c r="C976" s="768"/>
      <c r="D976" s="768"/>
      <c r="E976" s="775"/>
      <c r="F976" s="778" t="str">
        <f>IF($A976="","",IF(NOT($A976=$A975),IFERROR(IF(INDEX('40-15 SCALE LABEL INFO'!I$2:I$65,MATCH($A976,'40-15 SCALE LABEL INFO'!$A$2:$A$65,0))="","",INDEX('40-15 SCALE LABEL INFO'!I$2:I$65,MATCH($A976,'40-15 SCALE LABEL INFO'!$A$2:$A$65,0))),"not found"),IF(F975="not found","not found",IF(F975="","","ditto"))))</f>
        <v/>
      </c>
      <c r="G976" s="779" t="str">
        <f>IF($A976="","",IF(NOT($A976=$A975),IFERROR(IF(INDEX('40-15 SCALE LABEL INFO'!J$2:J$65,MATCH($A976,'40-15 SCALE LABEL INFO'!$A$2:$A$65,0))="","",INDEX('40-15 SCALE LABEL INFO'!J$2:J$65,MATCH($A976,'40-15 SCALE LABEL INFO'!$A$2:$A$65,0))),"not found"),IF(G975="not found","not found",IF(G975="","","ditto"))))</f>
        <v/>
      </c>
      <c r="H976" s="772" t="str">
        <f>IF($A976="","",IF(NOT($A976=$A975),IFERROR(IF(INDEX('40-15 SCALE LABEL INFO'!K$2:K$65,MATCH($A976,'40-15 SCALE LABEL INFO'!$A$2:$A$65,0))="","",INDEX('40-15 SCALE LABEL INFO'!K$2:K$65,MATCH($A976,'40-15 SCALE LABEL INFO'!$A$2:$A$65,0))),"not found"),IF(H975="not found","not found",IF(H975="","","ditto"))))</f>
        <v/>
      </c>
    </row>
    <row r="977" spans="1:8" x14ac:dyDescent="0.35">
      <c r="A977" s="699"/>
      <c r="B977" s="768"/>
      <c r="C977" s="768"/>
      <c r="D977" s="768"/>
      <c r="E977" s="775"/>
      <c r="F977" s="778" t="str">
        <f>IF($A977="","",IF(NOT($A977=$A976),IFERROR(IF(INDEX('40-15 SCALE LABEL INFO'!I$2:I$65,MATCH($A977,'40-15 SCALE LABEL INFO'!$A$2:$A$65,0))="","",INDEX('40-15 SCALE LABEL INFO'!I$2:I$65,MATCH($A977,'40-15 SCALE LABEL INFO'!$A$2:$A$65,0))),"not found"),IF(F976="not found","not found",IF(F976="","","ditto"))))</f>
        <v/>
      </c>
      <c r="G977" s="779" t="str">
        <f>IF($A977="","",IF(NOT($A977=$A976),IFERROR(IF(INDEX('40-15 SCALE LABEL INFO'!J$2:J$65,MATCH($A977,'40-15 SCALE LABEL INFO'!$A$2:$A$65,0))="","",INDEX('40-15 SCALE LABEL INFO'!J$2:J$65,MATCH($A977,'40-15 SCALE LABEL INFO'!$A$2:$A$65,0))),"not found"),IF(G976="not found","not found",IF(G976="","","ditto"))))</f>
        <v/>
      </c>
      <c r="H977" s="772" t="str">
        <f>IF($A977="","",IF(NOT($A977=$A976),IFERROR(IF(INDEX('40-15 SCALE LABEL INFO'!K$2:K$65,MATCH($A977,'40-15 SCALE LABEL INFO'!$A$2:$A$65,0))="","",INDEX('40-15 SCALE LABEL INFO'!K$2:K$65,MATCH($A977,'40-15 SCALE LABEL INFO'!$A$2:$A$65,0))),"not found"),IF(H976="not found","not found",IF(H976="","","ditto"))))</f>
        <v/>
      </c>
    </row>
    <row r="978" spans="1:8" x14ac:dyDescent="0.35">
      <c r="A978" s="699"/>
      <c r="B978" s="768"/>
      <c r="C978" s="768"/>
      <c r="D978" s="768"/>
      <c r="E978" s="775"/>
      <c r="F978" s="778" t="str">
        <f>IF($A978="","",IF(NOT($A978=$A977),IFERROR(IF(INDEX('40-15 SCALE LABEL INFO'!I$2:I$65,MATCH($A978,'40-15 SCALE LABEL INFO'!$A$2:$A$65,0))="","",INDEX('40-15 SCALE LABEL INFO'!I$2:I$65,MATCH($A978,'40-15 SCALE LABEL INFO'!$A$2:$A$65,0))),"not found"),IF(F977="not found","not found",IF(F977="","","ditto"))))</f>
        <v/>
      </c>
      <c r="G978" s="779" t="str">
        <f>IF($A978="","",IF(NOT($A978=$A977),IFERROR(IF(INDEX('40-15 SCALE LABEL INFO'!J$2:J$65,MATCH($A978,'40-15 SCALE LABEL INFO'!$A$2:$A$65,0))="","",INDEX('40-15 SCALE LABEL INFO'!J$2:J$65,MATCH($A978,'40-15 SCALE LABEL INFO'!$A$2:$A$65,0))),"not found"),IF(G977="not found","not found",IF(G977="","","ditto"))))</f>
        <v/>
      </c>
      <c r="H978" s="772" t="str">
        <f>IF($A978="","",IF(NOT($A978=$A977),IFERROR(IF(INDEX('40-15 SCALE LABEL INFO'!K$2:K$65,MATCH($A978,'40-15 SCALE LABEL INFO'!$A$2:$A$65,0))="","",INDEX('40-15 SCALE LABEL INFO'!K$2:K$65,MATCH($A978,'40-15 SCALE LABEL INFO'!$A$2:$A$65,0))),"not found"),IF(H977="not found","not found",IF(H977="","","ditto"))))</f>
        <v/>
      </c>
    </row>
    <row r="979" spans="1:8" x14ac:dyDescent="0.35">
      <c r="A979" s="699"/>
      <c r="B979" s="768"/>
      <c r="C979" s="768"/>
      <c r="D979" s="768"/>
      <c r="E979" s="775"/>
      <c r="F979" s="778" t="str">
        <f>IF($A979="","",IF(NOT($A979=$A978),IFERROR(IF(INDEX('40-15 SCALE LABEL INFO'!I$2:I$65,MATCH($A979,'40-15 SCALE LABEL INFO'!$A$2:$A$65,0))="","",INDEX('40-15 SCALE LABEL INFO'!I$2:I$65,MATCH($A979,'40-15 SCALE LABEL INFO'!$A$2:$A$65,0))),"not found"),IF(F978="not found","not found",IF(F978="","","ditto"))))</f>
        <v/>
      </c>
      <c r="G979" s="779" t="str">
        <f>IF($A979="","",IF(NOT($A979=$A978),IFERROR(IF(INDEX('40-15 SCALE LABEL INFO'!J$2:J$65,MATCH($A979,'40-15 SCALE LABEL INFO'!$A$2:$A$65,0))="","",INDEX('40-15 SCALE LABEL INFO'!J$2:J$65,MATCH($A979,'40-15 SCALE LABEL INFO'!$A$2:$A$65,0))),"not found"),IF(G978="not found","not found",IF(G978="","","ditto"))))</f>
        <v/>
      </c>
      <c r="H979" s="772" t="str">
        <f>IF($A979="","",IF(NOT($A979=$A978),IFERROR(IF(INDEX('40-15 SCALE LABEL INFO'!K$2:K$65,MATCH($A979,'40-15 SCALE LABEL INFO'!$A$2:$A$65,0))="","",INDEX('40-15 SCALE LABEL INFO'!K$2:K$65,MATCH($A979,'40-15 SCALE LABEL INFO'!$A$2:$A$65,0))),"not found"),IF(H978="not found","not found",IF(H978="","","ditto"))))</f>
        <v/>
      </c>
    </row>
    <row r="980" spans="1:8" x14ac:dyDescent="0.35">
      <c r="A980" s="699"/>
      <c r="B980" s="768"/>
      <c r="C980" s="768"/>
      <c r="D980" s="768"/>
      <c r="E980" s="775"/>
      <c r="F980" s="778" t="str">
        <f>IF($A980="","",IF(NOT($A980=$A979),IFERROR(IF(INDEX('40-15 SCALE LABEL INFO'!I$2:I$65,MATCH($A980,'40-15 SCALE LABEL INFO'!$A$2:$A$65,0))="","",INDEX('40-15 SCALE LABEL INFO'!I$2:I$65,MATCH($A980,'40-15 SCALE LABEL INFO'!$A$2:$A$65,0))),"not found"),IF(F979="not found","not found",IF(F979="","","ditto"))))</f>
        <v/>
      </c>
      <c r="G980" s="779" t="str">
        <f>IF($A980="","",IF(NOT($A980=$A979),IFERROR(IF(INDEX('40-15 SCALE LABEL INFO'!J$2:J$65,MATCH($A980,'40-15 SCALE LABEL INFO'!$A$2:$A$65,0))="","",INDEX('40-15 SCALE LABEL INFO'!J$2:J$65,MATCH($A980,'40-15 SCALE LABEL INFO'!$A$2:$A$65,0))),"not found"),IF(G979="not found","not found",IF(G979="","","ditto"))))</f>
        <v/>
      </c>
      <c r="H980" s="772" t="str">
        <f>IF($A980="","",IF(NOT($A980=$A979),IFERROR(IF(INDEX('40-15 SCALE LABEL INFO'!K$2:K$65,MATCH($A980,'40-15 SCALE LABEL INFO'!$A$2:$A$65,0))="","",INDEX('40-15 SCALE LABEL INFO'!K$2:K$65,MATCH($A980,'40-15 SCALE LABEL INFO'!$A$2:$A$65,0))),"not found"),IF(H979="not found","not found",IF(H979="","","ditto"))))</f>
        <v/>
      </c>
    </row>
    <row r="981" spans="1:8" x14ac:dyDescent="0.35">
      <c r="A981" s="699"/>
      <c r="B981" s="768"/>
      <c r="C981" s="768"/>
      <c r="D981" s="768"/>
      <c r="E981" s="775"/>
      <c r="F981" s="778" t="str">
        <f>IF($A981="","",IF(NOT($A981=$A980),IFERROR(IF(INDEX('40-15 SCALE LABEL INFO'!I$2:I$65,MATCH($A981,'40-15 SCALE LABEL INFO'!$A$2:$A$65,0))="","",INDEX('40-15 SCALE LABEL INFO'!I$2:I$65,MATCH($A981,'40-15 SCALE LABEL INFO'!$A$2:$A$65,0))),"not found"),IF(F980="not found","not found",IF(F980="","","ditto"))))</f>
        <v/>
      </c>
      <c r="G981" s="779" t="str">
        <f>IF($A981="","",IF(NOT($A981=$A980),IFERROR(IF(INDEX('40-15 SCALE LABEL INFO'!J$2:J$65,MATCH($A981,'40-15 SCALE LABEL INFO'!$A$2:$A$65,0))="","",INDEX('40-15 SCALE LABEL INFO'!J$2:J$65,MATCH($A981,'40-15 SCALE LABEL INFO'!$A$2:$A$65,0))),"not found"),IF(G980="not found","not found",IF(G980="","","ditto"))))</f>
        <v/>
      </c>
      <c r="H981" s="772" t="str">
        <f>IF($A981="","",IF(NOT($A981=$A980),IFERROR(IF(INDEX('40-15 SCALE LABEL INFO'!K$2:K$65,MATCH($A981,'40-15 SCALE LABEL INFO'!$A$2:$A$65,0))="","",INDEX('40-15 SCALE LABEL INFO'!K$2:K$65,MATCH($A981,'40-15 SCALE LABEL INFO'!$A$2:$A$65,0))),"not found"),IF(H980="not found","not found",IF(H980="","","ditto"))))</f>
        <v/>
      </c>
    </row>
    <row r="982" spans="1:8" x14ac:dyDescent="0.35">
      <c r="A982" s="699"/>
      <c r="B982" s="768"/>
      <c r="C982" s="768"/>
      <c r="D982" s="768"/>
      <c r="E982" s="775"/>
      <c r="F982" s="778" t="str">
        <f>IF($A982="","",IF(NOT($A982=$A981),IFERROR(IF(INDEX('40-15 SCALE LABEL INFO'!I$2:I$65,MATCH($A982,'40-15 SCALE LABEL INFO'!$A$2:$A$65,0))="","",INDEX('40-15 SCALE LABEL INFO'!I$2:I$65,MATCH($A982,'40-15 SCALE LABEL INFO'!$A$2:$A$65,0))),"not found"),IF(F981="not found","not found",IF(F981="","","ditto"))))</f>
        <v/>
      </c>
      <c r="G982" s="779" t="str">
        <f>IF($A982="","",IF(NOT($A982=$A981),IFERROR(IF(INDEX('40-15 SCALE LABEL INFO'!J$2:J$65,MATCH($A982,'40-15 SCALE LABEL INFO'!$A$2:$A$65,0))="","",INDEX('40-15 SCALE LABEL INFO'!J$2:J$65,MATCH($A982,'40-15 SCALE LABEL INFO'!$A$2:$A$65,0))),"not found"),IF(G981="not found","not found",IF(G981="","","ditto"))))</f>
        <v/>
      </c>
      <c r="H982" s="772" t="str">
        <f>IF($A982="","",IF(NOT($A982=$A981),IFERROR(IF(INDEX('40-15 SCALE LABEL INFO'!K$2:K$65,MATCH($A982,'40-15 SCALE LABEL INFO'!$A$2:$A$65,0))="","",INDEX('40-15 SCALE LABEL INFO'!K$2:K$65,MATCH($A982,'40-15 SCALE LABEL INFO'!$A$2:$A$65,0))),"not found"),IF(H981="not found","not found",IF(H981="","","ditto"))))</f>
        <v/>
      </c>
    </row>
    <row r="983" spans="1:8" x14ac:dyDescent="0.35">
      <c r="A983" s="699"/>
      <c r="B983" s="768"/>
      <c r="C983" s="768"/>
      <c r="D983" s="768"/>
      <c r="E983" s="775"/>
      <c r="F983" s="778" t="str">
        <f>IF($A983="","",IF(NOT($A983=$A982),IFERROR(IF(INDEX('40-15 SCALE LABEL INFO'!I$2:I$65,MATCH($A983,'40-15 SCALE LABEL INFO'!$A$2:$A$65,0))="","",INDEX('40-15 SCALE LABEL INFO'!I$2:I$65,MATCH($A983,'40-15 SCALE LABEL INFO'!$A$2:$A$65,0))),"not found"),IF(F982="not found","not found",IF(F982="","","ditto"))))</f>
        <v/>
      </c>
      <c r="G983" s="779" t="str">
        <f>IF($A983="","",IF(NOT($A983=$A982),IFERROR(IF(INDEX('40-15 SCALE LABEL INFO'!J$2:J$65,MATCH($A983,'40-15 SCALE LABEL INFO'!$A$2:$A$65,0))="","",INDEX('40-15 SCALE LABEL INFO'!J$2:J$65,MATCH($A983,'40-15 SCALE LABEL INFO'!$A$2:$A$65,0))),"not found"),IF(G982="not found","not found",IF(G982="","","ditto"))))</f>
        <v/>
      </c>
      <c r="H983" s="772" t="str">
        <f>IF($A983="","",IF(NOT($A983=$A982),IFERROR(IF(INDEX('40-15 SCALE LABEL INFO'!K$2:K$65,MATCH($A983,'40-15 SCALE LABEL INFO'!$A$2:$A$65,0))="","",INDEX('40-15 SCALE LABEL INFO'!K$2:K$65,MATCH($A983,'40-15 SCALE LABEL INFO'!$A$2:$A$65,0))),"not found"),IF(H982="not found","not found",IF(H982="","","ditto"))))</f>
        <v/>
      </c>
    </row>
    <row r="984" spans="1:8" x14ac:dyDescent="0.35">
      <c r="A984" s="699"/>
      <c r="B984" s="768"/>
      <c r="C984" s="768"/>
      <c r="D984" s="768"/>
      <c r="E984" s="775"/>
      <c r="F984" s="778" t="str">
        <f>IF($A984="","",IF(NOT($A984=$A983),IFERROR(IF(INDEX('40-15 SCALE LABEL INFO'!I$2:I$65,MATCH($A984,'40-15 SCALE LABEL INFO'!$A$2:$A$65,0))="","",INDEX('40-15 SCALE LABEL INFO'!I$2:I$65,MATCH($A984,'40-15 SCALE LABEL INFO'!$A$2:$A$65,0))),"not found"),IF(F983="not found","not found",IF(F983="","","ditto"))))</f>
        <v/>
      </c>
      <c r="G984" s="779" t="str">
        <f>IF($A984="","",IF(NOT($A984=$A983),IFERROR(IF(INDEX('40-15 SCALE LABEL INFO'!J$2:J$65,MATCH($A984,'40-15 SCALE LABEL INFO'!$A$2:$A$65,0))="","",INDEX('40-15 SCALE LABEL INFO'!J$2:J$65,MATCH($A984,'40-15 SCALE LABEL INFO'!$A$2:$A$65,0))),"not found"),IF(G983="not found","not found",IF(G983="","","ditto"))))</f>
        <v/>
      </c>
      <c r="H984" s="772" t="str">
        <f>IF($A984="","",IF(NOT($A984=$A983),IFERROR(IF(INDEX('40-15 SCALE LABEL INFO'!K$2:K$65,MATCH($A984,'40-15 SCALE LABEL INFO'!$A$2:$A$65,0))="","",INDEX('40-15 SCALE LABEL INFO'!K$2:K$65,MATCH($A984,'40-15 SCALE LABEL INFO'!$A$2:$A$65,0))),"not found"),IF(H983="not found","not found",IF(H983="","","ditto"))))</f>
        <v/>
      </c>
    </row>
    <row r="985" spans="1:8" x14ac:dyDescent="0.35">
      <c r="A985" s="699"/>
      <c r="B985" s="768"/>
      <c r="C985" s="768"/>
      <c r="D985" s="768"/>
      <c r="E985" s="775"/>
      <c r="F985" s="778" t="str">
        <f>IF($A985="","",IF(NOT($A985=$A984),IFERROR(IF(INDEX('40-15 SCALE LABEL INFO'!I$2:I$65,MATCH($A985,'40-15 SCALE LABEL INFO'!$A$2:$A$65,0))="","",INDEX('40-15 SCALE LABEL INFO'!I$2:I$65,MATCH($A985,'40-15 SCALE LABEL INFO'!$A$2:$A$65,0))),"not found"),IF(F984="not found","not found",IF(F984="","","ditto"))))</f>
        <v/>
      </c>
      <c r="G985" s="779" t="str">
        <f>IF($A985="","",IF(NOT($A985=$A984),IFERROR(IF(INDEX('40-15 SCALE LABEL INFO'!J$2:J$65,MATCH($A985,'40-15 SCALE LABEL INFO'!$A$2:$A$65,0))="","",INDEX('40-15 SCALE LABEL INFO'!J$2:J$65,MATCH($A985,'40-15 SCALE LABEL INFO'!$A$2:$A$65,0))),"not found"),IF(G984="not found","not found",IF(G984="","","ditto"))))</f>
        <v/>
      </c>
      <c r="H985" s="772" t="str">
        <f>IF($A985="","",IF(NOT($A985=$A984),IFERROR(IF(INDEX('40-15 SCALE LABEL INFO'!K$2:K$65,MATCH($A985,'40-15 SCALE LABEL INFO'!$A$2:$A$65,0))="","",INDEX('40-15 SCALE LABEL INFO'!K$2:K$65,MATCH($A985,'40-15 SCALE LABEL INFO'!$A$2:$A$65,0))),"not found"),IF(H984="not found","not found",IF(H984="","","ditto"))))</f>
        <v/>
      </c>
    </row>
    <row r="986" spans="1:8" x14ac:dyDescent="0.35">
      <c r="A986" s="699"/>
      <c r="B986" s="768"/>
      <c r="C986" s="768"/>
      <c r="D986" s="768"/>
      <c r="E986" s="775"/>
      <c r="F986" s="778" t="str">
        <f>IF($A986="","",IF(NOT($A986=$A985),IFERROR(IF(INDEX('40-15 SCALE LABEL INFO'!I$2:I$65,MATCH($A986,'40-15 SCALE LABEL INFO'!$A$2:$A$65,0))="","",INDEX('40-15 SCALE LABEL INFO'!I$2:I$65,MATCH($A986,'40-15 SCALE LABEL INFO'!$A$2:$A$65,0))),"not found"),IF(F985="not found","not found",IF(F985="","","ditto"))))</f>
        <v/>
      </c>
      <c r="G986" s="779" t="str">
        <f>IF($A986="","",IF(NOT($A986=$A985),IFERROR(IF(INDEX('40-15 SCALE LABEL INFO'!J$2:J$65,MATCH($A986,'40-15 SCALE LABEL INFO'!$A$2:$A$65,0))="","",INDEX('40-15 SCALE LABEL INFO'!J$2:J$65,MATCH($A986,'40-15 SCALE LABEL INFO'!$A$2:$A$65,0))),"not found"),IF(G985="not found","not found",IF(G985="","","ditto"))))</f>
        <v/>
      </c>
      <c r="H986" s="772" t="str">
        <f>IF($A986="","",IF(NOT($A986=$A985),IFERROR(IF(INDEX('40-15 SCALE LABEL INFO'!K$2:K$65,MATCH($A986,'40-15 SCALE LABEL INFO'!$A$2:$A$65,0))="","",INDEX('40-15 SCALE LABEL INFO'!K$2:K$65,MATCH($A986,'40-15 SCALE LABEL INFO'!$A$2:$A$65,0))),"not found"),IF(H985="not found","not found",IF(H985="","","ditto"))))</f>
        <v/>
      </c>
    </row>
    <row r="987" spans="1:8" x14ac:dyDescent="0.35">
      <c r="A987" s="699"/>
      <c r="B987" s="768"/>
      <c r="C987" s="768"/>
      <c r="D987" s="768"/>
      <c r="E987" s="775"/>
      <c r="F987" s="778" t="str">
        <f>IF($A987="","",IF(NOT($A987=$A986),IFERROR(IF(INDEX('40-15 SCALE LABEL INFO'!I$2:I$65,MATCH($A987,'40-15 SCALE LABEL INFO'!$A$2:$A$65,0))="","",INDEX('40-15 SCALE LABEL INFO'!I$2:I$65,MATCH($A987,'40-15 SCALE LABEL INFO'!$A$2:$A$65,0))),"not found"),IF(F986="not found","not found",IF(F986="","","ditto"))))</f>
        <v/>
      </c>
      <c r="G987" s="779" t="str">
        <f>IF($A987="","",IF(NOT($A987=$A986),IFERROR(IF(INDEX('40-15 SCALE LABEL INFO'!J$2:J$65,MATCH($A987,'40-15 SCALE LABEL INFO'!$A$2:$A$65,0))="","",INDEX('40-15 SCALE LABEL INFO'!J$2:J$65,MATCH($A987,'40-15 SCALE LABEL INFO'!$A$2:$A$65,0))),"not found"),IF(G986="not found","not found",IF(G986="","","ditto"))))</f>
        <v/>
      </c>
      <c r="H987" s="772" t="str">
        <f>IF($A987="","",IF(NOT($A987=$A986),IFERROR(IF(INDEX('40-15 SCALE LABEL INFO'!K$2:K$65,MATCH($A987,'40-15 SCALE LABEL INFO'!$A$2:$A$65,0))="","",INDEX('40-15 SCALE LABEL INFO'!K$2:K$65,MATCH($A987,'40-15 SCALE LABEL INFO'!$A$2:$A$65,0))),"not found"),IF(H986="not found","not found",IF(H986="","","ditto"))))</f>
        <v/>
      </c>
    </row>
    <row r="988" spans="1:8" x14ac:dyDescent="0.35">
      <c r="A988" s="699"/>
      <c r="B988" s="768"/>
      <c r="C988" s="768"/>
      <c r="D988" s="768"/>
      <c r="E988" s="775"/>
      <c r="F988" s="778" t="str">
        <f>IF($A988="","",IF(NOT($A988=$A987),IFERROR(IF(INDEX('40-15 SCALE LABEL INFO'!I$2:I$65,MATCH($A988,'40-15 SCALE LABEL INFO'!$A$2:$A$65,0))="","",INDEX('40-15 SCALE LABEL INFO'!I$2:I$65,MATCH($A988,'40-15 SCALE LABEL INFO'!$A$2:$A$65,0))),"not found"),IF(F987="not found","not found",IF(F987="","","ditto"))))</f>
        <v/>
      </c>
      <c r="G988" s="779" t="str">
        <f>IF($A988="","",IF(NOT($A988=$A987),IFERROR(IF(INDEX('40-15 SCALE LABEL INFO'!J$2:J$65,MATCH($A988,'40-15 SCALE LABEL INFO'!$A$2:$A$65,0))="","",INDEX('40-15 SCALE LABEL INFO'!J$2:J$65,MATCH($A988,'40-15 SCALE LABEL INFO'!$A$2:$A$65,0))),"not found"),IF(G987="not found","not found",IF(G987="","","ditto"))))</f>
        <v/>
      </c>
      <c r="H988" s="772" t="str">
        <f>IF($A988="","",IF(NOT($A988=$A987),IFERROR(IF(INDEX('40-15 SCALE LABEL INFO'!K$2:K$65,MATCH($A988,'40-15 SCALE LABEL INFO'!$A$2:$A$65,0))="","",INDEX('40-15 SCALE LABEL INFO'!K$2:K$65,MATCH($A988,'40-15 SCALE LABEL INFO'!$A$2:$A$65,0))),"not found"),IF(H987="not found","not found",IF(H987="","","ditto"))))</f>
        <v/>
      </c>
    </row>
    <row r="989" spans="1:8" x14ac:dyDescent="0.35">
      <c r="A989" s="699"/>
      <c r="B989" s="768"/>
      <c r="C989" s="768"/>
      <c r="D989" s="768"/>
      <c r="E989" s="775"/>
      <c r="F989" s="778" t="str">
        <f>IF($A989="","",IF(NOT($A989=$A988),IFERROR(IF(INDEX('40-15 SCALE LABEL INFO'!I$2:I$65,MATCH($A989,'40-15 SCALE LABEL INFO'!$A$2:$A$65,0))="","",INDEX('40-15 SCALE LABEL INFO'!I$2:I$65,MATCH($A989,'40-15 SCALE LABEL INFO'!$A$2:$A$65,0))),"not found"),IF(F988="not found","not found",IF(F988="","","ditto"))))</f>
        <v/>
      </c>
      <c r="G989" s="779" t="str">
        <f>IF($A989="","",IF(NOT($A989=$A988),IFERROR(IF(INDEX('40-15 SCALE LABEL INFO'!J$2:J$65,MATCH($A989,'40-15 SCALE LABEL INFO'!$A$2:$A$65,0))="","",INDEX('40-15 SCALE LABEL INFO'!J$2:J$65,MATCH($A989,'40-15 SCALE LABEL INFO'!$A$2:$A$65,0))),"not found"),IF(G988="not found","not found",IF(G988="","","ditto"))))</f>
        <v/>
      </c>
      <c r="H989" s="772" t="str">
        <f>IF($A989="","",IF(NOT($A989=$A988),IFERROR(IF(INDEX('40-15 SCALE LABEL INFO'!K$2:K$65,MATCH($A989,'40-15 SCALE LABEL INFO'!$A$2:$A$65,0))="","",INDEX('40-15 SCALE LABEL INFO'!K$2:K$65,MATCH($A989,'40-15 SCALE LABEL INFO'!$A$2:$A$65,0))),"not found"),IF(H988="not found","not found",IF(H988="","","ditto"))))</f>
        <v/>
      </c>
    </row>
    <row r="990" spans="1:8" x14ac:dyDescent="0.35">
      <c r="A990" s="699"/>
      <c r="B990" s="768"/>
      <c r="C990" s="768"/>
      <c r="D990" s="768"/>
      <c r="E990" s="775"/>
      <c r="F990" s="778" t="str">
        <f>IF($A990="","",IF(NOT($A990=$A989),IFERROR(IF(INDEX('40-15 SCALE LABEL INFO'!I$2:I$65,MATCH($A990,'40-15 SCALE LABEL INFO'!$A$2:$A$65,0))="","",INDEX('40-15 SCALE LABEL INFO'!I$2:I$65,MATCH($A990,'40-15 SCALE LABEL INFO'!$A$2:$A$65,0))),"not found"),IF(F989="not found","not found",IF(F989="","","ditto"))))</f>
        <v/>
      </c>
      <c r="G990" s="779" t="str">
        <f>IF($A990="","",IF(NOT($A990=$A989),IFERROR(IF(INDEX('40-15 SCALE LABEL INFO'!J$2:J$65,MATCH($A990,'40-15 SCALE LABEL INFO'!$A$2:$A$65,0))="","",INDEX('40-15 SCALE LABEL INFO'!J$2:J$65,MATCH($A990,'40-15 SCALE LABEL INFO'!$A$2:$A$65,0))),"not found"),IF(G989="not found","not found",IF(G989="","","ditto"))))</f>
        <v/>
      </c>
      <c r="H990" s="772" t="str">
        <f>IF($A990="","",IF(NOT($A990=$A989),IFERROR(IF(INDEX('40-15 SCALE LABEL INFO'!K$2:K$65,MATCH($A990,'40-15 SCALE LABEL INFO'!$A$2:$A$65,0))="","",INDEX('40-15 SCALE LABEL INFO'!K$2:K$65,MATCH($A990,'40-15 SCALE LABEL INFO'!$A$2:$A$65,0))),"not found"),IF(H989="not found","not found",IF(H989="","","ditto"))))</f>
        <v/>
      </c>
    </row>
    <row r="991" spans="1:8" x14ac:dyDescent="0.35">
      <c r="A991" s="699"/>
      <c r="B991" s="768"/>
      <c r="C991" s="768"/>
      <c r="D991" s="768"/>
      <c r="E991" s="775"/>
      <c r="F991" s="778" t="str">
        <f>IF($A991="","",IF(NOT($A991=$A990),IFERROR(IF(INDEX('40-15 SCALE LABEL INFO'!I$2:I$65,MATCH($A991,'40-15 SCALE LABEL INFO'!$A$2:$A$65,0))="","",INDEX('40-15 SCALE LABEL INFO'!I$2:I$65,MATCH($A991,'40-15 SCALE LABEL INFO'!$A$2:$A$65,0))),"not found"),IF(F990="not found","not found",IF(F990="","","ditto"))))</f>
        <v/>
      </c>
      <c r="G991" s="779" t="str">
        <f>IF($A991="","",IF(NOT($A991=$A990),IFERROR(IF(INDEX('40-15 SCALE LABEL INFO'!J$2:J$65,MATCH($A991,'40-15 SCALE LABEL INFO'!$A$2:$A$65,0))="","",INDEX('40-15 SCALE LABEL INFO'!J$2:J$65,MATCH($A991,'40-15 SCALE LABEL INFO'!$A$2:$A$65,0))),"not found"),IF(G990="not found","not found",IF(G990="","","ditto"))))</f>
        <v/>
      </c>
      <c r="H991" s="772" t="str">
        <f>IF($A991="","",IF(NOT($A991=$A990),IFERROR(IF(INDEX('40-15 SCALE LABEL INFO'!K$2:K$65,MATCH($A991,'40-15 SCALE LABEL INFO'!$A$2:$A$65,0))="","",INDEX('40-15 SCALE LABEL INFO'!K$2:K$65,MATCH($A991,'40-15 SCALE LABEL INFO'!$A$2:$A$65,0))),"not found"),IF(H990="not found","not found",IF(H990="","","ditto"))))</f>
        <v/>
      </c>
    </row>
    <row r="992" spans="1:8" x14ac:dyDescent="0.35">
      <c r="A992" s="699"/>
      <c r="B992" s="768"/>
      <c r="C992" s="768"/>
      <c r="D992" s="768"/>
      <c r="E992" s="775"/>
      <c r="F992" s="778" t="str">
        <f>IF($A992="","",IF(NOT($A992=$A991),IFERROR(IF(INDEX('40-15 SCALE LABEL INFO'!I$2:I$65,MATCH($A992,'40-15 SCALE LABEL INFO'!$A$2:$A$65,0))="","",INDEX('40-15 SCALE LABEL INFO'!I$2:I$65,MATCH($A992,'40-15 SCALE LABEL INFO'!$A$2:$A$65,0))),"not found"),IF(F991="not found","not found",IF(F991="","","ditto"))))</f>
        <v/>
      </c>
      <c r="G992" s="779" t="str">
        <f>IF($A992="","",IF(NOT($A992=$A991),IFERROR(IF(INDEX('40-15 SCALE LABEL INFO'!J$2:J$65,MATCH($A992,'40-15 SCALE LABEL INFO'!$A$2:$A$65,0))="","",INDEX('40-15 SCALE LABEL INFO'!J$2:J$65,MATCH($A992,'40-15 SCALE LABEL INFO'!$A$2:$A$65,0))),"not found"),IF(G991="not found","not found",IF(G991="","","ditto"))))</f>
        <v/>
      </c>
      <c r="H992" s="772" t="str">
        <f>IF($A992="","",IF(NOT($A992=$A991),IFERROR(IF(INDEX('40-15 SCALE LABEL INFO'!K$2:K$65,MATCH($A992,'40-15 SCALE LABEL INFO'!$A$2:$A$65,0))="","",INDEX('40-15 SCALE LABEL INFO'!K$2:K$65,MATCH($A992,'40-15 SCALE LABEL INFO'!$A$2:$A$65,0))),"not found"),IF(H991="not found","not found",IF(H991="","","ditto"))))</f>
        <v/>
      </c>
    </row>
    <row r="993" spans="1:8" x14ac:dyDescent="0.35">
      <c r="A993" s="699"/>
      <c r="B993" s="768"/>
      <c r="C993" s="768"/>
      <c r="D993" s="768"/>
      <c r="E993" s="775"/>
      <c r="F993" s="778" t="str">
        <f>IF($A993="","",IF(NOT($A993=$A992),IFERROR(IF(INDEX('40-15 SCALE LABEL INFO'!I$2:I$65,MATCH($A993,'40-15 SCALE LABEL INFO'!$A$2:$A$65,0))="","",INDEX('40-15 SCALE LABEL INFO'!I$2:I$65,MATCH($A993,'40-15 SCALE LABEL INFO'!$A$2:$A$65,0))),"not found"),IF(F992="not found","not found",IF(F992="","","ditto"))))</f>
        <v/>
      </c>
      <c r="G993" s="779" t="str">
        <f>IF($A993="","",IF(NOT($A993=$A992),IFERROR(IF(INDEX('40-15 SCALE LABEL INFO'!J$2:J$65,MATCH($A993,'40-15 SCALE LABEL INFO'!$A$2:$A$65,0))="","",INDEX('40-15 SCALE LABEL INFO'!J$2:J$65,MATCH($A993,'40-15 SCALE LABEL INFO'!$A$2:$A$65,0))),"not found"),IF(G992="not found","not found",IF(G992="","","ditto"))))</f>
        <v/>
      </c>
      <c r="H993" s="772" t="str">
        <f>IF($A993="","",IF(NOT($A993=$A992),IFERROR(IF(INDEX('40-15 SCALE LABEL INFO'!K$2:K$65,MATCH($A993,'40-15 SCALE LABEL INFO'!$A$2:$A$65,0))="","",INDEX('40-15 SCALE LABEL INFO'!K$2:K$65,MATCH($A993,'40-15 SCALE LABEL INFO'!$A$2:$A$65,0))),"not found"),IF(H992="not found","not found",IF(H992="","","ditto"))))</f>
        <v/>
      </c>
    </row>
    <row r="994" spans="1:8" x14ac:dyDescent="0.35">
      <c r="A994" s="699"/>
      <c r="B994" s="768"/>
      <c r="C994" s="768"/>
      <c r="D994" s="768"/>
      <c r="E994" s="775"/>
      <c r="F994" s="778" t="str">
        <f>IF($A994="","",IF(NOT($A994=$A993),IFERROR(IF(INDEX('40-15 SCALE LABEL INFO'!I$2:I$65,MATCH($A994,'40-15 SCALE LABEL INFO'!$A$2:$A$65,0))="","",INDEX('40-15 SCALE LABEL INFO'!I$2:I$65,MATCH($A994,'40-15 SCALE LABEL INFO'!$A$2:$A$65,0))),"not found"),IF(F993="not found","not found",IF(F993="","","ditto"))))</f>
        <v/>
      </c>
      <c r="G994" s="779" t="str">
        <f>IF($A994="","",IF(NOT($A994=$A993),IFERROR(IF(INDEX('40-15 SCALE LABEL INFO'!J$2:J$65,MATCH($A994,'40-15 SCALE LABEL INFO'!$A$2:$A$65,0))="","",INDEX('40-15 SCALE LABEL INFO'!J$2:J$65,MATCH($A994,'40-15 SCALE LABEL INFO'!$A$2:$A$65,0))),"not found"),IF(G993="not found","not found",IF(G993="","","ditto"))))</f>
        <v/>
      </c>
      <c r="H994" s="772" t="str">
        <f>IF($A994="","",IF(NOT($A994=$A993),IFERROR(IF(INDEX('40-15 SCALE LABEL INFO'!K$2:K$65,MATCH($A994,'40-15 SCALE LABEL INFO'!$A$2:$A$65,0))="","",INDEX('40-15 SCALE LABEL INFO'!K$2:K$65,MATCH($A994,'40-15 SCALE LABEL INFO'!$A$2:$A$65,0))),"not found"),IF(H993="not found","not found",IF(H993="","","ditto"))))</f>
        <v/>
      </c>
    </row>
    <row r="995" spans="1:8" x14ac:dyDescent="0.35">
      <c r="A995" s="699"/>
      <c r="B995" s="768"/>
      <c r="C995" s="768"/>
      <c r="D995" s="768"/>
      <c r="E995" s="775"/>
      <c r="F995" s="778" t="str">
        <f>IF($A995="","",IF(NOT($A995=$A994),IFERROR(IF(INDEX('40-15 SCALE LABEL INFO'!I$2:I$65,MATCH($A995,'40-15 SCALE LABEL INFO'!$A$2:$A$65,0))="","",INDEX('40-15 SCALE LABEL INFO'!I$2:I$65,MATCH($A995,'40-15 SCALE LABEL INFO'!$A$2:$A$65,0))),"not found"),IF(F994="not found","not found",IF(F994="","","ditto"))))</f>
        <v/>
      </c>
      <c r="G995" s="779" t="str">
        <f>IF($A995="","",IF(NOT($A995=$A994),IFERROR(IF(INDEX('40-15 SCALE LABEL INFO'!J$2:J$65,MATCH($A995,'40-15 SCALE LABEL INFO'!$A$2:$A$65,0))="","",INDEX('40-15 SCALE LABEL INFO'!J$2:J$65,MATCH($A995,'40-15 SCALE LABEL INFO'!$A$2:$A$65,0))),"not found"),IF(G994="not found","not found",IF(G994="","","ditto"))))</f>
        <v/>
      </c>
      <c r="H995" s="772" t="str">
        <f>IF($A995="","",IF(NOT($A995=$A994),IFERROR(IF(INDEX('40-15 SCALE LABEL INFO'!K$2:K$65,MATCH($A995,'40-15 SCALE LABEL INFO'!$A$2:$A$65,0))="","",INDEX('40-15 SCALE LABEL INFO'!K$2:K$65,MATCH($A995,'40-15 SCALE LABEL INFO'!$A$2:$A$65,0))),"not found"),IF(H994="not found","not found",IF(H994="","","ditto"))))</f>
        <v/>
      </c>
    </row>
    <row r="996" spans="1:8" x14ac:dyDescent="0.35">
      <c r="A996" s="699"/>
      <c r="B996" s="768"/>
      <c r="C996" s="768"/>
      <c r="D996" s="768"/>
      <c r="E996" s="775"/>
      <c r="F996" s="778" t="str">
        <f>IF($A996="","",IF(NOT($A996=$A995),IFERROR(IF(INDEX('40-15 SCALE LABEL INFO'!I$2:I$65,MATCH($A996,'40-15 SCALE LABEL INFO'!$A$2:$A$65,0))="","",INDEX('40-15 SCALE LABEL INFO'!I$2:I$65,MATCH($A996,'40-15 SCALE LABEL INFO'!$A$2:$A$65,0))),"not found"),IF(F995="not found","not found",IF(F995="","","ditto"))))</f>
        <v/>
      </c>
      <c r="G996" s="779" t="str">
        <f>IF($A996="","",IF(NOT($A996=$A995),IFERROR(IF(INDEX('40-15 SCALE LABEL INFO'!J$2:J$65,MATCH($A996,'40-15 SCALE LABEL INFO'!$A$2:$A$65,0))="","",INDEX('40-15 SCALE LABEL INFO'!J$2:J$65,MATCH($A996,'40-15 SCALE LABEL INFO'!$A$2:$A$65,0))),"not found"),IF(G995="not found","not found",IF(G995="","","ditto"))))</f>
        <v/>
      </c>
      <c r="H996" s="772" t="str">
        <f>IF($A996="","",IF(NOT($A996=$A995),IFERROR(IF(INDEX('40-15 SCALE LABEL INFO'!K$2:K$65,MATCH($A996,'40-15 SCALE LABEL INFO'!$A$2:$A$65,0))="","",INDEX('40-15 SCALE LABEL INFO'!K$2:K$65,MATCH($A996,'40-15 SCALE LABEL INFO'!$A$2:$A$65,0))),"not found"),IF(H995="not found","not found",IF(H995="","","ditto"))))</f>
        <v/>
      </c>
    </row>
    <row r="997" spans="1:8" x14ac:dyDescent="0.35">
      <c r="A997" s="699"/>
      <c r="B997" s="768"/>
      <c r="C997" s="768"/>
      <c r="D997" s="768"/>
      <c r="E997" s="775"/>
      <c r="F997" s="778" t="str">
        <f>IF($A997="","",IF(NOT($A997=$A996),IFERROR(IF(INDEX('40-15 SCALE LABEL INFO'!I$2:I$65,MATCH($A997,'40-15 SCALE LABEL INFO'!$A$2:$A$65,0))="","",INDEX('40-15 SCALE LABEL INFO'!I$2:I$65,MATCH($A997,'40-15 SCALE LABEL INFO'!$A$2:$A$65,0))),"not found"),IF(F996="not found","not found",IF(F996="","","ditto"))))</f>
        <v/>
      </c>
      <c r="G997" s="779" t="str">
        <f>IF($A997="","",IF(NOT($A997=$A996),IFERROR(IF(INDEX('40-15 SCALE LABEL INFO'!J$2:J$65,MATCH($A997,'40-15 SCALE LABEL INFO'!$A$2:$A$65,0))="","",INDEX('40-15 SCALE LABEL INFO'!J$2:J$65,MATCH($A997,'40-15 SCALE LABEL INFO'!$A$2:$A$65,0))),"not found"),IF(G996="not found","not found",IF(G996="","","ditto"))))</f>
        <v/>
      </c>
      <c r="H997" s="772" t="str">
        <f>IF($A997="","",IF(NOT($A997=$A996),IFERROR(IF(INDEX('40-15 SCALE LABEL INFO'!K$2:K$65,MATCH($A997,'40-15 SCALE LABEL INFO'!$A$2:$A$65,0))="","",INDEX('40-15 SCALE LABEL INFO'!K$2:K$65,MATCH($A997,'40-15 SCALE LABEL INFO'!$A$2:$A$65,0))),"not found"),IF(H996="not found","not found",IF(H996="","","ditto"))))</f>
        <v/>
      </c>
    </row>
    <row r="998" spans="1:8" x14ac:dyDescent="0.35">
      <c r="A998" s="699"/>
      <c r="B998" s="768"/>
      <c r="C998" s="768"/>
      <c r="D998" s="768"/>
      <c r="E998" s="775"/>
      <c r="F998" s="778" t="str">
        <f>IF($A998="","",IF(NOT($A998=$A997),IFERROR(IF(INDEX('40-15 SCALE LABEL INFO'!I$2:I$65,MATCH($A998,'40-15 SCALE LABEL INFO'!$A$2:$A$65,0))="","",INDEX('40-15 SCALE LABEL INFO'!I$2:I$65,MATCH($A998,'40-15 SCALE LABEL INFO'!$A$2:$A$65,0))),"not found"),IF(F997="not found","not found",IF(F997="","","ditto"))))</f>
        <v/>
      </c>
      <c r="G998" s="779" t="str">
        <f>IF($A998="","",IF(NOT($A998=$A997),IFERROR(IF(INDEX('40-15 SCALE LABEL INFO'!J$2:J$65,MATCH($A998,'40-15 SCALE LABEL INFO'!$A$2:$A$65,0))="","",INDEX('40-15 SCALE LABEL INFO'!J$2:J$65,MATCH($A998,'40-15 SCALE LABEL INFO'!$A$2:$A$65,0))),"not found"),IF(G997="not found","not found",IF(G997="","","ditto"))))</f>
        <v/>
      </c>
      <c r="H998" s="772" t="str">
        <f>IF($A998="","",IF(NOT($A998=$A997),IFERROR(IF(INDEX('40-15 SCALE LABEL INFO'!K$2:K$65,MATCH($A998,'40-15 SCALE LABEL INFO'!$A$2:$A$65,0))="","",INDEX('40-15 SCALE LABEL INFO'!K$2:K$65,MATCH($A998,'40-15 SCALE LABEL INFO'!$A$2:$A$65,0))),"not found"),IF(H997="not found","not found",IF(H997="","","ditto"))))</f>
        <v/>
      </c>
    </row>
    <row r="999" spans="1:8" x14ac:dyDescent="0.35">
      <c r="A999" s="699"/>
      <c r="B999" s="768"/>
      <c r="C999" s="768"/>
      <c r="D999" s="768"/>
      <c r="E999" s="775"/>
      <c r="F999" s="778" t="str">
        <f>IF($A999="","",IF(NOT($A999=$A998),IFERROR(IF(INDEX('40-15 SCALE LABEL INFO'!I$2:I$65,MATCH($A999,'40-15 SCALE LABEL INFO'!$A$2:$A$65,0))="","",INDEX('40-15 SCALE LABEL INFO'!I$2:I$65,MATCH($A999,'40-15 SCALE LABEL INFO'!$A$2:$A$65,0))),"not found"),IF(F998="not found","not found",IF(F998="","","ditto"))))</f>
        <v/>
      </c>
      <c r="G999" s="779" t="str">
        <f>IF($A999="","",IF(NOT($A999=$A998),IFERROR(IF(INDEX('40-15 SCALE LABEL INFO'!J$2:J$65,MATCH($A999,'40-15 SCALE LABEL INFO'!$A$2:$A$65,0))="","",INDEX('40-15 SCALE LABEL INFO'!J$2:J$65,MATCH($A999,'40-15 SCALE LABEL INFO'!$A$2:$A$65,0))),"not found"),IF(G998="not found","not found",IF(G998="","","ditto"))))</f>
        <v/>
      </c>
      <c r="H999" s="772" t="str">
        <f>IF($A999="","",IF(NOT($A999=$A998),IFERROR(IF(INDEX('40-15 SCALE LABEL INFO'!K$2:K$65,MATCH($A999,'40-15 SCALE LABEL INFO'!$A$2:$A$65,0))="","",INDEX('40-15 SCALE LABEL INFO'!K$2:K$65,MATCH($A999,'40-15 SCALE LABEL INFO'!$A$2:$A$65,0))),"not found"),IF(H998="not found","not found",IF(H998="","","ditto"))))</f>
        <v/>
      </c>
    </row>
    <row r="1000" spans="1:8" x14ac:dyDescent="0.35">
      <c r="A1000" s="699"/>
      <c r="B1000" s="768"/>
      <c r="C1000" s="768"/>
      <c r="D1000" s="768"/>
      <c r="E1000" s="775"/>
      <c r="F1000" s="778" t="str">
        <f>IF($A1000="","",IF(NOT($A1000=$A999),IFERROR(IF(INDEX('40-15 SCALE LABEL INFO'!I$2:I$65,MATCH($A1000,'40-15 SCALE LABEL INFO'!$A$2:$A$65,0))="","",INDEX('40-15 SCALE LABEL INFO'!I$2:I$65,MATCH($A1000,'40-15 SCALE LABEL INFO'!$A$2:$A$65,0))),"not found"),IF(F999="not found","not found",IF(F999="","","ditto"))))</f>
        <v/>
      </c>
      <c r="G1000" s="779" t="str">
        <f>IF($A1000="","",IF(NOT($A1000=$A999),IFERROR(IF(INDEX('40-15 SCALE LABEL INFO'!J$2:J$65,MATCH($A1000,'40-15 SCALE LABEL INFO'!$A$2:$A$65,0))="","",INDEX('40-15 SCALE LABEL INFO'!J$2:J$65,MATCH($A1000,'40-15 SCALE LABEL INFO'!$A$2:$A$65,0))),"not found"),IF(G999="not found","not found",IF(G999="","","ditto"))))</f>
        <v/>
      </c>
      <c r="H1000" s="772" t="str">
        <f>IF($A1000="","",IF(NOT($A1000=$A999),IFERROR(IF(INDEX('40-15 SCALE LABEL INFO'!K$2:K$65,MATCH($A1000,'40-15 SCALE LABEL INFO'!$A$2:$A$65,0))="","",INDEX('40-15 SCALE LABEL INFO'!K$2:K$65,MATCH($A1000,'40-15 SCALE LABEL INFO'!$A$2:$A$65,0))),"not found"),IF(H999="not found","not found",IF(H999="","","ditto"))))</f>
        <v/>
      </c>
    </row>
    <row r="1001" spans="1:8" x14ac:dyDescent="0.35">
      <c r="A1001" s="699"/>
      <c r="B1001" s="768"/>
      <c r="C1001" s="768"/>
      <c r="D1001" s="768"/>
      <c r="E1001" s="775"/>
      <c r="F1001" s="778" t="str">
        <f>IF($A1001="","",IF(NOT($A1001=$A1000),IFERROR(IF(INDEX('40-15 SCALE LABEL INFO'!I$2:I$65,MATCH($A1001,'40-15 SCALE LABEL INFO'!$A$2:$A$65,0))="","",INDEX('40-15 SCALE LABEL INFO'!I$2:I$65,MATCH($A1001,'40-15 SCALE LABEL INFO'!$A$2:$A$65,0))),"not found"),IF(F1000="not found","not found",IF(F1000="","","ditto"))))</f>
        <v/>
      </c>
      <c r="G1001" s="779" t="str">
        <f>IF($A1001="","",IF(NOT($A1001=$A1000),IFERROR(IF(INDEX('40-15 SCALE LABEL INFO'!J$2:J$65,MATCH($A1001,'40-15 SCALE LABEL INFO'!$A$2:$A$65,0))="","",INDEX('40-15 SCALE LABEL INFO'!J$2:J$65,MATCH($A1001,'40-15 SCALE LABEL INFO'!$A$2:$A$65,0))),"not found"),IF(G1000="not found","not found",IF(G1000="","","ditto"))))</f>
        <v/>
      </c>
      <c r="H1001" s="772" t="str">
        <f>IF($A1001="","",IF(NOT($A1001=$A1000),IFERROR(IF(INDEX('40-15 SCALE LABEL INFO'!K$2:K$65,MATCH($A1001,'40-15 SCALE LABEL INFO'!$A$2:$A$65,0))="","",INDEX('40-15 SCALE LABEL INFO'!K$2:K$65,MATCH($A1001,'40-15 SCALE LABEL INFO'!$A$2:$A$65,0))),"not found"),IF(H1000="not found","not found",IF(H1000="","","ditto"))))</f>
        <v/>
      </c>
    </row>
    <row r="1002" spans="1:8" x14ac:dyDescent="0.35">
      <c r="A1002" s="699"/>
      <c r="B1002" s="768"/>
      <c r="C1002" s="768"/>
      <c r="D1002" s="768"/>
      <c r="E1002" s="775"/>
      <c r="F1002" s="778" t="str">
        <f>IF($A1002="","",IF(NOT($A1002=$A1001),IFERROR(IF(INDEX('40-15 SCALE LABEL INFO'!I$2:I$65,MATCH($A1002,'40-15 SCALE LABEL INFO'!$A$2:$A$65,0))="","",INDEX('40-15 SCALE LABEL INFO'!I$2:I$65,MATCH($A1002,'40-15 SCALE LABEL INFO'!$A$2:$A$65,0))),"not found"),IF(F1001="not found","not found",IF(F1001="","","ditto"))))</f>
        <v/>
      </c>
      <c r="G1002" s="779" t="str">
        <f>IF($A1002="","",IF(NOT($A1002=$A1001),IFERROR(IF(INDEX('40-15 SCALE LABEL INFO'!J$2:J$65,MATCH($A1002,'40-15 SCALE LABEL INFO'!$A$2:$A$65,0))="","",INDEX('40-15 SCALE LABEL INFO'!J$2:J$65,MATCH($A1002,'40-15 SCALE LABEL INFO'!$A$2:$A$65,0))),"not found"),IF(G1001="not found","not found",IF(G1001="","","ditto"))))</f>
        <v/>
      </c>
      <c r="H1002" s="772" t="str">
        <f>IF($A1002="","",IF(NOT($A1002=$A1001),IFERROR(IF(INDEX('40-15 SCALE LABEL INFO'!K$2:K$65,MATCH($A1002,'40-15 SCALE LABEL INFO'!$A$2:$A$65,0))="","",INDEX('40-15 SCALE LABEL INFO'!K$2:K$65,MATCH($A1002,'40-15 SCALE LABEL INFO'!$A$2:$A$65,0))),"not found"),IF(H1001="not found","not found",IF(H1001="","","ditto"))))</f>
        <v/>
      </c>
    </row>
    <row r="1003" spans="1:8" x14ac:dyDescent="0.35">
      <c r="A1003" s="699"/>
      <c r="B1003" s="768"/>
      <c r="C1003" s="768"/>
      <c r="D1003" s="768"/>
      <c r="E1003" s="775"/>
      <c r="F1003" s="778" t="str">
        <f>IF($A1003="","",IF(NOT($A1003=$A1002),IFERROR(IF(INDEX('40-15 SCALE LABEL INFO'!I$2:I$65,MATCH($A1003,'40-15 SCALE LABEL INFO'!$A$2:$A$65,0))="","",INDEX('40-15 SCALE LABEL INFO'!I$2:I$65,MATCH($A1003,'40-15 SCALE LABEL INFO'!$A$2:$A$65,0))),"not found"),IF(F1002="not found","not found",IF(F1002="","","ditto"))))</f>
        <v/>
      </c>
      <c r="G1003" s="779" t="str">
        <f>IF($A1003="","",IF(NOT($A1003=$A1002),IFERROR(IF(INDEX('40-15 SCALE LABEL INFO'!J$2:J$65,MATCH($A1003,'40-15 SCALE LABEL INFO'!$A$2:$A$65,0))="","",INDEX('40-15 SCALE LABEL INFO'!J$2:J$65,MATCH($A1003,'40-15 SCALE LABEL INFO'!$A$2:$A$65,0))),"not found"),IF(G1002="not found","not found",IF(G1002="","","ditto"))))</f>
        <v/>
      </c>
      <c r="H1003" s="772" t="str">
        <f>IF($A1003="","",IF(NOT($A1003=$A1002),IFERROR(IF(INDEX('40-15 SCALE LABEL INFO'!K$2:K$65,MATCH($A1003,'40-15 SCALE LABEL INFO'!$A$2:$A$65,0))="","",INDEX('40-15 SCALE LABEL INFO'!K$2:K$65,MATCH($A1003,'40-15 SCALE LABEL INFO'!$A$2:$A$65,0))),"not found"),IF(H1002="not found","not found",IF(H1002="","","ditto"))))</f>
        <v/>
      </c>
    </row>
    <row r="1004" spans="1:8" x14ac:dyDescent="0.35">
      <c r="A1004" s="699"/>
      <c r="B1004" s="768"/>
      <c r="C1004" s="768"/>
      <c r="D1004" s="768"/>
      <c r="E1004" s="775"/>
      <c r="F1004" s="778" t="str">
        <f>IF($A1004="","",IF(NOT($A1004=$A1003),IFERROR(IF(INDEX('40-15 SCALE LABEL INFO'!I$2:I$65,MATCH($A1004,'40-15 SCALE LABEL INFO'!$A$2:$A$65,0))="","",INDEX('40-15 SCALE LABEL INFO'!I$2:I$65,MATCH($A1004,'40-15 SCALE LABEL INFO'!$A$2:$A$65,0))),"not found"),IF(F1003="not found","not found",IF(F1003="","","ditto"))))</f>
        <v/>
      </c>
      <c r="G1004" s="779" t="str">
        <f>IF($A1004="","",IF(NOT($A1004=$A1003),IFERROR(IF(INDEX('40-15 SCALE LABEL INFO'!J$2:J$65,MATCH($A1004,'40-15 SCALE LABEL INFO'!$A$2:$A$65,0))="","",INDEX('40-15 SCALE LABEL INFO'!J$2:J$65,MATCH($A1004,'40-15 SCALE LABEL INFO'!$A$2:$A$65,0))),"not found"),IF(G1003="not found","not found",IF(G1003="","","ditto"))))</f>
        <v/>
      </c>
      <c r="H1004" s="772" t="str">
        <f>IF($A1004="","",IF(NOT($A1004=$A1003),IFERROR(IF(INDEX('40-15 SCALE LABEL INFO'!K$2:K$65,MATCH($A1004,'40-15 SCALE LABEL INFO'!$A$2:$A$65,0))="","",INDEX('40-15 SCALE LABEL INFO'!K$2:K$65,MATCH($A1004,'40-15 SCALE LABEL INFO'!$A$2:$A$65,0))),"not found"),IF(H1003="not found","not found",IF(H1003="","","ditto"))))</f>
        <v/>
      </c>
    </row>
    <row r="1005" spans="1:8" x14ac:dyDescent="0.35">
      <c r="A1005" s="699"/>
      <c r="B1005" s="768"/>
      <c r="C1005" s="768"/>
      <c r="D1005" s="768"/>
      <c r="E1005" s="775"/>
      <c r="F1005" s="778" t="str">
        <f>IF($A1005="","",IF(NOT($A1005=$A1004),IFERROR(IF(INDEX('40-15 SCALE LABEL INFO'!I$2:I$65,MATCH($A1005,'40-15 SCALE LABEL INFO'!$A$2:$A$65,0))="","",INDEX('40-15 SCALE LABEL INFO'!I$2:I$65,MATCH($A1005,'40-15 SCALE LABEL INFO'!$A$2:$A$65,0))),"not found"),IF(F1004="not found","not found",IF(F1004="","","ditto"))))</f>
        <v/>
      </c>
      <c r="G1005" s="779" t="str">
        <f>IF($A1005="","",IF(NOT($A1005=$A1004),IFERROR(IF(INDEX('40-15 SCALE LABEL INFO'!J$2:J$65,MATCH($A1005,'40-15 SCALE LABEL INFO'!$A$2:$A$65,0))="","",INDEX('40-15 SCALE LABEL INFO'!J$2:J$65,MATCH($A1005,'40-15 SCALE LABEL INFO'!$A$2:$A$65,0))),"not found"),IF(G1004="not found","not found",IF(G1004="","","ditto"))))</f>
        <v/>
      </c>
      <c r="H1005" s="772" t="str">
        <f>IF($A1005="","",IF(NOT($A1005=$A1004),IFERROR(IF(INDEX('40-15 SCALE LABEL INFO'!K$2:K$65,MATCH($A1005,'40-15 SCALE LABEL INFO'!$A$2:$A$65,0))="","",INDEX('40-15 SCALE LABEL INFO'!K$2:K$65,MATCH($A1005,'40-15 SCALE LABEL INFO'!$A$2:$A$65,0))),"not found"),IF(H1004="not found","not found",IF(H1004="","","ditto"))))</f>
        <v/>
      </c>
    </row>
    <row r="1006" spans="1:8" x14ac:dyDescent="0.35">
      <c r="A1006" s="699"/>
      <c r="B1006" s="768"/>
      <c r="C1006" s="768"/>
      <c r="D1006" s="768"/>
      <c r="E1006" s="775"/>
      <c r="F1006" s="778" t="str">
        <f>IF($A1006="","",IF(NOT($A1006=$A1005),IFERROR(IF(INDEX('40-15 SCALE LABEL INFO'!I$2:I$65,MATCH($A1006,'40-15 SCALE LABEL INFO'!$A$2:$A$65,0))="","",INDEX('40-15 SCALE LABEL INFO'!I$2:I$65,MATCH($A1006,'40-15 SCALE LABEL INFO'!$A$2:$A$65,0))),"not found"),IF(F1005="not found","not found",IF(F1005="","","ditto"))))</f>
        <v/>
      </c>
      <c r="G1006" s="779" t="str">
        <f>IF($A1006="","",IF(NOT($A1006=$A1005),IFERROR(IF(INDEX('40-15 SCALE LABEL INFO'!J$2:J$65,MATCH($A1006,'40-15 SCALE LABEL INFO'!$A$2:$A$65,0))="","",INDEX('40-15 SCALE LABEL INFO'!J$2:J$65,MATCH($A1006,'40-15 SCALE LABEL INFO'!$A$2:$A$65,0))),"not found"),IF(G1005="not found","not found",IF(G1005="","","ditto"))))</f>
        <v/>
      </c>
      <c r="H1006" s="772" t="str">
        <f>IF($A1006="","",IF(NOT($A1006=$A1005),IFERROR(IF(INDEX('40-15 SCALE LABEL INFO'!K$2:K$65,MATCH($A1006,'40-15 SCALE LABEL INFO'!$A$2:$A$65,0))="","",INDEX('40-15 SCALE LABEL INFO'!K$2:K$65,MATCH($A1006,'40-15 SCALE LABEL INFO'!$A$2:$A$65,0))),"not found"),IF(H1005="not found","not found",IF(H1005="","","ditto"))))</f>
        <v/>
      </c>
    </row>
    <row r="1007" spans="1:8" x14ac:dyDescent="0.35">
      <c r="A1007" s="699"/>
      <c r="B1007" s="768"/>
      <c r="C1007" s="768"/>
      <c r="D1007" s="768"/>
      <c r="E1007" s="775"/>
      <c r="F1007" s="778" t="str">
        <f>IF($A1007="","",IF(NOT($A1007=$A1006),IFERROR(IF(INDEX('40-15 SCALE LABEL INFO'!I$2:I$65,MATCH($A1007,'40-15 SCALE LABEL INFO'!$A$2:$A$65,0))="","",INDEX('40-15 SCALE LABEL INFO'!I$2:I$65,MATCH($A1007,'40-15 SCALE LABEL INFO'!$A$2:$A$65,0))),"not found"),IF(F1006="not found","not found",IF(F1006="","","ditto"))))</f>
        <v/>
      </c>
      <c r="G1007" s="779" t="str">
        <f>IF($A1007="","",IF(NOT($A1007=$A1006),IFERROR(IF(INDEX('40-15 SCALE LABEL INFO'!J$2:J$65,MATCH($A1007,'40-15 SCALE LABEL INFO'!$A$2:$A$65,0))="","",INDEX('40-15 SCALE LABEL INFO'!J$2:J$65,MATCH($A1007,'40-15 SCALE LABEL INFO'!$A$2:$A$65,0))),"not found"),IF(G1006="not found","not found",IF(G1006="","","ditto"))))</f>
        <v/>
      </c>
      <c r="H1007" s="772" t="str">
        <f>IF($A1007="","",IF(NOT($A1007=$A1006),IFERROR(IF(INDEX('40-15 SCALE LABEL INFO'!K$2:K$65,MATCH($A1007,'40-15 SCALE LABEL INFO'!$A$2:$A$65,0))="","",INDEX('40-15 SCALE LABEL INFO'!K$2:K$65,MATCH($A1007,'40-15 SCALE LABEL INFO'!$A$2:$A$65,0))),"not found"),IF(H1006="not found","not found",IF(H1006="","","ditto"))))</f>
        <v/>
      </c>
    </row>
    <row r="1008" spans="1:8" x14ac:dyDescent="0.35">
      <c r="A1008" s="699"/>
      <c r="B1008" s="768"/>
      <c r="C1008" s="768"/>
      <c r="D1008" s="768"/>
      <c r="E1008" s="775"/>
      <c r="F1008" s="778" t="str">
        <f>IF($A1008="","",IF(NOT($A1008=$A1007),IFERROR(IF(INDEX('40-15 SCALE LABEL INFO'!I$2:I$65,MATCH($A1008,'40-15 SCALE LABEL INFO'!$A$2:$A$65,0))="","",INDEX('40-15 SCALE LABEL INFO'!I$2:I$65,MATCH($A1008,'40-15 SCALE LABEL INFO'!$A$2:$A$65,0))),"not found"),IF(F1007="not found","not found",IF(F1007="","","ditto"))))</f>
        <v/>
      </c>
      <c r="G1008" s="779" t="str">
        <f>IF($A1008="","",IF(NOT($A1008=$A1007),IFERROR(IF(INDEX('40-15 SCALE LABEL INFO'!J$2:J$65,MATCH($A1008,'40-15 SCALE LABEL INFO'!$A$2:$A$65,0))="","",INDEX('40-15 SCALE LABEL INFO'!J$2:J$65,MATCH($A1008,'40-15 SCALE LABEL INFO'!$A$2:$A$65,0))),"not found"),IF(G1007="not found","not found",IF(G1007="","","ditto"))))</f>
        <v/>
      </c>
      <c r="H1008" s="772" t="str">
        <f>IF($A1008="","",IF(NOT($A1008=$A1007),IFERROR(IF(INDEX('40-15 SCALE LABEL INFO'!K$2:K$65,MATCH($A1008,'40-15 SCALE LABEL INFO'!$A$2:$A$65,0))="","",INDEX('40-15 SCALE LABEL INFO'!K$2:K$65,MATCH($A1008,'40-15 SCALE LABEL INFO'!$A$2:$A$65,0))),"not found"),IF(H1007="not found","not found",IF(H1007="","","ditto"))))</f>
        <v/>
      </c>
    </row>
    <row r="1009" spans="1:8" x14ac:dyDescent="0.35">
      <c r="A1009" s="699"/>
      <c r="B1009" s="768"/>
      <c r="C1009" s="768"/>
      <c r="D1009" s="768"/>
      <c r="E1009" s="775"/>
      <c r="F1009" s="778" t="str">
        <f>IF($A1009="","",IF(NOT($A1009=$A1008),IFERROR(IF(INDEX('40-15 SCALE LABEL INFO'!I$2:I$65,MATCH($A1009,'40-15 SCALE LABEL INFO'!$A$2:$A$65,0))="","",INDEX('40-15 SCALE LABEL INFO'!I$2:I$65,MATCH($A1009,'40-15 SCALE LABEL INFO'!$A$2:$A$65,0))),"not found"),IF(F1008="not found","not found",IF(F1008="","","ditto"))))</f>
        <v/>
      </c>
      <c r="G1009" s="779" t="str">
        <f>IF($A1009="","",IF(NOT($A1009=$A1008),IFERROR(IF(INDEX('40-15 SCALE LABEL INFO'!J$2:J$65,MATCH($A1009,'40-15 SCALE LABEL INFO'!$A$2:$A$65,0))="","",INDEX('40-15 SCALE LABEL INFO'!J$2:J$65,MATCH($A1009,'40-15 SCALE LABEL INFO'!$A$2:$A$65,0))),"not found"),IF(G1008="not found","not found",IF(G1008="","","ditto"))))</f>
        <v/>
      </c>
      <c r="H1009" s="772" t="str">
        <f>IF($A1009="","",IF(NOT($A1009=$A1008),IFERROR(IF(INDEX('40-15 SCALE LABEL INFO'!K$2:K$65,MATCH($A1009,'40-15 SCALE LABEL INFO'!$A$2:$A$65,0))="","",INDEX('40-15 SCALE LABEL INFO'!K$2:K$65,MATCH($A1009,'40-15 SCALE LABEL INFO'!$A$2:$A$65,0))),"not found"),IF(H1008="not found","not found",IF(H1008="","","ditto"))))</f>
        <v/>
      </c>
    </row>
    <row r="1010" spans="1:8" x14ac:dyDescent="0.35">
      <c r="A1010" s="699"/>
      <c r="B1010" s="768"/>
      <c r="C1010" s="768"/>
      <c r="D1010" s="768"/>
      <c r="E1010" s="775"/>
      <c r="F1010" s="778" t="str">
        <f>IF($A1010="","",IF(NOT($A1010=$A1009),IFERROR(IF(INDEX('40-15 SCALE LABEL INFO'!I$2:I$65,MATCH($A1010,'40-15 SCALE LABEL INFO'!$A$2:$A$65,0))="","",INDEX('40-15 SCALE LABEL INFO'!I$2:I$65,MATCH($A1010,'40-15 SCALE LABEL INFO'!$A$2:$A$65,0))),"not found"),IF(F1009="not found","not found",IF(F1009="","","ditto"))))</f>
        <v/>
      </c>
      <c r="G1010" s="779" t="str">
        <f>IF($A1010="","",IF(NOT($A1010=$A1009),IFERROR(IF(INDEX('40-15 SCALE LABEL INFO'!J$2:J$65,MATCH($A1010,'40-15 SCALE LABEL INFO'!$A$2:$A$65,0))="","",INDEX('40-15 SCALE LABEL INFO'!J$2:J$65,MATCH($A1010,'40-15 SCALE LABEL INFO'!$A$2:$A$65,0))),"not found"),IF(G1009="not found","not found",IF(G1009="","","ditto"))))</f>
        <v/>
      </c>
      <c r="H1010" s="772" t="str">
        <f>IF($A1010="","",IF(NOT($A1010=$A1009),IFERROR(IF(INDEX('40-15 SCALE LABEL INFO'!K$2:K$65,MATCH($A1010,'40-15 SCALE LABEL INFO'!$A$2:$A$65,0))="","",INDEX('40-15 SCALE LABEL INFO'!K$2:K$65,MATCH($A1010,'40-15 SCALE LABEL INFO'!$A$2:$A$65,0))),"not found"),IF(H1009="not found","not found",IF(H1009="","","ditto"))))</f>
        <v/>
      </c>
    </row>
    <row r="1011" spans="1:8" x14ac:dyDescent="0.35">
      <c r="A1011" s="699"/>
      <c r="B1011" s="768"/>
      <c r="C1011" s="768"/>
      <c r="D1011" s="768"/>
      <c r="E1011" s="775"/>
      <c r="F1011" s="778" t="str">
        <f>IF($A1011="","",IF(NOT($A1011=$A1010),IFERROR(IF(INDEX('40-15 SCALE LABEL INFO'!I$2:I$65,MATCH($A1011,'40-15 SCALE LABEL INFO'!$A$2:$A$65,0))="","",INDEX('40-15 SCALE LABEL INFO'!I$2:I$65,MATCH($A1011,'40-15 SCALE LABEL INFO'!$A$2:$A$65,0))),"not found"),IF(F1010="not found","not found",IF(F1010="","","ditto"))))</f>
        <v/>
      </c>
      <c r="G1011" s="779" t="str">
        <f>IF($A1011="","",IF(NOT($A1011=$A1010),IFERROR(IF(INDEX('40-15 SCALE LABEL INFO'!J$2:J$65,MATCH($A1011,'40-15 SCALE LABEL INFO'!$A$2:$A$65,0))="","",INDEX('40-15 SCALE LABEL INFO'!J$2:J$65,MATCH($A1011,'40-15 SCALE LABEL INFO'!$A$2:$A$65,0))),"not found"),IF(G1010="not found","not found",IF(G1010="","","ditto"))))</f>
        <v/>
      </c>
      <c r="H1011" s="772" t="str">
        <f>IF($A1011="","",IF(NOT($A1011=$A1010),IFERROR(IF(INDEX('40-15 SCALE LABEL INFO'!K$2:K$65,MATCH($A1011,'40-15 SCALE LABEL INFO'!$A$2:$A$65,0))="","",INDEX('40-15 SCALE LABEL INFO'!K$2:K$65,MATCH($A1011,'40-15 SCALE LABEL INFO'!$A$2:$A$65,0))),"not found"),IF(H1010="not found","not found",IF(H1010="","","ditto"))))</f>
        <v/>
      </c>
    </row>
    <row r="1012" spans="1:8" x14ac:dyDescent="0.35">
      <c r="A1012" s="699"/>
      <c r="B1012" s="768"/>
      <c r="C1012" s="768"/>
      <c r="D1012" s="768"/>
      <c r="E1012" s="775"/>
      <c r="F1012" s="778" t="str">
        <f>IF($A1012="","",IF(NOT($A1012=$A1011),IFERROR(IF(INDEX('40-15 SCALE LABEL INFO'!I$2:I$65,MATCH($A1012,'40-15 SCALE LABEL INFO'!$A$2:$A$65,0))="","",INDEX('40-15 SCALE LABEL INFO'!I$2:I$65,MATCH($A1012,'40-15 SCALE LABEL INFO'!$A$2:$A$65,0))),"not found"),IF(F1011="not found","not found",IF(F1011="","","ditto"))))</f>
        <v/>
      </c>
      <c r="G1012" s="779" t="str">
        <f>IF($A1012="","",IF(NOT($A1012=$A1011),IFERROR(IF(INDEX('40-15 SCALE LABEL INFO'!J$2:J$65,MATCH($A1012,'40-15 SCALE LABEL INFO'!$A$2:$A$65,0))="","",INDEX('40-15 SCALE LABEL INFO'!J$2:J$65,MATCH($A1012,'40-15 SCALE LABEL INFO'!$A$2:$A$65,0))),"not found"),IF(G1011="not found","not found",IF(G1011="","","ditto"))))</f>
        <v/>
      </c>
      <c r="H1012" s="772" t="str">
        <f>IF($A1012="","",IF(NOT($A1012=$A1011),IFERROR(IF(INDEX('40-15 SCALE LABEL INFO'!K$2:K$65,MATCH($A1012,'40-15 SCALE LABEL INFO'!$A$2:$A$65,0))="","",INDEX('40-15 SCALE LABEL INFO'!K$2:K$65,MATCH($A1012,'40-15 SCALE LABEL INFO'!$A$2:$A$65,0))),"not found"),IF(H1011="not found","not found",IF(H1011="","","ditto"))))</f>
        <v/>
      </c>
    </row>
    <row r="1013" spans="1:8" x14ac:dyDescent="0.35">
      <c r="A1013" s="699"/>
      <c r="B1013" s="768"/>
      <c r="C1013" s="768"/>
      <c r="D1013" s="768"/>
      <c r="E1013" s="775"/>
      <c r="F1013" s="778" t="str">
        <f>IF($A1013="","",IF(NOT($A1013=$A1012),IFERROR(IF(INDEX('40-15 SCALE LABEL INFO'!I$2:I$65,MATCH($A1013,'40-15 SCALE LABEL INFO'!$A$2:$A$65,0))="","",INDEX('40-15 SCALE LABEL INFO'!I$2:I$65,MATCH($A1013,'40-15 SCALE LABEL INFO'!$A$2:$A$65,0))),"not found"),IF(F1012="not found","not found",IF(F1012="","","ditto"))))</f>
        <v/>
      </c>
      <c r="G1013" s="779" t="str">
        <f>IF($A1013="","",IF(NOT($A1013=$A1012),IFERROR(IF(INDEX('40-15 SCALE LABEL INFO'!J$2:J$65,MATCH($A1013,'40-15 SCALE LABEL INFO'!$A$2:$A$65,0))="","",INDEX('40-15 SCALE LABEL INFO'!J$2:J$65,MATCH($A1013,'40-15 SCALE LABEL INFO'!$A$2:$A$65,0))),"not found"),IF(G1012="not found","not found",IF(G1012="","","ditto"))))</f>
        <v/>
      </c>
      <c r="H1013" s="772" t="str">
        <f>IF($A1013="","",IF(NOT($A1013=$A1012),IFERROR(IF(INDEX('40-15 SCALE LABEL INFO'!K$2:K$65,MATCH($A1013,'40-15 SCALE LABEL INFO'!$A$2:$A$65,0))="","",INDEX('40-15 SCALE LABEL INFO'!K$2:K$65,MATCH($A1013,'40-15 SCALE LABEL INFO'!$A$2:$A$65,0))),"not found"),IF(H1012="not found","not found",IF(H1012="","","ditto"))))</f>
        <v/>
      </c>
    </row>
    <row r="1014" spans="1:8" x14ac:dyDescent="0.35">
      <c r="A1014" s="699"/>
      <c r="B1014" s="768"/>
      <c r="C1014" s="768"/>
      <c r="D1014" s="768"/>
      <c r="E1014" s="775"/>
      <c r="F1014" s="778" t="str">
        <f>IF($A1014="","",IF(NOT($A1014=$A1013),IFERROR(IF(INDEX('40-15 SCALE LABEL INFO'!I$2:I$65,MATCH($A1014,'40-15 SCALE LABEL INFO'!$A$2:$A$65,0))="","",INDEX('40-15 SCALE LABEL INFO'!I$2:I$65,MATCH($A1014,'40-15 SCALE LABEL INFO'!$A$2:$A$65,0))),"not found"),IF(F1013="not found","not found",IF(F1013="","","ditto"))))</f>
        <v/>
      </c>
      <c r="G1014" s="779" t="str">
        <f>IF($A1014="","",IF(NOT($A1014=$A1013),IFERROR(IF(INDEX('40-15 SCALE LABEL INFO'!J$2:J$65,MATCH($A1014,'40-15 SCALE LABEL INFO'!$A$2:$A$65,0))="","",INDEX('40-15 SCALE LABEL INFO'!J$2:J$65,MATCH($A1014,'40-15 SCALE LABEL INFO'!$A$2:$A$65,0))),"not found"),IF(G1013="not found","not found",IF(G1013="","","ditto"))))</f>
        <v/>
      </c>
      <c r="H1014" s="772" t="str">
        <f>IF($A1014="","",IF(NOT($A1014=$A1013),IFERROR(IF(INDEX('40-15 SCALE LABEL INFO'!K$2:K$65,MATCH($A1014,'40-15 SCALE LABEL INFO'!$A$2:$A$65,0))="","",INDEX('40-15 SCALE LABEL INFO'!K$2:K$65,MATCH($A1014,'40-15 SCALE LABEL INFO'!$A$2:$A$65,0))),"not found"),IF(H1013="not found","not found",IF(H1013="","","ditto"))))</f>
        <v/>
      </c>
    </row>
    <row r="1015" spans="1:8" x14ac:dyDescent="0.35">
      <c r="A1015" s="699"/>
      <c r="B1015" s="768"/>
      <c r="C1015" s="768"/>
      <c r="D1015" s="768"/>
      <c r="E1015" s="775"/>
      <c r="F1015" s="778" t="str">
        <f>IF($A1015="","",IF(NOT($A1015=$A1014),IFERROR(IF(INDEX('40-15 SCALE LABEL INFO'!I$2:I$65,MATCH($A1015,'40-15 SCALE LABEL INFO'!$A$2:$A$65,0))="","",INDEX('40-15 SCALE LABEL INFO'!I$2:I$65,MATCH($A1015,'40-15 SCALE LABEL INFO'!$A$2:$A$65,0))),"not found"),IF(F1014="not found","not found",IF(F1014="","","ditto"))))</f>
        <v/>
      </c>
      <c r="G1015" s="779" t="str">
        <f>IF($A1015="","",IF(NOT($A1015=$A1014),IFERROR(IF(INDEX('40-15 SCALE LABEL INFO'!J$2:J$65,MATCH($A1015,'40-15 SCALE LABEL INFO'!$A$2:$A$65,0))="","",INDEX('40-15 SCALE LABEL INFO'!J$2:J$65,MATCH($A1015,'40-15 SCALE LABEL INFO'!$A$2:$A$65,0))),"not found"),IF(G1014="not found","not found",IF(G1014="","","ditto"))))</f>
        <v/>
      </c>
      <c r="H1015" s="772" t="str">
        <f>IF($A1015="","",IF(NOT($A1015=$A1014),IFERROR(IF(INDEX('40-15 SCALE LABEL INFO'!K$2:K$65,MATCH($A1015,'40-15 SCALE LABEL INFO'!$A$2:$A$65,0))="","",INDEX('40-15 SCALE LABEL INFO'!K$2:K$65,MATCH($A1015,'40-15 SCALE LABEL INFO'!$A$2:$A$65,0))),"not found"),IF(H1014="not found","not found",IF(H1014="","","ditto"))))</f>
        <v/>
      </c>
    </row>
    <row r="1016" spans="1:8" x14ac:dyDescent="0.35">
      <c r="A1016" s="699"/>
      <c r="B1016" s="768"/>
      <c r="C1016" s="768"/>
      <c r="D1016" s="768"/>
      <c r="E1016" s="775"/>
      <c r="F1016" s="778" t="str">
        <f>IF($A1016="","",IF(NOT($A1016=$A1015),IFERROR(IF(INDEX('40-15 SCALE LABEL INFO'!I$2:I$65,MATCH($A1016,'40-15 SCALE LABEL INFO'!$A$2:$A$65,0))="","",INDEX('40-15 SCALE LABEL INFO'!I$2:I$65,MATCH($A1016,'40-15 SCALE LABEL INFO'!$A$2:$A$65,0))),"not found"),IF(F1015="not found","not found",IF(F1015="","","ditto"))))</f>
        <v/>
      </c>
      <c r="G1016" s="779" t="str">
        <f>IF($A1016="","",IF(NOT($A1016=$A1015),IFERROR(IF(INDEX('40-15 SCALE LABEL INFO'!J$2:J$65,MATCH($A1016,'40-15 SCALE LABEL INFO'!$A$2:$A$65,0))="","",INDEX('40-15 SCALE LABEL INFO'!J$2:J$65,MATCH($A1016,'40-15 SCALE LABEL INFO'!$A$2:$A$65,0))),"not found"),IF(G1015="not found","not found",IF(G1015="","","ditto"))))</f>
        <v/>
      </c>
      <c r="H1016" s="772" t="str">
        <f>IF($A1016="","",IF(NOT($A1016=$A1015),IFERROR(IF(INDEX('40-15 SCALE LABEL INFO'!K$2:K$65,MATCH($A1016,'40-15 SCALE LABEL INFO'!$A$2:$A$65,0))="","",INDEX('40-15 SCALE LABEL INFO'!K$2:K$65,MATCH($A1016,'40-15 SCALE LABEL INFO'!$A$2:$A$65,0))),"not found"),IF(H1015="not found","not found",IF(H1015="","","ditto"))))</f>
        <v/>
      </c>
    </row>
    <row r="1017" spans="1:8" x14ac:dyDescent="0.35">
      <c r="A1017" s="699"/>
      <c r="B1017" s="768"/>
      <c r="C1017" s="768"/>
      <c r="D1017" s="768"/>
      <c r="E1017" s="775"/>
      <c r="F1017" s="778" t="str">
        <f>IF($A1017="","",IF(NOT($A1017=$A1016),IFERROR(IF(INDEX('40-15 SCALE LABEL INFO'!I$2:I$65,MATCH($A1017,'40-15 SCALE LABEL INFO'!$A$2:$A$65,0))="","",INDEX('40-15 SCALE LABEL INFO'!I$2:I$65,MATCH($A1017,'40-15 SCALE LABEL INFO'!$A$2:$A$65,0))),"not found"),IF(F1016="not found","not found",IF(F1016="","","ditto"))))</f>
        <v/>
      </c>
      <c r="G1017" s="779" t="str">
        <f>IF($A1017="","",IF(NOT($A1017=$A1016),IFERROR(IF(INDEX('40-15 SCALE LABEL INFO'!J$2:J$65,MATCH($A1017,'40-15 SCALE LABEL INFO'!$A$2:$A$65,0))="","",INDEX('40-15 SCALE LABEL INFO'!J$2:J$65,MATCH($A1017,'40-15 SCALE LABEL INFO'!$A$2:$A$65,0))),"not found"),IF(G1016="not found","not found",IF(G1016="","","ditto"))))</f>
        <v/>
      </c>
      <c r="H1017" s="772" t="str">
        <f>IF($A1017="","",IF(NOT($A1017=$A1016),IFERROR(IF(INDEX('40-15 SCALE LABEL INFO'!K$2:K$65,MATCH($A1017,'40-15 SCALE LABEL INFO'!$A$2:$A$65,0))="","",INDEX('40-15 SCALE LABEL INFO'!K$2:K$65,MATCH($A1017,'40-15 SCALE LABEL INFO'!$A$2:$A$65,0))),"not found"),IF(H1016="not found","not found",IF(H1016="","","ditto"))))</f>
        <v/>
      </c>
    </row>
    <row r="1018" spans="1:8" x14ac:dyDescent="0.35">
      <c r="A1018" s="699"/>
      <c r="B1018" s="768"/>
      <c r="C1018" s="768"/>
      <c r="D1018" s="768"/>
      <c r="E1018" s="775"/>
      <c r="F1018" s="778" t="str">
        <f>IF($A1018="","",IF(NOT($A1018=$A1017),IFERROR(IF(INDEX('40-15 SCALE LABEL INFO'!I$2:I$65,MATCH($A1018,'40-15 SCALE LABEL INFO'!$A$2:$A$65,0))="","",INDEX('40-15 SCALE LABEL INFO'!I$2:I$65,MATCH($A1018,'40-15 SCALE LABEL INFO'!$A$2:$A$65,0))),"not found"),IF(F1017="not found","not found",IF(F1017="","","ditto"))))</f>
        <v/>
      </c>
      <c r="G1018" s="779" t="str">
        <f>IF($A1018="","",IF(NOT($A1018=$A1017),IFERROR(IF(INDEX('40-15 SCALE LABEL INFO'!J$2:J$65,MATCH($A1018,'40-15 SCALE LABEL INFO'!$A$2:$A$65,0))="","",INDEX('40-15 SCALE LABEL INFO'!J$2:J$65,MATCH($A1018,'40-15 SCALE LABEL INFO'!$A$2:$A$65,0))),"not found"),IF(G1017="not found","not found",IF(G1017="","","ditto"))))</f>
        <v/>
      </c>
      <c r="H1018" s="772" t="str">
        <f>IF($A1018="","",IF(NOT($A1018=$A1017),IFERROR(IF(INDEX('40-15 SCALE LABEL INFO'!K$2:K$65,MATCH($A1018,'40-15 SCALE LABEL INFO'!$A$2:$A$65,0))="","",INDEX('40-15 SCALE LABEL INFO'!K$2:K$65,MATCH($A1018,'40-15 SCALE LABEL INFO'!$A$2:$A$65,0))),"not found"),IF(H1017="not found","not found",IF(H1017="","","ditto"))))</f>
        <v/>
      </c>
    </row>
    <row r="1019" spans="1:8" x14ac:dyDescent="0.35">
      <c r="A1019" s="699"/>
      <c r="B1019" s="768"/>
      <c r="C1019" s="768"/>
      <c r="D1019" s="768"/>
      <c r="E1019" s="775"/>
      <c r="F1019" s="778" t="str">
        <f>IF($A1019="","",IF(NOT($A1019=$A1018),IFERROR(IF(INDEX('40-15 SCALE LABEL INFO'!I$2:I$65,MATCH($A1019,'40-15 SCALE LABEL INFO'!$A$2:$A$65,0))="","",INDEX('40-15 SCALE LABEL INFO'!I$2:I$65,MATCH($A1019,'40-15 SCALE LABEL INFO'!$A$2:$A$65,0))),"not found"),IF(F1018="not found","not found",IF(F1018="","","ditto"))))</f>
        <v/>
      </c>
      <c r="G1019" s="779" t="str">
        <f>IF($A1019="","",IF(NOT($A1019=$A1018),IFERROR(IF(INDEX('40-15 SCALE LABEL INFO'!J$2:J$65,MATCH($A1019,'40-15 SCALE LABEL INFO'!$A$2:$A$65,0))="","",INDEX('40-15 SCALE LABEL INFO'!J$2:J$65,MATCH($A1019,'40-15 SCALE LABEL INFO'!$A$2:$A$65,0))),"not found"),IF(G1018="not found","not found",IF(G1018="","","ditto"))))</f>
        <v/>
      </c>
      <c r="H1019" s="772" t="str">
        <f>IF($A1019="","",IF(NOT($A1019=$A1018),IFERROR(IF(INDEX('40-15 SCALE LABEL INFO'!K$2:K$65,MATCH($A1019,'40-15 SCALE LABEL INFO'!$A$2:$A$65,0))="","",INDEX('40-15 SCALE LABEL INFO'!K$2:K$65,MATCH($A1019,'40-15 SCALE LABEL INFO'!$A$2:$A$65,0))),"not found"),IF(H1018="not found","not found",IF(H1018="","","ditto"))))</f>
        <v/>
      </c>
    </row>
    <row r="1020" spans="1:8" x14ac:dyDescent="0.35">
      <c r="A1020" s="699"/>
      <c r="B1020" s="768"/>
      <c r="C1020" s="768"/>
      <c r="D1020" s="768"/>
      <c r="E1020" s="775"/>
      <c r="F1020" s="778" t="str">
        <f>IF($A1020="","",IF(NOT($A1020=$A1019),IFERROR(IF(INDEX('40-15 SCALE LABEL INFO'!I$2:I$65,MATCH($A1020,'40-15 SCALE LABEL INFO'!$A$2:$A$65,0))="","",INDEX('40-15 SCALE LABEL INFO'!I$2:I$65,MATCH($A1020,'40-15 SCALE LABEL INFO'!$A$2:$A$65,0))),"not found"),IF(F1019="not found","not found",IF(F1019="","","ditto"))))</f>
        <v/>
      </c>
      <c r="G1020" s="779" t="str">
        <f>IF($A1020="","",IF(NOT($A1020=$A1019),IFERROR(IF(INDEX('40-15 SCALE LABEL INFO'!J$2:J$65,MATCH($A1020,'40-15 SCALE LABEL INFO'!$A$2:$A$65,0))="","",INDEX('40-15 SCALE LABEL INFO'!J$2:J$65,MATCH($A1020,'40-15 SCALE LABEL INFO'!$A$2:$A$65,0))),"not found"),IF(G1019="not found","not found",IF(G1019="","","ditto"))))</f>
        <v/>
      </c>
      <c r="H1020" s="772" t="str">
        <f>IF($A1020="","",IF(NOT($A1020=$A1019),IFERROR(IF(INDEX('40-15 SCALE LABEL INFO'!K$2:K$65,MATCH($A1020,'40-15 SCALE LABEL INFO'!$A$2:$A$65,0))="","",INDEX('40-15 SCALE LABEL INFO'!K$2:K$65,MATCH($A1020,'40-15 SCALE LABEL INFO'!$A$2:$A$65,0))),"not found"),IF(H1019="not found","not found",IF(H1019="","","ditto"))))</f>
        <v/>
      </c>
    </row>
    <row r="1021" spans="1:8" x14ac:dyDescent="0.35">
      <c r="A1021" s="699"/>
      <c r="B1021" s="768"/>
      <c r="C1021" s="768"/>
      <c r="D1021" s="768"/>
      <c r="E1021" s="775"/>
      <c r="F1021" s="778" t="str">
        <f>IF($A1021="","",IF(NOT($A1021=$A1020),IFERROR(IF(INDEX('40-15 SCALE LABEL INFO'!I$2:I$65,MATCH($A1021,'40-15 SCALE LABEL INFO'!$A$2:$A$65,0))="","",INDEX('40-15 SCALE LABEL INFO'!I$2:I$65,MATCH($A1021,'40-15 SCALE LABEL INFO'!$A$2:$A$65,0))),"not found"),IF(F1020="not found","not found",IF(F1020="","","ditto"))))</f>
        <v/>
      </c>
      <c r="G1021" s="779" t="str">
        <f>IF($A1021="","",IF(NOT($A1021=$A1020),IFERROR(IF(INDEX('40-15 SCALE LABEL INFO'!J$2:J$65,MATCH($A1021,'40-15 SCALE LABEL INFO'!$A$2:$A$65,0))="","",INDEX('40-15 SCALE LABEL INFO'!J$2:J$65,MATCH($A1021,'40-15 SCALE LABEL INFO'!$A$2:$A$65,0))),"not found"),IF(G1020="not found","not found",IF(G1020="","","ditto"))))</f>
        <v/>
      </c>
      <c r="H1021" s="772" t="str">
        <f>IF($A1021="","",IF(NOT($A1021=$A1020),IFERROR(IF(INDEX('40-15 SCALE LABEL INFO'!K$2:K$65,MATCH($A1021,'40-15 SCALE LABEL INFO'!$A$2:$A$65,0))="","",INDEX('40-15 SCALE LABEL INFO'!K$2:K$65,MATCH($A1021,'40-15 SCALE LABEL INFO'!$A$2:$A$65,0))),"not found"),IF(H1020="not found","not found",IF(H1020="","","ditto"))))</f>
        <v/>
      </c>
    </row>
    <row r="1022" spans="1:8" x14ac:dyDescent="0.35">
      <c r="A1022" s="699"/>
      <c r="B1022" s="768"/>
      <c r="C1022" s="768"/>
      <c r="D1022" s="768"/>
      <c r="E1022" s="775"/>
      <c r="F1022" s="778" t="str">
        <f>IF($A1022="","",IF(NOT($A1022=$A1021),IFERROR(IF(INDEX('40-15 SCALE LABEL INFO'!I$2:I$65,MATCH($A1022,'40-15 SCALE LABEL INFO'!$A$2:$A$65,0))="","",INDEX('40-15 SCALE LABEL INFO'!I$2:I$65,MATCH($A1022,'40-15 SCALE LABEL INFO'!$A$2:$A$65,0))),"not found"),IF(F1021="not found","not found",IF(F1021="","","ditto"))))</f>
        <v/>
      </c>
      <c r="G1022" s="779" t="str">
        <f>IF($A1022="","",IF(NOT($A1022=$A1021),IFERROR(IF(INDEX('40-15 SCALE LABEL INFO'!J$2:J$65,MATCH($A1022,'40-15 SCALE LABEL INFO'!$A$2:$A$65,0))="","",INDEX('40-15 SCALE LABEL INFO'!J$2:J$65,MATCH($A1022,'40-15 SCALE LABEL INFO'!$A$2:$A$65,0))),"not found"),IF(G1021="not found","not found",IF(G1021="","","ditto"))))</f>
        <v/>
      </c>
      <c r="H1022" s="772" t="str">
        <f>IF($A1022="","",IF(NOT($A1022=$A1021),IFERROR(IF(INDEX('40-15 SCALE LABEL INFO'!K$2:K$65,MATCH($A1022,'40-15 SCALE LABEL INFO'!$A$2:$A$65,0))="","",INDEX('40-15 SCALE LABEL INFO'!K$2:K$65,MATCH($A1022,'40-15 SCALE LABEL INFO'!$A$2:$A$65,0))),"not found"),IF(H1021="not found","not found",IF(H1021="","","ditto"))))</f>
        <v/>
      </c>
    </row>
    <row r="1023" spans="1:8" x14ac:dyDescent="0.35">
      <c r="A1023" s="699"/>
      <c r="B1023" s="768"/>
      <c r="C1023" s="768"/>
      <c r="D1023" s="768"/>
      <c r="E1023" s="775"/>
      <c r="F1023" s="778" t="str">
        <f>IF($A1023="","",IF(NOT($A1023=$A1022),IFERROR(IF(INDEX('40-15 SCALE LABEL INFO'!I$2:I$65,MATCH($A1023,'40-15 SCALE LABEL INFO'!$A$2:$A$65,0))="","",INDEX('40-15 SCALE LABEL INFO'!I$2:I$65,MATCH($A1023,'40-15 SCALE LABEL INFO'!$A$2:$A$65,0))),"not found"),IF(F1022="not found","not found",IF(F1022="","","ditto"))))</f>
        <v/>
      </c>
      <c r="G1023" s="779" t="str">
        <f>IF($A1023="","",IF(NOT($A1023=$A1022),IFERROR(IF(INDEX('40-15 SCALE LABEL INFO'!J$2:J$65,MATCH($A1023,'40-15 SCALE LABEL INFO'!$A$2:$A$65,0))="","",INDEX('40-15 SCALE LABEL INFO'!J$2:J$65,MATCH($A1023,'40-15 SCALE LABEL INFO'!$A$2:$A$65,0))),"not found"),IF(G1022="not found","not found",IF(G1022="","","ditto"))))</f>
        <v/>
      </c>
      <c r="H1023" s="772" t="str">
        <f>IF($A1023="","",IF(NOT($A1023=$A1022),IFERROR(IF(INDEX('40-15 SCALE LABEL INFO'!K$2:K$65,MATCH($A1023,'40-15 SCALE LABEL INFO'!$A$2:$A$65,0))="","",INDEX('40-15 SCALE LABEL INFO'!K$2:K$65,MATCH($A1023,'40-15 SCALE LABEL INFO'!$A$2:$A$65,0))),"not found"),IF(H1022="not found","not found",IF(H1022="","","ditto"))))</f>
        <v/>
      </c>
    </row>
    <row r="1024" spans="1:8" x14ac:dyDescent="0.35">
      <c r="A1024" s="699"/>
      <c r="B1024" s="768"/>
      <c r="C1024" s="768"/>
      <c r="D1024" s="768"/>
      <c r="E1024" s="775"/>
      <c r="F1024" s="778" t="str">
        <f>IF($A1024="","",IF(NOT($A1024=$A1023),IFERROR(IF(INDEX('40-15 SCALE LABEL INFO'!I$2:I$65,MATCH($A1024,'40-15 SCALE LABEL INFO'!$A$2:$A$65,0))="","",INDEX('40-15 SCALE LABEL INFO'!I$2:I$65,MATCH($A1024,'40-15 SCALE LABEL INFO'!$A$2:$A$65,0))),"not found"),IF(F1023="not found","not found",IF(F1023="","","ditto"))))</f>
        <v/>
      </c>
      <c r="G1024" s="779" t="str">
        <f>IF($A1024="","",IF(NOT($A1024=$A1023),IFERROR(IF(INDEX('40-15 SCALE LABEL INFO'!J$2:J$65,MATCH($A1024,'40-15 SCALE LABEL INFO'!$A$2:$A$65,0))="","",INDEX('40-15 SCALE LABEL INFO'!J$2:J$65,MATCH($A1024,'40-15 SCALE LABEL INFO'!$A$2:$A$65,0))),"not found"),IF(G1023="not found","not found",IF(G1023="","","ditto"))))</f>
        <v/>
      </c>
      <c r="H1024" s="772" t="str">
        <f>IF($A1024="","",IF(NOT($A1024=$A1023),IFERROR(IF(INDEX('40-15 SCALE LABEL INFO'!K$2:K$65,MATCH($A1024,'40-15 SCALE LABEL INFO'!$A$2:$A$65,0))="","",INDEX('40-15 SCALE LABEL INFO'!K$2:K$65,MATCH($A1024,'40-15 SCALE LABEL INFO'!$A$2:$A$65,0))),"not found"),IF(H1023="not found","not found",IF(H1023="","","ditto"))))</f>
        <v/>
      </c>
    </row>
    <row r="1025" spans="1:8" x14ac:dyDescent="0.35">
      <c r="A1025" s="699"/>
      <c r="B1025" s="768"/>
      <c r="C1025" s="768"/>
      <c r="D1025" s="768"/>
      <c r="E1025" s="775"/>
      <c r="F1025" s="778" t="str">
        <f>IF($A1025="","",IF(NOT($A1025=$A1024),IFERROR(IF(INDEX('40-15 SCALE LABEL INFO'!I$2:I$65,MATCH($A1025,'40-15 SCALE LABEL INFO'!$A$2:$A$65,0))="","",INDEX('40-15 SCALE LABEL INFO'!I$2:I$65,MATCH($A1025,'40-15 SCALE LABEL INFO'!$A$2:$A$65,0))),"not found"),IF(F1024="not found","not found",IF(F1024="","","ditto"))))</f>
        <v/>
      </c>
      <c r="G1025" s="779" t="str">
        <f>IF($A1025="","",IF(NOT($A1025=$A1024),IFERROR(IF(INDEX('40-15 SCALE LABEL INFO'!J$2:J$65,MATCH($A1025,'40-15 SCALE LABEL INFO'!$A$2:$A$65,0))="","",INDEX('40-15 SCALE LABEL INFO'!J$2:J$65,MATCH($A1025,'40-15 SCALE LABEL INFO'!$A$2:$A$65,0))),"not found"),IF(G1024="not found","not found",IF(G1024="","","ditto"))))</f>
        <v/>
      </c>
      <c r="H1025" s="772" t="str">
        <f>IF($A1025="","",IF(NOT($A1025=$A1024),IFERROR(IF(INDEX('40-15 SCALE LABEL INFO'!K$2:K$65,MATCH($A1025,'40-15 SCALE LABEL INFO'!$A$2:$A$65,0))="","",INDEX('40-15 SCALE LABEL INFO'!K$2:K$65,MATCH($A1025,'40-15 SCALE LABEL INFO'!$A$2:$A$65,0))),"not found"),IF(H1024="not found","not found",IF(H1024="","","ditto"))))</f>
        <v/>
      </c>
    </row>
    <row r="1026" spans="1:8" x14ac:dyDescent="0.35">
      <c r="A1026" s="699"/>
      <c r="B1026" s="768"/>
      <c r="C1026" s="768"/>
      <c r="D1026" s="768"/>
      <c r="E1026" s="775"/>
      <c r="F1026" s="778" t="str">
        <f>IF($A1026="","",IF(NOT($A1026=$A1025),IFERROR(IF(INDEX('40-15 SCALE LABEL INFO'!I$2:I$65,MATCH($A1026,'40-15 SCALE LABEL INFO'!$A$2:$A$65,0))="","",INDEX('40-15 SCALE LABEL INFO'!I$2:I$65,MATCH($A1026,'40-15 SCALE LABEL INFO'!$A$2:$A$65,0))),"not found"),IF(F1025="not found","not found",IF(F1025="","","ditto"))))</f>
        <v/>
      </c>
      <c r="G1026" s="779" t="str">
        <f>IF($A1026="","",IF(NOT($A1026=$A1025),IFERROR(IF(INDEX('40-15 SCALE LABEL INFO'!J$2:J$65,MATCH($A1026,'40-15 SCALE LABEL INFO'!$A$2:$A$65,0))="","",INDEX('40-15 SCALE LABEL INFO'!J$2:J$65,MATCH($A1026,'40-15 SCALE LABEL INFO'!$A$2:$A$65,0))),"not found"),IF(G1025="not found","not found",IF(G1025="","","ditto"))))</f>
        <v/>
      </c>
      <c r="H1026" s="772" t="str">
        <f>IF($A1026="","",IF(NOT($A1026=$A1025),IFERROR(IF(INDEX('40-15 SCALE LABEL INFO'!K$2:K$65,MATCH($A1026,'40-15 SCALE LABEL INFO'!$A$2:$A$65,0))="","",INDEX('40-15 SCALE LABEL INFO'!K$2:K$65,MATCH($A1026,'40-15 SCALE LABEL INFO'!$A$2:$A$65,0))),"not found"),IF(H1025="not found","not found",IF(H1025="","","ditto"))))</f>
        <v/>
      </c>
    </row>
    <row r="1027" spans="1:8" x14ac:dyDescent="0.35">
      <c r="A1027" s="699"/>
      <c r="B1027" s="768"/>
      <c r="C1027" s="768"/>
      <c r="D1027" s="768"/>
      <c r="E1027" s="775"/>
      <c r="F1027" s="778" t="str">
        <f>IF($A1027="","",IF(NOT($A1027=$A1026),IFERROR(IF(INDEX('40-15 SCALE LABEL INFO'!I$2:I$65,MATCH($A1027,'40-15 SCALE LABEL INFO'!$A$2:$A$65,0))="","",INDEX('40-15 SCALE LABEL INFO'!I$2:I$65,MATCH($A1027,'40-15 SCALE LABEL INFO'!$A$2:$A$65,0))),"not found"),IF(F1026="not found","not found",IF(F1026="","","ditto"))))</f>
        <v/>
      </c>
      <c r="G1027" s="779" t="str">
        <f>IF($A1027="","",IF(NOT($A1027=$A1026),IFERROR(IF(INDEX('40-15 SCALE LABEL INFO'!J$2:J$65,MATCH($A1027,'40-15 SCALE LABEL INFO'!$A$2:$A$65,0))="","",INDEX('40-15 SCALE LABEL INFO'!J$2:J$65,MATCH($A1027,'40-15 SCALE LABEL INFO'!$A$2:$A$65,0))),"not found"),IF(G1026="not found","not found",IF(G1026="","","ditto"))))</f>
        <v/>
      </c>
      <c r="H1027" s="772" t="str">
        <f>IF($A1027="","",IF(NOT($A1027=$A1026),IFERROR(IF(INDEX('40-15 SCALE LABEL INFO'!K$2:K$65,MATCH($A1027,'40-15 SCALE LABEL INFO'!$A$2:$A$65,0))="","",INDEX('40-15 SCALE LABEL INFO'!K$2:K$65,MATCH($A1027,'40-15 SCALE LABEL INFO'!$A$2:$A$65,0))),"not found"),IF(H1026="not found","not found",IF(H1026="","","ditto"))))</f>
        <v/>
      </c>
    </row>
    <row r="1028" spans="1:8" x14ac:dyDescent="0.35">
      <c r="A1028" s="699"/>
      <c r="B1028" s="768"/>
      <c r="C1028" s="768"/>
      <c r="D1028" s="768"/>
      <c r="E1028" s="775"/>
      <c r="F1028" s="778" t="str">
        <f>IF($A1028="","",IF(NOT($A1028=$A1027),IFERROR(IF(INDEX('40-15 SCALE LABEL INFO'!I$2:I$65,MATCH($A1028,'40-15 SCALE LABEL INFO'!$A$2:$A$65,0))="","",INDEX('40-15 SCALE LABEL INFO'!I$2:I$65,MATCH($A1028,'40-15 SCALE LABEL INFO'!$A$2:$A$65,0))),"not found"),IF(F1027="not found","not found",IF(F1027="","","ditto"))))</f>
        <v/>
      </c>
      <c r="G1028" s="779" t="str">
        <f>IF($A1028="","",IF(NOT($A1028=$A1027),IFERROR(IF(INDEX('40-15 SCALE LABEL INFO'!J$2:J$65,MATCH($A1028,'40-15 SCALE LABEL INFO'!$A$2:$A$65,0))="","",INDEX('40-15 SCALE LABEL INFO'!J$2:J$65,MATCH($A1028,'40-15 SCALE LABEL INFO'!$A$2:$A$65,0))),"not found"),IF(G1027="not found","not found",IF(G1027="","","ditto"))))</f>
        <v/>
      </c>
      <c r="H1028" s="772" t="str">
        <f>IF($A1028="","",IF(NOT($A1028=$A1027),IFERROR(IF(INDEX('40-15 SCALE LABEL INFO'!K$2:K$65,MATCH($A1028,'40-15 SCALE LABEL INFO'!$A$2:$A$65,0))="","",INDEX('40-15 SCALE LABEL INFO'!K$2:K$65,MATCH($A1028,'40-15 SCALE LABEL INFO'!$A$2:$A$65,0))),"not found"),IF(H1027="not found","not found",IF(H1027="","","ditto"))))</f>
        <v/>
      </c>
    </row>
    <row r="1029" spans="1:8" x14ac:dyDescent="0.35">
      <c r="A1029" s="699"/>
      <c r="B1029" s="768"/>
      <c r="C1029" s="768"/>
      <c r="D1029" s="768"/>
      <c r="E1029" s="775"/>
      <c r="F1029" s="778" t="str">
        <f>IF($A1029="","",IF(NOT($A1029=$A1028),IFERROR(IF(INDEX('40-15 SCALE LABEL INFO'!I$2:I$65,MATCH($A1029,'40-15 SCALE LABEL INFO'!$A$2:$A$65,0))="","",INDEX('40-15 SCALE LABEL INFO'!I$2:I$65,MATCH($A1029,'40-15 SCALE LABEL INFO'!$A$2:$A$65,0))),"not found"),IF(F1028="not found","not found",IF(F1028="","","ditto"))))</f>
        <v/>
      </c>
      <c r="G1029" s="779" t="str">
        <f>IF($A1029="","",IF(NOT($A1029=$A1028),IFERROR(IF(INDEX('40-15 SCALE LABEL INFO'!J$2:J$65,MATCH($A1029,'40-15 SCALE LABEL INFO'!$A$2:$A$65,0))="","",INDEX('40-15 SCALE LABEL INFO'!J$2:J$65,MATCH($A1029,'40-15 SCALE LABEL INFO'!$A$2:$A$65,0))),"not found"),IF(G1028="not found","not found",IF(G1028="","","ditto"))))</f>
        <v/>
      </c>
      <c r="H1029" s="772" t="str">
        <f>IF($A1029="","",IF(NOT($A1029=$A1028),IFERROR(IF(INDEX('40-15 SCALE LABEL INFO'!K$2:K$65,MATCH($A1029,'40-15 SCALE LABEL INFO'!$A$2:$A$65,0))="","",INDEX('40-15 SCALE LABEL INFO'!K$2:K$65,MATCH($A1029,'40-15 SCALE LABEL INFO'!$A$2:$A$65,0))),"not found"),IF(H1028="not found","not found",IF(H1028="","","ditto"))))</f>
        <v/>
      </c>
    </row>
    <row r="1030" spans="1:8" x14ac:dyDescent="0.35">
      <c r="A1030" s="699"/>
      <c r="B1030" s="768"/>
      <c r="C1030" s="768"/>
      <c r="D1030" s="768"/>
      <c r="E1030" s="775"/>
      <c r="F1030" s="778" t="str">
        <f>IF($A1030="","",IF(NOT($A1030=$A1029),IFERROR(IF(INDEX('40-15 SCALE LABEL INFO'!I$2:I$65,MATCH($A1030,'40-15 SCALE LABEL INFO'!$A$2:$A$65,0))="","",INDEX('40-15 SCALE LABEL INFO'!I$2:I$65,MATCH($A1030,'40-15 SCALE LABEL INFO'!$A$2:$A$65,0))),"not found"),IF(F1029="not found","not found",IF(F1029="","","ditto"))))</f>
        <v/>
      </c>
      <c r="G1030" s="779" t="str">
        <f>IF($A1030="","",IF(NOT($A1030=$A1029),IFERROR(IF(INDEX('40-15 SCALE LABEL INFO'!J$2:J$65,MATCH($A1030,'40-15 SCALE LABEL INFO'!$A$2:$A$65,0))="","",INDEX('40-15 SCALE LABEL INFO'!J$2:J$65,MATCH($A1030,'40-15 SCALE LABEL INFO'!$A$2:$A$65,0))),"not found"),IF(G1029="not found","not found",IF(G1029="","","ditto"))))</f>
        <v/>
      </c>
      <c r="H1030" s="772" t="str">
        <f>IF($A1030="","",IF(NOT($A1030=$A1029),IFERROR(IF(INDEX('40-15 SCALE LABEL INFO'!K$2:K$65,MATCH($A1030,'40-15 SCALE LABEL INFO'!$A$2:$A$65,0))="","",INDEX('40-15 SCALE LABEL INFO'!K$2:K$65,MATCH($A1030,'40-15 SCALE LABEL INFO'!$A$2:$A$65,0))),"not found"),IF(H1029="not found","not found",IF(H1029="","","ditto"))))</f>
        <v/>
      </c>
    </row>
    <row r="1031" spans="1:8" x14ac:dyDescent="0.35">
      <c r="A1031" s="699"/>
      <c r="B1031" s="768"/>
      <c r="C1031" s="768"/>
      <c r="D1031" s="768"/>
      <c r="E1031" s="775"/>
      <c r="F1031" s="778" t="str">
        <f>IF($A1031="","",IF(NOT($A1031=$A1030),IFERROR(IF(INDEX('40-15 SCALE LABEL INFO'!I$2:I$65,MATCH($A1031,'40-15 SCALE LABEL INFO'!$A$2:$A$65,0))="","",INDEX('40-15 SCALE LABEL INFO'!I$2:I$65,MATCH($A1031,'40-15 SCALE LABEL INFO'!$A$2:$A$65,0))),"not found"),IF(F1030="not found","not found",IF(F1030="","","ditto"))))</f>
        <v/>
      </c>
      <c r="G1031" s="779" t="str">
        <f>IF($A1031="","",IF(NOT($A1031=$A1030),IFERROR(IF(INDEX('40-15 SCALE LABEL INFO'!J$2:J$65,MATCH($A1031,'40-15 SCALE LABEL INFO'!$A$2:$A$65,0))="","",INDEX('40-15 SCALE LABEL INFO'!J$2:J$65,MATCH($A1031,'40-15 SCALE LABEL INFO'!$A$2:$A$65,0))),"not found"),IF(G1030="not found","not found",IF(G1030="","","ditto"))))</f>
        <v/>
      </c>
      <c r="H1031" s="772" t="str">
        <f>IF($A1031="","",IF(NOT($A1031=$A1030),IFERROR(IF(INDEX('40-15 SCALE LABEL INFO'!K$2:K$65,MATCH($A1031,'40-15 SCALE LABEL INFO'!$A$2:$A$65,0))="","",INDEX('40-15 SCALE LABEL INFO'!K$2:K$65,MATCH($A1031,'40-15 SCALE LABEL INFO'!$A$2:$A$65,0))),"not found"),IF(H1030="not found","not found",IF(H1030="","","ditto"))))</f>
        <v/>
      </c>
    </row>
    <row r="1032" spans="1:8" x14ac:dyDescent="0.35">
      <c r="A1032" s="699"/>
      <c r="B1032" s="768"/>
      <c r="C1032" s="768"/>
      <c r="D1032" s="768"/>
      <c r="E1032" s="775"/>
      <c r="F1032" s="778" t="str">
        <f>IF($A1032="","",IF(NOT($A1032=$A1031),IFERROR(IF(INDEX('40-15 SCALE LABEL INFO'!I$2:I$65,MATCH($A1032,'40-15 SCALE LABEL INFO'!$A$2:$A$65,0))="","",INDEX('40-15 SCALE LABEL INFO'!I$2:I$65,MATCH($A1032,'40-15 SCALE LABEL INFO'!$A$2:$A$65,0))),"not found"),IF(F1031="not found","not found",IF(F1031="","","ditto"))))</f>
        <v/>
      </c>
      <c r="G1032" s="779" t="str">
        <f>IF($A1032="","",IF(NOT($A1032=$A1031),IFERROR(IF(INDEX('40-15 SCALE LABEL INFO'!J$2:J$65,MATCH($A1032,'40-15 SCALE LABEL INFO'!$A$2:$A$65,0))="","",INDEX('40-15 SCALE LABEL INFO'!J$2:J$65,MATCH($A1032,'40-15 SCALE LABEL INFO'!$A$2:$A$65,0))),"not found"),IF(G1031="not found","not found",IF(G1031="","","ditto"))))</f>
        <v/>
      </c>
      <c r="H1032" s="772" t="str">
        <f>IF($A1032="","",IF(NOT($A1032=$A1031),IFERROR(IF(INDEX('40-15 SCALE LABEL INFO'!K$2:K$65,MATCH($A1032,'40-15 SCALE LABEL INFO'!$A$2:$A$65,0))="","",INDEX('40-15 SCALE LABEL INFO'!K$2:K$65,MATCH($A1032,'40-15 SCALE LABEL INFO'!$A$2:$A$65,0))),"not found"),IF(H1031="not found","not found",IF(H1031="","","ditto"))))</f>
        <v/>
      </c>
    </row>
    <row r="1033" spans="1:8" x14ac:dyDescent="0.35">
      <c r="A1033" s="699"/>
      <c r="B1033" s="768"/>
      <c r="C1033" s="768"/>
      <c r="D1033" s="768"/>
      <c r="E1033" s="775"/>
      <c r="F1033" s="778" t="str">
        <f>IF($A1033="","",IF(NOT($A1033=$A1032),IFERROR(IF(INDEX('40-15 SCALE LABEL INFO'!I$2:I$65,MATCH($A1033,'40-15 SCALE LABEL INFO'!$A$2:$A$65,0))="","",INDEX('40-15 SCALE LABEL INFO'!I$2:I$65,MATCH($A1033,'40-15 SCALE LABEL INFO'!$A$2:$A$65,0))),"not found"),IF(F1032="not found","not found",IF(F1032="","","ditto"))))</f>
        <v/>
      </c>
      <c r="G1033" s="779" t="str">
        <f>IF($A1033="","",IF(NOT($A1033=$A1032),IFERROR(IF(INDEX('40-15 SCALE LABEL INFO'!J$2:J$65,MATCH($A1033,'40-15 SCALE LABEL INFO'!$A$2:$A$65,0))="","",INDEX('40-15 SCALE LABEL INFO'!J$2:J$65,MATCH($A1033,'40-15 SCALE LABEL INFO'!$A$2:$A$65,0))),"not found"),IF(G1032="not found","not found",IF(G1032="","","ditto"))))</f>
        <v/>
      </c>
      <c r="H1033" s="772" t="str">
        <f>IF($A1033="","",IF(NOT($A1033=$A1032),IFERROR(IF(INDEX('40-15 SCALE LABEL INFO'!K$2:K$65,MATCH($A1033,'40-15 SCALE LABEL INFO'!$A$2:$A$65,0))="","",INDEX('40-15 SCALE LABEL INFO'!K$2:K$65,MATCH($A1033,'40-15 SCALE LABEL INFO'!$A$2:$A$65,0))),"not found"),IF(H1032="not found","not found",IF(H1032="","","ditto"))))</f>
        <v/>
      </c>
    </row>
    <row r="1034" spans="1:8" x14ac:dyDescent="0.35">
      <c r="A1034" s="699"/>
      <c r="B1034" s="768"/>
      <c r="C1034" s="768"/>
      <c r="D1034" s="768"/>
      <c r="E1034" s="775"/>
      <c r="F1034" s="778" t="str">
        <f>IF($A1034="","",IF(NOT($A1034=$A1033),IFERROR(IF(INDEX('40-15 SCALE LABEL INFO'!I$2:I$65,MATCH($A1034,'40-15 SCALE LABEL INFO'!$A$2:$A$65,0))="","",INDEX('40-15 SCALE LABEL INFO'!I$2:I$65,MATCH($A1034,'40-15 SCALE LABEL INFO'!$A$2:$A$65,0))),"not found"),IF(F1033="not found","not found",IF(F1033="","","ditto"))))</f>
        <v/>
      </c>
      <c r="G1034" s="779" t="str">
        <f>IF($A1034="","",IF(NOT($A1034=$A1033),IFERROR(IF(INDEX('40-15 SCALE LABEL INFO'!J$2:J$65,MATCH($A1034,'40-15 SCALE LABEL INFO'!$A$2:$A$65,0))="","",INDEX('40-15 SCALE LABEL INFO'!J$2:J$65,MATCH($A1034,'40-15 SCALE LABEL INFO'!$A$2:$A$65,0))),"not found"),IF(G1033="not found","not found",IF(G1033="","","ditto"))))</f>
        <v/>
      </c>
      <c r="H1034" s="772" t="str">
        <f>IF($A1034="","",IF(NOT($A1034=$A1033),IFERROR(IF(INDEX('40-15 SCALE LABEL INFO'!K$2:K$65,MATCH($A1034,'40-15 SCALE LABEL INFO'!$A$2:$A$65,0))="","",INDEX('40-15 SCALE LABEL INFO'!K$2:K$65,MATCH($A1034,'40-15 SCALE LABEL INFO'!$A$2:$A$65,0))),"not found"),IF(H1033="not found","not found",IF(H1033="","","ditto"))))</f>
        <v/>
      </c>
    </row>
    <row r="1035" spans="1:8" x14ac:dyDescent="0.35">
      <c r="A1035" s="699"/>
      <c r="B1035" s="768"/>
      <c r="C1035" s="768"/>
      <c r="D1035" s="768"/>
      <c r="E1035" s="775"/>
      <c r="F1035" s="778" t="str">
        <f>IF($A1035="","",IF(NOT($A1035=$A1034),IFERROR(IF(INDEX('40-15 SCALE LABEL INFO'!I$2:I$65,MATCH($A1035,'40-15 SCALE LABEL INFO'!$A$2:$A$65,0))="","",INDEX('40-15 SCALE LABEL INFO'!I$2:I$65,MATCH($A1035,'40-15 SCALE LABEL INFO'!$A$2:$A$65,0))),"not found"),IF(F1034="not found","not found",IF(F1034="","","ditto"))))</f>
        <v/>
      </c>
      <c r="G1035" s="779" t="str">
        <f>IF($A1035="","",IF(NOT($A1035=$A1034),IFERROR(IF(INDEX('40-15 SCALE LABEL INFO'!J$2:J$65,MATCH($A1035,'40-15 SCALE LABEL INFO'!$A$2:$A$65,0))="","",INDEX('40-15 SCALE LABEL INFO'!J$2:J$65,MATCH($A1035,'40-15 SCALE LABEL INFO'!$A$2:$A$65,0))),"not found"),IF(G1034="not found","not found",IF(G1034="","","ditto"))))</f>
        <v/>
      </c>
      <c r="H1035" s="772" t="str">
        <f>IF($A1035="","",IF(NOT($A1035=$A1034),IFERROR(IF(INDEX('40-15 SCALE LABEL INFO'!K$2:K$65,MATCH($A1035,'40-15 SCALE LABEL INFO'!$A$2:$A$65,0))="","",INDEX('40-15 SCALE LABEL INFO'!K$2:K$65,MATCH($A1035,'40-15 SCALE LABEL INFO'!$A$2:$A$65,0))),"not found"),IF(H1034="not found","not found",IF(H1034="","","ditto"))))</f>
        <v/>
      </c>
    </row>
    <row r="1036" spans="1:8" x14ac:dyDescent="0.35">
      <c r="A1036" s="699"/>
      <c r="B1036" s="768"/>
      <c r="C1036" s="768"/>
      <c r="D1036" s="768"/>
      <c r="E1036" s="775"/>
      <c r="F1036" s="778" t="str">
        <f>IF($A1036="","",IF(NOT($A1036=$A1035),IFERROR(IF(INDEX('40-15 SCALE LABEL INFO'!I$2:I$65,MATCH($A1036,'40-15 SCALE LABEL INFO'!$A$2:$A$65,0))="","",INDEX('40-15 SCALE LABEL INFO'!I$2:I$65,MATCH($A1036,'40-15 SCALE LABEL INFO'!$A$2:$A$65,0))),"not found"),IF(F1035="not found","not found",IF(F1035="","","ditto"))))</f>
        <v/>
      </c>
      <c r="G1036" s="779" t="str">
        <f>IF($A1036="","",IF(NOT($A1036=$A1035),IFERROR(IF(INDEX('40-15 SCALE LABEL INFO'!J$2:J$65,MATCH($A1036,'40-15 SCALE LABEL INFO'!$A$2:$A$65,0))="","",INDEX('40-15 SCALE LABEL INFO'!J$2:J$65,MATCH($A1036,'40-15 SCALE LABEL INFO'!$A$2:$A$65,0))),"not found"),IF(G1035="not found","not found",IF(G1035="","","ditto"))))</f>
        <v/>
      </c>
      <c r="H1036" s="772" t="str">
        <f>IF($A1036="","",IF(NOT($A1036=$A1035),IFERROR(IF(INDEX('40-15 SCALE LABEL INFO'!K$2:K$65,MATCH($A1036,'40-15 SCALE LABEL INFO'!$A$2:$A$65,0))="","",INDEX('40-15 SCALE LABEL INFO'!K$2:K$65,MATCH($A1036,'40-15 SCALE LABEL INFO'!$A$2:$A$65,0))),"not found"),IF(H1035="not found","not found",IF(H1035="","","ditto"))))</f>
        <v/>
      </c>
    </row>
    <row r="1037" spans="1:8" x14ac:dyDescent="0.35">
      <c r="A1037" s="699"/>
      <c r="B1037" s="768"/>
      <c r="C1037" s="768"/>
      <c r="D1037" s="768"/>
      <c r="E1037" s="775"/>
      <c r="F1037" s="778" t="str">
        <f>IF($A1037="","",IF(NOT($A1037=$A1036),IFERROR(IF(INDEX('40-15 SCALE LABEL INFO'!I$2:I$65,MATCH($A1037,'40-15 SCALE LABEL INFO'!$A$2:$A$65,0))="","",INDEX('40-15 SCALE LABEL INFO'!I$2:I$65,MATCH($A1037,'40-15 SCALE LABEL INFO'!$A$2:$A$65,0))),"not found"),IF(F1036="not found","not found",IF(F1036="","","ditto"))))</f>
        <v/>
      </c>
      <c r="G1037" s="779" t="str">
        <f>IF($A1037="","",IF(NOT($A1037=$A1036),IFERROR(IF(INDEX('40-15 SCALE LABEL INFO'!J$2:J$65,MATCH($A1037,'40-15 SCALE LABEL INFO'!$A$2:$A$65,0))="","",INDEX('40-15 SCALE LABEL INFO'!J$2:J$65,MATCH($A1037,'40-15 SCALE LABEL INFO'!$A$2:$A$65,0))),"not found"),IF(G1036="not found","not found",IF(G1036="","","ditto"))))</f>
        <v/>
      </c>
      <c r="H1037" s="772" t="str">
        <f>IF($A1037="","",IF(NOT($A1037=$A1036),IFERROR(IF(INDEX('40-15 SCALE LABEL INFO'!K$2:K$65,MATCH($A1037,'40-15 SCALE LABEL INFO'!$A$2:$A$65,0))="","",INDEX('40-15 SCALE LABEL INFO'!K$2:K$65,MATCH($A1037,'40-15 SCALE LABEL INFO'!$A$2:$A$65,0))),"not found"),IF(H1036="not found","not found",IF(H1036="","","ditto"))))</f>
        <v/>
      </c>
    </row>
    <row r="1038" spans="1:8" x14ac:dyDescent="0.35">
      <c r="A1038" s="699"/>
      <c r="B1038" s="768"/>
      <c r="C1038" s="768"/>
      <c r="D1038" s="768"/>
      <c r="E1038" s="775"/>
      <c r="F1038" s="778" t="str">
        <f>IF($A1038="","",IF(NOT($A1038=$A1037),IFERROR(IF(INDEX('40-15 SCALE LABEL INFO'!I$2:I$65,MATCH($A1038,'40-15 SCALE LABEL INFO'!$A$2:$A$65,0))="","",INDEX('40-15 SCALE LABEL INFO'!I$2:I$65,MATCH($A1038,'40-15 SCALE LABEL INFO'!$A$2:$A$65,0))),"not found"),IF(F1037="not found","not found",IF(F1037="","","ditto"))))</f>
        <v/>
      </c>
      <c r="G1038" s="779" t="str">
        <f>IF($A1038="","",IF(NOT($A1038=$A1037),IFERROR(IF(INDEX('40-15 SCALE LABEL INFO'!J$2:J$65,MATCH($A1038,'40-15 SCALE LABEL INFO'!$A$2:$A$65,0))="","",INDEX('40-15 SCALE LABEL INFO'!J$2:J$65,MATCH($A1038,'40-15 SCALE LABEL INFO'!$A$2:$A$65,0))),"not found"),IF(G1037="not found","not found",IF(G1037="","","ditto"))))</f>
        <v/>
      </c>
      <c r="H1038" s="772" t="str">
        <f>IF($A1038="","",IF(NOT($A1038=$A1037),IFERROR(IF(INDEX('40-15 SCALE LABEL INFO'!K$2:K$65,MATCH($A1038,'40-15 SCALE LABEL INFO'!$A$2:$A$65,0))="","",INDEX('40-15 SCALE LABEL INFO'!K$2:K$65,MATCH($A1038,'40-15 SCALE LABEL INFO'!$A$2:$A$65,0))),"not found"),IF(H1037="not found","not found",IF(H1037="","","ditto"))))</f>
        <v/>
      </c>
    </row>
    <row r="1039" spans="1:8" x14ac:dyDescent="0.35">
      <c r="A1039" s="699"/>
      <c r="B1039" s="768"/>
      <c r="C1039" s="768"/>
      <c r="D1039" s="768"/>
      <c r="E1039" s="775"/>
      <c r="F1039" s="778" t="str">
        <f>IF($A1039="","",IF(NOT($A1039=$A1038),IFERROR(IF(INDEX('40-15 SCALE LABEL INFO'!I$2:I$65,MATCH($A1039,'40-15 SCALE LABEL INFO'!$A$2:$A$65,0))="","",INDEX('40-15 SCALE LABEL INFO'!I$2:I$65,MATCH($A1039,'40-15 SCALE LABEL INFO'!$A$2:$A$65,0))),"not found"),IF(F1038="not found","not found",IF(F1038="","","ditto"))))</f>
        <v/>
      </c>
      <c r="G1039" s="779" t="str">
        <f>IF($A1039="","",IF(NOT($A1039=$A1038),IFERROR(IF(INDEX('40-15 SCALE LABEL INFO'!J$2:J$65,MATCH($A1039,'40-15 SCALE LABEL INFO'!$A$2:$A$65,0))="","",INDEX('40-15 SCALE LABEL INFO'!J$2:J$65,MATCH($A1039,'40-15 SCALE LABEL INFO'!$A$2:$A$65,0))),"not found"),IF(G1038="not found","not found",IF(G1038="","","ditto"))))</f>
        <v/>
      </c>
      <c r="H1039" s="772" t="str">
        <f>IF($A1039="","",IF(NOT($A1039=$A1038),IFERROR(IF(INDEX('40-15 SCALE LABEL INFO'!K$2:K$65,MATCH($A1039,'40-15 SCALE LABEL INFO'!$A$2:$A$65,0))="","",INDEX('40-15 SCALE LABEL INFO'!K$2:K$65,MATCH($A1039,'40-15 SCALE LABEL INFO'!$A$2:$A$65,0))),"not found"),IF(H1038="not found","not found",IF(H1038="","","ditto"))))</f>
        <v/>
      </c>
    </row>
    <row r="1040" spans="1:8" x14ac:dyDescent="0.35">
      <c r="A1040" s="699"/>
      <c r="B1040" s="768"/>
      <c r="C1040" s="768"/>
      <c r="D1040" s="768"/>
      <c r="E1040" s="775"/>
      <c r="F1040" s="778" t="str">
        <f>IF($A1040="","",IF(NOT($A1040=$A1039),IFERROR(IF(INDEX('40-15 SCALE LABEL INFO'!I$2:I$65,MATCH($A1040,'40-15 SCALE LABEL INFO'!$A$2:$A$65,0))="","",INDEX('40-15 SCALE LABEL INFO'!I$2:I$65,MATCH($A1040,'40-15 SCALE LABEL INFO'!$A$2:$A$65,0))),"not found"),IF(F1039="not found","not found",IF(F1039="","","ditto"))))</f>
        <v/>
      </c>
      <c r="G1040" s="779" t="str">
        <f>IF($A1040="","",IF(NOT($A1040=$A1039),IFERROR(IF(INDEX('40-15 SCALE LABEL INFO'!J$2:J$65,MATCH($A1040,'40-15 SCALE LABEL INFO'!$A$2:$A$65,0))="","",INDEX('40-15 SCALE LABEL INFO'!J$2:J$65,MATCH($A1040,'40-15 SCALE LABEL INFO'!$A$2:$A$65,0))),"not found"),IF(G1039="not found","not found",IF(G1039="","","ditto"))))</f>
        <v/>
      </c>
      <c r="H1040" s="772" t="str">
        <f>IF($A1040="","",IF(NOT($A1040=$A1039),IFERROR(IF(INDEX('40-15 SCALE LABEL INFO'!K$2:K$65,MATCH($A1040,'40-15 SCALE LABEL INFO'!$A$2:$A$65,0))="","",INDEX('40-15 SCALE LABEL INFO'!K$2:K$65,MATCH($A1040,'40-15 SCALE LABEL INFO'!$A$2:$A$65,0))),"not found"),IF(H1039="not found","not found",IF(H1039="","","ditto"))))</f>
        <v/>
      </c>
    </row>
    <row r="1041" spans="1:8" x14ac:dyDescent="0.35">
      <c r="A1041" s="699"/>
      <c r="B1041" s="768"/>
      <c r="C1041" s="768"/>
      <c r="D1041" s="768"/>
      <c r="E1041" s="775"/>
      <c r="F1041" s="778" t="str">
        <f>IF($A1041="","",IF(NOT($A1041=$A1040),IFERROR(IF(INDEX('40-15 SCALE LABEL INFO'!I$2:I$65,MATCH($A1041,'40-15 SCALE LABEL INFO'!$A$2:$A$65,0))="","",INDEX('40-15 SCALE LABEL INFO'!I$2:I$65,MATCH($A1041,'40-15 SCALE LABEL INFO'!$A$2:$A$65,0))),"not found"),IF(F1040="not found","not found",IF(F1040="","","ditto"))))</f>
        <v/>
      </c>
      <c r="G1041" s="779" t="str">
        <f>IF($A1041="","",IF(NOT($A1041=$A1040),IFERROR(IF(INDEX('40-15 SCALE LABEL INFO'!J$2:J$65,MATCH($A1041,'40-15 SCALE LABEL INFO'!$A$2:$A$65,0))="","",INDEX('40-15 SCALE LABEL INFO'!J$2:J$65,MATCH($A1041,'40-15 SCALE LABEL INFO'!$A$2:$A$65,0))),"not found"),IF(G1040="not found","not found",IF(G1040="","","ditto"))))</f>
        <v/>
      </c>
      <c r="H1041" s="772" t="str">
        <f>IF($A1041="","",IF(NOT($A1041=$A1040),IFERROR(IF(INDEX('40-15 SCALE LABEL INFO'!K$2:K$65,MATCH($A1041,'40-15 SCALE LABEL INFO'!$A$2:$A$65,0))="","",INDEX('40-15 SCALE LABEL INFO'!K$2:K$65,MATCH($A1041,'40-15 SCALE LABEL INFO'!$A$2:$A$65,0))),"not found"),IF(H1040="not found","not found",IF(H1040="","","ditto"))))</f>
        <v/>
      </c>
    </row>
    <row r="1042" spans="1:8" x14ac:dyDescent="0.35">
      <c r="A1042" s="699"/>
      <c r="B1042" s="768"/>
      <c r="C1042" s="768"/>
      <c r="D1042" s="768"/>
      <c r="E1042" s="775"/>
      <c r="F1042" s="778" t="str">
        <f>IF($A1042="","",IF(NOT($A1042=$A1041),IFERROR(IF(INDEX('40-15 SCALE LABEL INFO'!I$2:I$65,MATCH($A1042,'40-15 SCALE LABEL INFO'!$A$2:$A$65,0))="","",INDEX('40-15 SCALE LABEL INFO'!I$2:I$65,MATCH($A1042,'40-15 SCALE LABEL INFO'!$A$2:$A$65,0))),"not found"),IF(F1041="not found","not found",IF(F1041="","","ditto"))))</f>
        <v/>
      </c>
      <c r="G1042" s="779" t="str">
        <f>IF($A1042="","",IF(NOT($A1042=$A1041),IFERROR(IF(INDEX('40-15 SCALE LABEL INFO'!J$2:J$65,MATCH($A1042,'40-15 SCALE LABEL INFO'!$A$2:$A$65,0))="","",INDEX('40-15 SCALE LABEL INFO'!J$2:J$65,MATCH($A1042,'40-15 SCALE LABEL INFO'!$A$2:$A$65,0))),"not found"),IF(G1041="not found","not found",IF(G1041="","","ditto"))))</f>
        <v/>
      </c>
      <c r="H1042" s="772" t="str">
        <f>IF($A1042="","",IF(NOT($A1042=$A1041),IFERROR(IF(INDEX('40-15 SCALE LABEL INFO'!K$2:K$65,MATCH($A1042,'40-15 SCALE LABEL INFO'!$A$2:$A$65,0))="","",INDEX('40-15 SCALE LABEL INFO'!K$2:K$65,MATCH($A1042,'40-15 SCALE LABEL INFO'!$A$2:$A$65,0))),"not found"),IF(H1041="not found","not found",IF(H1041="","","ditto"))))</f>
        <v/>
      </c>
    </row>
    <row r="1043" spans="1:8" x14ac:dyDescent="0.35">
      <c r="A1043" s="699"/>
      <c r="B1043" s="768"/>
      <c r="C1043" s="768"/>
      <c r="D1043" s="768"/>
      <c r="E1043" s="775"/>
      <c r="F1043" s="778" t="str">
        <f>IF($A1043="","",IF(NOT($A1043=$A1042),IFERROR(IF(INDEX('40-15 SCALE LABEL INFO'!I$2:I$65,MATCH($A1043,'40-15 SCALE LABEL INFO'!$A$2:$A$65,0))="","",INDEX('40-15 SCALE LABEL INFO'!I$2:I$65,MATCH($A1043,'40-15 SCALE LABEL INFO'!$A$2:$A$65,0))),"not found"),IF(F1042="not found","not found",IF(F1042="","","ditto"))))</f>
        <v/>
      </c>
      <c r="G1043" s="779" t="str">
        <f>IF($A1043="","",IF(NOT($A1043=$A1042),IFERROR(IF(INDEX('40-15 SCALE LABEL INFO'!J$2:J$65,MATCH($A1043,'40-15 SCALE LABEL INFO'!$A$2:$A$65,0))="","",INDEX('40-15 SCALE LABEL INFO'!J$2:J$65,MATCH($A1043,'40-15 SCALE LABEL INFO'!$A$2:$A$65,0))),"not found"),IF(G1042="not found","not found",IF(G1042="","","ditto"))))</f>
        <v/>
      </c>
      <c r="H1043" s="772" t="str">
        <f>IF($A1043="","",IF(NOT($A1043=$A1042),IFERROR(IF(INDEX('40-15 SCALE LABEL INFO'!K$2:K$65,MATCH($A1043,'40-15 SCALE LABEL INFO'!$A$2:$A$65,0))="","",INDEX('40-15 SCALE LABEL INFO'!K$2:K$65,MATCH($A1043,'40-15 SCALE LABEL INFO'!$A$2:$A$65,0))),"not found"),IF(H1042="not found","not found",IF(H1042="","","ditto"))))</f>
        <v/>
      </c>
    </row>
    <row r="1044" spans="1:8" x14ac:dyDescent="0.35">
      <c r="A1044" s="699"/>
      <c r="B1044" s="768"/>
      <c r="C1044" s="768"/>
      <c r="D1044" s="768"/>
      <c r="E1044" s="775"/>
      <c r="F1044" s="778" t="str">
        <f>IF($A1044="","",IF(NOT($A1044=$A1043),IFERROR(IF(INDEX('40-15 SCALE LABEL INFO'!I$2:I$65,MATCH($A1044,'40-15 SCALE LABEL INFO'!$A$2:$A$65,0))="","",INDEX('40-15 SCALE LABEL INFO'!I$2:I$65,MATCH($A1044,'40-15 SCALE LABEL INFO'!$A$2:$A$65,0))),"not found"),IF(F1043="not found","not found",IF(F1043="","","ditto"))))</f>
        <v/>
      </c>
      <c r="G1044" s="779" t="str">
        <f>IF($A1044="","",IF(NOT($A1044=$A1043),IFERROR(IF(INDEX('40-15 SCALE LABEL INFO'!J$2:J$65,MATCH($A1044,'40-15 SCALE LABEL INFO'!$A$2:$A$65,0))="","",INDEX('40-15 SCALE LABEL INFO'!J$2:J$65,MATCH($A1044,'40-15 SCALE LABEL INFO'!$A$2:$A$65,0))),"not found"),IF(G1043="not found","not found",IF(G1043="","","ditto"))))</f>
        <v/>
      </c>
      <c r="H1044" s="772" t="str">
        <f>IF($A1044="","",IF(NOT($A1044=$A1043),IFERROR(IF(INDEX('40-15 SCALE LABEL INFO'!K$2:K$65,MATCH($A1044,'40-15 SCALE LABEL INFO'!$A$2:$A$65,0))="","",INDEX('40-15 SCALE LABEL INFO'!K$2:K$65,MATCH($A1044,'40-15 SCALE LABEL INFO'!$A$2:$A$65,0))),"not found"),IF(H1043="not found","not found",IF(H1043="","","ditto"))))</f>
        <v/>
      </c>
    </row>
    <row r="1045" spans="1:8" x14ac:dyDescent="0.35">
      <c r="A1045" s="699"/>
      <c r="B1045" s="768"/>
      <c r="C1045" s="768"/>
      <c r="D1045" s="768"/>
      <c r="E1045" s="775"/>
      <c r="F1045" s="778" t="str">
        <f>IF($A1045="","",IF(NOT($A1045=$A1044),IFERROR(IF(INDEX('40-15 SCALE LABEL INFO'!I$2:I$65,MATCH($A1045,'40-15 SCALE LABEL INFO'!$A$2:$A$65,0))="","",INDEX('40-15 SCALE LABEL INFO'!I$2:I$65,MATCH($A1045,'40-15 SCALE LABEL INFO'!$A$2:$A$65,0))),"not found"),IF(F1044="not found","not found",IF(F1044="","","ditto"))))</f>
        <v/>
      </c>
      <c r="G1045" s="779" t="str">
        <f>IF($A1045="","",IF(NOT($A1045=$A1044),IFERROR(IF(INDEX('40-15 SCALE LABEL INFO'!J$2:J$65,MATCH($A1045,'40-15 SCALE LABEL INFO'!$A$2:$A$65,0))="","",INDEX('40-15 SCALE LABEL INFO'!J$2:J$65,MATCH($A1045,'40-15 SCALE LABEL INFO'!$A$2:$A$65,0))),"not found"),IF(G1044="not found","not found",IF(G1044="","","ditto"))))</f>
        <v/>
      </c>
      <c r="H1045" s="772" t="str">
        <f>IF($A1045="","",IF(NOT($A1045=$A1044),IFERROR(IF(INDEX('40-15 SCALE LABEL INFO'!K$2:K$65,MATCH($A1045,'40-15 SCALE LABEL INFO'!$A$2:$A$65,0))="","",INDEX('40-15 SCALE LABEL INFO'!K$2:K$65,MATCH($A1045,'40-15 SCALE LABEL INFO'!$A$2:$A$65,0))),"not found"),IF(H1044="not found","not found",IF(H1044="","","ditto"))))</f>
        <v/>
      </c>
    </row>
    <row r="1046" spans="1:8" x14ac:dyDescent="0.35">
      <c r="A1046" s="699"/>
      <c r="B1046" s="768"/>
      <c r="C1046" s="768"/>
      <c r="D1046" s="768"/>
      <c r="E1046" s="775"/>
      <c r="F1046" s="778" t="str">
        <f>IF($A1046="","",IF(NOT($A1046=$A1045),IFERROR(IF(INDEX('40-15 SCALE LABEL INFO'!I$2:I$65,MATCH($A1046,'40-15 SCALE LABEL INFO'!$A$2:$A$65,0))="","",INDEX('40-15 SCALE LABEL INFO'!I$2:I$65,MATCH($A1046,'40-15 SCALE LABEL INFO'!$A$2:$A$65,0))),"not found"),IF(F1045="not found","not found",IF(F1045="","","ditto"))))</f>
        <v/>
      </c>
      <c r="G1046" s="779" t="str">
        <f>IF($A1046="","",IF(NOT($A1046=$A1045),IFERROR(IF(INDEX('40-15 SCALE LABEL INFO'!J$2:J$65,MATCH($A1046,'40-15 SCALE LABEL INFO'!$A$2:$A$65,0))="","",INDEX('40-15 SCALE LABEL INFO'!J$2:J$65,MATCH($A1046,'40-15 SCALE LABEL INFO'!$A$2:$A$65,0))),"not found"),IF(G1045="not found","not found",IF(G1045="","","ditto"))))</f>
        <v/>
      </c>
      <c r="H1046" s="772" t="str">
        <f>IF($A1046="","",IF(NOT($A1046=$A1045),IFERROR(IF(INDEX('40-15 SCALE LABEL INFO'!K$2:K$65,MATCH($A1046,'40-15 SCALE LABEL INFO'!$A$2:$A$65,0))="","",INDEX('40-15 SCALE LABEL INFO'!K$2:K$65,MATCH($A1046,'40-15 SCALE LABEL INFO'!$A$2:$A$65,0))),"not found"),IF(H1045="not found","not found",IF(H1045="","","ditto"))))</f>
        <v/>
      </c>
    </row>
    <row r="1047" spans="1:8" x14ac:dyDescent="0.35">
      <c r="A1047" s="699"/>
      <c r="B1047" s="768"/>
      <c r="C1047" s="768"/>
      <c r="D1047" s="768"/>
      <c r="E1047" s="775"/>
      <c r="F1047" s="778" t="str">
        <f>IF($A1047="","",IF(NOT($A1047=$A1046),IFERROR(IF(INDEX('40-15 SCALE LABEL INFO'!I$2:I$65,MATCH($A1047,'40-15 SCALE LABEL INFO'!$A$2:$A$65,0))="","",INDEX('40-15 SCALE LABEL INFO'!I$2:I$65,MATCH($A1047,'40-15 SCALE LABEL INFO'!$A$2:$A$65,0))),"not found"),IF(F1046="not found","not found",IF(F1046="","","ditto"))))</f>
        <v/>
      </c>
      <c r="G1047" s="779" t="str">
        <f>IF($A1047="","",IF(NOT($A1047=$A1046),IFERROR(IF(INDEX('40-15 SCALE LABEL INFO'!J$2:J$65,MATCH($A1047,'40-15 SCALE LABEL INFO'!$A$2:$A$65,0))="","",INDEX('40-15 SCALE LABEL INFO'!J$2:J$65,MATCH($A1047,'40-15 SCALE LABEL INFO'!$A$2:$A$65,0))),"not found"),IF(G1046="not found","not found",IF(G1046="","","ditto"))))</f>
        <v/>
      </c>
      <c r="H1047" s="772" t="str">
        <f>IF($A1047="","",IF(NOT($A1047=$A1046),IFERROR(IF(INDEX('40-15 SCALE LABEL INFO'!K$2:K$65,MATCH($A1047,'40-15 SCALE LABEL INFO'!$A$2:$A$65,0))="","",INDEX('40-15 SCALE LABEL INFO'!K$2:K$65,MATCH($A1047,'40-15 SCALE LABEL INFO'!$A$2:$A$65,0))),"not found"),IF(H1046="not found","not found",IF(H1046="","","ditto"))))</f>
        <v/>
      </c>
    </row>
    <row r="1048" spans="1:8" x14ac:dyDescent="0.35">
      <c r="A1048" s="699"/>
      <c r="B1048" s="768"/>
      <c r="C1048" s="768"/>
      <c r="D1048" s="768"/>
      <c r="E1048" s="775"/>
      <c r="F1048" s="778" t="str">
        <f>IF($A1048="","",IF(NOT($A1048=$A1047),IFERROR(IF(INDEX('40-15 SCALE LABEL INFO'!I$2:I$65,MATCH($A1048,'40-15 SCALE LABEL INFO'!$A$2:$A$65,0))="","",INDEX('40-15 SCALE LABEL INFO'!I$2:I$65,MATCH($A1048,'40-15 SCALE LABEL INFO'!$A$2:$A$65,0))),"not found"),IF(F1047="not found","not found",IF(F1047="","","ditto"))))</f>
        <v/>
      </c>
      <c r="G1048" s="779" t="str">
        <f>IF($A1048="","",IF(NOT($A1048=$A1047),IFERROR(IF(INDEX('40-15 SCALE LABEL INFO'!J$2:J$65,MATCH($A1048,'40-15 SCALE LABEL INFO'!$A$2:$A$65,0))="","",INDEX('40-15 SCALE LABEL INFO'!J$2:J$65,MATCH($A1048,'40-15 SCALE LABEL INFO'!$A$2:$A$65,0))),"not found"),IF(G1047="not found","not found",IF(G1047="","","ditto"))))</f>
        <v/>
      </c>
      <c r="H1048" s="772" t="str">
        <f>IF($A1048="","",IF(NOT($A1048=$A1047),IFERROR(IF(INDEX('40-15 SCALE LABEL INFO'!K$2:K$65,MATCH($A1048,'40-15 SCALE LABEL INFO'!$A$2:$A$65,0))="","",INDEX('40-15 SCALE LABEL INFO'!K$2:K$65,MATCH($A1048,'40-15 SCALE LABEL INFO'!$A$2:$A$65,0))),"not found"),IF(H1047="not found","not found",IF(H1047="","","ditto"))))</f>
        <v/>
      </c>
    </row>
    <row r="1049" spans="1:8" x14ac:dyDescent="0.35">
      <c r="A1049" s="699"/>
      <c r="B1049" s="768"/>
      <c r="C1049" s="768"/>
      <c r="D1049" s="768"/>
      <c r="E1049" s="775"/>
      <c r="F1049" s="778" t="str">
        <f>IF($A1049="","",IF(NOT($A1049=$A1048),IFERROR(IF(INDEX('40-15 SCALE LABEL INFO'!I$2:I$65,MATCH($A1049,'40-15 SCALE LABEL INFO'!$A$2:$A$65,0))="","",INDEX('40-15 SCALE LABEL INFO'!I$2:I$65,MATCH($A1049,'40-15 SCALE LABEL INFO'!$A$2:$A$65,0))),"not found"),IF(F1048="not found","not found",IF(F1048="","","ditto"))))</f>
        <v/>
      </c>
      <c r="G1049" s="779" t="str">
        <f>IF($A1049="","",IF(NOT($A1049=$A1048),IFERROR(IF(INDEX('40-15 SCALE LABEL INFO'!J$2:J$65,MATCH($A1049,'40-15 SCALE LABEL INFO'!$A$2:$A$65,0))="","",INDEX('40-15 SCALE LABEL INFO'!J$2:J$65,MATCH($A1049,'40-15 SCALE LABEL INFO'!$A$2:$A$65,0))),"not found"),IF(G1048="not found","not found",IF(G1048="","","ditto"))))</f>
        <v/>
      </c>
      <c r="H1049" s="772" t="str">
        <f>IF($A1049="","",IF(NOT($A1049=$A1048),IFERROR(IF(INDEX('40-15 SCALE LABEL INFO'!K$2:K$65,MATCH($A1049,'40-15 SCALE LABEL INFO'!$A$2:$A$65,0))="","",INDEX('40-15 SCALE LABEL INFO'!K$2:K$65,MATCH($A1049,'40-15 SCALE LABEL INFO'!$A$2:$A$65,0))),"not found"),IF(H1048="not found","not found",IF(H1048="","","ditto"))))</f>
        <v/>
      </c>
    </row>
    <row r="1050" spans="1:8" x14ac:dyDescent="0.35">
      <c r="A1050" s="699"/>
      <c r="B1050" s="768"/>
      <c r="C1050" s="768"/>
      <c r="D1050" s="768"/>
      <c r="E1050" s="775"/>
      <c r="F1050" s="778" t="str">
        <f>IF($A1050="","",IF(NOT($A1050=$A1049),IFERROR(IF(INDEX('40-15 SCALE LABEL INFO'!I$2:I$65,MATCH($A1050,'40-15 SCALE LABEL INFO'!$A$2:$A$65,0))="","",INDEX('40-15 SCALE LABEL INFO'!I$2:I$65,MATCH($A1050,'40-15 SCALE LABEL INFO'!$A$2:$A$65,0))),"not found"),IF(F1049="not found","not found",IF(F1049="","","ditto"))))</f>
        <v/>
      </c>
      <c r="G1050" s="779" t="str">
        <f>IF($A1050="","",IF(NOT($A1050=$A1049),IFERROR(IF(INDEX('40-15 SCALE LABEL INFO'!J$2:J$65,MATCH($A1050,'40-15 SCALE LABEL INFO'!$A$2:$A$65,0))="","",INDEX('40-15 SCALE LABEL INFO'!J$2:J$65,MATCH($A1050,'40-15 SCALE LABEL INFO'!$A$2:$A$65,0))),"not found"),IF(G1049="not found","not found",IF(G1049="","","ditto"))))</f>
        <v/>
      </c>
      <c r="H1050" s="772" t="str">
        <f>IF($A1050="","",IF(NOT($A1050=$A1049),IFERROR(IF(INDEX('40-15 SCALE LABEL INFO'!K$2:K$65,MATCH($A1050,'40-15 SCALE LABEL INFO'!$A$2:$A$65,0))="","",INDEX('40-15 SCALE LABEL INFO'!K$2:K$65,MATCH($A1050,'40-15 SCALE LABEL INFO'!$A$2:$A$65,0))),"not found"),IF(H1049="not found","not found",IF(H1049="","","ditto"))))</f>
        <v/>
      </c>
    </row>
    <row r="1051" spans="1:8" x14ac:dyDescent="0.35">
      <c r="A1051" s="699"/>
      <c r="B1051" s="768"/>
      <c r="C1051" s="768"/>
      <c r="D1051" s="768"/>
      <c r="E1051" s="775"/>
      <c r="F1051" s="778" t="str">
        <f>IF($A1051="","",IF(NOT($A1051=$A1050),IFERROR(IF(INDEX('40-15 SCALE LABEL INFO'!I$2:I$65,MATCH($A1051,'40-15 SCALE LABEL INFO'!$A$2:$A$65,0))="","",INDEX('40-15 SCALE LABEL INFO'!I$2:I$65,MATCH($A1051,'40-15 SCALE LABEL INFO'!$A$2:$A$65,0))),"not found"),IF(F1050="not found","not found",IF(F1050="","","ditto"))))</f>
        <v/>
      </c>
      <c r="G1051" s="779" t="str">
        <f>IF($A1051="","",IF(NOT($A1051=$A1050),IFERROR(IF(INDEX('40-15 SCALE LABEL INFO'!J$2:J$65,MATCH($A1051,'40-15 SCALE LABEL INFO'!$A$2:$A$65,0))="","",INDEX('40-15 SCALE LABEL INFO'!J$2:J$65,MATCH($A1051,'40-15 SCALE LABEL INFO'!$A$2:$A$65,0))),"not found"),IF(G1050="not found","not found",IF(G1050="","","ditto"))))</f>
        <v/>
      </c>
      <c r="H1051" s="772" t="str">
        <f>IF($A1051="","",IF(NOT($A1051=$A1050),IFERROR(IF(INDEX('40-15 SCALE LABEL INFO'!K$2:K$65,MATCH($A1051,'40-15 SCALE LABEL INFO'!$A$2:$A$65,0))="","",INDEX('40-15 SCALE LABEL INFO'!K$2:K$65,MATCH($A1051,'40-15 SCALE LABEL INFO'!$A$2:$A$65,0))),"not found"),IF(H1050="not found","not found",IF(H1050="","","ditto"))))</f>
        <v/>
      </c>
    </row>
    <row r="1052" spans="1:8" x14ac:dyDescent="0.35">
      <c r="A1052" s="699"/>
      <c r="B1052" s="768"/>
      <c r="C1052" s="768"/>
      <c r="D1052" s="768"/>
      <c r="E1052" s="775"/>
      <c r="F1052" s="778" t="str">
        <f>IF($A1052="","",IF(NOT($A1052=$A1051),IFERROR(IF(INDEX('40-15 SCALE LABEL INFO'!I$2:I$65,MATCH($A1052,'40-15 SCALE LABEL INFO'!$A$2:$A$65,0))="","",INDEX('40-15 SCALE LABEL INFO'!I$2:I$65,MATCH($A1052,'40-15 SCALE LABEL INFO'!$A$2:$A$65,0))),"not found"),IF(F1051="not found","not found",IF(F1051="","","ditto"))))</f>
        <v/>
      </c>
      <c r="G1052" s="779" t="str">
        <f>IF($A1052="","",IF(NOT($A1052=$A1051),IFERROR(IF(INDEX('40-15 SCALE LABEL INFO'!J$2:J$65,MATCH($A1052,'40-15 SCALE LABEL INFO'!$A$2:$A$65,0))="","",INDEX('40-15 SCALE LABEL INFO'!J$2:J$65,MATCH($A1052,'40-15 SCALE LABEL INFO'!$A$2:$A$65,0))),"not found"),IF(G1051="not found","not found",IF(G1051="","","ditto"))))</f>
        <v/>
      </c>
      <c r="H1052" s="772" t="str">
        <f>IF($A1052="","",IF(NOT($A1052=$A1051),IFERROR(IF(INDEX('40-15 SCALE LABEL INFO'!K$2:K$65,MATCH($A1052,'40-15 SCALE LABEL INFO'!$A$2:$A$65,0))="","",INDEX('40-15 SCALE LABEL INFO'!K$2:K$65,MATCH($A1052,'40-15 SCALE LABEL INFO'!$A$2:$A$65,0))),"not found"),IF(H1051="not found","not found",IF(H1051="","","ditto"))))</f>
        <v/>
      </c>
    </row>
    <row r="1053" spans="1:8" x14ac:dyDescent="0.35">
      <c r="A1053" s="699"/>
      <c r="B1053" s="768"/>
      <c r="C1053" s="768"/>
      <c r="D1053" s="768"/>
      <c r="E1053" s="775"/>
      <c r="F1053" s="778" t="str">
        <f>IF($A1053="","",IF(NOT($A1053=$A1052),IFERROR(IF(INDEX('40-15 SCALE LABEL INFO'!I$2:I$65,MATCH($A1053,'40-15 SCALE LABEL INFO'!$A$2:$A$65,0))="","",INDEX('40-15 SCALE LABEL INFO'!I$2:I$65,MATCH($A1053,'40-15 SCALE LABEL INFO'!$A$2:$A$65,0))),"not found"),IF(F1052="not found","not found",IF(F1052="","","ditto"))))</f>
        <v/>
      </c>
      <c r="G1053" s="779" t="str">
        <f>IF($A1053="","",IF(NOT($A1053=$A1052),IFERROR(IF(INDEX('40-15 SCALE LABEL INFO'!J$2:J$65,MATCH($A1053,'40-15 SCALE LABEL INFO'!$A$2:$A$65,0))="","",INDEX('40-15 SCALE LABEL INFO'!J$2:J$65,MATCH($A1053,'40-15 SCALE LABEL INFO'!$A$2:$A$65,0))),"not found"),IF(G1052="not found","not found",IF(G1052="","","ditto"))))</f>
        <v/>
      </c>
      <c r="H1053" s="772" t="str">
        <f>IF($A1053="","",IF(NOT($A1053=$A1052),IFERROR(IF(INDEX('40-15 SCALE LABEL INFO'!K$2:K$65,MATCH($A1053,'40-15 SCALE LABEL INFO'!$A$2:$A$65,0))="","",INDEX('40-15 SCALE LABEL INFO'!K$2:K$65,MATCH($A1053,'40-15 SCALE LABEL INFO'!$A$2:$A$65,0))),"not found"),IF(H1052="not found","not found",IF(H1052="","","ditto"))))</f>
        <v/>
      </c>
    </row>
    <row r="1054" spans="1:8" x14ac:dyDescent="0.35">
      <c r="A1054" s="699"/>
      <c r="B1054" s="768"/>
      <c r="C1054" s="768"/>
      <c r="D1054" s="768"/>
      <c r="E1054" s="775"/>
      <c r="F1054" s="778" t="str">
        <f>IF($A1054="","",IF(NOT($A1054=$A1053),IFERROR(IF(INDEX('40-15 SCALE LABEL INFO'!I$2:I$65,MATCH($A1054,'40-15 SCALE LABEL INFO'!$A$2:$A$65,0))="","",INDEX('40-15 SCALE LABEL INFO'!I$2:I$65,MATCH($A1054,'40-15 SCALE LABEL INFO'!$A$2:$A$65,0))),"not found"),IF(F1053="not found","not found",IF(F1053="","","ditto"))))</f>
        <v/>
      </c>
      <c r="G1054" s="779" t="str">
        <f>IF($A1054="","",IF(NOT($A1054=$A1053),IFERROR(IF(INDEX('40-15 SCALE LABEL INFO'!J$2:J$65,MATCH($A1054,'40-15 SCALE LABEL INFO'!$A$2:$A$65,0))="","",INDEX('40-15 SCALE LABEL INFO'!J$2:J$65,MATCH($A1054,'40-15 SCALE LABEL INFO'!$A$2:$A$65,0))),"not found"),IF(G1053="not found","not found",IF(G1053="","","ditto"))))</f>
        <v/>
      </c>
      <c r="H1054" s="772" t="str">
        <f>IF($A1054="","",IF(NOT($A1054=$A1053),IFERROR(IF(INDEX('40-15 SCALE LABEL INFO'!K$2:K$65,MATCH($A1054,'40-15 SCALE LABEL INFO'!$A$2:$A$65,0))="","",INDEX('40-15 SCALE LABEL INFO'!K$2:K$65,MATCH($A1054,'40-15 SCALE LABEL INFO'!$A$2:$A$65,0))),"not found"),IF(H1053="not found","not found",IF(H1053="","","ditto"))))</f>
        <v/>
      </c>
    </row>
    <row r="1055" spans="1:8" x14ac:dyDescent="0.35">
      <c r="A1055" s="699"/>
      <c r="B1055" s="768"/>
      <c r="C1055" s="768"/>
      <c r="D1055" s="768"/>
      <c r="E1055" s="775"/>
      <c r="F1055" s="778" t="str">
        <f>IF($A1055="","",IF(NOT($A1055=$A1054),IFERROR(IF(INDEX('40-15 SCALE LABEL INFO'!I$2:I$65,MATCH($A1055,'40-15 SCALE LABEL INFO'!$A$2:$A$65,0))="","",INDEX('40-15 SCALE LABEL INFO'!I$2:I$65,MATCH($A1055,'40-15 SCALE LABEL INFO'!$A$2:$A$65,0))),"not found"),IF(F1054="not found","not found",IF(F1054="","","ditto"))))</f>
        <v/>
      </c>
      <c r="G1055" s="779" t="str">
        <f>IF($A1055="","",IF(NOT($A1055=$A1054),IFERROR(IF(INDEX('40-15 SCALE LABEL INFO'!J$2:J$65,MATCH($A1055,'40-15 SCALE LABEL INFO'!$A$2:$A$65,0))="","",INDEX('40-15 SCALE LABEL INFO'!J$2:J$65,MATCH($A1055,'40-15 SCALE LABEL INFO'!$A$2:$A$65,0))),"not found"),IF(G1054="not found","not found",IF(G1054="","","ditto"))))</f>
        <v/>
      </c>
      <c r="H1055" s="772" t="str">
        <f>IF($A1055="","",IF(NOT($A1055=$A1054),IFERROR(IF(INDEX('40-15 SCALE LABEL INFO'!K$2:K$65,MATCH($A1055,'40-15 SCALE LABEL INFO'!$A$2:$A$65,0))="","",INDEX('40-15 SCALE LABEL INFO'!K$2:K$65,MATCH($A1055,'40-15 SCALE LABEL INFO'!$A$2:$A$65,0))),"not found"),IF(H1054="not found","not found",IF(H1054="","","ditto"))))</f>
        <v/>
      </c>
    </row>
    <row r="1056" spans="1:8" x14ac:dyDescent="0.35">
      <c r="A1056" s="699"/>
      <c r="B1056" s="768"/>
      <c r="C1056" s="768"/>
      <c r="D1056" s="768"/>
      <c r="E1056" s="775"/>
      <c r="F1056" s="778" t="str">
        <f>IF($A1056="","",IF(NOT($A1056=$A1055),IFERROR(IF(INDEX('40-15 SCALE LABEL INFO'!I$2:I$65,MATCH($A1056,'40-15 SCALE LABEL INFO'!$A$2:$A$65,0))="","",INDEX('40-15 SCALE LABEL INFO'!I$2:I$65,MATCH($A1056,'40-15 SCALE LABEL INFO'!$A$2:$A$65,0))),"not found"),IF(F1055="not found","not found",IF(F1055="","","ditto"))))</f>
        <v/>
      </c>
      <c r="G1056" s="779" t="str">
        <f>IF($A1056="","",IF(NOT($A1056=$A1055),IFERROR(IF(INDEX('40-15 SCALE LABEL INFO'!J$2:J$65,MATCH($A1056,'40-15 SCALE LABEL INFO'!$A$2:$A$65,0))="","",INDEX('40-15 SCALE LABEL INFO'!J$2:J$65,MATCH($A1056,'40-15 SCALE LABEL INFO'!$A$2:$A$65,0))),"not found"),IF(G1055="not found","not found",IF(G1055="","","ditto"))))</f>
        <v/>
      </c>
      <c r="H1056" s="772" t="str">
        <f>IF($A1056="","",IF(NOT($A1056=$A1055),IFERROR(IF(INDEX('40-15 SCALE LABEL INFO'!K$2:K$65,MATCH($A1056,'40-15 SCALE LABEL INFO'!$A$2:$A$65,0))="","",INDEX('40-15 SCALE LABEL INFO'!K$2:K$65,MATCH($A1056,'40-15 SCALE LABEL INFO'!$A$2:$A$65,0))),"not found"),IF(H1055="not found","not found",IF(H1055="","","ditto"))))</f>
        <v/>
      </c>
    </row>
    <row r="1057" spans="1:8" x14ac:dyDescent="0.35">
      <c r="A1057" s="699"/>
      <c r="B1057" s="768"/>
      <c r="C1057" s="768"/>
      <c r="D1057" s="768"/>
      <c r="E1057" s="775"/>
      <c r="F1057" s="778" t="str">
        <f>IF($A1057="","",IF(NOT($A1057=$A1056),IFERROR(IF(INDEX('40-15 SCALE LABEL INFO'!I$2:I$65,MATCH($A1057,'40-15 SCALE LABEL INFO'!$A$2:$A$65,0))="","",INDEX('40-15 SCALE LABEL INFO'!I$2:I$65,MATCH($A1057,'40-15 SCALE LABEL INFO'!$A$2:$A$65,0))),"not found"),IF(F1056="not found","not found",IF(F1056="","","ditto"))))</f>
        <v/>
      </c>
      <c r="G1057" s="779" t="str">
        <f>IF($A1057="","",IF(NOT($A1057=$A1056),IFERROR(IF(INDEX('40-15 SCALE LABEL INFO'!J$2:J$65,MATCH($A1057,'40-15 SCALE LABEL INFO'!$A$2:$A$65,0))="","",INDEX('40-15 SCALE LABEL INFO'!J$2:J$65,MATCH($A1057,'40-15 SCALE LABEL INFO'!$A$2:$A$65,0))),"not found"),IF(G1056="not found","not found",IF(G1056="","","ditto"))))</f>
        <v/>
      </c>
      <c r="H1057" s="772" t="str">
        <f>IF($A1057="","",IF(NOT($A1057=$A1056),IFERROR(IF(INDEX('40-15 SCALE LABEL INFO'!K$2:K$65,MATCH($A1057,'40-15 SCALE LABEL INFO'!$A$2:$A$65,0))="","",INDEX('40-15 SCALE LABEL INFO'!K$2:K$65,MATCH($A1057,'40-15 SCALE LABEL INFO'!$A$2:$A$65,0))),"not found"),IF(H1056="not found","not found",IF(H1056="","","ditto"))))</f>
        <v/>
      </c>
    </row>
    <row r="1058" spans="1:8" x14ac:dyDescent="0.35">
      <c r="A1058" s="699"/>
      <c r="B1058" s="768"/>
      <c r="C1058" s="768"/>
      <c r="D1058" s="768"/>
      <c r="E1058" s="775"/>
      <c r="F1058" s="778" t="str">
        <f>IF($A1058="","",IF(NOT($A1058=$A1057),IFERROR(IF(INDEX('40-15 SCALE LABEL INFO'!I$2:I$65,MATCH($A1058,'40-15 SCALE LABEL INFO'!$A$2:$A$65,0))="","",INDEX('40-15 SCALE LABEL INFO'!I$2:I$65,MATCH($A1058,'40-15 SCALE LABEL INFO'!$A$2:$A$65,0))),"not found"),IF(F1057="not found","not found",IF(F1057="","","ditto"))))</f>
        <v/>
      </c>
      <c r="G1058" s="779" t="str">
        <f>IF($A1058="","",IF(NOT($A1058=$A1057),IFERROR(IF(INDEX('40-15 SCALE LABEL INFO'!J$2:J$65,MATCH($A1058,'40-15 SCALE LABEL INFO'!$A$2:$A$65,0))="","",INDEX('40-15 SCALE LABEL INFO'!J$2:J$65,MATCH($A1058,'40-15 SCALE LABEL INFO'!$A$2:$A$65,0))),"not found"),IF(G1057="not found","not found",IF(G1057="","","ditto"))))</f>
        <v/>
      </c>
      <c r="H1058" s="772" t="str">
        <f>IF($A1058="","",IF(NOT($A1058=$A1057),IFERROR(IF(INDEX('40-15 SCALE LABEL INFO'!K$2:K$65,MATCH($A1058,'40-15 SCALE LABEL INFO'!$A$2:$A$65,0))="","",INDEX('40-15 SCALE LABEL INFO'!K$2:K$65,MATCH($A1058,'40-15 SCALE LABEL INFO'!$A$2:$A$65,0))),"not found"),IF(H1057="not found","not found",IF(H1057="","","ditto"))))</f>
        <v/>
      </c>
    </row>
    <row r="1059" spans="1:8" x14ac:dyDescent="0.35">
      <c r="A1059" s="699"/>
      <c r="B1059" s="768"/>
      <c r="C1059" s="768"/>
      <c r="D1059" s="768"/>
      <c r="E1059" s="775"/>
      <c r="F1059" s="778" t="str">
        <f>IF($A1059="","",IF(NOT($A1059=$A1058),IFERROR(IF(INDEX('40-15 SCALE LABEL INFO'!I$2:I$65,MATCH($A1059,'40-15 SCALE LABEL INFO'!$A$2:$A$65,0))="","",INDEX('40-15 SCALE LABEL INFO'!I$2:I$65,MATCH($A1059,'40-15 SCALE LABEL INFO'!$A$2:$A$65,0))),"not found"),IF(F1058="not found","not found",IF(F1058="","","ditto"))))</f>
        <v/>
      </c>
      <c r="G1059" s="779" t="str">
        <f>IF($A1059="","",IF(NOT($A1059=$A1058),IFERROR(IF(INDEX('40-15 SCALE LABEL INFO'!J$2:J$65,MATCH($A1059,'40-15 SCALE LABEL INFO'!$A$2:$A$65,0))="","",INDEX('40-15 SCALE LABEL INFO'!J$2:J$65,MATCH($A1059,'40-15 SCALE LABEL INFO'!$A$2:$A$65,0))),"not found"),IF(G1058="not found","not found",IF(G1058="","","ditto"))))</f>
        <v/>
      </c>
      <c r="H1059" s="772" t="str">
        <f>IF($A1059="","",IF(NOT($A1059=$A1058),IFERROR(IF(INDEX('40-15 SCALE LABEL INFO'!K$2:K$65,MATCH($A1059,'40-15 SCALE LABEL INFO'!$A$2:$A$65,0))="","",INDEX('40-15 SCALE LABEL INFO'!K$2:K$65,MATCH($A1059,'40-15 SCALE LABEL INFO'!$A$2:$A$65,0))),"not found"),IF(H1058="not found","not found",IF(H1058="","","ditto"))))</f>
        <v/>
      </c>
    </row>
    <row r="1060" spans="1:8" x14ac:dyDescent="0.35">
      <c r="A1060" s="699"/>
      <c r="B1060" s="768"/>
      <c r="C1060" s="768"/>
      <c r="D1060" s="768"/>
      <c r="E1060" s="775"/>
      <c r="F1060" s="778" t="str">
        <f>IF($A1060="","",IF(NOT($A1060=$A1059),IFERROR(IF(INDEX('40-15 SCALE LABEL INFO'!I$2:I$65,MATCH($A1060,'40-15 SCALE LABEL INFO'!$A$2:$A$65,0))="","",INDEX('40-15 SCALE LABEL INFO'!I$2:I$65,MATCH($A1060,'40-15 SCALE LABEL INFO'!$A$2:$A$65,0))),"not found"),IF(F1059="not found","not found",IF(F1059="","","ditto"))))</f>
        <v/>
      </c>
      <c r="G1060" s="779" t="str">
        <f>IF($A1060="","",IF(NOT($A1060=$A1059),IFERROR(IF(INDEX('40-15 SCALE LABEL INFO'!J$2:J$65,MATCH($A1060,'40-15 SCALE LABEL INFO'!$A$2:$A$65,0))="","",INDEX('40-15 SCALE LABEL INFO'!J$2:J$65,MATCH($A1060,'40-15 SCALE LABEL INFO'!$A$2:$A$65,0))),"not found"),IF(G1059="not found","not found",IF(G1059="","","ditto"))))</f>
        <v/>
      </c>
      <c r="H1060" s="772" t="str">
        <f>IF($A1060="","",IF(NOT($A1060=$A1059),IFERROR(IF(INDEX('40-15 SCALE LABEL INFO'!K$2:K$65,MATCH($A1060,'40-15 SCALE LABEL INFO'!$A$2:$A$65,0))="","",INDEX('40-15 SCALE LABEL INFO'!K$2:K$65,MATCH($A1060,'40-15 SCALE LABEL INFO'!$A$2:$A$65,0))),"not found"),IF(H1059="not found","not found",IF(H1059="","","ditto"))))</f>
        <v/>
      </c>
    </row>
    <row r="1061" spans="1:8" x14ac:dyDescent="0.35">
      <c r="A1061" s="699"/>
      <c r="B1061" s="768"/>
      <c r="C1061" s="768"/>
      <c r="D1061" s="768"/>
      <c r="E1061" s="775"/>
      <c r="F1061" s="778" t="str">
        <f>IF($A1061="","",IF(NOT($A1061=$A1060),IFERROR(IF(INDEX('40-15 SCALE LABEL INFO'!I$2:I$65,MATCH($A1061,'40-15 SCALE LABEL INFO'!$A$2:$A$65,0))="","",INDEX('40-15 SCALE LABEL INFO'!I$2:I$65,MATCH($A1061,'40-15 SCALE LABEL INFO'!$A$2:$A$65,0))),"not found"),IF(F1060="not found","not found",IF(F1060="","","ditto"))))</f>
        <v/>
      </c>
      <c r="G1061" s="779" t="str">
        <f>IF($A1061="","",IF(NOT($A1061=$A1060),IFERROR(IF(INDEX('40-15 SCALE LABEL INFO'!J$2:J$65,MATCH($A1061,'40-15 SCALE LABEL INFO'!$A$2:$A$65,0))="","",INDEX('40-15 SCALE LABEL INFO'!J$2:J$65,MATCH($A1061,'40-15 SCALE LABEL INFO'!$A$2:$A$65,0))),"not found"),IF(G1060="not found","not found",IF(G1060="","","ditto"))))</f>
        <v/>
      </c>
      <c r="H1061" s="772" t="str">
        <f>IF($A1061="","",IF(NOT($A1061=$A1060),IFERROR(IF(INDEX('40-15 SCALE LABEL INFO'!K$2:K$65,MATCH($A1061,'40-15 SCALE LABEL INFO'!$A$2:$A$65,0))="","",INDEX('40-15 SCALE LABEL INFO'!K$2:K$65,MATCH($A1061,'40-15 SCALE LABEL INFO'!$A$2:$A$65,0))),"not found"),IF(H1060="not found","not found",IF(H1060="","","ditto"))))</f>
        <v/>
      </c>
    </row>
    <row r="1062" spans="1:8" x14ac:dyDescent="0.35">
      <c r="A1062" s="699"/>
      <c r="B1062" s="768"/>
      <c r="C1062" s="768"/>
      <c r="D1062" s="768"/>
      <c r="E1062" s="775"/>
      <c r="F1062" s="778" t="str">
        <f>IF($A1062="","",IF(NOT($A1062=$A1061),IFERROR(IF(INDEX('40-15 SCALE LABEL INFO'!I$2:I$65,MATCH($A1062,'40-15 SCALE LABEL INFO'!$A$2:$A$65,0))="","",INDEX('40-15 SCALE LABEL INFO'!I$2:I$65,MATCH($A1062,'40-15 SCALE LABEL INFO'!$A$2:$A$65,0))),"not found"),IF(F1061="not found","not found",IF(F1061="","","ditto"))))</f>
        <v/>
      </c>
      <c r="G1062" s="779" t="str">
        <f>IF($A1062="","",IF(NOT($A1062=$A1061),IFERROR(IF(INDEX('40-15 SCALE LABEL INFO'!J$2:J$65,MATCH($A1062,'40-15 SCALE LABEL INFO'!$A$2:$A$65,0))="","",INDEX('40-15 SCALE LABEL INFO'!J$2:J$65,MATCH($A1062,'40-15 SCALE LABEL INFO'!$A$2:$A$65,0))),"not found"),IF(G1061="not found","not found",IF(G1061="","","ditto"))))</f>
        <v/>
      </c>
      <c r="H1062" s="772" t="str">
        <f>IF($A1062="","",IF(NOT($A1062=$A1061),IFERROR(IF(INDEX('40-15 SCALE LABEL INFO'!K$2:K$65,MATCH($A1062,'40-15 SCALE LABEL INFO'!$A$2:$A$65,0))="","",INDEX('40-15 SCALE LABEL INFO'!K$2:K$65,MATCH($A1062,'40-15 SCALE LABEL INFO'!$A$2:$A$65,0))),"not found"),IF(H1061="not found","not found",IF(H1061="","","ditto"))))</f>
        <v/>
      </c>
    </row>
    <row r="1063" spans="1:8" x14ac:dyDescent="0.35">
      <c r="A1063" s="699"/>
      <c r="B1063" s="768"/>
      <c r="C1063" s="768"/>
      <c r="D1063" s="768"/>
      <c r="E1063" s="775"/>
      <c r="F1063" s="778" t="str">
        <f>IF($A1063="","",IF(NOT($A1063=$A1062),IFERROR(IF(INDEX('40-15 SCALE LABEL INFO'!I$2:I$65,MATCH($A1063,'40-15 SCALE LABEL INFO'!$A$2:$A$65,0))="","",INDEX('40-15 SCALE LABEL INFO'!I$2:I$65,MATCH($A1063,'40-15 SCALE LABEL INFO'!$A$2:$A$65,0))),"not found"),IF(F1062="not found","not found",IF(F1062="","","ditto"))))</f>
        <v/>
      </c>
      <c r="G1063" s="779" t="str">
        <f>IF($A1063="","",IF(NOT($A1063=$A1062),IFERROR(IF(INDEX('40-15 SCALE LABEL INFO'!J$2:J$65,MATCH($A1063,'40-15 SCALE LABEL INFO'!$A$2:$A$65,0))="","",INDEX('40-15 SCALE LABEL INFO'!J$2:J$65,MATCH($A1063,'40-15 SCALE LABEL INFO'!$A$2:$A$65,0))),"not found"),IF(G1062="not found","not found",IF(G1062="","","ditto"))))</f>
        <v/>
      </c>
      <c r="H1063" s="772" t="str">
        <f>IF($A1063="","",IF(NOT($A1063=$A1062),IFERROR(IF(INDEX('40-15 SCALE LABEL INFO'!K$2:K$65,MATCH($A1063,'40-15 SCALE LABEL INFO'!$A$2:$A$65,0))="","",INDEX('40-15 SCALE LABEL INFO'!K$2:K$65,MATCH($A1063,'40-15 SCALE LABEL INFO'!$A$2:$A$65,0))),"not found"),IF(H1062="not found","not found",IF(H1062="","","ditto"))))</f>
        <v/>
      </c>
    </row>
    <row r="1064" spans="1:8" x14ac:dyDescent="0.35">
      <c r="A1064" s="699"/>
      <c r="B1064" s="768"/>
      <c r="C1064" s="768"/>
      <c r="D1064" s="768"/>
      <c r="E1064" s="775"/>
      <c r="F1064" s="778" t="str">
        <f>IF($A1064="","",IF(NOT($A1064=$A1063),IFERROR(IF(INDEX('40-15 SCALE LABEL INFO'!I$2:I$65,MATCH($A1064,'40-15 SCALE LABEL INFO'!$A$2:$A$65,0))="","",INDEX('40-15 SCALE LABEL INFO'!I$2:I$65,MATCH($A1064,'40-15 SCALE LABEL INFO'!$A$2:$A$65,0))),"not found"),IF(F1063="not found","not found",IF(F1063="","","ditto"))))</f>
        <v/>
      </c>
      <c r="G1064" s="779" t="str">
        <f>IF($A1064="","",IF(NOT($A1064=$A1063),IFERROR(IF(INDEX('40-15 SCALE LABEL INFO'!J$2:J$65,MATCH($A1064,'40-15 SCALE LABEL INFO'!$A$2:$A$65,0))="","",INDEX('40-15 SCALE LABEL INFO'!J$2:J$65,MATCH($A1064,'40-15 SCALE LABEL INFO'!$A$2:$A$65,0))),"not found"),IF(G1063="not found","not found",IF(G1063="","","ditto"))))</f>
        <v/>
      </c>
      <c r="H1064" s="772" t="str">
        <f>IF($A1064="","",IF(NOT($A1064=$A1063),IFERROR(IF(INDEX('40-15 SCALE LABEL INFO'!K$2:K$65,MATCH($A1064,'40-15 SCALE LABEL INFO'!$A$2:$A$65,0))="","",INDEX('40-15 SCALE LABEL INFO'!K$2:K$65,MATCH($A1064,'40-15 SCALE LABEL INFO'!$A$2:$A$65,0))),"not found"),IF(H1063="not found","not found",IF(H1063="","","ditto"))))</f>
        <v/>
      </c>
    </row>
    <row r="1065" spans="1:8" x14ac:dyDescent="0.35">
      <c r="A1065" s="699"/>
      <c r="B1065" s="768"/>
      <c r="C1065" s="768"/>
      <c r="D1065" s="768"/>
      <c r="E1065" s="775"/>
      <c r="F1065" s="778" t="str">
        <f>IF($A1065="","",IF(NOT($A1065=$A1064),IFERROR(IF(INDEX('40-15 SCALE LABEL INFO'!I$2:I$65,MATCH($A1065,'40-15 SCALE LABEL INFO'!$A$2:$A$65,0))="","",INDEX('40-15 SCALE LABEL INFO'!I$2:I$65,MATCH($A1065,'40-15 SCALE LABEL INFO'!$A$2:$A$65,0))),"not found"),IF(F1064="not found","not found",IF(F1064="","","ditto"))))</f>
        <v/>
      </c>
      <c r="G1065" s="779" t="str">
        <f>IF($A1065="","",IF(NOT($A1065=$A1064),IFERROR(IF(INDEX('40-15 SCALE LABEL INFO'!J$2:J$65,MATCH($A1065,'40-15 SCALE LABEL INFO'!$A$2:$A$65,0))="","",INDEX('40-15 SCALE LABEL INFO'!J$2:J$65,MATCH($A1065,'40-15 SCALE LABEL INFO'!$A$2:$A$65,0))),"not found"),IF(G1064="not found","not found",IF(G1064="","","ditto"))))</f>
        <v/>
      </c>
      <c r="H1065" s="772" t="str">
        <f>IF($A1065="","",IF(NOT($A1065=$A1064),IFERROR(IF(INDEX('40-15 SCALE LABEL INFO'!K$2:K$65,MATCH($A1065,'40-15 SCALE LABEL INFO'!$A$2:$A$65,0))="","",INDEX('40-15 SCALE LABEL INFO'!K$2:K$65,MATCH($A1065,'40-15 SCALE LABEL INFO'!$A$2:$A$65,0))),"not found"),IF(H1064="not found","not found",IF(H1064="","","ditto"))))</f>
        <v/>
      </c>
    </row>
    <row r="1066" spans="1:8" x14ac:dyDescent="0.35">
      <c r="A1066" s="699"/>
      <c r="B1066" s="768"/>
      <c r="C1066" s="768"/>
      <c r="D1066" s="768"/>
      <c r="E1066" s="775"/>
      <c r="F1066" s="778" t="str">
        <f>IF($A1066="","",IF(NOT($A1066=$A1065),IFERROR(IF(INDEX('40-15 SCALE LABEL INFO'!I$2:I$65,MATCH($A1066,'40-15 SCALE LABEL INFO'!$A$2:$A$65,0))="","",INDEX('40-15 SCALE LABEL INFO'!I$2:I$65,MATCH($A1066,'40-15 SCALE LABEL INFO'!$A$2:$A$65,0))),"not found"),IF(F1065="not found","not found",IF(F1065="","","ditto"))))</f>
        <v/>
      </c>
      <c r="G1066" s="779" t="str">
        <f>IF($A1066="","",IF(NOT($A1066=$A1065),IFERROR(IF(INDEX('40-15 SCALE LABEL INFO'!J$2:J$65,MATCH($A1066,'40-15 SCALE LABEL INFO'!$A$2:$A$65,0))="","",INDEX('40-15 SCALE LABEL INFO'!J$2:J$65,MATCH($A1066,'40-15 SCALE LABEL INFO'!$A$2:$A$65,0))),"not found"),IF(G1065="not found","not found",IF(G1065="","","ditto"))))</f>
        <v/>
      </c>
      <c r="H1066" s="772" t="str">
        <f>IF($A1066="","",IF(NOT($A1066=$A1065),IFERROR(IF(INDEX('40-15 SCALE LABEL INFO'!K$2:K$65,MATCH($A1066,'40-15 SCALE LABEL INFO'!$A$2:$A$65,0))="","",INDEX('40-15 SCALE LABEL INFO'!K$2:K$65,MATCH($A1066,'40-15 SCALE LABEL INFO'!$A$2:$A$65,0))),"not found"),IF(H1065="not found","not found",IF(H1065="","","ditto"))))</f>
        <v/>
      </c>
    </row>
    <row r="1067" spans="1:8" x14ac:dyDescent="0.35">
      <c r="A1067" s="699"/>
      <c r="B1067" s="768"/>
      <c r="C1067" s="768"/>
      <c r="D1067" s="768"/>
      <c r="E1067" s="775"/>
      <c r="F1067" s="778" t="str">
        <f>IF($A1067="","",IF(NOT($A1067=$A1066),IFERROR(IF(INDEX('40-15 SCALE LABEL INFO'!I$2:I$65,MATCH($A1067,'40-15 SCALE LABEL INFO'!$A$2:$A$65,0))="","",INDEX('40-15 SCALE LABEL INFO'!I$2:I$65,MATCH($A1067,'40-15 SCALE LABEL INFO'!$A$2:$A$65,0))),"not found"),IF(F1066="not found","not found",IF(F1066="","","ditto"))))</f>
        <v/>
      </c>
      <c r="G1067" s="779" t="str">
        <f>IF($A1067="","",IF(NOT($A1067=$A1066),IFERROR(IF(INDEX('40-15 SCALE LABEL INFO'!J$2:J$65,MATCH($A1067,'40-15 SCALE LABEL INFO'!$A$2:$A$65,0))="","",INDEX('40-15 SCALE LABEL INFO'!J$2:J$65,MATCH($A1067,'40-15 SCALE LABEL INFO'!$A$2:$A$65,0))),"not found"),IF(G1066="not found","not found",IF(G1066="","","ditto"))))</f>
        <v/>
      </c>
      <c r="H1067" s="772" t="str">
        <f>IF($A1067="","",IF(NOT($A1067=$A1066),IFERROR(IF(INDEX('40-15 SCALE LABEL INFO'!K$2:K$65,MATCH($A1067,'40-15 SCALE LABEL INFO'!$A$2:$A$65,0))="","",INDEX('40-15 SCALE LABEL INFO'!K$2:K$65,MATCH($A1067,'40-15 SCALE LABEL INFO'!$A$2:$A$65,0))),"not found"),IF(H1066="not found","not found",IF(H1066="","","ditto"))))</f>
        <v/>
      </c>
    </row>
    <row r="1068" spans="1:8" x14ac:dyDescent="0.35">
      <c r="A1068" s="699"/>
      <c r="B1068" s="768"/>
      <c r="C1068" s="768"/>
      <c r="D1068" s="768"/>
      <c r="E1068" s="775"/>
      <c r="F1068" s="778" t="str">
        <f>IF($A1068="","",IF(NOT($A1068=$A1067),IFERROR(IF(INDEX('40-15 SCALE LABEL INFO'!I$2:I$65,MATCH($A1068,'40-15 SCALE LABEL INFO'!$A$2:$A$65,0))="","",INDEX('40-15 SCALE LABEL INFO'!I$2:I$65,MATCH($A1068,'40-15 SCALE LABEL INFO'!$A$2:$A$65,0))),"not found"),IF(F1067="not found","not found",IF(F1067="","","ditto"))))</f>
        <v/>
      </c>
      <c r="G1068" s="779" t="str">
        <f>IF($A1068="","",IF(NOT($A1068=$A1067),IFERROR(IF(INDEX('40-15 SCALE LABEL INFO'!J$2:J$65,MATCH($A1068,'40-15 SCALE LABEL INFO'!$A$2:$A$65,0))="","",INDEX('40-15 SCALE LABEL INFO'!J$2:J$65,MATCH($A1068,'40-15 SCALE LABEL INFO'!$A$2:$A$65,0))),"not found"),IF(G1067="not found","not found",IF(G1067="","","ditto"))))</f>
        <v/>
      </c>
      <c r="H1068" s="772" t="str">
        <f>IF($A1068="","",IF(NOT($A1068=$A1067),IFERROR(IF(INDEX('40-15 SCALE LABEL INFO'!K$2:K$65,MATCH($A1068,'40-15 SCALE LABEL INFO'!$A$2:$A$65,0))="","",INDEX('40-15 SCALE LABEL INFO'!K$2:K$65,MATCH($A1068,'40-15 SCALE LABEL INFO'!$A$2:$A$65,0))),"not found"),IF(H1067="not found","not found",IF(H1067="","","ditto"))))</f>
        <v/>
      </c>
    </row>
    <row r="1069" spans="1:8" x14ac:dyDescent="0.35">
      <c r="A1069" s="699"/>
      <c r="B1069" s="768"/>
      <c r="C1069" s="768"/>
      <c r="D1069" s="768"/>
      <c r="E1069" s="775"/>
      <c r="F1069" s="778" t="str">
        <f>IF($A1069="","",IF(NOT($A1069=$A1068),IFERROR(IF(INDEX('40-15 SCALE LABEL INFO'!I$2:I$65,MATCH($A1069,'40-15 SCALE LABEL INFO'!$A$2:$A$65,0))="","",INDEX('40-15 SCALE LABEL INFO'!I$2:I$65,MATCH($A1069,'40-15 SCALE LABEL INFO'!$A$2:$A$65,0))),"not found"),IF(F1068="not found","not found",IF(F1068="","","ditto"))))</f>
        <v/>
      </c>
      <c r="G1069" s="779" t="str">
        <f>IF($A1069="","",IF(NOT($A1069=$A1068),IFERROR(IF(INDEX('40-15 SCALE LABEL INFO'!J$2:J$65,MATCH($A1069,'40-15 SCALE LABEL INFO'!$A$2:$A$65,0))="","",INDEX('40-15 SCALE LABEL INFO'!J$2:J$65,MATCH($A1069,'40-15 SCALE LABEL INFO'!$A$2:$A$65,0))),"not found"),IF(G1068="not found","not found",IF(G1068="","","ditto"))))</f>
        <v/>
      </c>
      <c r="H1069" s="772" t="str">
        <f>IF($A1069="","",IF(NOT($A1069=$A1068),IFERROR(IF(INDEX('40-15 SCALE LABEL INFO'!K$2:K$65,MATCH($A1069,'40-15 SCALE LABEL INFO'!$A$2:$A$65,0))="","",INDEX('40-15 SCALE LABEL INFO'!K$2:K$65,MATCH($A1069,'40-15 SCALE LABEL INFO'!$A$2:$A$65,0))),"not found"),IF(H1068="not found","not found",IF(H1068="","","ditto"))))</f>
        <v/>
      </c>
    </row>
    <row r="1070" spans="1:8" x14ac:dyDescent="0.35">
      <c r="A1070" s="699"/>
      <c r="B1070" s="768"/>
      <c r="C1070" s="768"/>
      <c r="D1070" s="768"/>
      <c r="E1070" s="775"/>
      <c r="F1070" s="778" t="str">
        <f>IF($A1070="","",IF(NOT($A1070=$A1069),IFERROR(IF(INDEX('40-15 SCALE LABEL INFO'!I$2:I$65,MATCH($A1070,'40-15 SCALE LABEL INFO'!$A$2:$A$65,0))="","",INDEX('40-15 SCALE LABEL INFO'!I$2:I$65,MATCH($A1070,'40-15 SCALE LABEL INFO'!$A$2:$A$65,0))),"not found"),IF(F1069="not found","not found",IF(F1069="","","ditto"))))</f>
        <v/>
      </c>
      <c r="G1070" s="779" t="str">
        <f>IF($A1070="","",IF(NOT($A1070=$A1069),IFERROR(IF(INDEX('40-15 SCALE LABEL INFO'!J$2:J$65,MATCH($A1070,'40-15 SCALE LABEL INFO'!$A$2:$A$65,0))="","",INDEX('40-15 SCALE LABEL INFO'!J$2:J$65,MATCH($A1070,'40-15 SCALE LABEL INFO'!$A$2:$A$65,0))),"not found"),IF(G1069="not found","not found",IF(G1069="","","ditto"))))</f>
        <v/>
      </c>
      <c r="H1070" s="772" t="str">
        <f>IF($A1070="","",IF(NOT($A1070=$A1069),IFERROR(IF(INDEX('40-15 SCALE LABEL INFO'!K$2:K$65,MATCH($A1070,'40-15 SCALE LABEL INFO'!$A$2:$A$65,0))="","",INDEX('40-15 SCALE LABEL INFO'!K$2:K$65,MATCH($A1070,'40-15 SCALE LABEL INFO'!$A$2:$A$65,0))),"not found"),IF(H1069="not found","not found",IF(H1069="","","ditto"))))</f>
        <v/>
      </c>
    </row>
    <row r="1071" spans="1:8" x14ac:dyDescent="0.35">
      <c r="A1071" s="699"/>
      <c r="B1071" s="768"/>
      <c r="C1071" s="768"/>
      <c r="D1071" s="768"/>
      <c r="E1071" s="775"/>
      <c r="F1071" s="778" t="str">
        <f>IF($A1071="","",IF(NOT($A1071=$A1070),IFERROR(IF(INDEX('40-15 SCALE LABEL INFO'!I$2:I$65,MATCH($A1071,'40-15 SCALE LABEL INFO'!$A$2:$A$65,0))="","",INDEX('40-15 SCALE LABEL INFO'!I$2:I$65,MATCH($A1071,'40-15 SCALE LABEL INFO'!$A$2:$A$65,0))),"not found"),IF(F1070="not found","not found",IF(F1070="","","ditto"))))</f>
        <v/>
      </c>
      <c r="G1071" s="779" t="str">
        <f>IF($A1071="","",IF(NOT($A1071=$A1070),IFERROR(IF(INDEX('40-15 SCALE LABEL INFO'!J$2:J$65,MATCH($A1071,'40-15 SCALE LABEL INFO'!$A$2:$A$65,0))="","",INDEX('40-15 SCALE LABEL INFO'!J$2:J$65,MATCH($A1071,'40-15 SCALE LABEL INFO'!$A$2:$A$65,0))),"not found"),IF(G1070="not found","not found",IF(G1070="","","ditto"))))</f>
        <v/>
      </c>
      <c r="H1071" s="772" t="str">
        <f>IF($A1071="","",IF(NOT($A1071=$A1070),IFERROR(IF(INDEX('40-15 SCALE LABEL INFO'!K$2:K$65,MATCH($A1071,'40-15 SCALE LABEL INFO'!$A$2:$A$65,0))="","",INDEX('40-15 SCALE LABEL INFO'!K$2:K$65,MATCH($A1071,'40-15 SCALE LABEL INFO'!$A$2:$A$65,0))),"not found"),IF(H1070="not found","not found",IF(H1070="","","ditto"))))</f>
        <v/>
      </c>
    </row>
    <row r="1072" spans="1:8" x14ac:dyDescent="0.35">
      <c r="A1072" s="699"/>
      <c r="B1072" s="768"/>
      <c r="C1072" s="768"/>
      <c r="D1072" s="768"/>
      <c r="E1072" s="775"/>
      <c r="F1072" s="778" t="str">
        <f>IF($A1072="","",IF(NOT($A1072=$A1071),IFERROR(IF(INDEX('40-15 SCALE LABEL INFO'!I$2:I$65,MATCH($A1072,'40-15 SCALE LABEL INFO'!$A$2:$A$65,0))="","",INDEX('40-15 SCALE LABEL INFO'!I$2:I$65,MATCH($A1072,'40-15 SCALE LABEL INFO'!$A$2:$A$65,0))),"not found"),IF(F1071="not found","not found",IF(F1071="","","ditto"))))</f>
        <v/>
      </c>
      <c r="G1072" s="779" t="str">
        <f>IF($A1072="","",IF(NOT($A1072=$A1071),IFERROR(IF(INDEX('40-15 SCALE LABEL INFO'!J$2:J$65,MATCH($A1072,'40-15 SCALE LABEL INFO'!$A$2:$A$65,0))="","",INDEX('40-15 SCALE LABEL INFO'!J$2:J$65,MATCH($A1072,'40-15 SCALE LABEL INFO'!$A$2:$A$65,0))),"not found"),IF(G1071="not found","not found",IF(G1071="","","ditto"))))</f>
        <v/>
      </c>
      <c r="H1072" s="772" t="str">
        <f>IF($A1072="","",IF(NOT($A1072=$A1071),IFERROR(IF(INDEX('40-15 SCALE LABEL INFO'!K$2:K$65,MATCH($A1072,'40-15 SCALE LABEL INFO'!$A$2:$A$65,0))="","",INDEX('40-15 SCALE LABEL INFO'!K$2:K$65,MATCH($A1072,'40-15 SCALE LABEL INFO'!$A$2:$A$65,0))),"not found"),IF(H1071="not found","not found",IF(H1071="","","ditto"))))</f>
        <v/>
      </c>
    </row>
    <row r="1073" spans="1:8" x14ac:dyDescent="0.35">
      <c r="A1073" s="699"/>
      <c r="B1073" s="768"/>
      <c r="C1073" s="768"/>
      <c r="D1073" s="768"/>
      <c r="E1073" s="775"/>
      <c r="F1073" s="778" t="str">
        <f>IF($A1073="","",IF(NOT($A1073=$A1072),IFERROR(IF(INDEX('40-15 SCALE LABEL INFO'!I$2:I$65,MATCH($A1073,'40-15 SCALE LABEL INFO'!$A$2:$A$65,0))="","",INDEX('40-15 SCALE LABEL INFO'!I$2:I$65,MATCH($A1073,'40-15 SCALE LABEL INFO'!$A$2:$A$65,0))),"not found"),IF(F1072="not found","not found",IF(F1072="","","ditto"))))</f>
        <v/>
      </c>
      <c r="G1073" s="779" t="str">
        <f>IF($A1073="","",IF(NOT($A1073=$A1072),IFERROR(IF(INDEX('40-15 SCALE LABEL INFO'!J$2:J$65,MATCH($A1073,'40-15 SCALE LABEL INFO'!$A$2:$A$65,0))="","",INDEX('40-15 SCALE LABEL INFO'!J$2:J$65,MATCH($A1073,'40-15 SCALE LABEL INFO'!$A$2:$A$65,0))),"not found"),IF(G1072="not found","not found",IF(G1072="","","ditto"))))</f>
        <v/>
      </c>
      <c r="H1073" s="772" t="str">
        <f>IF($A1073="","",IF(NOT($A1073=$A1072),IFERROR(IF(INDEX('40-15 SCALE LABEL INFO'!K$2:K$65,MATCH($A1073,'40-15 SCALE LABEL INFO'!$A$2:$A$65,0))="","",INDEX('40-15 SCALE LABEL INFO'!K$2:K$65,MATCH($A1073,'40-15 SCALE LABEL INFO'!$A$2:$A$65,0))),"not found"),IF(H1072="not found","not found",IF(H1072="","","ditto"))))</f>
        <v/>
      </c>
    </row>
    <row r="1074" spans="1:8" x14ac:dyDescent="0.35">
      <c r="A1074" s="699"/>
      <c r="B1074" s="768"/>
      <c r="C1074" s="768"/>
      <c r="D1074" s="768"/>
      <c r="E1074" s="775"/>
      <c r="F1074" s="778" t="str">
        <f>IF($A1074="","",IF(NOT($A1074=$A1073),IFERROR(IF(INDEX('40-15 SCALE LABEL INFO'!I$2:I$65,MATCH($A1074,'40-15 SCALE LABEL INFO'!$A$2:$A$65,0))="","",INDEX('40-15 SCALE LABEL INFO'!I$2:I$65,MATCH($A1074,'40-15 SCALE LABEL INFO'!$A$2:$A$65,0))),"not found"),IF(F1073="not found","not found",IF(F1073="","","ditto"))))</f>
        <v/>
      </c>
      <c r="G1074" s="779" t="str">
        <f>IF($A1074="","",IF(NOT($A1074=$A1073),IFERROR(IF(INDEX('40-15 SCALE LABEL INFO'!J$2:J$65,MATCH($A1074,'40-15 SCALE LABEL INFO'!$A$2:$A$65,0))="","",INDEX('40-15 SCALE LABEL INFO'!J$2:J$65,MATCH($A1074,'40-15 SCALE LABEL INFO'!$A$2:$A$65,0))),"not found"),IF(G1073="not found","not found",IF(G1073="","","ditto"))))</f>
        <v/>
      </c>
      <c r="H1074" s="772" t="str">
        <f>IF($A1074="","",IF(NOT($A1074=$A1073),IFERROR(IF(INDEX('40-15 SCALE LABEL INFO'!K$2:K$65,MATCH($A1074,'40-15 SCALE LABEL INFO'!$A$2:$A$65,0))="","",INDEX('40-15 SCALE LABEL INFO'!K$2:K$65,MATCH($A1074,'40-15 SCALE LABEL INFO'!$A$2:$A$65,0))),"not found"),IF(H1073="not found","not found",IF(H1073="","","ditto"))))</f>
        <v/>
      </c>
    </row>
    <row r="1075" spans="1:8" x14ac:dyDescent="0.35">
      <c r="A1075" s="699"/>
      <c r="B1075" s="768"/>
      <c r="C1075" s="768"/>
      <c r="D1075" s="768"/>
      <c r="E1075" s="775"/>
      <c r="F1075" s="778" t="str">
        <f>IF($A1075="","",IF(NOT($A1075=$A1074),IFERROR(IF(INDEX('40-15 SCALE LABEL INFO'!I$2:I$65,MATCH($A1075,'40-15 SCALE LABEL INFO'!$A$2:$A$65,0))="","",INDEX('40-15 SCALE LABEL INFO'!I$2:I$65,MATCH($A1075,'40-15 SCALE LABEL INFO'!$A$2:$A$65,0))),"not found"),IF(F1074="not found","not found",IF(F1074="","","ditto"))))</f>
        <v/>
      </c>
      <c r="G1075" s="779" t="str">
        <f>IF($A1075="","",IF(NOT($A1075=$A1074),IFERROR(IF(INDEX('40-15 SCALE LABEL INFO'!J$2:J$65,MATCH($A1075,'40-15 SCALE LABEL INFO'!$A$2:$A$65,0))="","",INDEX('40-15 SCALE LABEL INFO'!J$2:J$65,MATCH($A1075,'40-15 SCALE LABEL INFO'!$A$2:$A$65,0))),"not found"),IF(G1074="not found","not found",IF(G1074="","","ditto"))))</f>
        <v/>
      </c>
      <c r="H1075" s="772" t="str">
        <f>IF($A1075="","",IF(NOT($A1075=$A1074),IFERROR(IF(INDEX('40-15 SCALE LABEL INFO'!K$2:K$65,MATCH($A1075,'40-15 SCALE LABEL INFO'!$A$2:$A$65,0))="","",INDEX('40-15 SCALE LABEL INFO'!K$2:K$65,MATCH($A1075,'40-15 SCALE LABEL INFO'!$A$2:$A$65,0))),"not found"),IF(H1074="not found","not found",IF(H1074="","","ditto"))))</f>
        <v/>
      </c>
    </row>
    <row r="1076" spans="1:8" x14ac:dyDescent="0.35">
      <c r="A1076" s="699"/>
      <c r="B1076" s="768"/>
      <c r="C1076" s="768"/>
      <c r="D1076" s="768"/>
      <c r="E1076" s="775"/>
      <c r="F1076" s="778" t="str">
        <f>IF($A1076="","",IF(NOT($A1076=$A1075),IFERROR(IF(INDEX('40-15 SCALE LABEL INFO'!I$2:I$65,MATCH($A1076,'40-15 SCALE LABEL INFO'!$A$2:$A$65,0))="","",INDEX('40-15 SCALE LABEL INFO'!I$2:I$65,MATCH($A1076,'40-15 SCALE LABEL INFO'!$A$2:$A$65,0))),"not found"),IF(F1075="not found","not found",IF(F1075="","","ditto"))))</f>
        <v/>
      </c>
      <c r="G1076" s="779" t="str">
        <f>IF($A1076="","",IF(NOT($A1076=$A1075),IFERROR(IF(INDEX('40-15 SCALE LABEL INFO'!J$2:J$65,MATCH($A1076,'40-15 SCALE LABEL INFO'!$A$2:$A$65,0))="","",INDEX('40-15 SCALE LABEL INFO'!J$2:J$65,MATCH($A1076,'40-15 SCALE LABEL INFO'!$A$2:$A$65,0))),"not found"),IF(G1075="not found","not found",IF(G1075="","","ditto"))))</f>
        <v/>
      </c>
      <c r="H1076" s="772" t="str">
        <f>IF($A1076="","",IF(NOT($A1076=$A1075),IFERROR(IF(INDEX('40-15 SCALE LABEL INFO'!K$2:K$65,MATCH($A1076,'40-15 SCALE LABEL INFO'!$A$2:$A$65,0))="","",INDEX('40-15 SCALE LABEL INFO'!K$2:K$65,MATCH($A1076,'40-15 SCALE LABEL INFO'!$A$2:$A$65,0))),"not found"),IF(H1075="not found","not found",IF(H1075="","","ditto"))))</f>
        <v/>
      </c>
    </row>
    <row r="1077" spans="1:8" x14ac:dyDescent="0.35">
      <c r="A1077" s="699"/>
      <c r="B1077" s="768"/>
      <c r="C1077" s="768"/>
      <c r="D1077" s="768"/>
      <c r="E1077" s="775"/>
      <c r="F1077" s="778" t="str">
        <f>IF($A1077="","",IF(NOT($A1077=$A1076),IFERROR(IF(INDEX('40-15 SCALE LABEL INFO'!I$2:I$65,MATCH($A1077,'40-15 SCALE LABEL INFO'!$A$2:$A$65,0))="","",INDEX('40-15 SCALE LABEL INFO'!I$2:I$65,MATCH($A1077,'40-15 SCALE LABEL INFO'!$A$2:$A$65,0))),"not found"),IF(F1076="not found","not found",IF(F1076="","","ditto"))))</f>
        <v/>
      </c>
      <c r="G1077" s="779" t="str">
        <f>IF($A1077="","",IF(NOT($A1077=$A1076),IFERROR(IF(INDEX('40-15 SCALE LABEL INFO'!J$2:J$65,MATCH($A1077,'40-15 SCALE LABEL INFO'!$A$2:$A$65,0))="","",INDEX('40-15 SCALE LABEL INFO'!J$2:J$65,MATCH($A1077,'40-15 SCALE LABEL INFO'!$A$2:$A$65,0))),"not found"),IF(G1076="not found","not found",IF(G1076="","","ditto"))))</f>
        <v/>
      </c>
      <c r="H1077" s="772" t="str">
        <f>IF($A1077="","",IF(NOT($A1077=$A1076),IFERROR(IF(INDEX('40-15 SCALE LABEL INFO'!K$2:K$65,MATCH($A1077,'40-15 SCALE LABEL INFO'!$A$2:$A$65,0))="","",INDEX('40-15 SCALE LABEL INFO'!K$2:K$65,MATCH($A1077,'40-15 SCALE LABEL INFO'!$A$2:$A$65,0))),"not found"),IF(H1076="not found","not found",IF(H1076="","","ditto"))))</f>
        <v/>
      </c>
    </row>
    <row r="1078" spans="1:8" x14ac:dyDescent="0.35">
      <c r="A1078" s="699"/>
      <c r="B1078" s="768"/>
      <c r="C1078" s="768"/>
      <c r="D1078" s="768"/>
      <c r="E1078" s="775"/>
      <c r="F1078" s="778" t="str">
        <f>IF($A1078="","",IF(NOT($A1078=$A1077),IFERROR(IF(INDEX('40-15 SCALE LABEL INFO'!I$2:I$65,MATCH($A1078,'40-15 SCALE LABEL INFO'!$A$2:$A$65,0))="","",INDEX('40-15 SCALE LABEL INFO'!I$2:I$65,MATCH($A1078,'40-15 SCALE LABEL INFO'!$A$2:$A$65,0))),"not found"),IF(F1077="not found","not found",IF(F1077="","","ditto"))))</f>
        <v/>
      </c>
      <c r="G1078" s="779" t="str">
        <f>IF($A1078="","",IF(NOT($A1078=$A1077),IFERROR(IF(INDEX('40-15 SCALE LABEL INFO'!J$2:J$65,MATCH($A1078,'40-15 SCALE LABEL INFO'!$A$2:$A$65,0))="","",INDEX('40-15 SCALE LABEL INFO'!J$2:J$65,MATCH($A1078,'40-15 SCALE LABEL INFO'!$A$2:$A$65,0))),"not found"),IF(G1077="not found","not found",IF(G1077="","","ditto"))))</f>
        <v/>
      </c>
      <c r="H1078" s="772" t="str">
        <f>IF($A1078="","",IF(NOT($A1078=$A1077),IFERROR(IF(INDEX('40-15 SCALE LABEL INFO'!K$2:K$65,MATCH($A1078,'40-15 SCALE LABEL INFO'!$A$2:$A$65,0))="","",INDEX('40-15 SCALE LABEL INFO'!K$2:K$65,MATCH($A1078,'40-15 SCALE LABEL INFO'!$A$2:$A$65,0))),"not found"),IF(H1077="not found","not found",IF(H1077="","","ditto"))))</f>
        <v/>
      </c>
    </row>
    <row r="1079" spans="1:8" x14ac:dyDescent="0.35">
      <c r="A1079" s="699"/>
      <c r="B1079" s="768"/>
      <c r="C1079" s="768"/>
      <c r="D1079" s="768"/>
      <c r="E1079" s="775"/>
      <c r="F1079" s="778" t="str">
        <f>IF($A1079="","",IF(NOT($A1079=$A1078),IFERROR(IF(INDEX('40-15 SCALE LABEL INFO'!I$2:I$65,MATCH($A1079,'40-15 SCALE LABEL INFO'!$A$2:$A$65,0))="","",INDEX('40-15 SCALE LABEL INFO'!I$2:I$65,MATCH($A1079,'40-15 SCALE LABEL INFO'!$A$2:$A$65,0))),"not found"),IF(F1078="not found","not found",IF(F1078="","","ditto"))))</f>
        <v/>
      </c>
      <c r="G1079" s="779" t="str">
        <f>IF($A1079="","",IF(NOT($A1079=$A1078),IFERROR(IF(INDEX('40-15 SCALE LABEL INFO'!J$2:J$65,MATCH($A1079,'40-15 SCALE LABEL INFO'!$A$2:$A$65,0))="","",INDEX('40-15 SCALE LABEL INFO'!J$2:J$65,MATCH($A1079,'40-15 SCALE LABEL INFO'!$A$2:$A$65,0))),"not found"),IF(G1078="not found","not found",IF(G1078="","","ditto"))))</f>
        <v/>
      </c>
      <c r="H1079" s="772" t="str">
        <f>IF($A1079="","",IF(NOT($A1079=$A1078),IFERROR(IF(INDEX('40-15 SCALE LABEL INFO'!K$2:K$65,MATCH($A1079,'40-15 SCALE LABEL INFO'!$A$2:$A$65,0))="","",INDEX('40-15 SCALE LABEL INFO'!K$2:K$65,MATCH($A1079,'40-15 SCALE LABEL INFO'!$A$2:$A$65,0))),"not found"),IF(H1078="not found","not found",IF(H1078="","","ditto"))))</f>
        <v/>
      </c>
    </row>
    <row r="1080" spans="1:8" x14ac:dyDescent="0.35">
      <c r="A1080" s="699"/>
      <c r="B1080" s="768"/>
      <c r="C1080" s="768"/>
      <c r="D1080" s="768"/>
      <c r="E1080" s="775"/>
      <c r="F1080" s="778" t="str">
        <f>IF($A1080="","",IF(NOT($A1080=$A1079),IFERROR(IF(INDEX('40-15 SCALE LABEL INFO'!I$2:I$65,MATCH($A1080,'40-15 SCALE LABEL INFO'!$A$2:$A$65,0))="","",INDEX('40-15 SCALE LABEL INFO'!I$2:I$65,MATCH($A1080,'40-15 SCALE LABEL INFO'!$A$2:$A$65,0))),"not found"),IF(F1079="not found","not found",IF(F1079="","","ditto"))))</f>
        <v/>
      </c>
      <c r="G1080" s="779" t="str">
        <f>IF($A1080="","",IF(NOT($A1080=$A1079),IFERROR(IF(INDEX('40-15 SCALE LABEL INFO'!J$2:J$65,MATCH($A1080,'40-15 SCALE LABEL INFO'!$A$2:$A$65,0))="","",INDEX('40-15 SCALE LABEL INFO'!J$2:J$65,MATCH($A1080,'40-15 SCALE LABEL INFO'!$A$2:$A$65,0))),"not found"),IF(G1079="not found","not found",IF(G1079="","","ditto"))))</f>
        <v/>
      </c>
      <c r="H1080" s="772" t="str">
        <f>IF($A1080="","",IF(NOT($A1080=$A1079),IFERROR(IF(INDEX('40-15 SCALE LABEL INFO'!K$2:K$65,MATCH($A1080,'40-15 SCALE LABEL INFO'!$A$2:$A$65,0))="","",INDEX('40-15 SCALE LABEL INFO'!K$2:K$65,MATCH($A1080,'40-15 SCALE LABEL INFO'!$A$2:$A$65,0))),"not found"),IF(H1079="not found","not found",IF(H1079="","","ditto"))))</f>
        <v/>
      </c>
    </row>
    <row r="1081" spans="1:8" x14ac:dyDescent="0.35">
      <c r="A1081" s="699"/>
      <c r="B1081" s="768"/>
      <c r="C1081" s="768"/>
      <c r="D1081" s="768"/>
      <c r="E1081" s="775"/>
      <c r="F1081" s="778" t="str">
        <f>IF($A1081="","",IF(NOT($A1081=$A1080),IFERROR(IF(INDEX('40-15 SCALE LABEL INFO'!I$2:I$65,MATCH($A1081,'40-15 SCALE LABEL INFO'!$A$2:$A$65,0))="","",INDEX('40-15 SCALE LABEL INFO'!I$2:I$65,MATCH($A1081,'40-15 SCALE LABEL INFO'!$A$2:$A$65,0))),"not found"),IF(F1080="not found","not found",IF(F1080="","","ditto"))))</f>
        <v/>
      </c>
      <c r="G1081" s="779" t="str">
        <f>IF($A1081="","",IF(NOT($A1081=$A1080),IFERROR(IF(INDEX('40-15 SCALE LABEL INFO'!J$2:J$65,MATCH($A1081,'40-15 SCALE LABEL INFO'!$A$2:$A$65,0))="","",INDEX('40-15 SCALE LABEL INFO'!J$2:J$65,MATCH($A1081,'40-15 SCALE LABEL INFO'!$A$2:$A$65,0))),"not found"),IF(G1080="not found","not found",IF(G1080="","","ditto"))))</f>
        <v/>
      </c>
      <c r="H1081" s="772" t="str">
        <f>IF($A1081="","",IF(NOT($A1081=$A1080),IFERROR(IF(INDEX('40-15 SCALE LABEL INFO'!K$2:K$65,MATCH($A1081,'40-15 SCALE LABEL INFO'!$A$2:$A$65,0))="","",INDEX('40-15 SCALE LABEL INFO'!K$2:K$65,MATCH($A1081,'40-15 SCALE LABEL INFO'!$A$2:$A$65,0))),"not found"),IF(H1080="not found","not found",IF(H1080="","","ditto"))))</f>
        <v/>
      </c>
    </row>
    <row r="1082" spans="1:8" x14ac:dyDescent="0.35">
      <c r="A1082" s="699"/>
      <c r="B1082" s="768"/>
      <c r="C1082" s="768"/>
      <c r="D1082" s="768"/>
      <c r="E1082" s="775"/>
      <c r="F1082" s="778" t="str">
        <f>IF($A1082="","",IF(NOT($A1082=$A1081),IFERROR(IF(INDEX('40-15 SCALE LABEL INFO'!I$2:I$65,MATCH($A1082,'40-15 SCALE LABEL INFO'!$A$2:$A$65,0))="","",INDEX('40-15 SCALE LABEL INFO'!I$2:I$65,MATCH($A1082,'40-15 SCALE LABEL INFO'!$A$2:$A$65,0))),"not found"),IF(F1081="not found","not found",IF(F1081="","","ditto"))))</f>
        <v/>
      </c>
      <c r="G1082" s="779" t="str">
        <f>IF($A1082="","",IF(NOT($A1082=$A1081),IFERROR(IF(INDEX('40-15 SCALE LABEL INFO'!J$2:J$65,MATCH($A1082,'40-15 SCALE LABEL INFO'!$A$2:$A$65,0))="","",INDEX('40-15 SCALE LABEL INFO'!J$2:J$65,MATCH($A1082,'40-15 SCALE LABEL INFO'!$A$2:$A$65,0))),"not found"),IF(G1081="not found","not found",IF(G1081="","","ditto"))))</f>
        <v/>
      </c>
      <c r="H1082" s="772" t="str">
        <f>IF($A1082="","",IF(NOT($A1082=$A1081),IFERROR(IF(INDEX('40-15 SCALE LABEL INFO'!K$2:K$65,MATCH($A1082,'40-15 SCALE LABEL INFO'!$A$2:$A$65,0))="","",INDEX('40-15 SCALE LABEL INFO'!K$2:K$65,MATCH($A1082,'40-15 SCALE LABEL INFO'!$A$2:$A$65,0))),"not found"),IF(H1081="not found","not found",IF(H1081="","","ditto"))))</f>
        <v/>
      </c>
    </row>
    <row r="1083" spans="1:8" x14ac:dyDescent="0.35">
      <c r="A1083" s="699"/>
      <c r="B1083" s="768"/>
      <c r="C1083" s="768"/>
      <c r="D1083" s="768"/>
      <c r="E1083" s="775"/>
      <c r="F1083" s="778" t="str">
        <f>IF($A1083="","",IF(NOT($A1083=$A1082),IFERROR(IF(INDEX('40-15 SCALE LABEL INFO'!I$2:I$65,MATCH($A1083,'40-15 SCALE LABEL INFO'!$A$2:$A$65,0))="","",INDEX('40-15 SCALE LABEL INFO'!I$2:I$65,MATCH($A1083,'40-15 SCALE LABEL INFO'!$A$2:$A$65,0))),"not found"),IF(F1082="not found","not found",IF(F1082="","","ditto"))))</f>
        <v/>
      </c>
      <c r="G1083" s="779" t="str">
        <f>IF($A1083="","",IF(NOT($A1083=$A1082),IFERROR(IF(INDEX('40-15 SCALE LABEL INFO'!J$2:J$65,MATCH($A1083,'40-15 SCALE LABEL INFO'!$A$2:$A$65,0))="","",INDEX('40-15 SCALE LABEL INFO'!J$2:J$65,MATCH($A1083,'40-15 SCALE LABEL INFO'!$A$2:$A$65,0))),"not found"),IF(G1082="not found","not found",IF(G1082="","","ditto"))))</f>
        <v/>
      </c>
      <c r="H1083" s="772" t="str">
        <f>IF($A1083="","",IF(NOT($A1083=$A1082),IFERROR(IF(INDEX('40-15 SCALE LABEL INFO'!K$2:K$65,MATCH($A1083,'40-15 SCALE LABEL INFO'!$A$2:$A$65,0))="","",INDEX('40-15 SCALE LABEL INFO'!K$2:K$65,MATCH($A1083,'40-15 SCALE LABEL INFO'!$A$2:$A$65,0))),"not found"),IF(H1082="not found","not found",IF(H1082="","","ditto"))))</f>
        <v/>
      </c>
    </row>
    <row r="1084" spans="1:8" x14ac:dyDescent="0.35">
      <c r="A1084" s="699"/>
      <c r="B1084" s="768"/>
      <c r="C1084" s="768"/>
      <c r="D1084" s="768"/>
      <c r="E1084" s="775"/>
      <c r="F1084" s="778" t="str">
        <f>IF($A1084="","",IF(NOT($A1084=$A1083),IFERROR(IF(INDEX('40-15 SCALE LABEL INFO'!I$2:I$65,MATCH($A1084,'40-15 SCALE LABEL INFO'!$A$2:$A$65,0))="","",INDEX('40-15 SCALE LABEL INFO'!I$2:I$65,MATCH($A1084,'40-15 SCALE LABEL INFO'!$A$2:$A$65,0))),"not found"),IF(F1083="not found","not found",IF(F1083="","","ditto"))))</f>
        <v/>
      </c>
      <c r="G1084" s="779" t="str">
        <f>IF($A1084="","",IF(NOT($A1084=$A1083),IFERROR(IF(INDEX('40-15 SCALE LABEL INFO'!J$2:J$65,MATCH($A1084,'40-15 SCALE LABEL INFO'!$A$2:$A$65,0))="","",INDEX('40-15 SCALE LABEL INFO'!J$2:J$65,MATCH($A1084,'40-15 SCALE LABEL INFO'!$A$2:$A$65,0))),"not found"),IF(G1083="not found","not found",IF(G1083="","","ditto"))))</f>
        <v/>
      </c>
      <c r="H1084" s="772" t="str">
        <f>IF($A1084="","",IF(NOT($A1084=$A1083),IFERROR(IF(INDEX('40-15 SCALE LABEL INFO'!K$2:K$65,MATCH($A1084,'40-15 SCALE LABEL INFO'!$A$2:$A$65,0))="","",INDEX('40-15 SCALE LABEL INFO'!K$2:K$65,MATCH($A1084,'40-15 SCALE LABEL INFO'!$A$2:$A$65,0))),"not found"),IF(H1083="not found","not found",IF(H1083="","","ditto"))))</f>
        <v/>
      </c>
    </row>
    <row r="1085" spans="1:8" x14ac:dyDescent="0.35">
      <c r="A1085" s="699"/>
      <c r="B1085" s="768"/>
      <c r="C1085" s="768"/>
      <c r="D1085" s="768"/>
      <c r="E1085" s="775"/>
      <c r="F1085" s="778" t="str">
        <f>IF($A1085="","",IF(NOT($A1085=$A1084),IFERROR(IF(INDEX('40-15 SCALE LABEL INFO'!I$2:I$65,MATCH($A1085,'40-15 SCALE LABEL INFO'!$A$2:$A$65,0))="","",INDEX('40-15 SCALE LABEL INFO'!I$2:I$65,MATCH($A1085,'40-15 SCALE LABEL INFO'!$A$2:$A$65,0))),"not found"),IF(F1084="not found","not found",IF(F1084="","","ditto"))))</f>
        <v/>
      </c>
      <c r="G1085" s="779" t="str">
        <f>IF($A1085="","",IF(NOT($A1085=$A1084),IFERROR(IF(INDEX('40-15 SCALE LABEL INFO'!J$2:J$65,MATCH($A1085,'40-15 SCALE LABEL INFO'!$A$2:$A$65,0))="","",INDEX('40-15 SCALE LABEL INFO'!J$2:J$65,MATCH($A1085,'40-15 SCALE LABEL INFO'!$A$2:$A$65,0))),"not found"),IF(G1084="not found","not found",IF(G1084="","","ditto"))))</f>
        <v/>
      </c>
      <c r="H1085" s="772" t="str">
        <f>IF($A1085="","",IF(NOT($A1085=$A1084),IFERROR(IF(INDEX('40-15 SCALE LABEL INFO'!K$2:K$65,MATCH($A1085,'40-15 SCALE LABEL INFO'!$A$2:$A$65,0))="","",INDEX('40-15 SCALE LABEL INFO'!K$2:K$65,MATCH($A1085,'40-15 SCALE LABEL INFO'!$A$2:$A$65,0))),"not found"),IF(H1084="not found","not found",IF(H1084="","","ditto"))))</f>
        <v/>
      </c>
    </row>
    <row r="1086" spans="1:8" x14ac:dyDescent="0.35">
      <c r="A1086" s="699"/>
      <c r="B1086" s="768"/>
      <c r="C1086" s="768"/>
      <c r="D1086" s="768"/>
      <c r="E1086" s="775"/>
      <c r="F1086" s="778" t="str">
        <f>IF($A1086="","",IF(NOT($A1086=$A1085),IFERROR(IF(INDEX('40-15 SCALE LABEL INFO'!I$2:I$65,MATCH($A1086,'40-15 SCALE LABEL INFO'!$A$2:$A$65,0))="","",INDEX('40-15 SCALE LABEL INFO'!I$2:I$65,MATCH($A1086,'40-15 SCALE LABEL INFO'!$A$2:$A$65,0))),"not found"),IF(F1085="not found","not found",IF(F1085="","","ditto"))))</f>
        <v/>
      </c>
      <c r="G1086" s="779" t="str">
        <f>IF($A1086="","",IF(NOT($A1086=$A1085),IFERROR(IF(INDEX('40-15 SCALE LABEL INFO'!J$2:J$65,MATCH($A1086,'40-15 SCALE LABEL INFO'!$A$2:$A$65,0))="","",INDEX('40-15 SCALE LABEL INFO'!J$2:J$65,MATCH($A1086,'40-15 SCALE LABEL INFO'!$A$2:$A$65,0))),"not found"),IF(G1085="not found","not found",IF(G1085="","","ditto"))))</f>
        <v/>
      </c>
      <c r="H1086" s="772" t="str">
        <f>IF($A1086="","",IF(NOT($A1086=$A1085),IFERROR(IF(INDEX('40-15 SCALE LABEL INFO'!K$2:K$65,MATCH($A1086,'40-15 SCALE LABEL INFO'!$A$2:$A$65,0))="","",INDEX('40-15 SCALE LABEL INFO'!K$2:K$65,MATCH($A1086,'40-15 SCALE LABEL INFO'!$A$2:$A$65,0))),"not found"),IF(H1085="not found","not found",IF(H1085="","","ditto"))))</f>
        <v/>
      </c>
    </row>
    <row r="1087" spans="1:8" x14ac:dyDescent="0.35">
      <c r="A1087" s="699"/>
      <c r="B1087" s="768"/>
      <c r="C1087" s="768"/>
      <c r="D1087" s="768"/>
      <c r="E1087" s="775"/>
      <c r="F1087" s="778" t="str">
        <f>IF($A1087="","",IF(NOT($A1087=$A1086),IFERROR(IF(INDEX('40-15 SCALE LABEL INFO'!I$2:I$65,MATCH($A1087,'40-15 SCALE LABEL INFO'!$A$2:$A$65,0))="","",INDEX('40-15 SCALE LABEL INFO'!I$2:I$65,MATCH($A1087,'40-15 SCALE LABEL INFO'!$A$2:$A$65,0))),"not found"),IF(F1086="not found","not found",IF(F1086="","","ditto"))))</f>
        <v/>
      </c>
      <c r="G1087" s="779" t="str">
        <f>IF($A1087="","",IF(NOT($A1087=$A1086),IFERROR(IF(INDEX('40-15 SCALE LABEL INFO'!J$2:J$65,MATCH($A1087,'40-15 SCALE LABEL INFO'!$A$2:$A$65,0))="","",INDEX('40-15 SCALE LABEL INFO'!J$2:J$65,MATCH($A1087,'40-15 SCALE LABEL INFO'!$A$2:$A$65,0))),"not found"),IF(G1086="not found","not found",IF(G1086="","","ditto"))))</f>
        <v/>
      </c>
      <c r="H1087" s="772" t="str">
        <f>IF($A1087="","",IF(NOT($A1087=$A1086),IFERROR(IF(INDEX('40-15 SCALE LABEL INFO'!K$2:K$65,MATCH($A1087,'40-15 SCALE LABEL INFO'!$A$2:$A$65,0))="","",INDEX('40-15 SCALE LABEL INFO'!K$2:K$65,MATCH($A1087,'40-15 SCALE LABEL INFO'!$A$2:$A$65,0))),"not found"),IF(H1086="not found","not found",IF(H1086="","","ditto"))))</f>
        <v/>
      </c>
    </row>
    <row r="1088" spans="1:8" x14ac:dyDescent="0.35">
      <c r="A1088" s="699"/>
      <c r="B1088" s="768"/>
      <c r="C1088" s="768"/>
      <c r="D1088" s="768"/>
      <c r="E1088" s="775"/>
      <c r="F1088" s="778" t="str">
        <f>IF($A1088="","",IF(NOT($A1088=$A1087),IFERROR(IF(INDEX('40-15 SCALE LABEL INFO'!I$2:I$65,MATCH($A1088,'40-15 SCALE LABEL INFO'!$A$2:$A$65,0))="","",INDEX('40-15 SCALE LABEL INFO'!I$2:I$65,MATCH($A1088,'40-15 SCALE LABEL INFO'!$A$2:$A$65,0))),"not found"),IF(F1087="not found","not found",IF(F1087="","","ditto"))))</f>
        <v/>
      </c>
      <c r="G1088" s="779" t="str">
        <f>IF($A1088="","",IF(NOT($A1088=$A1087),IFERROR(IF(INDEX('40-15 SCALE LABEL INFO'!J$2:J$65,MATCH($A1088,'40-15 SCALE LABEL INFO'!$A$2:$A$65,0))="","",INDEX('40-15 SCALE LABEL INFO'!J$2:J$65,MATCH($A1088,'40-15 SCALE LABEL INFO'!$A$2:$A$65,0))),"not found"),IF(G1087="not found","not found",IF(G1087="","","ditto"))))</f>
        <v/>
      </c>
      <c r="H1088" s="772" t="str">
        <f>IF($A1088="","",IF(NOT($A1088=$A1087),IFERROR(IF(INDEX('40-15 SCALE LABEL INFO'!K$2:K$65,MATCH($A1088,'40-15 SCALE LABEL INFO'!$A$2:$A$65,0))="","",INDEX('40-15 SCALE LABEL INFO'!K$2:K$65,MATCH($A1088,'40-15 SCALE LABEL INFO'!$A$2:$A$65,0))),"not found"),IF(H1087="not found","not found",IF(H1087="","","ditto"))))</f>
        <v/>
      </c>
    </row>
    <row r="1089" spans="1:8" x14ac:dyDescent="0.35">
      <c r="A1089" s="699"/>
      <c r="B1089" s="768"/>
      <c r="C1089" s="768"/>
      <c r="D1089" s="768"/>
      <c r="E1089" s="775"/>
      <c r="F1089" s="778" t="str">
        <f>IF($A1089="","",IF(NOT($A1089=$A1088),IFERROR(IF(INDEX('40-15 SCALE LABEL INFO'!I$2:I$65,MATCH($A1089,'40-15 SCALE LABEL INFO'!$A$2:$A$65,0))="","",INDEX('40-15 SCALE LABEL INFO'!I$2:I$65,MATCH($A1089,'40-15 SCALE LABEL INFO'!$A$2:$A$65,0))),"not found"),IF(F1088="not found","not found",IF(F1088="","","ditto"))))</f>
        <v/>
      </c>
      <c r="G1089" s="779" t="str">
        <f>IF($A1089="","",IF(NOT($A1089=$A1088),IFERROR(IF(INDEX('40-15 SCALE LABEL INFO'!J$2:J$65,MATCH($A1089,'40-15 SCALE LABEL INFO'!$A$2:$A$65,0))="","",INDEX('40-15 SCALE LABEL INFO'!J$2:J$65,MATCH($A1089,'40-15 SCALE LABEL INFO'!$A$2:$A$65,0))),"not found"),IF(G1088="not found","not found",IF(G1088="","","ditto"))))</f>
        <v/>
      </c>
      <c r="H1089" s="772" t="str">
        <f>IF($A1089="","",IF(NOT($A1089=$A1088),IFERROR(IF(INDEX('40-15 SCALE LABEL INFO'!K$2:K$65,MATCH($A1089,'40-15 SCALE LABEL INFO'!$A$2:$A$65,0))="","",INDEX('40-15 SCALE LABEL INFO'!K$2:K$65,MATCH($A1089,'40-15 SCALE LABEL INFO'!$A$2:$A$65,0))),"not found"),IF(H1088="not found","not found",IF(H1088="","","ditto"))))</f>
        <v/>
      </c>
    </row>
    <row r="1090" spans="1:8" x14ac:dyDescent="0.35">
      <c r="A1090" s="699"/>
      <c r="B1090" s="768"/>
      <c r="C1090" s="768"/>
      <c r="D1090" s="768"/>
      <c r="E1090" s="775"/>
      <c r="F1090" s="778" t="str">
        <f>IF($A1090="","",IF(NOT($A1090=$A1089),IFERROR(IF(INDEX('40-15 SCALE LABEL INFO'!I$2:I$65,MATCH($A1090,'40-15 SCALE LABEL INFO'!$A$2:$A$65,0))="","",INDEX('40-15 SCALE LABEL INFO'!I$2:I$65,MATCH($A1090,'40-15 SCALE LABEL INFO'!$A$2:$A$65,0))),"not found"),IF(F1089="not found","not found",IF(F1089="","","ditto"))))</f>
        <v/>
      </c>
      <c r="G1090" s="779" t="str">
        <f>IF($A1090="","",IF(NOT($A1090=$A1089),IFERROR(IF(INDEX('40-15 SCALE LABEL INFO'!J$2:J$65,MATCH($A1090,'40-15 SCALE LABEL INFO'!$A$2:$A$65,0))="","",INDEX('40-15 SCALE LABEL INFO'!J$2:J$65,MATCH($A1090,'40-15 SCALE LABEL INFO'!$A$2:$A$65,0))),"not found"),IF(G1089="not found","not found",IF(G1089="","","ditto"))))</f>
        <v/>
      </c>
      <c r="H1090" s="772" t="str">
        <f>IF($A1090="","",IF(NOT($A1090=$A1089),IFERROR(IF(INDEX('40-15 SCALE LABEL INFO'!K$2:K$65,MATCH($A1090,'40-15 SCALE LABEL INFO'!$A$2:$A$65,0))="","",INDEX('40-15 SCALE LABEL INFO'!K$2:K$65,MATCH($A1090,'40-15 SCALE LABEL INFO'!$A$2:$A$65,0))),"not found"),IF(H1089="not found","not found",IF(H1089="","","ditto"))))</f>
        <v/>
      </c>
    </row>
    <row r="1091" spans="1:8" x14ac:dyDescent="0.35">
      <c r="A1091" s="699"/>
      <c r="B1091" s="768"/>
      <c r="C1091" s="768"/>
      <c r="D1091" s="768"/>
      <c r="E1091" s="775"/>
      <c r="F1091" s="778" t="str">
        <f>IF($A1091="","",IF(NOT($A1091=$A1090),IFERROR(IF(INDEX('40-15 SCALE LABEL INFO'!I$2:I$65,MATCH($A1091,'40-15 SCALE LABEL INFO'!$A$2:$A$65,0))="","",INDEX('40-15 SCALE LABEL INFO'!I$2:I$65,MATCH($A1091,'40-15 SCALE LABEL INFO'!$A$2:$A$65,0))),"not found"),IF(F1090="not found","not found",IF(F1090="","","ditto"))))</f>
        <v/>
      </c>
      <c r="G1091" s="779" t="str">
        <f>IF($A1091="","",IF(NOT($A1091=$A1090),IFERROR(IF(INDEX('40-15 SCALE LABEL INFO'!J$2:J$65,MATCH($A1091,'40-15 SCALE LABEL INFO'!$A$2:$A$65,0))="","",INDEX('40-15 SCALE LABEL INFO'!J$2:J$65,MATCH($A1091,'40-15 SCALE LABEL INFO'!$A$2:$A$65,0))),"not found"),IF(G1090="not found","not found",IF(G1090="","","ditto"))))</f>
        <v/>
      </c>
      <c r="H1091" s="772" t="str">
        <f>IF($A1091="","",IF(NOT($A1091=$A1090),IFERROR(IF(INDEX('40-15 SCALE LABEL INFO'!K$2:K$65,MATCH($A1091,'40-15 SCALE LABEL INFO'!$A$2:$A$65,0))="","",INDEX('40-15 SCALE LABEL INFO'!K$2:K$65,MATCH($A1091,'40-15 SCALE LABEL INFO'!$A$2:$A$65,0))),"not found"),IF(H1090="not found","not found",IF(H1090="","","ditto"))))</f>
        <v/>
      </c>
    </row>
    <row r="1092" spans="1:8" x14ac:dyDescent="0.35">
      <c r="A1092" s="699"/>
      <c r="B1092" s="768"/>
      <c r="C1092" s="768"/>
      <c r="D1092" s="768"/>
      <c r="E1092" s="775"/>
      <c r="F1092" s="778" t="str">
        <f>IF($A1092="","",IF(NOT($A1092=$A1091),IFERROR(IF(INDEX('40-15 SCALE LABEL INFO'!I$2:I$65,MATCH($A1092,'40-15 SCALE LABEL INFO'!$A$2:$A$65,0))="","",INDEX('40-15 SCALE LABEL INFO'!I$2:I$65,MATCH($A1092,'40-15 SCALE LABEL INFO'!$A$2:$A$65,0))),"not found"),IF(F1091="not found","not found",IF(F1091="","","ditto"))))</f>
        <v/>
      </c>
      <c r="G1092" s="779" t="str">
        <f>IF($A1092="","",IF(NOT($A1092=$A1091),IFERROR(IF(INDEX('40-15 SCALE LABEL INFO'!J$2:J$65,MATCH($A1092,'40-15 SCALE LABEL INFO'!$A$2:$A$65,0))="","",INDEX('40-15 SCALE LABEL INFO'!J$2:J$65,MATCH($A1092,'40-15 SCALE LABEL INFO'!$A$2:$A$65,0))),"not found"),IF(G1091="not found","not found",IF(G1091="","","ditto"))))</f>
        <v/>
      </c>
      <c r="H1092" s="772" t="str">
        <f>IF($A1092="","",IF(NOT($A1092=$A1091),IFERROR(IF(INDEX('40-15 SCALE LABEL INFO'!K$2:K$65,MATCH($A1092,'40-15 SCALE LABEL INFO'!$A$2:$A$65,0))="","",INDEX('40-15 SCALE LABEL INFO'!K$2:K$65,MATCH($A1092,'40-15 SCALE LABEL INFO'!$A$2:$A$65,0))),"not found"),IF(H1091="not found","not found",IF(H1091="","","ditto"))))</f>
        <v/>
      </c>
    </row>
    <row r="1093" spans="1:8" x14ac:dyDescent="0.35">
      <c r="A1093" s="699"/>
      <c r="B1093" s="768"/>
      <c r="C1093" s="768"/>
      <c r="D1093" s="768"/>
      <c r="E1093" s="775"/>
      <c r="F1093" s="778" t="str">
        <f>IF($A1093="","",IF(NOT($A1093=$A1092),IFERROR(IF(INDEX('40-15 SCALE LABEL INFO'!I$2:I$65,MATCH($A1093,'40-15 SCALE LABEL INFO'!$A$2:$A$65,0))="","",INDEX('40-15 SCALE LABEL INFO'!I$2:I$65,MATCH($A1093,'40-15 SCALE LABEL INFO'!$A$2:$A$65,0))),"not found"),IF(F1092="not found","not found",IF(F1092="","","ditto"))))</f>
        <v/>
      </c>
      <c r="G1093" s="779" t="str">
        <f>IF($A1093="","",IF(NOT($A1093=$A1092),IFERROR(IF(INDEX('40-15 SCALE LABEL INFO'!J$2:J$65,MATCH($A1093,'40-15 SCALE LABEL INFO'!$A$2:$A$65,0))="","",INDEX('40-15 SCALE LABEL INFO'!J$2:J$65,MATCH($A1093,'40-15 SCALE LABEL INFO'!$A$2:$A$65,0))),"not found"),IF(G1092="not found","not found",IF(G1092="","","ditto"))))</f>
        <v/>
      </c>
      <c r="H1093" s="772" t="str">
        <f>IF($A1093="","",IF(NOT($A1093=$A1092),IFERROR(IF(INDEX('40-15 SCALE LABEL INFO'!K$2:K$65,MATCH($A1093,'40-15 SCALE LABEL INFO'!$A$2:$A$65,0))="","",INDEX('40-15 SCALE LABEL INFO'!K$2:K$65,MATCH($A1093,'40-15 SCALE LABEL INFO'!$A$2:$A$65,0))),"not found"),IF(H1092="not found","not found",IF(H1092="","","ditto"))))</f>
        <v/>
      </c>
    </row>
    <row r="1094" spans="1:8" x14ac:dyDescent="0.35">
      <c r="A1094" s="699"/>
      <c r="B1094" s="768"/>
      <c r="C1094" s="768"/>
      <c r="D1094" s="768"/>
      <c r="E1094" s="775"/>
      <c r="F1094" s="778" t="str">
        <f>IF($A1094="","",IF(NOT($A1094=$A1093),IFERROR(IF(INDEX('40-15 SCALE LABEL INFO'!I$2:I$65,MATCH($A1094,'40-15 SCALE LABEL INFO'!$A$2:$A$65,0))="","",INDEX('40-15 SCALE LABEL INFO'!I$2:I$65,MATCH($A1094,'40-15 SCALE LABEL INFO'!$A$2:$A$65,0))),"not found"),IF(F1093="not found","not found",IF(F1093="","","ditto"))))</f>
        <v/>
      </c>
      <c r="G1094" s="779" t="str">
        <f>IF($A1094="","",IF(NOT($A1094=$A1093),IFERROR(IF(INDEX('40-15 SCALE LABEL INFO'!J$2:J$65,MATCH($A1094,'40-15 SCALE LABEL INFO'!$A$2:$A$65,0))="","",INDEX('40-15 SCALE LABEL INFO'!J$2:J$65,MATCH($A1094,'40-15 SCALE LABEL INFO'!$A$2:$A$65,0))),"not found"),IF(G1093="not found","not found",IF(G1093="","","ditto"))))</f>
        <v/>
      </c>
      <c r="H1094" s="772" t="str">
        <f>IF($A1094="","",IF(NOT($A1094=$A1093),IFERROR(IF(INDEX('40-15 SCALE LABEL INFO'!K$2:K$65,MATCH($A1094,'40-15 SCALE LABEL INFO'!$A$2:$A$65,0))="","",INDEX('40-15 SCALE LABEL INFO'!K$2:K$65,MATCH($A1094,'40-15 SCALE LABEL INFO'!$A$2:$A$65,0))),"not found"),IF(H1093="not found","not found",IF(H1093="","","ditto"))))</f>
        <v/>
      </c>
    </row>
    <row r="1095" spans="1:8" x14ac:dyDescent="0.35">
      <c r="A1095" s="699"/>
      <c r="B1095" s="768"/>
      <c r="C1095" s="768"/>
      <c r="D1095" s="768"/>
      <c r="E1095" s="775"/>
      <c r="F1095" s="778" t="str">
        <f>IF($A1095="","",IF(NOT($A1095=$A1094),IFERROR(IF(INDEX('40-15 SCALE LABEL INFO'!I$2:I$65,MATCH($A1095,'40-15 SCALE LABEL INFO'!$A$2:$A$65,0))="","",INDEX('40-15 SCALE LABEL INFO'!I$2:I$65,MATCH($A1095,'40-15 SCALE LABEL INFO'!$A$2:$A$65,0))),"not found"),IF(F1094="not found","not found",IF(F1094="","","ditto"))))</f>
        <v/>
      </c>
      <c r="G1095" s="779" t="str">
        <f>IF($A1095="","",IF(NOT($A1095=$A1094),IFERROR(IF(INDEX('40-15 SCALE LABEL INFO'!J$2:J$65,MATCH($A1095,'40-15 SCALE LABEL INFO'!$A$2:$A$65,0))="","",INDEX('40-15 SCALE LABEL INFO'!J$2:J$65,MATCH($A1095,'40-15 SCALE LABEL INFO'!$A$2:$A$65,0))),"not found"),IF(G1094="not found","not found",IF(G1094="","","ditto"))))</f>
        <v/>
      </c>
      <c r="H1095" s="772" t="str">
        <f>IF($A1095="","",IF(NOT($A1095=$A1094),IFERROR(IF(INDEX('40-15 SCALE LABEL INFO'!K$2:K$65,MATCH($A1095,'40-15 SCALE LABEL INFO'!$A$2:$A$65,0))="","",INDEX('40-15 SCALE LABEL INFO'!K$2:K$65,MATCH($A1095,'40-15 SCALE LABEL INFO'!$A$2:$A$65,0))),"not found"),IF(H1094="not found","not found",IF(H1094="","","ditto"))))</f>
        <v/>
      </c>
    </row>
    <row r="1096" spans="1:8" x14ac:dyDescent="0.35">
      <c r="A1096" s="699"/>
      <c r="B1096" s="768"/>
      <c r="C1096" s="768"/>
      <c r="D1096" s="768"/>
      <c r="E1096" s="775"/>
      <c r="F1096" s="778" t="str">
        <f>IF($A1096="","",IF(NOT($A1096=$A1095),IFERROR(IF(INDEX('40-15 SCALE LABEL INFO'!I$2:I$65,MATCH($A1096,'40-15 SCALE LABEL INFO'!$A$2:$A$65,0))="","",INDEX('40-15 SCALE LABEL INFO'!I$2:I$65,MATCH($A1096,'40-15 SCALE LABEL INFO'!$A$2:$A$65,0))),"not found"),IF(F1095="not found","not found",IF(F1095="","","ditto"))))</f>
        <v/>
      </c>
      <c r="G1096" s="779" t="str">
        <f>IF($A1096="","",IF(NOT($A1096=$A1095),IFERROR(IF(INDEX('40-15 SCALE LABEL INFO'!J$2:J$65,MATCH($A1096,'40-15 SCALE LABEL INFO'!$A$2:$A$65,0))="","",INDEX('40-15 SCALE LABEL INFO'!J$2:J$65,MATCH($A1096,'40-15 SCALE LABEL INFO'!$A$2:$A$65,0))),"not found"),IF(G1095="not found","not found",IF(G1095="","","ditto"))))</f>
        <v/>
      </c>
      <c r="H1096" s="772" t="str">
        <f>IF($A1096="","",IF(NOT($A1096=$A1095),IFERROR(IF(INDEX('40-15 SCALE LABEL INFO'!K$2:K$65,MATCH($A1096,'40-15 SCALE LABEL INFO'!$A$2:$A$65,0))="","",INDEX('40-15 SCALE LABEL INFO'!K$2:K$65,MATCH($A1096,'40-15 SCALE LABEL INFO'!$A$2:$A$65,0))),"not found"),IF(H1095="not found","not found",IF(H1095="","","ditto"))))</f>
        <v/>
      </c>
    </row>
    <row r="1097" spans="1:8" x14ac:dyDescent="0.35">
      <c r="A1097" s="699"/>
      <c r="B1097" s="768"/>
      <c r="C1097" s="768"/>
      <c r="D1097" s="768"/>
      <c r="E1097" s="775"/>
      <c r="F1097" s="778" t="str">
        <f>IF($A1097="","",IF(NOT($A1097=$A1096),IFERROR(IF(INDEX('40-15 SCALE LABEL INFO'!I$2:I$65,MATCH($A1097,'40-15 SCALE LABEL INFO'!$A$2:$A$65,0))="","",INDEX('40-15 SCALE LABEL INFO'!I$2:I$65,MATCH($A1097,'40-15 SCALE LABEL INFO'!$A$2:$A$65,0))),"not found"),IF(F1096="not found","not found",IF(F1096="","","ditto"))))</f>
        <v/>
      </c>
      <c r="G1097" s="779" t="str">
        <f>IF($A1097="","",IF(NOT($A1097=$A1096),IFERROR(IF(INDEX('40-15 SCALE LABEL INFO'!J$2:J$65,MATCH($A1097,'40-15 SCALE LABEL INFO'!$A$2:$A$65,0))="","",INDEX('40-15 SCALE LABEL INFO'!J$2:J$65,MATCH($A1097,'40-15 SCALE LABEL INFO'!$A$2:$A$65,0))),"not found"),IF(G1096="not found","not found",IF(G1096="","","ditto"))))</f>
        <v/>
      </c>
      <c r="H1097" s="772" t="str">
        <f>IF($A1097="","",IF(NOT($A1097=$A1096),IFERROR(IF(INDEX('40-15 SCALE LABEL INFO'!K$2:K$65,MATCH($A1097,'40-15 SCALE LABEL INFO'!$A$2:$A$65,0))="","",INDEX('40-15 SCALE LABEL INFO'!K$2:K$65,MATCH($A1097,'40-15 SCALE LABEL INFO'!$A$2:$A$65,0))),"not found"),IF(H1096="not found","not found",IF(H1096="","","ditto"))))</f>
        <v/>
      </c>
    </row>
    <row r="1098" spans="1:8" x14ac:dyDescent="0.35">
      <c r="A1098" s="699"/>
      <c r="B1098" s="768"/>
      <c r="C1098" s="768"/>
      <c r="D1098" s="768"/>
      <c r="E1098" s="775"/>
      <c r="F1098" s="778" t="str">
        <f>IF($A1098="","",IF(NOT($A1098=$A1097),IFERROR(IF(INDEX('40-15 SCALE LABEL INFO'!I$2:I$65,MATCH($A1098,'40-15 SCALE LABEL INFO'!$A$2:$A$65,0))="","",INDEX('40-15 SCALE LABEL INFO'!I$2:I$65,MATCH($A1098,'40-15 SCALE LABEL INFO'!$A$2:$A$65,0))),"not found"),IF(F1097="not found","not found",IF(F1097="","","ditto"))))</f>
        <v/>
      </c>
      <c r="G1098" s="779" t="str">
        <f>IF($A1098="","",IF(NOT($A1098=$A1097),IFERROR(IF(INDEX('40-15 SCALE LABEL INFO'!J$2:J$65,MATCH($A1098,'40-15 SCALE LABEL INFO'!$A$2:$A$65,0))="","",INDEX('40-15 SCALE LABEL INFO'!J$2:J$65,MATCH($A1098,'40-15 SCALE LABEL INFO'!$A$2:$A$65,0))),"not found"),IF(G1097="not found","not found",IF(G1097="","","ditto"))))</f>
        <v/>
      </c>
      <c r="H1098" s="772" t="str">
        <f>IF($A1098="","",IF(NOT($A1098=$A1097),IFERROR(IF(INDEX('40-15 SCALE LABEL INFO'!K$2:K$65,MATCH($A1098,'40-15 SCALE LABEL INFO'!$A$2:$A$65,0))="","",INDEX('40-15 SCALE LABEL INFO'!K$2:K$65,MATCH($A1098,'40-15 SCALE LABEL INFO'!$A$2:$A$65,0))),"not found"),IF(H1097="not found","not found",IF(H1097="","","ditto"))))</f>
        <v/>
      </c>
    </row>
    <row r="1099" spans="1:8" x14ac:dyDescent="0.35">
      <c r="A1099" s="699"/>
      <c r="B1099" s="768"/>
      <c r="C1099" s="768"/>
      <c r="D1099" s="768"/>
      <c r="E1099" s="775"/>
      <c r="F1099" s="778" t="str">
        <f>IF($A1099="","",IF(NOT($A1099=$A1098),IFERROR(IF(INDEX('40-15 SCALE LABEL INFO'!I$2:I$65,MATCH($A1099,'40-15 SCALE LABEL INFO'!$A$2:$A$65,0))="","",INDEX('40-15 SCALE LABEL INFO'!I$2:I$65,MATCH($A1099,'40-15 SCALE LABEL INFO'!$A$2:$A$65,0))),"not found"),IF(F1098="not found","not found",IF(F1098="","","ditto"))))</f>
        <v/>
      </c>
      <c r="G1099" s="779" t="str">
        <f>IF($A1099="","",IF(NOT($A1099=$A1098),IFERROR(IF(INDEX('40-15 SCALE LABEL INFO'!J$2:J$65,MATCH($A1099,'40-15 SCALE LABEL INFO'!$A$2:$A$65,0))="","",INDEX('40-15 SCALE LABEL INFO'!J$2:J$65,MATCH($A1099,'40-15 SCALE LABEL INFO'!$A$2:$A$65,0))),"not found"),IF(G1098="not found","not found",IF(G1098="","","ditto"))))</f>
        <v/>
      </c>
      <c r="H1099" s="772" t="str">
        <f>IF($A1099="","",IF(NOT($A1099=$A1098),IFERROR(IF(INDEX('40-15 SCALE LABEL INFO'!K$2:K$65,MATCH($A1099,'40-15 SCALE LABEL INFO'!$A$2:$A$65,0))="","",INDEX('40-15 SCALE LABEL INFO'!K$2:K$65,MATCH($A1099,'40-15 SCALE LABEL INFO'!$A$2:$A$65,0))),"not found"),IF(H1098="not found","not found",IF(H1098="","","ditto"))))</f>
        <v/>
      </c>
    </row>
    <row r="1100" spans="1:8" x14ac:dyDescent="0.35">
      <c r="A1100" s="699"/>
      <c r="B1100" s="768"/>
      <c r="C1100" s="768"/>
      <c r="D1100" s="768"/>
      <c r="E1100" s="775"/>
      <c r="F1100" s="778" t="str">
        <f>IF($A1100="","",IF(NOT($A1100=$A1099),IFERROR(IF(INDEX('40-15 SCALE LABEL INFO'!I$2:I$65,MATCH($A1100,'40-15 SCALE LABEL INFO'!$A$2:$A$65,0))="","",INDEX('40-15 SCALE LABEL INFO'!I$2:I$65,MATCH($A1100,'40-15 SCALE LABEL INFO'!$A$2:$A$65,0))),"not found"),IF(F1099="not found","not found",IF(F1099="","","ditto"))))</f>
        <v/>
      </c>
      <c r="G1100" s="779" t="str">
        <f>IF($A1100="","",IF(NOT($A1100=$A1099),IFERROR(IF(INDEX('40-15 SCALE LABEL INFO'!J$2:J$65,MATCH($A1100,'40-15 SCALE LABEL INFO'!$A$2:$A$65,0))="","",INDEX('40-15 SCALE LABEL INFO'!J$2:J$65,MATCH($A1100,'40-15 SCALE LABEL INFO'!$A$2:$A$65,0))),"not found"),IF(G1099="not found","not found",IF(G1099="","","ditto"))))</f>
        <v/>
      </c>
      <c r="H1100" s="772" t="str">
        <f>IF($A1100="","",IF(NOT($A1100=$A1099),IFERROR(IF(INDEX('40-15 SCALE LABEL INFO'!K$2:K$65,MATCH($A1100,'40-15 SCALE LABEL INFO'!$A$2:$A$65,0))="","",INDEX('40-15 SCALE LABEL INFO'!K$2:K$65,MATCH($A1100,'40-15 SCALE LABEL INFO'!$A$2:$A$65,0))),"not found"),IF(H1099="not found","not found",IF(H1099="","","ditto"))))</f>
        <v/>
      </c>
    </row>
    <row r="1101" spans="1:8" x14ac:dyDescent="0.35">
      <c r="A1101" s="699"/>
      <c r="B1101" s="768"/>
      <c r="C1101" s="768"/>
      <c r="D1101" s="768"/>
      <c r="E1101" s="775"/>
      <c r="F1101" s="778" t="str">
        <f>IF($A1101="","",IF(NOT($A1101=$A1100),IFERROR(IF(INDEX('40-15 SCALE LABEL INFO'!I$2:I$65,MATCH($A1101,'40-15 SCALE LABEL INFO'!$A$2:$A$65,0))="","",INDEX('40-15 SCALE LABEL INFO'!I$2:I$65,MATCH($A1101,'40-15 SCALE LABEL INFO'!$A$2:$A$65,0))),"not found"),IF(F1100="not found","not found",IF(F1100="","","ditto"))))</f>
        <v/>
      </c>
      <c r="G1101" s="779" t="str">
        <f>IF($A1101="","",IF(NOT($A1101=$A1100),IFERROR(IF(INDEX('40-15 SCALE LABEL INFO'!J$2:J$65,MATCH($A1101,'40-15 SCALE LABEL INFO'!$A$2:$A$65,0))="","",INDEX('40-15 SCALE LABEL INFO'!J$2:J$65,MATCH($A1101,'40-15 SCALE LABEL INFO'!$A$2:$A$65,0))),"not found"),IF(G1100="not found","not found",IF(G1100="","","ditto"))))</f>
        <v/>
      </c>
      <c r="H1101" s="772" t="str">
        <f>IF($A1101="","",IF(NOT($A1101=$A1100),IFERROR(IF(INDEX('40-15 SCALE LABEL INFO'!K$2:K$65,MATCH($A1101,'40-15 SCALE LABEL INFO'!$A$2:$A$65,0))="","",INDEX('40-15 SCALE LABEL INFO'!K$2:K$65,MATCH($A1101,'40-15 SCALE LABEL INFO'!$A$2:$A$65,0))),"not found"),IF(H1100="not found","not found",IF(H1100="","","ditto"))))</f>
        <v/>
      </c>
    </row>
    <row r="1102" spans="1:8" x14ac:dyDescent="0.35">
      <c r="A1102" s="699"/>
      <c r="B1102" s="768"/>
      <c r="C1102" s="768"/>
      <c r="D1102" s="768"/>
      <c r="E1102" s="775"/>
      <c r="F1102" s="778" t="str">
        <f>IF($A1102="","",IF(NOT($A1102=$A1101),IFERROR(IF(INDEX('40-15 SCALE LABEL INFO'!I$2:I$65,MATCH($A1102,'40-15 SCALE LABEL INFO'!$A$2:$A$65,0))="","",INDEX('40-15 SCALE LABEL INFO'!I$2:I$65,MATCH($A1102,'40-15 SCALE LABEL INFO'!$A$2:$A$65,0))),"not found"),IF(F1101="not found","not found",IF(F1101="","","ditto"))))</f>
        <v/>
      </c>
      <c r="G1102" s="779" t="str">
        <f>IF($A1102="","",IF(NOT($A1102=$A1101),IFERROR(IF(INDEX('40-15 SCALE LABEL INFO'!J$2:J$65,MATCH($A1102,'40-15 SCALE LABEL INFO'!$A$2:$A$65,0))="","",INDEX('40-15 SCALE LABEL INFO'!J$2:J$65,MATCH($A1102,'40-15 SCALE LABEL INFO'!$A$2:$A$65,0))),"not found"),IF(G1101="not found","not found",IF(G1101="","","ditto"))))</f>
        <v/>
      </c>
      <c r="H1102" s="772" t="str">
        <f>IF($A1102="","",IF(NOT($A1102=$A1101),IFERROR(IF(INDEX('40-15 SCALE LABEL INFO'!K$2:K$65,MATCH($A1102,'40-15 SCALE LABEL INFO'!$A$2:$A$65,0))="","",INDEX('40-15 SCALE LABEL INFO'!K$2:K$65,MATCH($A1102,'40-15 SCALE LABEL INFO'!$A$2:$A$65,0))),"not found"),IF(H1101="not found","not found",IF(H1101="","","ditto"))))</f>
        <v/>
      </c>
    </row>
    <row r="1103" spans="1:8" x14ac:dyDescent="0.35">
      <c r="A1103" s="699"/>
      <c r="B1103" s="768"/>
      <c r="C1103" s="768"/>
      <c r="D1103" s="768"/>
      <c r="E1103" s="775"/>
      <c r="F1103" s="778" t="str">
        <f>IF($A1103="","",IF(NOT($A1103=$A1102),IFERROR(IF(INDEX('40-15 SCALE LABEL INFO'!I$2:I$65,MATCH($A1103,'40-15 SCALE LABEL INFO'!$A$2:$A$65,0))="","",INDEX('40-15 SCALE LABEL INFO'!I$2:I$65,MATCH($A1103,'40-15 SCALE LABEL INFO'!$A$2:$A$65,0))),"not found"),IF(F1102="not found","not found",IF(F1102="","","ditto"))))</f>
        <v/>
      </c>
      <c r="G1103" s="779" t="str">
        <f>IF($A1103="","",IF(NOT($A1103=$A1102),IFERROR(IF(INDEX('40-15 SCALE LABEL INFO'!J$2:J$65,MATCH($A1103,'40-15 SCALE LABEL INFO'!$A$2:$A$65,0))="","",INDEX('40-15 SCALE LABEL INFO'!J$2:J$65,MATCH($A1103,'40-15 SCALE LABEL INFO'!$A$2:$A$65,0))),"not found"),IF(G1102="not found","not found",IF(G1102="","","ditto"))))</f>
        <v/>
      </c>
      <c r="H1103" s="772" t="str">
        <f>IF($A1103="","",IF(NOT($A1103=$A1102),IFERROR(IF(INDEX('40-15 SCALE LABEL INFO'!K$2:K$65,MATCH($A1103,'40-15 SCALE LABEL INFO'!$A$2:$A$65,0))="","",INDEX('40-15 SCALE LABEL INFO'!K$2:K$65,MATCH($A1103,'40-15 SCALE LABEL INFO'!$A$2:$A$65,0))),"not found"),IF(H1102="not found","not found",IF(H1102="","","ditto"))))</f>
        <v/>
      </c>
    </row>
    <row r="1104" spans="1:8" x14ac:dyDescent="0.35">
      <c r="A1104" s="699"/>
      <c r="B1104" s="768"/>
      <c r="C1104" s="768"/>
      <c r="D1104" s="768"/>
      <c r="E1104" s="775"/>
      <c r="F1104" s="778" t="str">
        <f>IF($A1104="","",IF(NOT($A1104=$A1103),IFERROR(IF(INDEX('40-15 SCALE LABEL INFO'!I$2:I$65,MATCH($A1104,'40-15 SCALE LABEL INFO'!$A$2:$A$65,0))="","",INDEX('40-15 SCALE LABEL INFO'!I$2:I$65,MATCH($A1104,'40-15 SCALE LABEL INFO'!$A$2:$A$65,0))),"not found"),IF(F1103="not found","not found",IF(F1103="","","ditto"))))</f>
        <v/>
      </c>
      <c r="G1104" s="779" t="str">
        <f>IF($A1104="","",IF(NOT($A1104=$A1103),IFERROR(IF(INDEX('40-15 SCALE LABEL INFO'!J$2:J$65,MATCH($A1104,'40-15 SCALE LABEL INFO'!$A$2:$A$65,0))="","",INDEX('40-15 SCALE LABEL INFO'!J$2:J$65,MATCH($A1104,'40-15 SCALE LABEL INFO'!$A$2:$A$65,0))),"not found"),IF(G1103="not found","not found",IF(G1103="","","ditto"))))</f>
        <v/>
      </c>
      <c r="H1104" s="772" t="str">
        <f>IF($A1104="","",IF(NOT($A1104=$A1103),IFERROR(IF(INDEX('40-15 SCALE LABEL INFO'!K$2:K$65,MATCH($A1104,'40-15 SCALE LABEL INFO'!$A$2:$A$65,0))="","",INDEX('40-15 SCALE LABEL INFO'!K$2:K$65,MATCH($A1104,'40-15 SCALE LABEL INFO'!$A$2:$A$65,0))),"not found"),IF(H1103="not found","not found",IF(H1103="","","ditto"))))</f>
        <v/>
      </c>
    </row>
    <row r="1105" spans="1:8" x14ac:dyDescent="0.35">
      <c r="A1105" s="699"/>
      <c r="B1105" s="768"/>
      <c r="C1105" s="768"/>
      <c r="D1105" s="768"/>
      <c r="E1105" s="775"/>
      <c r="F1105" s="778" t="str">
        <f>IF($A1105="","",IF(NOT($A1105=$A1104),IFERROR(IF(INDEX('40-15 SCALE LABEL INFO'!I$2:I$65,MATCH($A1105,'40-15 SCALE LABEL INFO'!$A$2:$A$65,0))="","",INDEX('40-15 SCALE LABEL INFO'!I$2:I$65,MATCH($A1105,'40-15 SCALE LABEL INFO'!$A$2:$A$65,0))),"not found"),IF(F1104="not found","not found",IF(F1104="","","ditto"))))</f>
        <v/>
      </c>
      <c r="G1105" s="779" t="str">
        <f>IF($A1105="","",IF(NOT($A1105=$A1104),IFERROR(IF(INDEX('40-15 SCALE LABEL INFO'!J$2:J$65,MATCH($A1105,'40-15 SCALE LABEL INFO'!$A$2:$A$65,0))="","",INDEX('40-15 SCALE LABEL INFO'!J$2:J$65,MATCH($A1105,'40-15 SCALE LABEL INFO'!$A$2:$A$65,0))),"not found"),IF(G1104="not found","not found",IF(G1104="","","ditto"))))</f>
        <v/>
      </c>
      <c r="H1105" s="772" t="str">
        <f>IF($A1105="","",IF(NOT($A1105=$A1104),IFERROR(IF(INDEX('40-15 SCALE LABEL INFO'!K$2:K$65,MATCH($A1105,'40-15 SCALE LABEL INFO'!$A$2:$A$65,0))="","",INDEX('40-15 SCALE LABEL INFO'!K$2:K$65,MATCH($A1105,'40-15 SCALE LABEL INFO'!$A$2:$A$65,0))),"not found"),IF(H1104="not found","not found",IF(H1104="","","ditto"))))</f>
        <v/>
      </c>
    </row>
    <row r="1106" spans="1:8" x14ac:dyDescent="0.35">
      <c r="A1106" s="699"/>
      <c r="B1106" s="768"/>
      <c r="C1106" s="768"/>
      <c r="D1106" s="768"/>
      <c r="E1106" s="775"/>
      <c r="F1106" s="778" t="str">
        <f>IF($A1106="","",IF(NOT($A1106=$A1105),IFERROR(IF(INDEX('40-15 SCALE LABEL INFO'!I$2:I$65,MATCH($A1106,'40-15 SCALE LABEL INFO'!$A$2:$A$65,0))="","",INDEX('40-15 SCALE LABEL INFO'!I$2:I$65,MATCH($A1106,'40-15 SCALE LABEL INFO'!$A$2:$A$65,0))),"not found"),IF(F1105="not found","not found",IF(F1105="","","ditto"))))</f>
        <v/>
      </c>
      <c r="G1106" s="779" t="str">
        <f>IF($A1106="","",IF(NOT($A1106=$A1105),IFERROR(IF(INDEX('40-15 SCALE LABEL INFO'!J$2:J$65,MATCH($A1106,'40-15 SCALE LABEL INFO'!$A$2:$A$65,0))="","",INDEX('40-15 SCALE LABEL INFO'!J$2:J$65,MATCH($A1106,'40-15 SCALE LABEL INFO'!$A$2:$A$65,0))),"not found"),IF(G1105="not found","not found",IF(G1105="","","ditto"))))</f>
        <v/>
      </c>
      <c r="H1106" s="772" t="str">
        <f>IF($A1106="","",IF(NOT($A1106=$A1105),IFERROR(IF(INDEX('40-15 SCALE LABEL INFO'!K$2:K$65,MATCH($A1106,'40-15 SCALE LABEL INFO'!$A$2:$A$65,0))="","",INDEX('40-15 SCALE LABEL INFO'!K$2:K$65,MATCH($A1106,'40-15 SCALE LABEL INFO'!$A$2:$A$65,0))),"not found"),IF(H1105="not found","not found",IF(H1105="","","ditto"))))</f>
        <v/>
      </c>
    </row>
    <row r="1107" spans="1:8" x14ac:dyDescent="0.35">
      <c r="A1107" s="699"/>
      <c r="B1107" s="768"/>
      <c r="C1107" s="768"/>
      <c r="D1107" s="768"/>
      <c r="E1107" s="775"/>
      <c r="F1107" s="778" t="str">
        <f>IF($A1107="","",IF(NOT($A1107=$A1106),IFERROR(IF(INDEX('40-15 SCALE LABEL INFO'!I$2:I$65,MATCH($A1107,'40-15 SCALE LABEL INFO'!$A$2:$A$65,0))="","",INDEX('40-15 SCALE LABEL INFO'!I$2:I$65,MATCH($A1107,'40-15 SCALE LABEL INFO'!$A$2:$A$65,0))),"not found"),IF(F1106="not found","not found",IF(F1106="","","ditto"))))</f>
        <v/>
      </c>
      <c r="G1107" s="779" t="str">
        <f>IF($A1107="","",IF(NOT($A1107=$A1106),IFERROR(IF(INDEX('40-15 SCALE LABEL INFO'!J$2:J$65,MATCH($A1107,'40-15 SCALE LABEL INFO'!$A$2:$A$65,0))="","",INDEX('40-15 SCALE LABEL INFO'!J$2:J$65,MATCH($A1107,'40-15 SCALE LABEL INFO'!$A$2:$A$65,0))),"not found"),IF(G1106="not found","not found",IF(G1106="","","ditto"))))</f>
        <v/>
      </c>
      <c r="H1107" s="772" t="str">
        <f>IF($A1107="","",IF(NOT($A1107=$A1106),IFERROR(IF(INDEX('40-15 SCALE LABEL INFO'!K$2:K$65,MATCH($A1107,'40-15 SCALE LABEL INFO'!$A$2:$A$65,0))="","",INDEX('40-15 SCALE LABEL INFO'!K$2:K$65,MATCH($A1107,'40-15 SCALE LABEL INFO'!$A$2:$A$65,0))),"not found"),IF(H1106="not found","not found",IF(H1106="","","ditto"))))</f>
        <v/>
      </c>
    </row>
    <row r="1108" spans="1:8" x14ac:dyDescent="0.35">
      <c r="A1108" s="699"/>
      <c r="B1108" s="768"/>
      <c r="C1108" s="768"/>
      <c r="D1108" s="768"/>
      <c r="E1108" s="775"/>
      <c r="F1108" s="778" t="str">
        <f>IF($A1108="","",IF(NOT($A1108=$A1107),IFERROR(IF(INDEX('40-15 SCALE LABEL INFO'!I$2:I$65,MATCH($A1108,'40-15 SCALE LABEL INFO'!$A$2:$A$65,0))="","",INDEX('40-15 SCALE LABEL INFO'!I$2:I$65,MATCH($A1108,'40-15 SCALE LABEL INFO'!$A$2:$A$65,0))),"not found"),IF(F1107="not found","not found",IF(F1107="","","ditto"))))</f>
        <v/>
      </c>
      <c r="G1108" s="779" t="str">
        <f>IF($A1108="","",IF(NOT($A1108=$A1107),IFERROR(IF(INDEX('40-15 SCALE LABEL INFO'!J$2:J$65,MATCH($A1108,'40-15 SCALE LABEL INFO'!$A$2:$A$65,0))="","",INDEX('40-15 SCALE LABEL INFO'!J$2:J$65,MATCH($A1108,'40-15 SCALE LABEL INFO'!$A$2:$A$65,0))),"not found"),IF(G1107="not found","not found",IF(G1107="","","ditto"))))</f>
        <v/>
      </c>
      <c r="H1108" s="772" t="str">
        <f>IF($A1108="","",IF(NOT($A1108=$A1107),IFERROR(IF(INDEX('40-15 SCALE LABEL INFO'!K$2:K$65,MATCH($A1108,'40-15 SCALE LABEL INFO'!$A$2:$A$65,0))="","",INDEX('40-15 SCALE LABEL INFO'!K$2:K$65,MATCH($A1108,'40-15 SCALE LABEL INFO'!$A$2:$A$65,0))),"not found"),IF(H1107="not found","not found",IF(H1107="","","ditto"))))</f>
        <v/>
      </c>
    </row>
    <row r="1109" spans="1:8" x14ac:dyDescent="0.35">
      <c r="A1109" s="699"/>
      <c r="B1109" s="768"/>
      <c r="C1109" s="768"/>
      <c r="D1109" s="768"/>
      <c r="E1109" s="775"/>
      <c r="F1109" s="778" t="str">
        <f>IF($A1109="","",IF(NOT($A1109=$A1108),IFERROR(IF(INDEX('40-15 SCALE LABEL INFO'!I$2:I$65,MATCH($A1109,'40-15 SCALE LABEL INFO'!$A$2:$A$65,0))="","",INDEX('40-15 SCALE LABEL INFO'!I$2:I$65,MATCH($A1109,'40-15 SCALE LABEL INFO'!$A$2:$A$65,0))),"not found"),IF(F1108="not found","not found",IF(F1108="","","ditto"))))</f>
        <v/>
      </c>
      <c r="G1109" s="779" t="str">
        <f>IF($A1109="","",IF(NOT($A1109=$A1108),IFERROR(IF(INDEX('40-15 SCALE LABEL INFO'!J$2:J$65,MATCH($A1109,'40-15 SCALE LABEL INFO'!$A$2:$A$65,0))="","",INDEX('40-15 SCALE LABEL INFO'!J$2:J$65,MATCH($A1109,'40-15 SCALE LABEL INFO'!$A$2:$A$65,0))),"not found"),IF(G1108="not found","not found",IF(G1108="","","ditto"))))</f>
        <v/>
      </c>
      <c r="H1109" s="772" t="str">
        <f>IF($A1109="","",IF(NOT($A1109=$A1108),IFERROR(IF(INDEX('40-15 SCALE LABEL INFO'!K$2:K$65,MATCH($A1109,'40-15 SCALE LABEL INFO'!$A$2:$A$65,0))="","",INDEX('40-15 SCALE LABEL INFO'!K$2:K$65,MATCH($A1109,'40-15 SCALE LABEL INFO'!$A$2:$A$65,0))),"not found"),IF(H1108="not found","not found",IF(H1108="","","ditto"))))</f>
        <v/>
      </c>
    </row>
    <row r="1110" spans="1:8" x14ac:dyDescent="0.35">
      <c r="A1110" s="699"/>
      <c r="B1110" s="768"/>
      <c r="C1110" s="768"/>
      <c r="D1110" s="768"/>
      <c r="E1110" s="775"/>
      <c r="F1110" s="778" t="str">
        <f>IF($A1110="","",IF(NOT($A1110=$A1109),IFERROR(IF(INDEX('40-15 SCALE LABEL INFO'!I$2:I$65,MATCH($A1110,'40-15 SCALE LABEL INFO'!$A$2:$A$65,0))="","",INDEX('40-15 SCALE LABEL INFO'!I$2:I$65,MATCH($A1110,'40-15 SCALE LABEL INFO'!$A$2:$A$65,0))),"not found"),IF(F1109="not found","not found",IF(F1109="","","ditto"))))</f>
        <v/>
      </c>
      <c r="G1110" s="779" t="str">
        <f>IF($A1110="","",IF(NOT($A1110=$A1109),IFERROR(IF(INDEX('40-15 SCALE LABEL INFO'!J$2:J$65,MATCH($A1110,'40-15 SCALE LABEL INFO'!$A$2:$A$65,0))="","",INDEX('40-15 SCALE LABEL INFO'!J$2:J$65,MATCH($A1110,'40-15 SCALE LABEL INFO'!$A$2:$A$65,0))),"not found"),IF(G1109="not found","not found",IF(G1109="","","ditto"))))</f>
        <v/>
      </c>
      <c r="H1110" s="772" t="str">
        <f>IF($A1110="","",IF(NOT($A1110=$A1109),IFERROR(IF(INDEX('40-15 SCALE LABEL INFO'!K$2:K$65,MATCH($A1110,'40-15 SCALE LABEL INFO'!$A$2:$A$65,0))="","",INDEX('40-15 SCALE LABEL INFO'!K$2:K$65,MATCH($A1110,'40-15 SCALE LABEL INFO'!$A$2:$A$65,0))),"not found"),IF(H1109="not found","not found",IF(H1109="","","ditto"))))</f>
        <v/>
      </c>
    </row>
    <row r="1111" spans="1:8" x14ac:dyDescent="0.35">
      <c r="A1111" s="699"/>
      <c r="B1111" s="768"/>
      <c r="C1111" s="768"/>
      <c r="D1111" s="768"/>
      <c r="E1111" s="775"/>
      <c r="F1111" s="778" t="str">
        <f>IF($A1111="","",IF(NOT($A1111=$A1110),IFERROR(IF(INDEX('40-15 SCALE LABEL INFO'!I$2:I$65,MATCH($A1111,'40-15 SCALE LABEL INFO'!$A$2:$A$65,0))="","",INDEX('40-15 SCALE LABEL INFO'!I$2:I$65,MATCH($A1111,'40-15 SCALE LABEL INFO'!$A$2:$A$65,0))),"not found"),IF(F1110="not found","not found",IF(F1110="","","ditto"))))</f>
        <v/>
      </c>
      <c r="G1111" s="779" t="str">
        <f>IF($A1111="","",IF(NOT($A1111=$A1110),IFERROR(IF(INDEX('40-15 SCALE LABEL INFO'!J$2:J$65,MATCH($A1111,'40-15 SCALE LABEL INFO'!$A$2:$A$65,0))="","",INDEX('40-15 SCALE LABEL INFO'!J$2:J$65,MATCH($A1111,'40-15 SCALE LABEL INFO'!$A$2:$A$65,0))),"not found"),IF(G1110="not found","not found",IF(G1110="","","ditto"))))</f>
        <v/>
      </c>
      <c r="H1111" s="772" t="str">
        <f>IF($A1111="","",IF(NOT($A1111=$A1110),IFERROR(IF(INDEX('40-15 SCALE LABEL INFO'!K$2:K$65,MATCH($A1111,'40-15 SCALE LABEL INFO'!$A$2:$A$65,0))="","",INDEX('40-15 SCALE LABEL INFO'!K$2:K$65,MATCH($A1111,'40-15 SCALE LABEL INFO'!$A$2:$A$65,0))),"not found"),IF(H1110="not found","not found",IF(H1110="","","ditto"))))</f>
        <v/>
      </c>
    </row>
    <row r="1112" spans="1:8" x14ac:dyDescent="0.35">
      <c r="A1112" s="699"/>
      <c r="B1112" s="768"/>
      <c r="C1112" s="768"/>
      <c r="D1112" s="768"/>
      <c r="E1112" s="775"/>
      <c r="F1112" s="778" t="str">
        <f>IF($A1112="","",IF(NOT($A1112=$A1111),IFERROR(IF(INDEX('40-15 SCALE LABEL INFO'!I$2:I$65,MATCH($A1112,'40-15 SCALE LABEL INFO'!$A$2:$A$65,0))="","",INDEX('40-15 SCALE LABEL INFO'!I$2:I$65,MATCH($A1112,'40-15 SCALE LABEL INFO'!$A$2:$A$65,0))),"not found"),IF(F1111="not found","not found",IF(F1111="","","ditto"))))</f>
        <v/>
      </c>
      <c r="G1112" s="779" t="str">
        <f>IF($A1112="","",IF(NOT($A1112=$A1111),IFERROR(IF(INDEX('40-15 SCALE LABEL INFO'!J$2:J$65,MATCH($A1112,'40-15 SCALE LABEL INFO'!$A$2:$A$65,0))="","",INDEX('40-15 SCALE LABEL INFO'!J$2:J$65,MATCH($A1112,'40-15 SCALE LABEL INFO'!$A$2:$A$65,0))),"not found"),IF(G1111="not found","not found",IF(G1111="","","ditto"))))</f>
        <v/>
      </c>
      <c r="H1112" s="772" t="str">
        <f>IF($A1112="","",IF(NOT($A1112=$A1111),IFERROR(IF(INDEX('40-15 SCALE LABEL INFO'!K$2:K$65,MATCH($A1112,'40-15 SCALE LABEL INFO'!$A$2:$A$65,0))="","",INDEX('40-15 SCALE LABEL INFO'!K$2:K$65,MATCH($A1112,'40-15 SCALE LABEL INFO'!$A$2:$A$65,0))),"not found"),IF(H1111="not found","not found",IF(H1111="","","ditto"))))</f>
        <v/>
      </c>
    </row>
    <row r="1113" spans="1:8" x14ac:dyDescent="0.35">
      <c r="A1113" s="699"/>
      <c r="B1113" s="768"/>
      <c r="C1113" s="768"/>
      <c r="D1113" s="768"/>
      <c r="E1113" s="775"/>
      <c r="F1113" s="778" t="str">
        <f>IF($A1113="","",IF(NOT($A1113=$A1112),IFERROR(IF(INDEX('40-15 SCALE LABEL INFO'!I$2:I$65,MATCH($A1113,'40-15 SCALE LABEL INFO'!$A$2:$A$65,0))="","",INDEX('40-15 SCALE LABEL INFO'!I$2:I$65,MATCH($A1113,'40-15 SCALE LABEL INFO'!$A$2:$A$65,0))),"not found"),IF(F1112="not found","not found",IF(F1112="","","ditto"))))</f>
        <v/>
      </c>
      <c r="G1113" s="779" t="str">
        <f>IF($A1113="","",IF(NOT($A1113=$A1112),IFERROR(IF(INDEX('40-15 SCALE LABEL INFO'!J$2:J$65,MATCH($A1113,'40-15 SCALE LABEL INFO'!$A$2:$A$65,0))="","",INDEX('40-15 SCALE LABEL INFO'!J$2:J$65,MATCH($A1113,'40-15 SCALE LABEL INFO'!$A$2:$A$65,0))),"not found"),IF(G1112="not found","not found",IF(G1112="","","ditto"))))</f>
        <v/>
      </c>
      <c r="H1113" s="772" t="str">
        <f>IF($A1113="","",IF(NOT($A1113=$A1112),IFERROR(IF(INDEX('40-15 SCALE LABEL INFO'!K$2:K$65,MATCH($A1113,'40-15 SCALE LABEL INFO'!$A$2:$A$65,0))="","",INDEX('40-15 SCALE LABEL INFO'!K$2:K$65,MATCH($A1113,'40-15 SCALE LABEL INFO'!$A$2:$A$65,0))),"not found"),IF(H1112="not found","not found",IF(H1112="","","ditto"))))</f>
        <v/>
      </c>
    </row>
    <row r="1114" spans="1:8" x14ac:dyDescent="0.35">
      <c r="A1114" s="699"/>
      <c r="B1114" s="768"/>
      <c r="C1114" s="768"/>
      <c r="D1114" s="768"/>
      <c r="E1114" s="775"/>
      <c r="F1114" s="778" t="str">
        <f>IF($A1114="","",IF(NOT($A1114=$A1113),IFERROR(IF(INDEX('40-15 SCALE LABEL INFO'!I$2:I$65,MATCH($A1114,'40-15 SCALE LABEL INFO'!$A$2:$A$65,0))="","",INDEX('40-15 SCALE LABEL INFO'!I$2:I$65,MATCH($A1114,'40-15 SCALE LABEL INFO'!$A$2:$A$65,0))),"not found"),IF(F1113="not found","not found",IF(F1113="","","ditto"))))</f>
        <v/>
      </c>
      <c r="G1114" s="779" t="str">
        <f>IF($A1114="","",IF(NOT($A1114=$A1113),IFERROR(IF(INDEX('40-15 SCALE LABEL INFO'!J$2:J$65,MATCH($A1114,'40-15 SCALE LABEL INFO'!$A$2:$A$65,0))="","",INDEX('40-15 SCALE LABEL INFO'!J$2:J$65,MATCH($A1114,'40-15 SCALE LABEL INFO'!$A$2:$A$65,0))),"not found"),IF(G1113="not found","not found",IF(G1113="","","ditto"))))</f>
        <v/>
      </c>
      <c r="H1114" s="772" t="str">
        <f>IF($A1114="","",IF(NOT($A1114=$A1113),IFERROR(IF(INDEX('40-15 SCALE LABEL INFO'!K$2:K$65,MATCH($A1114,'40-15 SCALE LABEL INFO'!$A$2:$A$65,0))="","",INDEX('40-15 SCALE LABEL INFO'!K$2:K$65,MATCH($A1114,'40-15 SCALE LABEL INFO'!$A$2:$A$65,0))),"not found"),IF(H1113="not found","not found",IF(H1113="","","ditto"))))</f>
        <v/>
      </c>
    </row>
    <row r="1115" spans="1:8" x14ac:dyDescent="0.35">
      <c r="A1115" s="699"/>
      <c r="B1115" s="768"/>
      <c r="C1115" s="768"/>
      <c r="D1115" s="768"/>
      <c r="E1115" s="775"/>
      <c r="F1115" s="778" t="str">
        <f>IF($A1115="","",IF(NOT($A1115=$A1114),IFERROR(IF(INDEX('40-15 SCALE LABEL INFO'!I$2:I$65,MATCH($A1115,'40-15 SCALE LABEL INFO'!$A$2:$A$65,0))="","",INDEX('40-15 SCALE LABEL INFO'!I$2:I$65,MATCH($A1115,'40-15 SCALE LABEL INFO'!$A$2:$A$65,0))),"not found"),IF(F1114="not found","not found",IF(F1114="","","ditto"))))</f>
        <v/>
      </c>
      <c r="G1115" s="779" t="str">
        <f>IF($A1115="","",IF(NOT($A1115=$A1114),IFERROR(IF(INDEX('40-15 SCALE LABEL INFO'!J$2:J$65,MATCH($A1115,'40-15 SCALE LABEL INFO'!$A$2:$A$65,0))="","",INDEX('40-15 SCALE LABEL INFO'!J$2:J$65,MATCH($A1115,'40-15 SCALE LABEL INFO'!$A$2:$A$65,0))),"not found"),IF(G1114="not found","not found",IF(G1114="","","ditto"))))</f>
        <v/>
      </c>
      <c r="H1115" s="772" t="str">
        <f>IF($A1115="","",IF(NOT($A1115=$A1114),IFERROR(IF(INDEX('40-15 SCALE LABEL INFO'!K$2:K$65,MATCH($A1115,'40-15 SCALE LABEL INFO'!$A$2:$A$65,0))="","",INDEX('40-15 SCALE LABEL INFO'!K$2:K$65,MATCH($A1115,'40-15 SCALE LABEL INFO'!$A$2:$A$65,0))),"not found"),IF(H1114="not found","not found",IF(H1114="","","ditto"))))</f>
        <v/>
      </c>
    </row>
    <row r="1116" spans="1:8" x14ac:dyDescent="0.35">
      <c r="A1116" s="699"/>
      <c r="B1116" s="768"/>
      <c r="C1116" s="768"/>
      <c r="D1116" s="768"/>
      <c r="E1116" s="775"/>
      <c r="F1116" s="778" t="str">
        <f>IF($A1116="","",IF(NOT($A1116=$A1115),IFERROR(IF(INDEX('40-15 SCALE LABEL INFO'!I$2:I$65,MATCH($A1116,'40-15 SCALE LABEL INFO'!$A$2:$A$65,0))="","",INDEX('40-15 SCALE LABEL INFO'!I$2:I$65,MATCH($A1116,'40-15 SCALE LABEL INFO'!$A$2:$A$65,0))),"not found"),IF(F1115="not found","not found",IF(F1115="","","ditto"))))</f>
        <v/>
      </c>
      <c r="G1116" s="779" t="str">
        <f>IF($A1116="","",IF(NOT($A1116=$A1115),IFERROR(IF(INDEX('40-15 SCALE LABEL INFO'!J$2:J$65,MATCH($A1116,'40-15 SCALE LABEL INFO'!$A$2:$A$65,0))="","",INDEX('40-15 SCALE LABEL INFO'!J$2:J$65,MATCH($A1116,'40-15 SCALE LABEL INFO'!$A$2:$A$65,0))),"not found"),IF(G1115="not found","not found",IF(G1115="","","ditto"))))</f>
        <v/>
      </c>
      <c r="H1116" s="772" t="str">
        <f>IF($A1116="","",IF(NOT($A1116=$A1115),IFERROR(IF(INDEX('40-15 SCALE LABEL INFO'!K$2:K$65,MATCH($A1116,'40-15 SCALE LABEL INFO'!$A$2:$A$65,0))="","",INDEX('40-15 SCALE LABEL INFO'!K$2:K$65,MATCH($A1116,'40-15 SCALE LABEL INFO'!$A$2:$A$65,0))),"not found"),IF(H1115="not found","not found",IF(H1115="","","ditto"))))</f>
        <v/>
      </c>
    </row>
    <row r="1117" spans="1:8" x14ac:dyDescent="0.35">
      <c r="A1117" s="699"/>
      <c r="B1117" s="768"/>
      <c r="C1117" s="768"/>
      <c r="D1117" s="768"/>
      <c r="E1117" s="775"/>
      <c r="F1117" s="778" t="str">
        <f>IF($A1117="","",IF(NOT($A1117=$A1116),IFERROR(IF(INDEX('40-15 SCALE LABEL INFO'!I$2:I$65,MATCH($A1117,'40-15 SCALE LABEL INFO'!$A$2:$A$65,0))="","",INDEX('40-15 SCALE LABEL INFO'!I$2:I$65,MATCH($A1117,'40-15 SCALE LABEL INFO'!$A$2:$A$65,0))),"not found"),IF(F1116="not found","not found",IF(F1116="","","ditto"))))</f>
        <v/>
      </c>
      <c r="G1117" s="779" t="str">
        <f>IF($A1117="","",IF(NOT($A1117=$A1116),IFERROR(IF(INDEX('40-15 SCALE LABEL INFO'!J$2:J$65,MATCH($A1117,'40-15 SCALE LABEL INFO'!$A$2:$A$65,0))="","",INDEX('40-15 SCALE LABEL INFO'!J$2:J$65,MATCH($A1117,'40-15 SCALE LABEL INFO'!$A$2:$A$65,0))),"not found"),IF(G1116="not found","not found",IF(G1116="","","ditto"))))</f>
        <v/>
      </c>
      <c r="H1117" s="772" t="str">
        <f>IF($A1117="","",IF(NOT($A1117=$A1116),IFERROR(IF(INDEX('40-15 SCALE LABEL INFO'!K$2:K$65,MATCH($A1117,'40-15 SCALE LABEL INFO'!$A$2:$A$65,0))="","",INDEX('40-15 SCALE LABEL INFO'!K$2:K$65,MATCH($A1117,'40-15 SCALE LABEL INFO'!$A$2:$A$65,0))),"not found"),IF(H1116="not found","not found",IF(H1116="","","ditto"))))</f>
        <v/>
      </c>
    </row>
    <row r="1118" spans="1:8" x14ac:dyDescent="0.35">
      <c r="A1118" s="699"/>
      <c r="B1118" s="768"/>
      <c r="C1118" s="768"/>
      <c r="D1118" s="768"/>
      <c r="E1118" s="775"/>
      <c r="F1118" s="778" t="str">
        <f>IF($A1118="","",IF(NOT($A1118=$A1117),IFERROR(IF(INDEX('40-15 SCALE LABEL INFO'!I$2:I$65,MATCH($A1118,'40-15 SCALE LABEL INFO'!$A$2:$A$65,0))="","",INDEX('40-15 SCALE LABEL INFO'!I$2:I$65,MATCH($A1118,'40-15 SCALE LABEL INFO'!$A$2:$A$65,0))),"not found"),IF(F1117="not found","not found",IF(F1117="","","ditto"))))</f>
        <v/>
      </c>
      <c r="G1118" s="779" t="str">
        <f>IF($A1118="","",IF(NOT($A1118=$A1117),IFERROR(IF(INDEX('40-15 SCALE LABEL INFO'!J$2:J$65,MATCH($A1118,'40-15 SCALE LABEL INFO'!$A$2:$A$65,0))="","",INDEX('40-15 SCALE LABEL INFO'!J$2:J$65,MATCH($A1118,'40-15 SCALE LABEL INFO'!$A$2:$A$65,0))),"not found"),IF(G1117="not found","not found",IF(G1117="","","ditto"))))</f>
        <v/>
      </c>
      <c r="H1118" s="772" t="str">
        <f>IF($A1118="","",IF(NOT($A1118=$A1117),IFERROR(IF(INDEX('40-15 SCALE LABEL INFO'!K$2:K$65,MATCH($A1118,'40-15 SCALE LABEL INFO'!$A$2:$A$65,0))="","",INDEX('40-15 SCALE LABEL INFO'!K$2:K$65,MATCH($A1118,'40-15 SCALE LABEL INFO'!$A$2:$A$65,0))),"not found"),IF(H1117="not found","not found",IF(H1117="","","ditto"))))</f>
        <v/>
      </c>
    </row>
    <row r="1119" spans="1:8" x14ac:dyDescent="0.35">
      <c r="A1119" s="699"/>
      <c r="B1119" s="768"/>
      <c r="C1119" s="768"/>
      <c r="D1119" s="768"/>
      <c r="E1119" s="775"/>
      <c r="F1119" s="778" t="str">
        <f>IF($A1119="","",IF(NOT($A1119=$A1118),IFERROR(IF(INDEX('40-15 SCALE LABEL INFO'!I$2:I$65,MATCH($A1119,'40-15 SCALE LABEL INFO'!$A$2:$A$65,0))="","",INDEX('40-15 SCALE LABEL INFO'!I$2:I$65,MATCH($A1119,'40-15 SCALE LABEL INFO'!$A$2:$A$65,0))),"not found"),IF(F1118="not found","not found",IF(F1118="","","ditto"))))</f>
        <v/>
      </c>
      <c r="G1119" s="779" t="str">
        <f>IF($A1119="","",IF(NOT($A1119=$A1118),IFERROR(IF(INDEX('40-15 SCALE LABEL INFO'!J$2:J$65,MATCH($A1119,'40-15 SCALE LABEL INFO'!$A$2:$A$65,0))="","",INDEX('40-15 SCALE LABEL INFO'!J$2:J$65,MATCH($A1119,'40-15 SCALE LABEL INFO'!$A$2:$A$65,0))),"not found"),IF(G1118="not found","not found",IF(G1118="","","ditto"))))</f>
        <v/>
      </c>
      <c r="H1119" s="772" t="str">
        <f>IF($A1119="","",IF(NOT($A1119=$A1118),IFERROR(IF(INDEX('40-15 SCALE LABEL INFO'!K$2:K$65,MATCH($A1119,'40-15 SCALE LABEL INFO'!$A$2:$A$65,0))="","",INDEX('40-15 SCALE LABEL INFO'!K$2:K$65,MATCH($A1119,'40-15 SCALE LABEL INFO'!$A$2:$A$65,0))),"not found"),IF(H1118="not found","not found",IF(H1118="","","ditto"))))</f>
        <v/>
      </c>
    </row>
    <row r="1120" spans="1:8" x14ac:dyDescent="0.35">
      <c r="A1120" s="699"/>
      <c r="B1120" s="768"/>
      <c r="C1120" s="768"/>
      <c r="D1120" s="768"/>
      <c r="E1120" s="775"/>
      <c r="F1120" s="778" t="str">
        <f>IF($A1120="","",IF(NOT($A1120=$A1119),IFERROR(IF(INDEX('40-15 SCALE LABEL INFO'!I$2:I$65,MATCH($A1120,'40-15 SCALE LABEL INFO'!$A$2:$A$65,0))="","",INDEX('40-15 SCALE LABEL INFO'!I$2:I$65,MATCH($A1120,'40-15 SCALE LABEL INFO'!$A$2:$A$65,0))),"not found"),IF(F1119="not found","not found",IF(F1119="","","ditto"))))</f>
        <v/>
      </c>
      <c r="G1120" s="779" t="str">
        <f>IF($A1120="","",IF(NOT($A1120=$A1119),IFERROR(IF(INDEX('40-15 SCALE LABEL INFO'!J$2:J$65,MATCH($A1120,'40-15 SCALE LABEL INFO'!$A$2:$A$65,0))="","",INDEX('40-15 SCALE LABEL INFO'!J$2:J$65,MATCH($A1120,'40-15 SCALE LABEL INFO'!$A$2:$A$65,0))),"not found"),IF(G1119="not found","not found",IF(G1119="","","ditto"))))</f>
        <v/>
      </c>
      <c r="H1120" s="772" t="str">
        <f>IF($A1120="","",IF(NOT($A1120=$A1119),IFERROR(IF(INDEX('40-15 SCALE LABEL INFO'!K$2:K$65,MATCH($A1120,'40-15 SCALE LABEL INFO'!$A$2:$A$65,0))="","",INDEX('40-15 SCALE LABEL INFO'!K$2:K$65,MATCH($A1120,'40-15 SCALE LABEL INFO'!$A$2:$A$65,0))),"not found"),IF(H1119="not found","not found",IF(H1119="","","ditto"))))</f>
        <v/>
      </c>
    </row>
    <row r="1121" spans="1:8" x14ac:dyDescent="0.35">
      <c r="A1121" s="699"/>
      <c r="B1121" s="768"/>
      <c r="C1121" s="768"/>
      <c r="D1121" s="768"/>
      <c r="E1121" s="775"/>
      <c r="F1121" s="778" t="str">
        <f>IF($A1121="","",IF(NOT($A1121=$A1120),IFERROR(IF(INDEX('40-15 SCALE LABEL INFO'!I$2:I$65,MATCH($A1121,'40-15 SCALE LABEL INFO'!$A$2:$A$65,0))="","",INDEX('40-15 SCALE LABEL INFO'!I$2:I$65,MATCH($A1121,'40-15 SCALE LABEL INFO'!$A$2:$A$65,0))),"not found"),IF(F1120="not found","not found",IF(F1120="","","ditto"))))</f>
        <v/>
      </c>
      <c r="G1121" s="779" t="str">
        <f>IF($A1121="","",IF(NOT($A1121=$A1120),IFERROR(IF(INDEX('40-15 SCALE LABEL INFO'!J$2:J$65,MATCH($A1121,'40-15 SCALE LABEL INFO'!$A$2:$A$65,0))="","",INDEX('40-15 SCALE LABEL INFO'!J$2:J$65,MATCH($A1121,'40-15 SCALE LABEL INFO'!$A$2:$A$65,0))),"not found"),IF(G1120="not found","not found",IF(G1120="","","ditto"))))</f>
        <v/>
      </c>
      <c r="H1121" s="772" t="str">
        <f>IF($A1121="","",IF(NOT($A1121=$A1120),IFERROR(IF(INDEX('40-15 SCALE LABEL INFO'!K$2:K$65,MATCH($A1121,'40-15 SCALE LABEL INFO'!$A$2:$A$65,0))="","",INDEX('40-15 SCALE LABEL INFO'!K$2:K$65,MATCH($A1121,'40-15 SCALE LABEL INFO'!$A$2:$A$65,0))),"not found"),IF(H1120="not found","not found",IF(H1120="","","ditto"))))</f>
        <v/>
      </c>
    </row>
    <row r="1122" spans="1:8" x14ac:dyDescent="0.35">
      <c r="A1122" s="699"/>
      <c r="B1122" s="768"/>
      <c r="C1122" s="768"/>
      <c r="D1122" s="768"/>
      <c r="E1122" s="775"/>
      <c r="F1122" s="778" t="str">
        <f>IF($A1122="","",IF(NOT($A1122=$A1121),IFERROR(IF(INDEX('40-15 SCALE LABEL INFO'!I$2:I$65,MATCH($A1122,'40-15 SCALE LABEL INFO'!$A$2:$A$65,0))="","",INDEX('40-15 SCALE LABEL INFO'!I$2:I$65,MATCH($A1122,'40-15 SCALE LABEL INFO'!$A$2:$A$65,0))),"not found"),IF(F1121="not found","not found",IF(F1121="","","ditto"))))</f>
        <v/>
      </c>
      <c r="G1122" s="779" t="str">
        <f>IF($A1122="","",IF(NOT($A1122=$A1121),IFERROR(IF(INDEX('40-15 SCALE LABEL INFO'!J$2:J$65,MATCH($A1122,'40-15 SCALE LABEL INFO'!$A$2:$A$65,0))="","",INDEX('40-15 SCALE LABEL INFO'!J$2:J$65,MATCH($A1122,'40-15 SCALE LABEL INFO'!$A$2:$A$65,0))),"not found"),IF(G1121="not found","not found",IF(G1121="","","ditto"))))</f>
        <v/>
      </c>
      <c r="H1122" s="772" t="str">
        <f>IF($A1122="","",IF(NOT($A1122=$A1121),IFERROR(IF(INDEX('40-15 SCALE LABEL INFO'!K$2:K$65,MATCH($A1122,'40-15 SCALE LABEL INFO'!$A$2:$A$65,0))="","",INDEX('40-15 SCALE LABEL INFO'!K$2:K$65,MATCH($A1122,'40-15 SCALE LABEL INFO'!$A$2:$A$65,0))),"not found"),IF(H1121="not found","not found",IF(H1121="","","ditto"))))</f>
        <v/>
      </c>
    </row>
    <row r="1123" spans="1:8" x14ac:dyDescent="0.35">
      <c r="A1123" s="699"/>
      <c r="B1123" s="768"/>
      <c r="C1123" s="768"/>
      <c r="D1123" s="768"/>
      <c r="E1123" s="775"/>
      <c r="F1123" s="778" t="str">
        <f>IF($A1123="","",IF(NOT($A1123=$A1122),IFERROR(IF(INDEX('40-15 SCALE LABEL INFO'!I$2:I$65,MATCH($A1123,'40-15 SCALE LABEL INFO'!$A$2:$A$65,0))="","",INDEX('40-15 SCALE LABEL INFO'!I$2:I$65,MATCH($A1123,'40-15 SCALE LABEL INFO'!$A$2:$A$65,0))),"not found"),IF(F1122="not found","not found",IF(F1122="","","ditto"))))</f>
        <v/>
      </c>
      <c r="G1123" s="779" t="str">
        <f>IF($A1123="","",IF(NOT($A1123=$A1122),IFERROR(IF(INDEX('40-15 SCALE LABEL INFO'!J$2:J$65,MATCH($A1123,'40-15 SCALE LABEL INFO'!$A$2:$A$65,0))="","",INDEX('40-15 SCALE LABEL INFO'!J$2:J$65,MATCH($A1123,'40-15 SCALE LABEL INFO'!$A$2:$A$65,0))),"not found"),IF(G1122="not found","not found",IF(G1122="","","ditto"))))</f>
        <v/>
      </c>
      <c r="H1123" s="772" t="str">
        <f>IF($A1123="","",IF(NOT($A1123=$A1122),IFERROR(IF(INDEX('40-15 SCALE LABEL INFO'!K$2:K$65,MATCH($A1123,'40-15 SCALE LABEL INFO'!$A$2:$A$65,0))="","",INDEX('40-15 SCALE LABEL INFO'!K$2:K$65,MATCH($A1123,'40-15 SCALE LABEL INFO'!$A$2:$A$65,0))),"not found"),IF(H1122="not found","not found",IF(H1122="","","ditto"))))</f>
        <v/>
      </c>
    </row>
    <row r="1124" spans="1:8" x14ac:dyDescent="0.35">
      <c r="A1124" s="699"/>
      <c r="B1124" s="768"/>
      <c r="C1124" s="768"/>
      <c r="D1124" s="768"/>
      <c r="E1124" s="775"/>
      <c r="F1124" s="778" t="str">
        <f>IF($A1124="","",IF(NOT($A1124=$A1123),IFERROR(IF(INDEX('40-15 SCALE LABEL INFO'!I$2:I$65,MATCH($A1124,'40-15 SCALE LABEL INFO'!$A$2:$A$65,0))="","",INDEX('40-15 SCALE LABEL INFO'!I$2:I$65,MATCH($A1124,'40-15 SCALE LABEL INFO'!$A$2:$A$65,0))),"not found"),IF(F1123="not found","not found",IF(F1123="","","ditto"))))</f>
        <v/>
      </c>
      <c r="G1124" s="779" t="str">
        <f>IF($A1124="","",IF(NOT($A1124=$A1123),IFERROR(IF(INDEX('40-15 SCALE LABEL INFO'!J$2:J$65,MATCH($A1124,'40-15 SCALE LABEL INFO'!$A$2:$A$65,0))="","",INDEX('40-15 SCALE LABEL INFO'!J$2:J$65,MATCH($A1124,'40-15 SCALE LABEL INFO'!$A$2:$A$65,0))),"not found"),IF(G1123="not found","not found",IF(G1123="","","ditto"))))</f>
        <v/>
      </c>
      <c r="H1124" s="772" t="str">
        <f>IF($A1124="","",IF(NOT($A1124=$A1123),IFERROR(IF(INDEX('40-15 SCALE LABEL INFO'!K$2:K$65,MATCH($A1124,'40-15 SCALE LABEL INFO'!$A$2:$A$65,0))="","",INDEX('40-15 SCALE LABEL INFO'!K$2:K$65,MATCH($A1124,'40-15 SCALE LABEL INFO'!$A$2:$A$65,0))),"not found"),IF(H1123="not found","not found",IF(H1123="","","ditto"))))</f>
        <v/>
      </c>
    </row>
    <row r="1125" spans="1:8" x14ac:dyDescent="0.35">
      <c r="A1125" s="699"/>
      <c r="B1125" s="768"/>
      <c r="C1125" s="768"/>
      <c r="D1125" s="768"/>
      <c r="E1125" s="775"/>
      <c r="F1125" s="778" t="str">
        <f>IF($A1125="","",IF(NOT($A1125=$A1124),IFERROR(IF(INDEX('40-15 SCALE LABEL INFO'!I$2:I$65,MATCH($A1125,'40-15 SCALE LABEL INFO'!$A$2:$A$65,0))="","",INDEX('40-15 SCALE LABEL INFO'!I$2:I$65,MATCH($A1125,'40-15 SCALE LABEL INFO'!$A$2:$A$65,0))),"not found"),IF(F1124="not found","not found",IF(F1124="","","ditto"))))</f>
        <v/>
      </c>
      <c r="G1125" s="779" t="str">
        <f>IF($A1125="","",IF(NOT($A1125=$A1124),IFERROR(IF(INDEX('40-15 SCALE LABEL INFO'!J$2:J$65,MATCH($A1125,'40-15 SCALE LABEL INFO'!$A$2:$A$65,0))="","",INDEX('40-15 SCALE LABEL INFO'!J$2:J$65,MATCH($A1125,'40-15 SCALE LABEL INFO'!$A$2:$A$65,0))),"not found"),IF(G1124="not found","not found",IF(G1124="","","ditto"))))</f>
        <v/>
      </c>
      <c r="H1125" s="772" t="str">
        <f>IF($A1125="","",IF(NOT($A1125=$A1124),IFERROR(IF(INDEX('40-15 SCALE LABEL INFO'!K$2:K$65,MATCH($A1125,'40-15 SCALE LABEL INFO'!$A$2:$A$65,0))="","",INDEX('40-15 SCALE LABEL INFO'!K$2:K$65,MATCH($A1125,'40-15 SCALE LABEL INFO'!$A$2:$A$65,0))),"not found"),IF(H1124="not found","not found",IF(H1124="","","ditto"))))</f>
        <v/>
      </c>
    </row>
    <row r="1126" spans="1:8" x14ac:dyDescent="0.35">
      <c r="A1126" s="699"/>
      <c r="B1126" s="768"/>
      <c r="C1126" s="768"/>
      <c r="D1126" s="768"/>
      <c r="E1126" s="775"/>
      <c r="F1126" s="778" t="str">
        <f>IF($A1126="","",IF(NOT($A1126=$A1125),IFERROR(IF(INDEX('40-15 SCALE LABEL INFO'!I$2:I$65,MATCH($A1126,'40-15 SCALE LABEL INFO'!$A$2:$A$65,0))="","",INDEX('40-15 SCALE LABEL INFO'!I$2:I$65,MATCH($A1126,'40-15 SCALE LABEL INFO'!$A$2:$A$65,0))),"not found"),IF(F1125="not found","not found",IF(F1125="","","ditto"))))</f>
        <v/>
      </c>
      <c r="G1126" s="779" t="str">
        <f>IF($A1126="","",IF(NOT($A1126=$A1125),IFERROR(IF(INDEX('40-15 SCALE LABEL INFO'!J$2:J$65,MATCH($A1126,'40-15 SCALE LABEL INFO'!$A$2:$A$65,0))="","",INDEX('40-15 SCALE LABEL INFO'!J$2:J$65,MATCH($A1126,'40-15 SCALE LABEL INFO'!$A$2:$A$65,0))),"not found"),IF(G1125="not found","not found",IF(G1125="","","ditto"))))</f>
        <v/>
      </c>
      <c r="H1126" s="772" t="str">
        <f>IF($A1126="","",IF(NOT($A1126=$A1125),IFERROR(IF(INDEX('40-15 SCALE LABEL INFO'!K$2:K$65,MATCH($A1126,'40-15 SCALE LABEL INFO'!$A$2:$A$65,0))="","",INDEX('40-15 SCALE LABEL INFO'!K$2:K$65,MATCH($A1126,'40-15 SCALE LABEL INFO'!$A$2:$A$65,0))),"not found"),IF(H1125="not found","not found",IF(H1125="","","ditto"))))</f>
        <v/>
      </c>
    </row>
    <row r="1127" spans="1:8" x14ac:dyDescent="0.35">
      <c r="A1127" s="699"/>
      <c r="B1127" s="768"/>
      <c r="C1127" s="768"/>
      <c r="D1127" s="768"/>
      <c r="E1127" s="775"/>
      <c r="F1127" s="778" t="str">
        <f>IF($A1127="","",IF(NOT($A1127=$A1126),IFERROR(IF(INDEX('40-15 SCALE LABEL INFO'!I$2:I$65,MATCH($A1127,'40-15 SCALE LABEL INFO'!$A$2:$A$65,0))="","",INDEX('40-15 SCALE LABEL INFO'!I$2:I$65,MATCH($A1127,'40-15 SCALE LABEL INFO'!$A$2:$A$65,0))),"not found"),IF(F1126="not found","not found",IF(F1126="","","ditto"))))</f>
        <v/>
      </c>
      <c r="G1127" s="779" t="str">
        <f>IF($A1127="","",IF(NOT($A1127=$A1126),IFERROR(IF(INDEX('40-15 SCALE LABEL INFO'!J$2:J$65,MATCH($A1127,'40-15 SCALE LABEL INFO'!$A$2:$A$65,0))="","",INDEX('40-15 SCALE LABEL INFO'!J$2:J$65,MATCH($A1127,'40-15 SCALE LABEL INFO'!$A$2:$A$65,0))),"not found"),IF(G1126="not found","not found",IF(G1126="","","ditto"))))</f>
        <v/>
      </c>
      <c r="H1127" s="772" t="str">
        <f>IF($A1127="","",IF(NOT($A1127=$A1126),IFERROR(IF(INDEX('40-15 SCALE LABEL INFO'!K$2:K$65,MATCH($A1127,'40-15 SCALE LABEL INFO'!$A$2:$A$65,0))="","",INDEX('40-15 SCALE LABEL INFO'!K$2:K$65,MATCH($A1127,'40-15 SCALE LABEL INFO'!$A$2:$A$65,0))),"not found"),IF(H1126="not found","not found",IF(H1126="","","ditto"))))</f>
        <v/>
      </c>
    </row>
    <row r="1128" spans="1:8" x14ac:dyDescent="0.35">
      <c r="A1128" s="699"/>
      <c r="B1128" s="768"/>
      <c r="C1128" s="768"/>
      <c r="D1128" s="768"/>
      <c r="E1128" s="775"/>
      <c r="F1128" s="778" t="str">
        <f>IF($A1128="","",IF(NOT($A1128=$A1127),IFERROR(IF(INDEX('40-15 SCALE LABEL INFO'!I$2:I$65,MATCH($A1128,'40-15 SCALE LABEL INFO'!$A$2:$A$65,0))="","",INDEX('40-15 SCALE LABEL INFO'!I$2:I$65,MATCH($A1128,'40-15 SCALE LABEL INFO'!$A$2:$A$65,0))),"not found"),IF(F1127="not found","not found",IF(F1127="","","ditto"))))</f>
        <v/>
      </c>
      <c r="G1128" s="779" t="str">
        <f>IF($A1128="","",IF(NOT($A1128=$A1127),IFERROR(IF(INDEX('40-15 SCALE LABEL INFO'!J$2:J$65,MATCH($A1128,'40-15 SCALE LABEL INFO'!$A$2:$A$65,0))="","",INDEX('40-15 SCALE LABEL INFO'!J$2:J$65,MATCH($A1128,'40-15 SCALE LABEL INFO'!$A$2:$A$65,0))),"not found"),IF(G1127="not found","not found",IF(G1127="","","ditto"))))</f>
        <v/>
      </c>
      <c r="H1128" s="772" t="str">
        <f>IF($A1128="","",IF(NOT($A1128=$A1127),IFERROR(IF(INDEX('40-15 SCALE LABEL INFO'!K$2:K$65,MATCH($A1128,'40-15 SCALE LABEL INFO'!$A$2:$A$65,0))="","",INDEX('40-15 SCALE LABEL INFO'!K$2:K$65,MATCH($A1128,'40-15 SCALE LABEL INFO'!$A$2:$A$65,0))),"not found"),IF(H1127="not found","not found",IF(H1127="","","ditto"))))</f>
        <v/>
      </c>
    </row>
    <row r="1129" spans="1:8" x14ac:dyDescent="0.35">
      <c r="A1129" s="699"/>
      <c r="B1129" s="768"/>
      <c r="C1129" s="768"/>
      <c r="D1129" s="768"/>
      <c r="E1129" s="775"/>
      <c r="F1129" s="778" t="str">
        <f>IF($A1129="","",IF(NOT($A1129=$A1128),IFERROR(IF(INDEX('40-15 SCALE LABEL INFO'!I$2:I$65,MATCH($A1129,'40-15 SCALE LABEL INFO'!$A$2:$A$65,0))="","",INDEX('40-15 SCALE LABEL INFO'!I$2:I$65,MATCH($A1129,'40-15 SCALE LABEL INFO'!$A$2:$A$65,0))),"not found"),IF(F1128="not found","not found",IF(F1128="","","ditto"))))</f>
        <v/>
      </c>
      <c r="G1129" s="779" t="str">
        <f>IF($A1129="","",IF(NOT($A1129=$A1128),IFERROR(IF(INDEX('40-15 SCALE LABEL INFO'!J$2:J$65,MATCH($A1129,'40-15 SCALE LABEL INFO'!$A$2:$A$65,0))="","",INDEX('40-15 SCALE LABEL INFO'!J$2:J$65,MATCH($A1129,'40-15 SCALE LABEL INFO'!$A$2:$A$65,0))),"not found"),IF(G1128="not found","not found",IF(G1128="","","ditto"))))</f>
        <v/>
      </c>
      <c r="H1129" s="772" t="str">
        <f>IF($A1129="","",IF(NOT($A1129=$A1128),IFERROR(IF(INDEX('40-15 SCALE LABEL INFO'!K$2:K$65,MATCH($A1129,'40-15 SCALE LABEL INFO'!$A$2:$A$65,0))="","",INDEX('40-15 SCALE LABEL INFO'!K$2:K$65,MATCH($A1129,'40-15 SCALE LABEL INFO'!$A$2:$A$65,0))),"not found"),IF(H1128="not found","not found",IF(H1128="","","ditto"))))</f>
        <v/>
      </c>
    </row>
    <row r="1130" spans="1:8" x14ac:dyDescent="0.35">
      <c r="A1130" s="699"/>
      <c r="B1130" s="768"/>
      <c r="C1130" s="768"/>
      <c r="D1130" s="768"/>
      <c r="E1130" s="775"/>
      <c r="F1130" s="778" t="str">
        <f>IF($A1130="","",IF(NOT($A1130=$A1129),IFERROR(IF(INDEX('40-15 SCALE LABEL INFO'!I$2:I$65,MATCH($A1130,'40-15 SCALE LABEL INFO'!$A$2:$A$65,0))="","",INDEX('40-15 SCALE LABEL INFO'!I$2:I$65,MATCH($A1130,'40-15 SCALE LABEL INFO'!$A$2:$A$65,0))),"not found"),IF(F1129="not found","not found",IF(F1129="","","ditto"))))</f>
        <v/>
      </c>
      <c r="G1130" s="779" t="str">
        <f>IF($A1130="","",IF(NOT($A1130=$A1129),IFERROR(IF(INDEX('40-15 SCALE LABEL INFO'!J$2:J$65,MATCH($A1130,'40-15 SCALE LABEL INFO'!$A$2:$A$65,0))="","",INDEX('40-15 SCALE LABEL INFO'!J$2:J$65,MATCH($A1130,'40-15 SCALE LABEL INFO'!$A$2:$A$65,0))),"not found"),IF(G1129="not found","not found",IF(G1129="","","ditto"))))</f>
        <v/>
      </c>
      <c r="H1130" s="772" t="str">
        <f>IF($A1130="","",IF(NOT($A1130=$A1129),IFERROR(IF(INDEX('40-15 SCALE LABEL INFO'!K$2:K$65,MATCH($A1130,'40-15 SCALE LABEL INFO'!$A$2:$A$65,0))="","",INDEX('40-15 SCALE LABEL INFO'!K$2:K$65,MATCH($A1130,'40-15 SCALE LABEL INFO'!$A$2:$A$65,0))),"not found"),IF(H1129="not found","not found",IF(H1129="","","ditto"))))</f>
        <v/>
      </c>
    </row>
    <row r="1131" spans="1:8" x14ac:dyDescent="0.35">
      <c r="A1131" s="699"/>
      <c r="B1131" s="768"/>
      <c r="C1131" s="768"/>
      <c r="D1131" s="768"/>
      <c r="E1131" s="775"/>
      <c r="F1131" s="778" t="str">
        <f>IF($A1131="","",IF(NOT($A1131=$A1130),IFERROR(IF(INDEX('40-15 SCALE LABEL INFO'!I$2:I$65,MATCH($A1131,'40-15 SCALE LABEL INFO'!$A$2:$A$65,0))="","",INDEX('40-15 SCALE LABEL INFO'!I$2:I$65,MATCH($A1131,'40-15 SCALE LABEL INFO'!$A$2:$A$65,0))),"not found"),IF(F1130="not found","not found",IF(F1130="","","ditto"))))</f>
        <v/>
      </c>
      <c r="G1131" s="779" t="str">
        <f>IF($A1131="","",IF(NOT($A1131=$A1130),IFERROR(IF(INDEX('40-15 SCALE LABEL INFO'!J$2:J$65,MATCH($A1131,'40-15 SCALE LABEL INFO'!$A$2:$A$65,0))="","",INDEX('40-15 SCALE LABEL INFO'!J$2:J$65,MATCH($A1131,'40-15 SCALE LABEL INFO'!$A$2:$A$65,0))),"not found"),IF(G1130="not found","not found",IF(G1130="","","ditto"))))</f>
        <v/>
      </c>
      <c r="H1131" s="772" t="str">
        <f>IF($A1131="","",IF(NOT($A1131=$A1130),IFERROR(IF(INDEX('40-15 SCALE LABEL INFO'!K$2:K$65,MATCH($A1131,'40-15 SCALE LABEL INFO'!$A$2:$A$65,0))="","",INDEX('40-15 SCALE LABEL INFO'!K$2:K$65,MATCH($A1131,'40-15 SCALE LABEL INFO'!$A$2:$A$65,0))),"not found"),IF(H1130="not found","not found",IF(H1130="","","ditto"))))</f>
        <v/>
      </c>
    </row>
    <row r="1132" spans="1:8" x14ac:dyDescent="0.35">
      <c r="A1132" s="699"/>
      <c r="B1132" s="768"/>
      <c r="C1132" s="768"/>
      <c r="D1132" s="768"/>
      <c r="E1132" s="775"/>
      <c r="F1132" s="778" t="str">
        <f>IF($A1132="","",IF(NOT($A1132=$A1131),IFERROR(IF(INDEX('40-15 SCALE LABEL INFO'!I$2:I$65,MATCH($A1132,'40-15 SCALE LABEL INFO'!$A$2:$A$65,0))="","",INDEX('40-15 SCALE LABEL INFO'!I$2:I$65,MATCH($A1132,'40-15 SCALE LABEL INFO'!$A$2:$A$65,0))),"not found"),IF(F1131="not found","not found",IF(F1131="","","ditto"))))</f>
        <v/>
      </c>
      <c r="G1132" s="779" t="str">
        <f>IF($A1132="","",IF(NOT($A1132=$A1131),IFERROR(IF(INDEX('40-15 SCALE LABEL INFO'!J$2:J$65,MATCH($A1132,'40-15 SCALE LABEL INFO'!$A$2:$A$65,0))="","",INDEX('40-15 SCALE LABEL INFO'!J$2:J$65,MATCH($A1132,'40-15 SCALE LABEL INFO'!$A$2:$A$65,0))),"not found"),IF(G1131="not found","not found",IF(G1131="","","ditto"))))</f>
        <v/>
      </c>
      <c r="H1132" s="772" t="str">
        <f>IF($A1132="","",IF(NOT($A1132=$A1131),IFERROR(IF(INDEX('40-15 SCALE LABEL INFO'!K$2:K$65,MATCH($A1132,'40-15 SCALE LABEL INFO'!$A$2:$A$65,0))="","",INDEX('40-15 SCALE LABEL INFO'!K$2:K$65,MATCH($A1132,'40-15 SCALE LABEL INFO'!$A$2:$A$65,0))),"not found"),IF(H1131="not found","not found",IF(H1131="","","ditto"))))</f>
        <v/>
      </c>
    </row>
    <row r="1133" spans="1:8" x14ac:dyDescent="0.35">
      <c r="A1133" s="699"/>
      <c r="B1133" s="768"/>
      <c r="C1133" s="768"/>
      <c r="D1133" s="768"/>
      <c r="E1133" s="775"/>
      <c r="F1133" s="778" t="str">
        <f>IF($A1133="","",IF(NOT($A1133=$A1132),IFERROR(IF(INDEX('40-15 SCALE LABEL INFO'!I$2:I$65,MATCH($A1133,'40-15 SCALE LABEL INFO'!$A$2:$A$65,0))="","",INDEX('40-15 SCALE LABEL INFO'!I$2:I$65,MATCH($A1133,'40-15 SCALE LABEL INFO'!$A$2:$A$65,0))),"not found"),IF(F1132="not found","not found",IF(F1132="","","ditto"))))</f>
        <v/>
      </c>
      <c r="G1133" s="779" t="str">
        <f>IF($A1133="","",IF(NOT($A1133=$A1132),IFERROR(IF(INDEX('40-15 SCALE LABEL INFO'!J$2:J$65,MATCH($A1133,'40-15 SCALE LABEL INFO'!$A$2:$A$65,0))="","",INDEX('40-15 SCALE LABEL INFO'!J$2:J$65,MATCH($A1133,'40-15 SCALE LABEL INFO'!$A$2:$A$65,0))),"not found"),IF(G1132="not found","not found",IF(G1132="","","ditto"))))</f>
        <v/>
      </c>
      <c r="H1133" s="772" t="str">
        <f>IF($A1133="","",IF(NOT($A1133=$A1132),IFERROR(IF(INDEX('40-15 SCALE LABEL INFO'!K$2:K$65,MATCH($A1133,'40-15 SCALE LABEL INFO'!$A$2:$A$65,0))="","",INDEX('40-15 SCALE LABEL INFO'!K$2:K$65,MATCH($A1133,'40-15 SCALE LABEL INFO'!$A$2:$A$65,0))),"not found"),IF(H1132="not found","not found",IF(H1132="","","ditto"))))</f>
        <v/>
      </c>
    </row>
    <row r="1134" spans="1:8" x14ac:dyDescent="0.35">
      <c r="A1134" s="699"/>
      <c r="B1134" s="768"/>
      <c r="C1134" s="768"/>
      <c r="D1134" s="768"/>
      <c r="E1134" s="775"/>
      <c r="F1134" s="778" t="str">
        <f>IF($A1134="","",IF(NOT($A1134=$A1133),IFERROR(IF(INDEX('40-15 SCALE LABEL INFO'!I$2:I$65,MATCH($A1134,'40-15 SCALE LABEL INFO'!$A$2:$A$65,0))="","",INDEX('40-15 SCALE LABEL INFO'!I$2:I$65,MATCH($A1134,'40-15 SCALE LABEL INFO'!$A$2:$A$65,0))),"not found"),IF(F1133="not found","not found",IF(F1133="","","ditto"))))</f>
        <v/>
      </c>
      <c r="G1134" s="779" t="str">
        <f>IF($A1134="","",IF(NOT($A1134=$A1133),IFERROR(IF(INDEX('40-15 SCALE LABEL INFO'!J$2:J$65,MATCH($A1134,'40-15 SCALE LABEL INFO'!$A$2:$A$65,0))="","",INDEX('40-15 SCALE LABEL INFO'!J$2:J$65,MATCH($A1134,'40-15 SCALE LABEL INFO'!$A$2:$A$65,0))),"not found"),IF(G1133="not found","not found",IF(G1133="","","ditto"))))</f>
        <v/>
      </c>
      <c r="H1134" s="772" t="str">
        <f>IF($A1134="","",IF(NOT($A1134=$A1133),IFERROR(IF(INDEX('40-15 SCALE LABEL INFO'!K$2:K$65,MATCH($A1134,'40-15 SCALE LABEL INFO'!$A$2:$A$65,0))="","",INDEX('40-15 SCALE LABEL INFO'!K$2:K$65,MATCH($A1134,'40-15 SCALE LABEL INFO'!$A$2:$A$65,0))),"not found"),IF(H1133="not found","not found",IF(H1133="","","ditto"))))</f>
        <v/>
      </c>
    </row>
    <row r="1135" spans="1:8" x14ac:dyDescent="0.35">
      <c r="A1135" s="699"/>
      <c r="B1135" s="768"/>
      <c r="C1135" s="768"/>
      <c r="D1135" s="768"/>
      <c r="E1135" s="775"/>
      <c r="F1135" s="778" t="str">
        <f>IF($A1135="","",IF(NOT($A1135=$A1134),IFERROR(IF(INDEX('40-15 SCALE LABEL INFO'!I$2:I$65,MATCH($A1135,'40-15 SCALE LABEL INFO'!$A$2:$A$65,0))="","",INDEX('40-15 SCALE LABEL INFO'!I$2:I$65,MATCH($A1135,'40-15 SCALE LABEL INFO'!$A$2:$A$65,0))),"not found"),IF(F1134="not found","not found",IF(F1134="","","ditto"))))</f>
        <v/>
      </c>
      <c r="G1135" s="779" t="str">
        <f>IF($A1135="","",IF(NOT($A1135=$A1134),IFERROR(IF(INDEX('40-15 SCALE LABEL INFO'!J$2:J$65,MATCH($A1135,'40-15 SCALE LABEL INFO'!$A$2:$A$65,0))="","",INDEX('40-15 SCALE LABEL INFO'!J$2:J$65,MATCH($A1135,'40-15 SCALE LABEL INFO'!$A$2:$A$65,0))),"not found"),IF(G1134="not found","not found",IF(G1134="","","ditto"))))</f>
        <v/>
      </c>
      <c r="H1135" s="772" t="str">
        <f>IF($A1135="","",IF(NOT($A1135=$A1134),IFERROR(IF(INDEX('40-15 SCALE LABEL INFO'!K$2:K$65,MATCH($A1135,'40-15 SCALE LABEL INFO'!$A$2:$A$65,0))="","",INDEX('40-15 SCALE LABEL INFO'!K$2:K$65,MATCH($A1135,'40-15 SCALE LABEL INFO'!$A$2:$A$65,0))),"not found"),IF(H1134="not found","not found",IF(H1134="","","ditto"))))</f>
        <v/>
      </c>
    </row>
    <row r="1136" spans="1:8" x14ac:dyDescent="0.35">
      <c r="A1136" s="699"/>
      <c r="B1136" s="768"/>
      <c r="C1136" s="768"/>
      <c r="D1136" s="768"/>
      <c r="E1136" s="775"/>
      <c r="F1136" s="778" t="str">
        <f>IF($A1136="","",IF(NOT($A1136=$A1135),IFERROR(IF(INDEX('40-15 SCALE LABEL INFO'!I$2:I$65,MATCH($A1136,'40-15 SCALE LABEL INFO'!$A$2:$A$65,0))="","",INDEX('40-15 SCALE LABEL INFO'!I$2:I$65,MATCH($A1136,'40-15 SCALE LABEL INFO'!$A$2:$A$65,0))),"not found"),IF(F1135="not found","not found",IF(F1135="","","ditto"))))</f>
        <v/>
      </c>
      <c r="G1136" s="779" t="str">
        <f>IF($A1136="","",IF(NOT($A1136=$A1135),IFERROR(IF(INDEX('40-15 SCALE LABEL INFO'!J$2:J$65,MATCH($A1136,'40-15 SCALE LABEL INFO'!$A$2:$A$65,0))="","",INDEX('40-15 SCALE LABEL INFO'!J$2:J$65,MATCH($A1136,'40-15 SCALE LABEL INFO'!$A$2:$A$65,0))),"not found"),IF(G1135="not found","not found",IF(G1135="","","ditto"))))</f>
        <v/>
      </c>
      <c r="H1136" s="772" t="str">
        <f>IF($A1136="","",IF(NOT($A1136=$A1135),IFERROR(IF(INDEX('40-15 SCALE LABEL INFO'!K$2:K$65,MATCH($A1136,'40-15 SCALE LABEL INFO'!$A$2:$A$65,0))="","",INDEX('40-15 SCALE LABEL INFO'!K$2:K$65,MATCH($A1136,'40-15 SCALE LABEL INFO'!$A$2:$A$65,0))),"not found"),IF(H1135="not found","not found",IF(H1135="","","ditto"))))</f>
        <v/>
      </c>
    </row>
    <row r="1137" spans="1:8" x14ac:dyDescent="0.35">
      <c r="A1137" s="699"/>
      <c r="B1137" s="768"/>
      <c r="C1137" s="768"/>
      <c r="D1137" s="768"/>
      <c r="E1137" s="775"/>
      <c r="F1137" s="778" t="str">
        <f>IF($A1137="","",IF(NOT($A1137=$A1136),IFERROR(IF(INDEX('40-15 SCALE LABEL INFO'!I$2:I$65,MATCH($A1137,'40-15 SCALE LABEL INFO'!$A$2:$A$65,0))="","",INDEX('40-15 SCALE LABEL INFO'!I$2:I$65,MATCH($A1137,'40-15 SCALE LABEL INFO'!$A$2:$A$65,0))),"not found"),IF(F1136="not found","not found",IF(F1136="","","ditto"))))</f>
        <v/>
      </c>
      <c r="G1137" s="779" t="str">
        <f>IF($A1137="","",IF(NOT($A1137=$A1136),IFERROR(IF(INDEX('40-15 SCALE LABEL INFO'!J$2:J$65,MATCH($A1137,'40-15 SCALE LABEL INFO'!$A$2:$A$65,0))="","",INDEX('40-15 SCALE LABEL INFO'!J$2:J$65,MATCH($A1137,'40-15 SCALE LABEL INFO'!$A$2:$A$65,0))),"not found"),IF(G1136="not found","not found",IF(G1136="","","ditto"))))</f>
        <v/>
      </c>
      <c r="H1137" s="772" t="str">
        <f>IF($A1137="","",IF(NOT($A1137=$A1136),IFERROR(IF(INDEX('40-15 SCALE LABEL INFO'!K$2:K$65,MATCH($A1137,'40-15 SCALE LABEL INFO'!$A$2:$A$65,0))="","",INDEX('40-15 SCALE LABEL INFO'!K$2:K$65,MATCH($A1137,'40-15 SCALE LABEL INFO'!$A$2:$A$65,0))),"not found"),IF(H1136="not found","not found",IF(H1136="","","ditto"))))</f>
        <v/>
      </c>
    </row>
    <row r="1138" spans="1:8" x14ac:dyDescent="0.35">
      <c r="A1138" s="699"/>
      <c r="B1138" s="768"/>
      <c r="C1138" s="768"/>
      <c r="D1138" s="768"/>
      <c r="E1138" s="775"/>
      <c r="F1138" s="778" t="str">
        <f>IF($A1138="","",IF(NOT($A1138=$A1137),IFERROR(IF(INDEX('40-15 SCALE LABEL INFO'!I$2:I$65,MATCH($A1138,'40-15 SCALE LABEL INFO'!$A$2:$A$65,0))="","",INDEX('40-15 SCALE LABEL INFO'!I$2:I$65,MATCH($A1138,'40-15 SCALE LABEL INFO'!$A$2:$A$65,0))),"not found"),IF(F1137="not found","not found",IF(F1137="","","ditto"))))</f>
        <v/>
      </c>
      <c r="G1138" s="779" t="str">
        <f>IF($A1138="","",IF(NOT($A1138=$A1137),IFERROR(IF(INDEX('40-15 SCALE LABEL INFO'!J$2:J$65,MATCH($A1138,'40-15 SCALE LABEL INFO'!$A$2:$A$65,0))="","",INDEX('40-15 SCALE LABEL INFO'!J$2:J$65,MATCH($A1138,'40-15 SCALE LABEL INFO'!$A$2:$A$65,0))),"not found"),IF(G1137="not found","not found",IF(G1137="","","ditto"))))</f>
        <v/>
      </c>
      <c r="H1138" s="772" t="str">
        <f>IF($A1138="","",IF(NOT($A1138=$A1137),IFERROR(IF(INDEX('40-15 SCALE LABEL INFO'!K$2:K$65,MATCH($A1138,'40-15 SCALE LABEL INFO'!$A$2:$A$65,0))="","",INDEX('40-15 SCALE LABEL INFO'!K$2:K$65,MATCH($A1138,'40-15 SCALE LABEL INFO'!$A$2:$A$65,0))),"not found"),IF(H1137="not found","not found",IF(H1137="","","ditto"))))</f>
        <v/>
      </c>
    </row>
    <row r="1139" spans="1:8" x14ac:dyDescent="0.35">
      <c r="A1139" s="699"/>
      <c r="B1139" s="768"/>
      <c r="C1139" s="768"/>
      <c r="D1139" s="768"/>
      <c r="E1139" s="775"/>
      <c r="F1139" s="778" t="str">
        <f>IF($A1139="","",IF(NOT($A1139=$A1138),IFERROR(IF(INDEX('40-15 SCALE LABEL INFO'!I$2:I$65,MATCH($A1139,'40-15 SCALE LABEL INFO'!$A$2:$A$65,0))="","",INDEX('40-15 SCALE LABEL INFO'!I$2:I$65,MATCH($A1139,'40-15 SCALE LABEL INFO'!$A$2:$A$65,0))),"not found"),IF(F1138="not found","not found",IF(F1138="","","ditto"))))</f>
        <v/>
      </c>
      <c r="G1139" s="779" t="str">
        <f>IF($A1139="","",IF(NOT($A1139=$A1138),IFERROR(IF(INDEX('40-15 SCALE LABEL INFO'!J$2:J$65,MATCH($A1139,'40-15 SCALE LABEL INFO'!$A$2:$A$65,0))="","",INDEX('40-15 SCALE LABEL INFO'!J$2:J$65,MATCH($A1139,'40-15 SCALE LABEL INFO'!$A$2:$A$65,0))),"not found"),IF(G1138="not found","not found",IF(G1138="","","ditto"))))</f>
        <v/>
      </c>
      <c r="H1139" s="772" t="str">
        <f>IF($A1139="","",IF(NOT($A1139=$A1138),IFERROR(IF(INDEX('40-15 SCALE LABEL INFO'!K$2:K$65,MATCH($A1139,'40-15 SCALE LABEL INFO'!$A$2:$A$65,0))="","",INDEX('40-15 SCALE LABEL INFO'!K$2:K$65,MATCH($A1139,'40-15 SCALE LABEL INFO'!$A$2:$A$65,0))),"not found"),IF(H1138="not found","not found",IF(H1138="","","ditto"))))</f>
        <v/>
      </c>
    </row>
    <row r="1140" spans="1:8" x14ac:dyDescent="0.35">
      <c r="A1140" s="699"/>
      <c r="B1140" s="768"/>
      <c r="C1140" s="768"/>
      <c r="D1140" s="768"/>
      <c r="E1140" s="775"/>
      <c r="F1140" s="778" t="str">
        <f>IF($A1140="","",IF(NOT($A1140=$A1139),IFERROR(IF(INDEX('40-15 SCALE LABEL INFO'!I$2:I$65,MATCH($A1140,'40-15 SCALE LABEL INFO'!$A$2:$A$65,0))="","",INDEX('40-15 SCALE LABEL INFO'!I$2:I$65,MATCH($A1140,'40-15 SCALE LABEL INFO'!$A$2:$A$65,0))),"not found"),IF(F1139="not found","not found",IF(F1139="","","ditto"))))</f>
        <v/>
      </c>
      <c r="G1140" s="779" t="str">
        <f>IF($A1140="","",IF(NOT($A1140=$A1139),IFERROR(IF(INDEX('40-15 SCALE LABEL INFO'!J$2:J$65,MATCH($A1140,'40-15 SCALE LABEL INFO'!$A$2:$A$65,0))="","",INDEX('40-15 SCALE LABEL INFO'!J$2:J$65,MATCH($A1140,'40-15 SCALE LABEL INFO'!$A$2:$A$65,0))),"not found"),IF(G1139="not found","not found",IF(G1139="","","ditto"))))</f>
        <v/>
      </c>
      <c r="H1140" s="772" t="str">
        <f>IF($A1140="","",IF(NOT($A1140=$A1139),IFERROR(IF(INDEX('40-15 SCALE LABEL INFO'!K$2:K$65,MATCH($A1140,'40-15 SCALE LABEL INFO'!$A$2:$A$65,0))="","",INDEX('40-15 SCALE LABEL INFO'!K$2:K$65,MATCH($A1140,'40-15 SCALE LABEL INFO'!$A$2:$A$65,0))),"not found"),IF(H1139="not found","not found",IF(H1139="","","ditto"))))</f>
        <v/>
      </c>
    </row>
    <row r="1141" spans="1:8" x14ac:dyDescent="0.35">
      <c r="A1141" s="699"/>
      <c r="B1141" s="768"/>
      <c r="C1141" s="768"/>
      <c r="D1141" s="768"/>
      <c r="E1141" s="775"/>
      <c r="F1141" s="778" t="str">
        <f>IF($A1141="","",IF(NOT($A1141=$A1140),IFERROR(IF(INDEX('40-15 SCALE LABEL INFO'!I$2:I$65,MATCH($A1141,'40-15 SCALE LABEL INFO'!$A$2:$A$65,0))="","",INDEX('40-15 SCALE LABEL INFO'!I$2:I$65,MATCH($A1141,'40-15 SCALE LABEL INFO'!$A$2:$A$65,0))),"not found"),IF(F1140="not found","not found",IF(F1140="","","ditto"))))</f>
        <v/>
      </c>
      <c r="G1141" s="779" t="str">
        <f>IF($A1141="","",IF(NOT($A1141=$A1140),IFERROR(IF(INDEX('40-15 SCALE LABEL INFO'!J$2:J$65,MATCH($A1141,'40-15 SCALE LABEL INFO'!$A$2:$A$65,0))="","",INDEX('40-15 SCALE LABEL INFO'!J$2:J$65,MATCH($A1141,'40-15 SCALE LABEL INFO'!$A$2:$A$65,0))),"not found"),IF(G1140="not found","not found",IF(G1140="","","ditto"))))</f>
        <v/>
      </c>
      <c r="H1141" s="772" t="str">
        <f>IF($A1141="","",IF(NOT($A1141=$A1140),IFERROR(IF(INDEX('40-15 SCALE LABEL INFO'!K$2:K$65,MATCH($A1141,'40-15 SCALE LABEL INFO'!$A$2:$A$65,0))="","",INDEX('40-15 SCALE LABEL INFO'!K$2:K$65,MATCH($A1141,'40-15 SCALE LABEL INFO'!$A$2:$A$65,0))),"not found"),IF(H1140="not found","not found",IF(H1140="","","ditto"))))</f>
        <v/>
      </c>
    </row>
    <row r="1142" spans="1:8" x14ac:dyDescent="0.35">
      <c r="A1142" s="699"/>
      <c r="B1142" s="768"/>
      <c r="C1142" s="768"/>
      <c r="D1142" s="768"/>
      <c r="E1142" s="775"/>
      <c r="F1142" s="778" t="str">
        <f>IF($A1142="","",IF(NOT($A1142=$A1141),IFERROR(IF(INDEX('40-15 SCALE LABEL INFO'!I$2:I$65,MATCH($A1142,'40-15 SCALE LABEL INFO'!$A$2:$A$65,0))="","",INDEX('40-15 SCALE LABEL INFO'!I$2:I$65,MATCH($A1142,'40-15 SCALE LABEL INFO'!$A$2:$A$65,0))),"not found"),IF(F1141="not found","not found",IF(F1141="","","ditto"))))</f>
        <v/>
      </c>
      <c r="G1142" s="779" t="str">
        <f>IF($A1142="","",IF(NOT($A1142=$A1141),IFERROR(IF(INDEX('40-15 SCALE LABEL INFO'!J$2:J$65,MATCH($A1142,'40-15 SCALE LABEL INFO'!$A$2:$A$65,0))="","",INDEX('40-15 SCALE LABEL INFO'!J$2:J$65,MATCH($A1142,'40-15 SCALE LABEL INFO'!$A$2:$A$65,0))),"not found"),IF(G1141="not found","not found",IF(G1141="","","ditto"))))</f>
        <v/>
      </c>
      <c r="H1142" s="772" t="str">
        <f>IF($A1142="","",IF(NOT($A1142=$A1141),IFERROR(IF(INDEX('40-15 SCALE LABEL INFO'!K$2:K$65,MATCH($A1142,'40-15 SCALE LABEL INFO'!$A$2:$A$65,0))="","",INDEX('40-15 SCALE LABEL INFO'!K$2:K$65,MATCH($A1142,'40-15 SCALE LABEL INFO'!$A$2:$A$65,0))),"not found"),IF(H1141="not found","not found",IF(H1141="","","ditto"))))</f>
        <v/>
      </c>
    </row>
    <row r="1143" spans="1:8" x14ac:dyDescent="0.35">
      <c r="A1143" s="699"/>
      <c r="B1143" s="768"/>
      <c r="C1143" s="768"/>
      <c r="D1143" s="768"/>
      <c r="E1143" s="775"/>
      <c r="F1143" s="778" t="str">
        <f>IF($A1143="","",IF(NOT($A1143=$A1142),IFERROR(IF(INDEX('40-15 SCALE LABEL INFO'!I$2:I$65,MATCH($A1143,'40-15 SCALE LABEL INFO'!$A$2:$A$65,0))="","",INDEX('40-15 SCALE LABEL INFO'!I$2:I$65,MATCH($A1143,'40-15 SCALE LABEL INFO'!$A$2:$A$65,0))),"not found"),IF(F1142="not found","not found",IF(F1142="","","ditto"))))</f>
        <v/>
      </c>
      <c r="G1143" s="779" t="str">
        <f>IF($A1143="","",IF(NOT($A1143=$A1142),IFERROR(IF(INDEX('40-15 SCALE LABEL INFO'!J$2:J$65,MATCH($A1143,'40-15 SCALE LABEL INFO'!$A$2:$A$65,0))="","",INDEX('40-15 SCALE LABEL INFO'!J$2:J$65,MATCH($A1143,'40-15 SCALE LABEL INFO'!$A$2:$A$65,0))),"not found"),IF(G1142="not found","not found",IF(G1142="","","ditto"))))</f>
        <v/>
      </c>
      <c r="H1143" s="772" t="str">
        <f>IF($A1143="","",IF(NOT($A1143=$A1142),IFERROR(IF(INDEX('40-15 SCALE LABEL INFO'!K$2:K$65,MATCH($A1143,'40-15 SCALE LABEL INFO'!$A$2:$A$65,0))="","",INDEX('40-15 SCALE LABEL INFO'!K$2:K$65,MATCH($A1143,'40-15 SCALE LABEL INFO'!$A$2:$A$65,0))),"not found"),IF(H1142="not found","not found",IF(H1142="","","ditto"))))</f>
        <v/>
      </c>
    </row>
    <row r="1144" spans="1:8" x14ac:dyDescent="0.35">
      <c r="A1144" s="699"/>
      <c r="B1144" s="768"/>
      <c r="C1144" s="768"/>
      <c r="D1144" s="768"/>
      <c r="E1144" s="775"/>
      <c r="F1144" s="778" t="str">
        <f>IF($A1144="","",IF(NOT($A1144=$A1143),IFERROR(IF(INDEX('40-15 SCALE LABEL INFO'!I$2:I$65,MATCH($A1144,'40-15 SCALE LABEL INFO'!$A$2:$A$65,0))="","",INDEX('40-15 SCALE LABEL INFO'!I$2:I$65,MATCH($A1144,'40-15 SCALE LABEL INFO'!$A$2:$A$65,0))),"not found"),IF(F1143="not found","not found",IF(F1143="","","ditto"))))</f>
        <v/>
      </c>
      <c r="G1144" s="779" t="str">
        <f>IF($A1144="","",IF(NOT($A1144=$A1143),IFERROR(IF(INDEX('40-15 SCALE LABEL INFO'!J$2:J$65,MATCH($A1144,'40-15 SCALE LABEL INFO'!$A$2:$A$65,0))="","",INDEX('40-15 SCALE LABEL INFO'!J$2:J$65,MATCH($A1144,'40-15 SCALE LABEL INFO'!$A$2:$A$65,0))),"not found"),IF(G1143="not found","not found",IF(G1143="","","ditto"))))</f>
        <v/>
      </c>
      <c r="H1144" s="772" t="str">
        <f>IF($A1144="","",IF(NOT($A1144=$A1143),IFERROR(IF(INDEX('40-15 SCALE LABEL INFO'!K$2:K$65,MATCH($A1144,'40-15 SCALE LABEL INFO'!$A$2:$A$65,0))="","",INDEX('40-15 SCALE LABEL INFO'!K$2:K$65,MATCH($A1144,'40-15 SCALE LABEL INFO'!$A$2:$A$65,0))),"not found"),IF(H1143="not found","not found",IF(H1143="","","ditto"))))</f>
        <v/>
      </c>
    </row>
    <row r="1145" spans="1:8" x14ac:dyDescent="0.35">
      <c r="A1145" s="699"/>
      <c r="B1145" s="768"/>
      <c r="C1145" s="768"/>
      <c r="D1145" s="768"/>
      <c r="E1145" s="775"/>
      <c r="F1145" s="778" t="str">
        <f>IF($A1145="","",IF(NOT($A1145=$A1144),IFERROR(IF(INDEX('40-15 SCALE LABEL INFO'!I$2:I$65,MATCH($A1145,'40-15 SCALE LABEL INFO'!$A$2:$A$65,0))="","",INDEX('40-15 SCALE LABEL INFO'!I$2:I$65,MATCH($A1145,'40-15 SCALE LABEL INFO'!$A$2:$A$65,0))),"not found"),IF(F1144="not found","not found",IF(F1144="","","ditto"))))</f>
        <v/>
      </c>
      <c r="G1145" s="779" t="str">
        <f>IF($A1145="","",IF(NOT($A1145=$A1144),IFERROR(IF(INDEX('40-15 SCALE LABEL INFO'!J$2:J$65,MATCH($A1145,'40-15 SCALE LABEL INFO'!$A$2:$A$65,0))="","",INDEX('40-15 SCALE LABEL INFO'!J$2:J$65,MATCH($A1145,'40-15 SCALE LABEL INFO'!$A$2:$A$65,0))),"not found"),IF(G1144="not found","not found",IF(G1144="","","ditto"))))</f>
        <v/>
      </c>
      <c r="H1145" s="772" t="str">
        <f>IF($A1145="","",IF(NOT($A1145=$A1144),IFERROR(IF(INDEX('40-15 SCALE LABEL INFO'!K$2:K$65,MATCH($A1145,'40-15 SCALE LABEL INFO'!$A$2:$A$65,0))="","",INDEX('40-15 SCALE LABEL INFO'!K$2:K$65,MATCH($A1145,'40-15 SCALE LABEL INFO'!$A$2:$A$65,0))),"not found"),IF(H1144="not found","not found",IF(H1144="","","ditto"))))</f>
        <v/>
      </c>
    </row>
    <row r="1146" spans="1:8" x14ac:dyDescent="0.35">
      <c r="A1146" s="699"/>
      <c r="B1146" s="768"/>
      <c r="C1146" s="768"/>
      <c r="D1146" s="768"/>
      <c r="E1146" s="775"/>
      <c r="F1146" s="778" t="str">
        <f>IF($A1146="","",IF(NOT($A1146=$A1145),IFERROR(IF(INDEX('40-15 SCALE LABEL INFO'!I$2:I$65,MATCH($A1146,'40-15 SCALE LABEL INFO'!$A$2:$A$65,0))="","",INDEX('40-15 SCALE LABEL INFO'!I$2:I$65,MATCH($A1146,'40-15 SCALE LABEL INFO'!$A$2:$A$65,0))),"not found"),IF(F1145="not found","not found",IF(F1145="","","ditto"))))</f>
        <v/>
      </c>
      <c r="G1146" s="779" t="str">
        <f>IF($A1146="","",IF(NOT($A1146=$A1145),IFERROR(IF(INDEX('40-15 SCALE LABEL INFO'!J$2:J$65,MATCH($A1146,'40-15 SCALE LABEL INFO'!$A$2:$A$65,0))="","",INDEX('40-15 SCALE LABEL INFO'!J$2:J$65,MATCH($A1146,'40-15 SCALE LABEL INFO'!$A$2:$A$65,0))),"not found"),IF(G1145="not found","not found",IF(G1145="","","ditto"))))</f>
        <v/>
      </c>
      <c r="H1146" s="772" t="str">
        <f>IF($A1146="","",IF(NOT($A1146=$A1145),IFERROR(IF(INDEX('40-15 SCALE LABEL INFO'!K$2:K$65,MATCH($A1146,'40-15 SCALE LABEL INFO'!$A$2:$A$65,0))="","",INDEX('40-15 SCALE LABEL INFO'!K$2:K$65,MATCH($A1146,'40-15 SCALE LABEL INFO'!$A$2:$A$65,0))),"not found"),IF(H1145="not found","not found",IF(H1145="","","ditto"))))</f>
        <v/>
      </c>
    </row>
    <row r="1147" spans="1:8" x14ac:dyDescent="0.35">
      <c r="A1147" s="699"/>
      <c r="B1147" s="768"/>
      <c r="C1147" s="768"/>
      <c r="D1147" s="768"/>
      <c r="E1147" s="775"/>
      <c r="F1147" s="778" t="str">
        <f>IF($A1147="","",IF(NOT($A1147=$A1146),IFERROR(IF(INDEX('40-15 SCALE LABEL INFO'!I$2:I$65,MATCH($A1147,'40-15 SCALE LABEL INFO'!$A$2:$A$65,0))="","",INDEX('40-15 SCALE LABEL INFO'!I$2:I$65,MATCH($A1147,'40-15 SCALE LABEL INFO'!$A$2:$A$65,0))),"not found"),IF(F1146="not found","not found",IF(F1146="","","ditto"))))</f>
        <v/>
      </c>
      <c r="G1147" s="779" t="str">
        <f>IF($A1147="","",IF(NOT($A1147=$A1146),IFERROR(IF(INDEX('40-15 SCALE LABEL INFO'!J$2:J$65,MATCH($A1147,'40-15 SCALE LABEL INFO'!$A$2:$A$65,0))="","",INDEX('40-15 SCALE LABEL INFO'!J$2:J$65,MATCH($A1147,'40-15 SCALE LABEL INFO'!$A$2:$A$65,0))),"not found"),IF(G1146="not found","not found",IF(G1146="","","ditto"))))</f>
        <v/>
      </c>
      <c r="H1147" s="772" t="str">
        <f>IF($A1147="","",IF(NOT($A1147=$A1146),IFERROR(IF(INDEX('40-15 SCALE LABEL INFO'!K$2:K$65,MATCH($A1147,'40-15 SCALE LABEL INFO'!$A$2:$A$65,0))="","",INDEX('40-15 SCALE LABEL INFO'!K$2:K$65,MATCH($A1147,'40-15 SCALE LABEL INFO'!$A$2:$A$65,0))),"not found"),IF(H1146="not found","not found",IF(H1146="","","ditto"))))</f>
        <v/>
      </c>
    </row>
    <row r="1148" spans="1:8" x14ac:dyDescent="0.35">
      <c r="A1148" s="699"/>
      <c r="B1148" s="768"/>
      <c r="C1148" s="768"/>
      <c r="D1148" s="768"/>
      <c r="E1148" s="775"/>
      <c r="F1148" s="778" t="str">
        <f>IF($A1148="","",IF(NOT($A1148=$A1147),IFERROR(IF(INDEX('40-15 SCALE LABEL INFO'!I$2:I$65,MATCH($A1148,'40-15 SCALE LABEL INFO'!$A$2:$A$65,0))="","",INDEX('40-15 SCALE LABEL INFO'!I$2:I$65,MATCH($A1148,'40-15 SCALE LABEL INFO'!$A$2:$A$65,0))),"not found"),IF(F1147="not found","not found",IF(F1147="","","ditto"))))</f>
        <v/>
      </c>
      <c r="G1148" s="779" t="str">
        <f>IF($A1148="","",IF(NOT($A1148=$A1147),IFERROR(IF(INDEX('40-15 SCALE LABEL INFO'!J$2:J$65,MATCH($A1148,'40-15 SCALE LABEL INFO'!$A$2:$A$65,0))="","",INDEX('40-15 SCALE LABEL INFO'!J$2:J$65,MATCH($A1148,'40-15 SCALE LABEL INFO'!$A$2:$A$65,0))),"not found"),IF(G1147="not found","not found",IF(G1147="","","ditto"))))</f>
        <v/>
      </c>
      <c r="H1148" s="772" t="str">
        <f>IF($A1148="","",IF(NOT($A1148=$A1147),IFERROR(IF(INDEX('40-15 SCALE LABEL INFO'!K$2:K$65,MATCH($A1148,'40-15 SCALE LABEL INFO'!$A$2:$A$65,0))="","",INDEX('40-15 SCALE LABEL INFO'!K$2:K$65,MATCH($A1148,'40-15 SCALE LABEL INFO'!$A$2:$A$65,0))),"not found"),IF(H1147="not found","not found",IF(H1147="","","ditto"))))</f>
        <v/>
      </c>
    </row>
    <row r="1149" spans="1:8" x14ac:dyDescent="0.35">
      <c r="A1149" s="699"/>
      <c r="B1149" s="768"/>
      <c r="C1149" s="768"/>
      <c r="D1149" s="768"/>
      <c r="E1149" s="775"/>
      <c r="F1149" s="778" t="str">
        <f>IF($A1149="","",IF(NOT($A1149=$A1148),IFERROR(IF(INDEX('40-15 SCALE LABEL INFO'!I$2:I$65,MATCH($A1149,'40-15 SCALE LABEL INFO'!$A$2:$A$65,0))="","",INDEX('40-15 SCALE LABEL INFO'!I$2:I$65,MATCH($A1149,'40-15 SCALE LABEL INFO'!$A$2:$A$65,0))),"not found"),IF(F1148="not found","not found",IF(F1148="","","ditto"))))</f>
        <v/>
      </c>
      <c r="G1149" s="779" t="str">
        <f>IF($A1149="","",IF(NOT($A1149=$A1148),IFERROR(IF(INDEX('40-15 SCALE LABEL INFO'!J$2:J$65,MATCH($A1149,'40-15 SCALE LABEL INFO'!$A$2:$A$65,0))="","",INDEX('40-15 SCALE LABEL INFO'!J$2:J$65,MATCH($A1149,'40-15 SCALE LABEL INFO'!$A$2:$A$65,0))),"not found"),IF(G1148="not found","not found",IF(G1148="","","ditto"))))</f>
        <v/>
      </c>
      <c r="H1149" s="772" t="str">
        <f>IF($A1149="","",IF(NOT($A1149=$A1148),IFERROR(IF(INDEX('40-15 SCALE LABEL INFO'!K$2:K$65,MATCH($A1149,'40-15 SCALE LABEL INFO'!$A$2:$A$65,0))="","",INDEX('40-15 SCALE LABEL INFO'!K$2:K$65,MATCH($A1149,'40-15 SCALE LABEL INFO'!$A$2:$A$65,0))),"not found"),IF(H1148="not found","not found",IF(H1148="","","ditto"))))</f>
        <v/>
      </c>
    </row>
    <row r="1150" spans="1:8" x14ac:dyDescent="0.35">
      <c r="A1150" s="699"/>
      <c r="B1150" s="768"/>
      <c r="C1150" s="768"/>
      <c r="D1150" s="768"/>
      <c r="E1150" s="775"/>
      <c r="F1150" s="778" t="str">
        <f>IF($A1150="","",IF(NOT($A1150=$A1149),IFERROR(IF(INDEX('40-15 SCALE LABEL INFO'!I$2:I$65,MATCH($A1150,'40-15 SCALE LABEL INFO'!$A$2:$A$65,0))="","",INDEX('40-15 SCALE LABEL INFO'!I$2:I$65,MATCH($A1150,'40-15 SCALE LABEL INFO'!$A$2:$A$65,0))),"not found"),IF(F1149="not found","not found",IF(F1149="","","ditto"))))</f>
        <v/>
      </c>
      <c r="G1150" s="779" t="str">
        <f>IF($A1150="","",IF(NOT($A1150=$A1149),IFERROR(IF(INDEX('40-15 SCALE LABEL INFO'!J$2:J$65,MATCH($A1150,'40-15 SCALE LABEL INFO'!$A$2:$A$65,0))="","",INDEX('40-15 SCALE LABEL INFO'!J$2:J$65,MATCH($A1150,'40-15 SCALE LABEL INFO'!$A$2:$A$65,0))),"not found"),IF(G1149="not found","not found",IF(G1149="","","ditto"))))</f>
        <v/>
      </c>
      <c r="H1150" s="772" t="str">
        <f>IF($A1150="","",IF(NOT($A1150=$A1149),IFERROR(IF(INDEX('40-15 SCALE LABEL INFO'!K$2:K$65,MATCH($A1150,'40-15 SCALE LABEL INFO'!$A$2:$A$65,0))="","",INDEX('40-15 SCALE LABEL INFO'!K$2:K$65,MATCH($A1150,'40-15 SCALE LABEL INFO'!$A$2:$A$65,0))),"not found"),IF(H1149="not found","not found",IF(H1149="","","ditto"))))</f>
        <v/>
      </c>
    </row>
    <row r="1151" spans="1:8" x14ac:dyDescent="0.35">
      <c r="A1151" s="699"/>
      <c r="B1151" s="768"/>
      <c r="C1151" s="768"/>
      <c r="D1151" s="768"/>
      <c r="E1151" s="775"/>
      <c r="F1151" s="778" t="str">
        <f>IF($A1151="","",IF(NOT($A1151=$A1150),IFERROR(IF(INDEX('40-15 SCALE LABEL INFO'!I$2:I$65,MATCH($A1151,'40-15 SCALE LABEL INFO'!$A$2:$A$65,0))="","",INDEX('40-15 SCALE LABEL INFO'!I$2:I$65,MATCH($A1151,'40-15 SCALE LABEL INFO'!$A$2:$A$65,0))),"not found"),IF(F1150="not found","not found",IF(F1150="","","ditto"))))</f>
        <v/>
      </c>
      <c r="G1151" s="779" t="str">
        <f>IF($A1151="","",IF(NOT($A1151=$A1150),IFERROR(IF(INDEX('40-15 SCALE LABEL INFO'!J$2:J$65,MATCH($A1151,'40-15 SCALE LABEL INFO'!$A$2:$A$65,0))="","",INDEX('40-15 SCALE LABEL INFO'!J$2:J$65,MATCH($A1151,'40-15 SCALE LABEL INFO'!$A$2:$A$65,0))),"not found"),IF(G1150="not found","not found",IF(G1150="","","ditto"))))</f>
        <v/>
      </c>
      <c r="H1151" s="772" t="str">
        <f>IF($A1151="","",IF(NOT($A1151=$A1150),IFERROR(IF(INDEX('40-15 SCALE LABEL INFO'!K$2:K$65,MATCH($A1151,'40-15 SCALE LABEL INFO'!$A$2:$A$65,0))="","",INDEX('40-15 SCALE LABEL INFO'!K$2:K$65,MATCH($A1151,'40-15 SCALE LABEL INFO'!$A$2:$A$65,0))),"not found"),IF(H1150="not found","not found",IF(H1150="","","ditto"))))</f>
        <v/>
      </c>
    </row>
    <row r="1152" spans="1:8" x14ac:dyDescent="0.35">
      <c r="A1152" s="699"/>
      <c r="B1152" s="768"/>
      <c r="C1152" s="768"/>
      <c r="D1152" s="768"/>
      <c r="E1152" s="775"/>
      <c r="F1152" s="778" t="str">
        <f>IF($A1152="","",IF(NOT($A1152=$A1151),IFERROR(IF(INDEX('40-15 SCALE LABEL INFO'!I$2:I$65,MATCH($A1152,'40-15 SCALE LABEL INFO'!$A$2:$A$65,0))="","",INDEX('40-15 SCALE LABEL INFO'!I$2:I$65,MATCH($A1152,'40-15 SCALE LABEL INFO'!$A$2:$A$65,0))),"not found"),IF(F1151="not found","not found",IF(F1151="","","ditto"))))</f>
        <v/>
      </c>
      <c r="G1152" s="779" t="str">
        <f>IF($A1152="","",IF(NOT($A1152=$A1151),IFERROR(IF(INDEX('40-15 SCALE LABEL INFO'!J$2:J$65,MATCH($A1152,'40-15 SCALE LABEL INFO'!$A$2:$A$65,0))="","",INDEX('40-15 SCALE LABEL INFO'!J$2:J$65,MATCH($A1152,'40-15 SCALE LABEL INFO'!$A$2:$A$65,0))),"not found"),IF(G1151="not found","not found",IF(G1151="","","ditto"))))</f>
        <v/>
      </c>
      <c r="H1152" s="772" t="str">
        <f>IF($A1152="","",IF(NOT($A1152=$A1151),IFERROR(IF(INDEX('40-15 SCALE LABEL INFO'!K$2:K$65,MATCH($A1152,'40-15 SCALE LABEL INFO'!$A$2:$A$65,0))="","",INDEX('40-15 SCALE LABEL INFO'!K$2:K$65,MATCH($A1152,'40-15 SCALE LABEL INFO'!$A$2:$A$65,0))),"not found"),IF(H1151="not found","not found",IF(H1151="","","ditto"))))</f>
        <v/>
      </c>
    </row>
    <row r="1153" spans="1:8" x14ac:dyDescent="0.35">
      <c r="A1153" s="699"/>
      <c r="B1153" s="768"/>
      <c r="C1153" s="768"/>
      <c r="D1153" s="768"/>
      <c r="E1153" s="775"/>
      <c r="F1153" s="778" t="str">
        <f>IF($A1153="","",IF(NOT($A1153=$A1152),IFERROR(IF(INDEX('40-15 SCALE LABEL INFO'!I$2:I$65,MATCH($A1153,'40-15 SCALE LABEL INFO'!$A$2:$A$65,0))="","",INDEX('40-15 SCALE LABEL INFO'!I$2:I$65,MATCH($A1153,'40-15 SCALE LABEL INFO'!$A$2:$A$65,0))),"not found"),IF(F1152="not found","not found",IF(F1152="","","ditto"))))</f>
        <v/>
      </c>
      <c r="G1153" s="779" t="str">
        <f>IF($A1153="","",IF(NOT($A1153=$A1152),IFERROR(IF(INDEX('40-15 SCALE LABEL INFO'!J$2:J$65,MATCH($A1153,'40-15 SCALE LABEL INFO'!$A$2:$A$65,0))="","",INDEX('40-15 SCALE LABEL INFO'!J$2:J$65,MATCH($A1153,'40-15 SCALE LABEL INFO'!$A$2:$A$65,0))),"not found"),IF(G1152="not found","not found",IF(G1152="","","ditto"))))</f>
        <v/>
      </c>
      <c r="H1153" s="772" t="str">
        <f>IF($A1153="","",IF(NOT($A1153=$A1152),IFERROR(IF(INDEX('40-15 SCALE LABEL INFO'!K$2:K$65,MATCH($A1153,'40-15 SCALE LABEL INFO'!$A$2:$A$65,0))="","",INDEX('40-15 SCALE LABEL INFO'!K$2:K$65,MATCH($A1153,'40-15 SCALE LABEL INFO'!$A$2:$A$65,0))),"not found"),IF(H1152="not found","not found",IF(H1152="","","ditto"))))</f>
        <v/>
      </c>
    </row>
    <row r="1154" spans="1:8" x14ac:dyDescent="0.35">
      <c r="A1154" s="699"/>
      <c r="B1154" s="768"/>
      <c r="C1154" s="768"/>
      <c r="D1154" s="768"/>
      <c r="E1154" s="775"/>
      <c r="F1154" s="778" t="str">
        <f>IF($A1154="","",IF(NOT($A1154=$A1153),IFERROR(IF(INDEX('40-15 SCALE LABEL INFO'!I$2:I$65,MATCH($A1154,'40-15 SCALE LABEL INFO'!$A$2:$A$65,0))="","",INDEX('40-15 SCALE LABEL INFO'!I$2:I$65,MATCH($A1154,'40-15 SCALE LABEL INFO'!$A$2:$A$65,0))),"not found"),IF(F1153="not found","not found",IF(F1153="","","ditto"))))</f>
        <v/>
      </c>
      <c r="G1154" s="779" t="str">
        <f>IF($A1154="","",IF(NOT($A1154=$A1153),IFERROR(IF(INDEX('40-15 SCALE LABEL INFO'!J$2:J$65,MATCH($A1154,'40-15 SCALE LABEL INFO'!$A$2:$A$65,0))="","",INDEX('40-15 SCALE LABEL INFO'!J$2:J$65,MATCH($A1154,'40-15 SCALE LABEL INFO'!$A$2:$A$65,0))),"not found"),IF(G1153="not found","not found",IF(G1153="","","ditto"))))</f>
        <v/>
      </c>
      <c r="H1154" s="772" t="str">
        <f>IF($A1154="","",IF(NOT($A1154=$A1153),IFERROR(IF(INDEX('40-15 SCALE LABEL INFO'!K$2:K$65,MATCH($A1154,'40-15 SCALE LABEL INFO'!$A$2:$A$65,0))="","",INDEX('40-15 SCALE LABEL INFO'!K$2:K$65,MATCH($A1154,'40-15 SCALE LABEL INFO'!$A$2:$A$65,0))),"not found"),IF(H1153="not found","not found",IF(H1153="","","ditto"))))</f>
        <v/>
      </c>
    </row>
    <row r="1155" spans="1:8" x14ac:dyDescent="0.35">
      <c r="A1155" s="699"/>
      <c r="B1155" s="768"/>
      <c r="C1155" s="768"/>
      <c r="D1155" s="768"/>
      <c r="E1155" s="775"/>
      <c r="F1155" s="778" t="str">
        <f>IF($A1155="","",IF(NOT($A1155=$A1154),IFERROR(IF(INDEX('40-15 SCALE LABEL INFO'!I$2:I$65,MATCH($A1155,'40-15 SCALE LABEL INFO'!$A$2:$A$65,0))="","",INDEX('40-15 SCALE LABEL INFO'!I$2:I$65,MATCH($A1155,'40-15 SCALE LABEL INFO'!$A$2:$A$65,0))),"not found"),IF(F1154="not found","not found",IF(F1154="","","ditto"))))</f>
        <v/>
      </c>
      <c r="G1155" s="779" t="str">
        <f>IF($A1155="","",IF(NOT($A1155=$A1154),IFERROR(IF(INDEX('40-15 SCALE LABEL INFO'!J$2:J$65,MATCH($A1155,'40-15 SCALE LABEL INFO'!$A$2:$A$65,0))="","",INDEX('40-15 SCALE LABEL INFO'!J$2:J$65,MATCH($A1155,'40-15 SCALE LABEL INFO'!$A$2:$A$65,0))),"not found"),IF(G1154="not found","not found",IF(G1154="","","ditto"))))</f>
        <v/>
      </c>
      <c r="H1155" s="772" t="str">
        <f>IF($A1155="","",IF(NOT($A1155=$A1154),IFERROR(IF(INDEX('40-15 SCALE LABEL INFO'!K$2:K$65,MATCH($A1155,'40-15 SCALE LABEL INFO'!$A$2:$A$65,0))="","",INDEX('40-15 SCALE LABEL INFO'!K$2:K$65,MATCH($A1155,'40-15 SCALE LABEL INFO'!$A$2:$A$65,0))),"not found"),IF(H1154="not found","not found",IF(H1154="","","ditto"))))</f>
        <v/>
      </c>
    </row>
    <row r="1156" spans="1:8" x14ac:dyDescent="0.35">
      <c r="A1156" s="699"/>
      <c r="B1156" s="768"/>
      <c r="C1156" s="768"/>
      <c r="D1156" s="768"/>
      <c r="E1156" s="775"/>
      <c r="F1156" s="778" t="str">
        <f>IF($A1156="","",IF(NOT($A1156=$A1155),IFERROR(IF(INDEX('40-15 SCALE LABEL INFO'!I$2:I$65,MATCH($A1156,'40-15 SCALE LABEL INFO'!$A$2:$A$65,0))="","",INDEX('40-15 SCALE LABEL INFO'!I$2:I$65,MATCH($A1156,'40-15 SCALE LABEL INFO'!$A$2:$A$65,0))),"not found"),IF(F1155="not found","not found",IF(F1155="","","ditto"))))</f>
        <v/>
      </c>
      <c r="G1156" s="779" t="str">
        <f>IF($A1156="","",IF(NOT($A1156=$A1155),IFERROR(IF(INDEX('40-15 SCALE LABEL INFO'!J$2:J$65,MATCH($A1156,'40-15 SCALE LABEL INFO'!$A$2:$A$65,0))="","",INDEX('40-15 SCALE LABEL INFO'!J$2:J$65,MATCH($A1156,'40-15 SCALE LABEL INFO'!$A$2:$A$65,0))),"not found"),IF(G1155="not found","not found",IF(G1155="","","ditto"))))</f>
        <v/>
      </c>
      <c r="H1156" s="772" t="str">
        <f>IF($A1156="","",IF(NOT($A1156=$A1155),IFERROR(IF(INDEX('40-15 SCALE LABEL INFO'!K$2:K$65,MATCH($A1156,'40-15 SCALE LABEL INFO'!$A$2:$A$65,0))="","",INDEX('40-15 SCALE LABEL INFO'!K$2:K$65,MATCH($A1156,'40-15 SCALE LABEL INFO'!$A$2:$A$65,0))),"not found"),IF(H1155="not found","not found",IF(H1155="","","ditto"))))</f>
        <v/>
      </c>
    </row>
    <row r="1157" spans="1:8" x14ac:dyDescent="0.35">
      <c r="A1157" s="699"/>
      <c r="B1157" s="768"/>
      <c r="C1157" s="768"/>
      <c r="D1157" s="768"/>
      <c r="E1157" s="775"/>
      <c r="F1157" s="778" t="str">
        <f>IF($A1157="","",IF(NOT($A1157=$A1156),IFERROR(IF(INDEX('40-15 SCALE LABEL INFO'!I$2:I$65,MATCH($A1157,'40-15 SCALE LABEL INFO'!$A$2:$A$65,0))="","",INDEX('40-15 SCALE LABEL INFO'!I$2:I$65,MATCH($A1157,'40-15 SCALE LABEL INFO'!$A$2:$A$65,0))),"not found"),IF(F1156="not found","not found",IF(F1156="","","ditto"))))</f>
        <v/>
      </c>
      <c r="G1157" s="779" t="str">
        <f>IF($A1157="","",IF(NOT($A1157=$A1156),IFERROR(IF(INDEX('40-15 SCALE LABEL INFO'!J$2:J$65,MATCH($A1157,'40-15 SCALE LABEL INFO'!$A$2:$A$65,0))="","",INDEX('40-15 SCALE LABEL INFO'!J$2:J$65,MATCH($A1157,'40-15 SCALE LABEL INFO'!$A$2:$A$65,0))),"not found"),IF(G1156="not found","not found",IF(G1156="","","ditto"))))</f>
        <v/>
      </c>
      <c r="H1157" s="772" t="str">
        <f>IF($A1157="","",IF(NOT($A1157=$A1156),IFERROR(IF(INDEX('40-15 SCALE LABEL INFO'!K$2:K$65,MATCH($A1157,'40-15 SCALE LABEL INFO'!$A$2:$A$65,0))="","",INDEX('40-15 SCALE LABEL INFO'!K$2:K$65,MATCH($A1157,'40-15 SCALE LABEL INFO'!$A$2:$A$65,0))),"not found"),IF(H1156="not found","not found",IF(H1156="","","ditto"))))</f>
        <v/>
      </c>
    </row>
    <row r="1158" spans="1:8" x14ac:dyDescent="0.35">
      <c r="A1158" s="699"/>
      <c r="B1158" s="768"/>
      <c r="C1158" s="768"/>
      <c r="D1158" s="768"/>
      <c r="E1158" s="775"/>
      <c r="F1158" s="778" t="str">
        <f>IF($A1158="","",IF(NOT($A1158=$A1157),IFERROR(IF(INDEX('40-15 SCALE LABEL INFO'!I$2:I$65,MATCH($A1158,'40-15 SCALE LABEL INFO'!$A$2:$A$65,0))="","",INDEX('40-15 SCALE LABEL INFO'!I$2:I$65,MATCH($A1158,'40-15 SCALE LABEL INFO'!$A$2:$A$65,0))),"not found"),IF(F1157="not found","not found",IF(F1157="","","ditto"))))</f>
        <v/>
      </c>
      <c r="G1158" s="779" t="str">
        <f>IF($A1158="","",IF(NOT($A1158=$A1157),IFERROR(IF(INDEX('40-15 SCALE LABEL INFO'!J$2:J$65,MATCH($A1158,'40-15 SCALE LABEL INFO'!$A$2:$A$65,0))="","",INDEX('40-15 SCALE LABEL INFO'!J$2:J$65,MATCH($A1158,'40-15 SCALE LABEL INFO'!$A$2:$A$65,0))),"not found"),IF(G1157="not found","not found",IF(G1157="","","ditto"))))</f>
        <v/>
      </c>
      <c r="H1158" s="772" t="str">
        <f>IF($A1158="","",IF(NOT($A1158=$A1157),IFERROR(IF(INDEX('40-15 SCALE LABEL INFO'!K$2:K$65,MATCH($A1158,'40-15 SCALE LABEL INFO'!$A$2:$A$65,0))="","",INDEX('40-15 SCALE LABEL INFO'!K$2:K$65,MATCH($A1158,'40-15 SCALE LABEL INFO'!$A$2:$A$65,0))),"not found"),IF(H1157="not found","not found",IF(H1157="","","ditto"))))</f>
        <v/>
      </c>
    </row>
    <row r="1159" spans="1:8" x14ac:dyDescent="0.35">
      <c r="A1159" s="699"/>
      <c r="B1159" s="768"/>
      <c r="C1159" s="768"/>
      <c r="D1159" s="768"/>
      <c r="E1159" s="775"/>
      <c r="F1159" s="778" t="str">
        <f>IF($A1159="","",IF(NOT($A1159=$A1158),IFERROR(IF(INDEX('40-15 SCALE LABEL INFO'!I$2:I$65,MATCH($A1159,'40-15 SCALE LABEL INFO'!$A$2:$A$65,0))="","",INDEX('40-15 SCALE LABEL INFO'!I$2:I$65,MATCH($A1159,'40-15 SCALE LABEL INFO'!$A$2:$A$65,0))),"not found"),IF(F1158="not found","not found",IF(F1158="","","ditto"))))</f>
        <v/>
      </c>
      <c r="G1159" s="779" t="str">
        <f>IF($A1159="","",IF(NOT($A1159=$A1158),IFERROR(IF(INDEX('40-15 SCALE LABEL INFO'!J$2:J$65,MATCH($A1159,'40-15 SCALE LABEL INFO'!$A$2:$A$65,0))="","",INDEX('40-15 SCALE LABEL INFO'!J$2:J$65,MATCH($A1159,'40-15 SCALE LABEL INFO'!$A$2:$A$65,0))),"not found"),IF(G1158="not found","not found",IF(G1158="","","ditto"))))</f>
        <v/>
      </c>
      <c r="H1159" s="772" t="str">
        <f>IF($A1159="","",IF(NOT($A1159=$A1158),IFERROR(IF(INDEX('40-15 SCALE LABEL INFO'!K$2:K$65,MATCH($A1159,'40-15 SCALE LABEL INFO'!$A$2:$A$65,0))="","",INDEX('40-15 SCALE LABEL INFO'!K$2:K$65,MATCH($A1159,'40-15 SCALE LABEL INFO'!$A$2:$A$65,0))),"not found"),IF(H1158="not found","not found",IF(H1158="","","ditto"))))</f>
        <v/>
      </c>
    </row>
    <row r="1160" spans="1:8" x14ac:dyDescent="0.35">
      <c r="A1160" s="699"/>
      <c r="B1160" s="768"/>
      <c r="C1160" s="768"/>
      <c r="D1160" s="768"/>
      <c r="E1160" s="775"/>
      <c r="F1160" s="778" t="str">
        <f>IF($A1160="","",IF(NOT($A1160=$A1159),IFERROR(IF(INDEX('40-15 SCALE LABEL INFO'!I$2:I$65,MATCH($A1160,'40-15 SCALE LABEL INFO'!$A$2:$A$65,0))="","",INDEX('40-15 SCALE LABEL INFO'!I$2:I$65,MATCH($A1160,'40-15 SCALE LABEL INFO'!$A$2:$A$65,0))),"not found"),IF(F1159="not found","not found",IF(F1159="","","ditto"))))</f>
        <v/>
      </c>
      <c r="G1160" s="779" t="str">
        <f>IF($A1160="","",IF(NOT($A1160=$A1159),IFERROR(IF(INDEX('40-15 SCALE LABEL INFO'!J$2:J$65,MATCH($A1160,'40-15 SCALE LABEL INFO'!$A$2:$A$65,0))="","",INDEX('40-15 SCALE LABEL INFO'!J$2:J$65,MATCH($A1160,'40-15 SCALE LABEL INFO'!$A$2:$A$65,0))),"not found"),IF(G1159="not found","not found",IF(G1159="","","ditto"))))</f>
        <v/>
      </c>
      <c r="H1160" s="772" t="str">
        <f>IF($A1160="","",IF(NOT($A1160=$A1159),IFERROR(IF(INDEX('40-15 SCALE LABEL INFO'!K$2:K$65,MATCH($A1160,'40-15 SCALE LABEL INFO'!$A$2:$A$65,0))="","",INDEX('40-15 SCALE LABEL INFO'!K$2:K$65,MATCH($A1160,'40-15 SCALE LABEL INFO'!$A$2:$A$65,0))),"not found"),IF(H1159="not found","not found",IF(H1159="","","ditto"))))</f>
        <v/>
      </c>
    </row>
    <row r="1161" spans="1:8" x14ac:dyDescent="0.35">
      <c r="A1161" s="699"/>
      <c r="B1161" s="768"/>
      <c r="C1161" s="768"/>
      <c r="D1161" s="768"/>
      <c r="E1161" s="775"/>
      <c r="F1161" s="778" t="str">
        <f>IF($A1161="","",IF(NOT($A1161=$A1160),IFERROR(IF(INDEX('40-15 SCALE LABEL INFO'!I$2:I$65,MATCH($A1161,'40-15 SCALE LABEL INFO'!$A$2:$A$65,0))="","",INDEX('40-15 SCALE LABEL INFO'!I$2:I$65,MATCH($A1161,'40-15 SCALE LABEL INFO'!$A$2:$A$65,0))),"not found"),IF(F1160="not found","not found",IF(F1160="","","ditto"))))</f>
        <v/>
      </c>
      <c r="G1161" s="779" t="str">
        <f>IF($A1161="","",IF(NOT($A1161=$A1160),IFERROR(IF(INDEX('40-15 SCALE LABEL INFO'!J$2:J$65,MATCH($A1161,'40-15 SCALE LABEL INFO'!$A$2:$A$65,0))="","",INDEX('40-15 SCALE LABEL INFO'!J$2:J$65,MATCH($A1161,'40-15 SCALE LABEL INFO'!$A$2:$A$65,0))),"not found"),IF(G1160="not found","not found",IF(G1160="","","ditto"))))</f>
        <v/>
      </c>
      <c r="H1161" s="772" t="str">
        <f>IF($A1161="","",IF(NOT($A1161=$A1160),IFERROR(IF(INDEX('40-15 SCALE LABEL INFO'!K$2:K$65,MATCH($A1161,'40-15 SCALE LABEL INFO'!$A$2:$A$65,0))="","",INDEX('40-15 SCALE LABEL INFO'!K$2:K$65,MATCH($A1161,'40-15 SCALE LABEL INFO'!$A$2:$A$65,0))),"not found"),IF(H1160="not found","not found",IF(H1160="","","ditto"))))</f>
        <v/>
      </c>
    </row>
    <row r="1162" spans="1:8" x14ac:dyDescent="0.35">
      <c r="A1162" s="699"/>
      <c r="B1162" s="768"/>
      <c r="C1162" s="768"/>
      <c r="D1162" s="768"/>
      <c r="E1162" s="775"/>
      <c r="F1162" s="778" t="str">
        <f>IF($A1162="","",IF(NOT($A1162=$A1161),IFERROR(IF(INDEX('40-15 SCALE LABEL INFO'!I$2:I$65,MATCH($A1162,'40-15 SCALE LABEL INFO'!$A$2:$A$65,0))="","",INDEX('40-15 SCALE LABEL INFO'!I$2:I$65,MATCH($A1162,'40-15 SCALE LABEL INFO'!$A$2:$A$65,0))),"not found"),IF(F1161="not found","not found",IF(F1161="","","ditto"))))</f>
        <v/>
      </c>
      <c r="G1162" s="779" t="str">
        <f>IF($A1162="","",IF(NOT($A1162=$A1161),IFERROR(IF(INDEX('40-15 SCALE LABEL INFO'!J$2:J$65,MATCH($A1162,'40-15 SCALE LABEL INFO'!$A$2:$A$65,0))="","",INDEX('40-15 SCALE LABEL INFO'!J$2:J$65,MATCH($A1162,'40-15 SCALE LABEL INFO'!$A$2:$A$65,0))),"not found"),IF(G1161="not found","not found",IF(G1161="","","ditto"))))</f>
        <v/>
      </c>
      <c r="H1162" s="772" t="str">
        <f>IF($A1162="","",IF(NOT($A1162=$A1161),IFERROR(IF(INDEX('40-15 SCALE LABEL INFO'!K$2:K$65,MATCH($A1162,'40-15 SCALE LABEL INFO'!$A$2:$A$65,0))="","",INDEX('40-15 SCALE LABEL INFO'!K$2:K$65,MATCH($A1162,'40-15 SCALE LABEL INFO'!$A$2:$A$65,0))),"not found"),IF(H1161="not found","not found",IF(H1161="","","ditto"))))</f>
        <v/>
      </c>
    </row>
    <row r="1163" spans="1:8" x14ac:dyDescent="0.35">
      <c r="A1163" s="699"/>
      <c r="B1163" s="768"/>
      <c r="C1163" s="768"/>
      <c r="D1163" s="768"/>
      <c r="E1163" s="775"/>
      <c r="F1163" s="778" t="str">
        <f>IF($A1163="","",IF(NOT($A1163=$A1162),IFERROR(IF(INDEX('40-15 SCALE LABEL INFO'!I$2:I$65,MATCH($A1163,'40-15 SCALE LABEL INFO'!$A$2:$A$65,0))="","",INDEX('40-15 SCALE LABEL INFO'!I$2:I$65,MATCH($A1163,'40-15 SCALE LABEL INFO'!$A$2:$A$65,0))),"not found"),IF(F1162="not found","not found",IF(F1162="","","ditto"))))</f>
        <v/>
      </c>
      <c r="G1163" s="779" t="str">
        <f>IF($A1163="","",IF(NOT($A1163=$A1162),IFERROR(IF(INDEX('40-15 SCALE LABEL INFO'!J$2:J$65,MATCH($A1163,'40-15 SCALE LABEL INFO'!$A$2:$A$65,0))="","",INDEX('40-15 SCALE LABEL INFO'!J$2:J$65,MATCH($A1163,'40-15 SCALE LABEL INFO'!$A$2:$A$65,0))),"not found"),IF(G1162="not found","not found",IF(G1162="","","ditto"))))</f>
        <v/>
      </c>
      <c r="H1163" s="772" t="str">
        <f>IF($A1163="","",IF(NOT($A1163=$A1162),IFERROR(IF(INDEX('40-15 SCALE LABEL INFO'!K$2:K$65,MATCH($A1163,'40-15 SCALE LABEL INFO'!$A$2:$A$65,0))="","",INDEX('40-15 SCALE LABEL INFO'!K$2:K$65,MATCH($A1163,'40-15 SCALE LABEL INFO'!$A$2:$A$65,0))),"not found"),IF(H1162="not found","not found",IF(H1162="","","ditto"))))</f>
        <v/>
      </c>
    </row>
    <row r="1164" spans="1:8" x14ac:dyDescent="0.35">
      <c r="A1164" s="699"/>
      <c r="B1164" s="768"/>
      <c r="C1164" s="768"/>
      <c r="D1164" s="768"/>
      <c r="E1164" s="775"/>
      <c r="F1164" s="778" t="str">
        <f>IF($A1164="","",IF(NOT($A1164=$A1163),IFERROR(IF(INDEX('40-15 SCALE LABEL INFO'!I$2:I$65,MATCH($A1164,'40-15 SCALE LABEL INFO'!$A$2:$A$65,0))="","",INDEX('40-15 SCALE LABEL INFO'!I$2:I$65,MATCH($A1164,'40-15 SCALE LABEL INFO'!$A$2:$A$65,0))),"not found"),IF(F1163="not found","not found",IF(F1163="","","ditto"))))</f>
        <v/>
      </c>
      <c r="G1164" s="779" t="str">
        <f>IF($A1164="","",IF(NOT($A1164=$A1163),IFERROR(IF(INDEX('40-15 SCALE LABEL INFO'!J$2:J$65,MATCH($A1164,'40-15 SCALE LABEL INFO'!$A$2:$A$65,0))="","",INDEX('40-15 SCALE LABEL INFO'!J$2:J$65,MATCH($A1164,'40-15 SCALE LABEL INFO'!$A$2:$A$65,0))),"not found"),IF(G1163="not found","not found",IF(G1163="","","ditto"))))</f>
        <v/>
      </c>
      <c r="H1164" s="772" t="str">
        <f>IF($A1164="","",IF(NOT($A1164=$A1163),IFERROR(IF(INDEX('40-15 SCALE LABEL INFO'!K$2:K$65,MATCH($A1164,'40-15 SCALE LABEL INFO'!$A$2:$A$65,0))="","",INDEX('40-15 SCALE LABEL INFO'!K$2:K$65,MATCH($A1164,'40-15 SCALE LABEL INFO'!$A$2:$A$65,0))),"not found"),IF(H1163="not found","not found",IF(H1163="","","ditto"))))</f>
        <v/>
      </c>
    </row>
    <row r="1165" spans="1:8" x14ac:dyDescent="0.35">
      <c r="A1165" s="699"/>
      <c r="B1165" s="768"/>
      <c r="C1165" s="768"/>
      <c r="D1165" s="768"/>
      <c r="E1165" s="775"/>
      <c r="F1165" s="778" t="str">
        <f>IF($A1165="","",IF(NOT($A1165=$A1164),IFERROR(IF(INDEX('40-15 SCALE LABEL INFO'!I$2:I$65,MATCH($A1165,'40-15 SCALE LABEL INFO'!$A$2:$A$65,0))="","",INDEX('40-15 SCALE LABEL INFO'!I$2:I$65,MATCH($A1165,'40-15 SCALE LABEL INFO'!$A$2:$A$65,0))),"not found"),IF(F1164="not found","not found",IF(F1164="","","ditto"))))</f>
        <v/>
      </c>
      <c r="G1165" s="779" t="str">
        <f>IF($A1165="","",IF(NOT($A1165=$A1164),IFERROR(IF(INDEX('40-15 SCALE LABEL INFO'!J$2:J$65,MATCH($A1165,'40-15 SCALE LABEL INFO'!$A$2:$A$65,0))="","",INDEX('40-15 SCALE LABEL INFO'!J$2:J$65,MATCH($A1165,'40-15 SCALE LABEL INFO'!$A$2:$A$65,0))),"not found"),IF(G1164="not found","not found",IF(G1164="","","ditto"))))</f>
        <v/>
      </c>
      <c r="H1165" s="772" t="str">
        <f>IF($A1165="","",IF(NOT($A1165=$A1164),IFERROR(IF(INDEX('40-15 SCALE LABEL INFO'!K$2:K$65,MATCH($A1165,'40-15 SCALE LABEL INFO'!$A$2:$A$65,0))="","",INDEX('40-15 SCALE LABEL INFO'!K$2:K$65,MATCH($A1165,'40-15 SCALE LABEL INFO'!$A$2:$A$65,0))),"not found"),IF(H1164="not found","not found",IF(H1164="","","ditto"))))</f>
        <v/>
      </c>
    </row>
    <row r="1166" spans="1:8" x14ac:dyDescent="0.35">
      <c r="A1166" s="699"/>
      <c r="B1166" s="768"/>
      <c r="C1166" s="768"/>
      <c r="D1166" s="768"/>
      <c r="E1166" s="775"/>
      <c r="F1166" s="778" t="str">
        <f>IF($A1166="","",IF(NOT($A1166=$A1165),IFERROR(IF(INDEX('40-15 SCALE LABEL INFO'!I$2:I$65,MATCH($A1166,'40-15 SCALE LABEL INFO'!$A$2:$A$65,0))="","",INDEX('40-15 SCALE LABEL INFO'!I$2:I$65,MATCH($A1166,'40-15 SCALE LABEL INFO'!$A$2:$A$65,0))),"not found"),IF(F1165="not found","not found",IF(F1165="","","ditto"))))</f>
        <v/>
      </c>
      <c r="G1166" s="779" t="str">
        <f>IF($A1166="","",IF(NOT($A1166=$A1165),IFERROR(IF(INDEX('40-15 SCALE LABEL INFO'!J$2:J$65,MATCH($A1166,'40-15 SCALE LABEL INFO'!$A$2:$A$65,0))="","",INDEX('40-15 SCALE LABEL INFO'!J$2:J$65,MATCH($A1166,'40-15 SCALE LABEL INFO'!$A$2:$A$65,0))),"not found"),IF(G1165="not found","not found",IF(G1165="","","ditto"))))</f>
        <v/>
      </c>
      <c r="H1166" s="772" t="str">
        <f>IF($A1166="","",IF(NOT($A1166=$A1165),IFERROR(IF(INDEX('40-15 SCALE LABEL INFO'!K$2:K$65,MATCH($A1166,'40-15 SCALE LABEL INFO'!$A$2:$A$65,0))="","",INDEX('40-15 SCALE LABEL INFO'!K$2:K$65,MATCH($A1166,'40-15 SCALE LABEL INFO'!$A$2:$A$65,0))),"not found"),IF(H1165="not found","not found",IF(H1165="","","ditto"))))</f>
        <v/>
      </c>
    </row>
    <row r="1167" spans="1:8" x14ac:dyDescent="0.35">
      <c r="A1167" s="699"/>
      <c r="B1167" s="768"/>
      <c r="C1167" s="768"/>
      <c r="D1167" s="768"/>
      <c r="E1167" s="775"/>
      <c r="F1167" s="778" t="str">
        <f>IF($A1167="","",IF(NOT($A1167=$A1166),IFERROR(IF(INDEX('40-15 SCALE LABEL INFO'!I$2:I$65,MATCH($A1167,'40-15 SCALE LABEL INFO'!$A$2:$A$65,0))="","",INDEX('40-15 SCALE LABEL INFO'!I$2:I$65,MATCH($A1167,'40-15 SCALE LABEL INFO'!$A$2:$A$65,0))),"not found"),IF(F1166="not found","not found",IF(F1166="","","ditto"))))</f>
        <v/>
      </c>
      <c r="G1167" s="779" t="str">
        <f>IF($A1167="","",IF(NOT($A1167=$A1166),IFERROR(IF(INDEX('40-15 SCALE LABEL INFO'!J$2:J$65,MATCH($A1167,'40-15 SCALE LABEL INFO'!$A$2:$A$65,0))="","",INDEX('40-15 SCALE LABEL INFO'!J$2:J$65,MATCH($A1167,'40-15 SCALE LABEL INFO'!$A$2:$A$65,0))),"not found"),IF(G1166="not found","not found",IF(G1166="","","ditto"))))</f>
        <v/>
      </c>
      <c r="H1167" s="772" t="str">
        <f>IF($A1167="","",IF(NOT($A1167=$A1166),IFERROR(IF(INDEX('40-15 SCALE LABEL INFO'!K$2:K$65,MATCH($A1167,'40-15 SCALE LABEL INFO'!$A$2:$A$65,0))="","",INDEX('40-15 SCALE LABEL INFO'!K$2:K$65,MATCH($A1167,'40-15 SCALE LABEL INFO'!$A$2:$A$65,0))),"not found"),IF(H1166="not found","not found",IF(H1166="","","ditto"))))</f>
        <v/>
      </c>
    </row>
    <row r="1168" spans="1:8" x14ac:dyDescent="0.35">
      <c r="A1168" s="699"/>
      <c r="B1168" s="768"/>
      <c r="C1168" s="768"/>
      <c r="D1168" s="768"/>
      <c r="E1168" s="775"/>
      <c r="F1168" s="778" t="str">
        <f>IF($A1168="","",IF(NOT($A1168=$A1167),IFERROR(IF(INDEX('40-15 SCALE LABEL INFO'!I$2:I$65,MATCH($A1168,'40-15 SCALE LABEL INFO'!$A$2:$A$65,0))="","",INDEX('40-15 SCALE LABEL INFO'!I$2:I$65,MATCH($A1168,'40-15 SCALE LABEL INFO'!$A$2:$A$65,0))),"not found"),IF(F1167="not found","not found",IF(F1167="","","ditto"))))</f>
        <v/>
      </c>
      <c r="G1168" s="779" t="str">
        <f>IF($A1168="","",IF(NOT($A1168=$A1167),IFERROR(IF(INDEX('40-15 SCALE LABEL INFO'!J$2:J$65,MATCH($A1168,'40-15 SCALE LABEL INFO'!$A$2:$A$65,0))="","",INDEX('40-15 SCALE LABEL INFO'!J$2:J$65,MATCH($A1168,'40-15 SCALE LABEL INFO'!$A$2:$A$65,0))),"not found"),IF(G1167="not found","not found",IF(G1167="","","ditto"))))</f>
        <v/>
      </c>
      <c r="H1168" s="772" t="str">
        <f>IF($A1168="","",IF(NOT($A1168=$A1167),IFERROR(IF(INDEX('40-15 SCALE LABEL INFO'!K$2:K$65,MATCH($A1168,'40-15 SCALE LABEL INFO'!$A$2:$A$65,0))="","",INDEX('40-15 SCALE LABEL INFO'!K$2:K$65,MATCH($A1168,'40-15 SCALE LABEL INFO'!$A$2:$A$65,0))),"not found"),IF(H1167="not found","not found",IF(H1167="","","ditto"))))</f>
        <v/>
      </c>
    </row>
    <row r="1169" spans="1:8" x14ac:dyDescent="0.35">
      <c r="A1169" s="699"/>
      <c r="B1169" s="768"/>
      <c r="C1169" s="768"/>
      <c r="D1169" s="768"/>
      <c r="E1169" s="775"/>
      <c r="F1169" s="778" t="str">
        <f>IF($A1169="","",IF(NOT($A1169=$A1168),IFERROR(IF(INDEX('40-15 SCALE LABEL INFO'!I$2:I$65,MATCH($A1169,'40-15 SCALE LABEL INFO'!$A$2:$A$65,0))="","",INDEX('40-15 SCALE LABEL INFO'!I$2:I$65,MATCH($A1169,'40-15 SCALE LABEL INFO'!$A$2:$A$65,0))),"not found"),IF(F1168="not found","not found",IF(F1168="","","ditto"))))</f>
        <v/>
      </c>
      <c r="G1169" s="779" t="str">
        <f>IF($A1169="","",IF(NOT($A1169=$A1168),IFERROR(IF(INDEX('40-15 SCALE LABEL INFO'!J$2:J$65,MATCH($A1169,'40-15 SCALE LABEL INFO'!$A$2:$A$65,0))="","",INDEX('40-15 SCALE LABEL INFO'!J$2:J$65,MATCH($A1169,'40-15 SCALE LABEL INFO'!$A$2:$A$65,0))),"not found"),IF(G1168="not found","not found",IF(G1168="","","ditto"))))</f>
        <v/>
      </c>
      <c r="H1169" s="772" t="str">
        <f>IF($A1169="","",IF(NOT($A1169=$A1168),IFERROR(IF(INDEX('40-15 SCALE LABEL INFO'!K$2:K$65,MATCH($A1169,'40-15 SCALE LABEL INFO'!$A$2:$A$65,0))="","",INDEX('40-15 SCALE LABEL INFO'!K$2:K$65,MATCH($A1169,'40-15 SCALE LABEL INFO'!$A$2:$A$65,0))),"not found"),IF(H1168="not found","not found",IF(H1168="","","ditto"))))</f>
        <v/>
      </c>
    </row>
    <row r="1170" spans="1:8" x14ac:dyDescent="0.35">
      <c r="A1170" s="699"/>
      <c r="B1170" s="768"/>
      <c r="C1170" s="768"/>
      <c r="D1170" s="768"/>
      <c r="E1170" s="775"/>
      <c r="F1170" s="778" t="str">
        <f>IF($A1170="","",IF(NOT($A1170=$A1169),IFERROR(IF(INDEX('40-15 SCALE LABEL INFO'!I$2:I$65,MATCH($A1170,'40-15 SCALE LABEL INFO'!$A$2:$A$65,0))="","",INDEX('40-15 SCALE LABEL INFO'!I$2:I$65,MATCH($A1170,'40-15 SCALE LABEL INFO'!$A$2:$A$65,0))),"not found"),IF(F1169="not found","not found",IF(F1169="","","ditto"))))</f>
        <v/>
      </c>
      <c r="G1170" s="779" t="str">
        <f>IF($A1170="","",IF(NOT($A1170=$A1169),IFERROR(IF(INDEX('40-15 SCALE LABEL INFO'!J$2:J$65,MATCH($A1170,'40-15 SCALE LABEL INFO'!$A$2:$A$65,0))="","",INDEX('40-15 SCALE LABEL INFO'!J$2:J$65,MATCH($A1170,'40-15 SCALE LABEL INFO'!$A$2:$A$65,0))),"not found"),IF(G1169="not found","not found",IF(G1169="","","ditto"))))</f>
        <v/>
      </c>
      <c r="H1170" s="772" t="str">
        <f>IF($A1170="","",IF(NOT($A1170=$A1169),IFERROR(IF(INDEX('40-15 SCALE LABEL INFO'!K$2:K$65,MATCH($A1170,'40-15 SCALE LABEL INFO'!$A$2:$A$65,0))="","",INDEX('40-15 SCALE LABEL INFO'!K$2:K$65,MATCH($A1170,'40-15 SCALE LABEL INFO'!$A$2:$A$65,0))),"not found"),IF(H1169="not found","not found",IF(H1169="","","ditto"))))</f>
        <v/>
      </c>
    </row>
    <row r="1171" spans="1:8" x14ac:dyDescent="0.35">
      <c r="A1171" s="699"/>
      <c r="B1171" s="768"/>
      <c r="C1171" s="768"/>
      <c r="D1171" s="768"/>
      <c r="E1171" s="775"/>
      <c r="F1171" s="778" t="str">
        <f>IF($A1171="","",IF(NOT($A1171=$A1170),IFERROR(IF(INDEX('40-15 SCALE LABEL INFO'!I$2:I$65,MATCH($A1171,'40-15 SCALE LABEL INFO'!$A$2:$A$65,0))="","",INDEX('40-15 SCALE LABEL INFO'!I$2:I$65,MATCH($A1171,'40-15 SCALE LABEL INFO'!$A$2:$A$65,0))),"not found"),IF(F1170="not found","not found",IF(F1170="","","ditto"))))</f>
        <v/>
      </c>
      <c r="G1171" s="779" t="str">
        <f>IF($A1171="","",IF(NOT($A1171=$A1170),IFERROR(IF(INDEX('40-15 SCALE LABEL INFO'!J$2:J$65,MATCH($A1171,'40-15 SCALE LABEL INFO'!$A$2:$A$65,0))="","",INDEX('40-15 SCALE LABEL INFO'!J$2:J$65,MATCH($A1171,'40-15 SCALE LABEL INFO'!$A$2:$A$65,0))),"not found"),IF(G1170="not found","not found",IF(G1170="","","ditto"))))</f>
        <v/>
      </c>
      <c r="H1171" s="772" t="str">
        <f>IF($A1171="","",IF(NOT($A1171=$A1170),IFERROR(IF(INDEX('40-15 SCALE LABEL INFO'!K$2:K$65,MATCH($A1171,'40-15 SCALE LABEL INFO'!$A$2:$A$65,0))="","",INDEX('40-15 SCALE LABEL INFO'!K$2:K$65,MATCH($A1171,'40-15 SCALE LABEL INFO'!$A$2:$A$65,0))),"not found"),IF(H1170="not found","not found",IF(H1170="","","ditto"))))</f>
        <v/>
      </c>
    </row>
    <row r="1172" spans="1:8" x14ac:dyDescent="0.35">
      <c r="A1172" s="699"/>
      <c r="B1172" s="768"/>
      <c r="C1172" s="768"/>
      <c r="D1172" s="768"/>
      <c r="E1172" s="775"/>
      <c r="F1172" s="778" t="str">
        <f>IF($A1172="","",IF(NOT($A1172=$A1171),IFERROR(IF(INDEX('40-15 SCALE LABEL INFO'!I$2:I$65,MATCH($A1172,'40-15 SCALE LABEL INFO'!$A$2:$A$65,0))="","",INDEX('40-15 SCALE LABEL INFO'!I$2:I$65,MATCH($A1172,'40-15 SCALE LABEL INFO'!$A$2:$A$65,0))),"not found"),IF(F1171="not found","not found",IF(F1171="","","ditto"))))</f>
        <v/>
      </c>
      <c r="G1172" s="779" t="str">
        <f>IF($A1172="","",IF(NOT($A1172=$A1171),IFERROR(IF(INDEX('40-15 SCALE LABEL INFO'!J$2:J$65,MATCH($A1172,'40-15 SCALE LABEL INFO'!$A$2:$A$65,0))="","",INDEX('40-15 SCALE LABEL INFO'!J$2:J$65,MATCH($A1172,'40-15 SCALE LABEL INFO'!$A$2:$A$65,0))),"not found"),IF(G1171="not found","not found",IF(G1171="","","ditto"))))</f>
        <v/>
      </c>
      <c r="H1172" s="772" t="str">
        <f>IF($A1172="","",IF(NOT($A1172=$A1171),IFERROR(IF(INDEX('40-15 SCALE LABEL INFO'!K$2:K$65,MATCH($A1172,'40-15 SCALE LABEL INFO'!$A$2:$A$65,0))="","",INDEX('40-15 SCALE LABEL INFO'!K$2:K$65,MATCH($A1172,'40-15 SCALE LABEL INFO'!$A$2:$A$65,0))),"not found"),IF(H1171="not found","not found",IF(H1171="","","ditto"))))</f>
        <v/>
      </c>
    </row>
    <row r="1173" spans="1:8" x14ac:dyDescent="0.35">
      <c r="A1173" s="699"/>
      <c r="B1173" s="768"/>
      <c r="C1173" s="768"/>
      <c r="D1173" s="768"/>
      <c r="E1173" s="775"/>
      <c r="F1173" s="778" t="str">
        <f>IF($A1173="","",IF(NOT($A1173=$A1172),IFERROR(IF(INDEX('40-15 SCALE LABEL INFO'!I$2:I$65,MATCH($A1173,'40-15 SCALE LABEL INFO'!$A$2:$A$65,0))="","",INDEX('40-15 SCALE LABEL INFO'!I$2:I$65,MATCH($A1173,'40-15 SCALE LABEL INFO'!$A$2:$A$65,0))),"not found"),IF(F1172="not found","not found",IF(F1172="","","ditto"))))</f>
        <v/>
      </c>
      <c r="G1173" s="779" t="str">
        <f>IF($A1173="","",IF(NOT($A1173=$A1172),IFERROR(IF(INDEX('40-15 SCALE LABEL INFO'!J$2:J$65,MATCH($A1173,'40-15 SCALE LABEL INFO'!$A$2:$A$65,0))="","",INDEX('40-15 SCALE LABEL INFO'!J$2:J$65,MATCH($A1173,'40-15 SCALE LABEL INFO'!$A$2:$A$65,0))),"not found"),IF(G1172="not found","not found",IF(G1172="","","ditto"))))</f>
        <v/>
      </c>
      <c r="H1173" s="772" t="str">
        <f>IF($A1173="","",IF(NOT($A1173=$A1172),IFERROR(IF(INDEX('40-15 SCALE LABEL INFO'!K$2:K$65,MATCH($A1173,'40-15 SCALE LABEL INFO'!$A$2:$A$65,0))="","",INDEX('40-15 SCALE LABEL INFO'!K$2:K$65,MATCH($A1173,'40-15 SCALE LABEL INFO'!$A$2:$A$65,0))),"not found"),IF(H1172="not found","not found",IF(H1172="","","ditto"))))</f>
        <v/>
      </c>
    </row>
    <row r="1174" spans="1:8" x14ac:dyDescent="0.35">
      <c r="A1174" s="699"/>
      <c r="B1174" s="768"/>
      <c r="C1174" s="768"/>
      <c r="D1174" s="768"/>
      <c r="E1174" s="775"/>
      <c r="F1174" s="778" t="str">
        <f>IF($A1174="","",IF(NOT($A1174=$A1173),IFERROR(IF(INDEX('40-15 SCALE LABEL INFO'!I$2:I$65,MATCH($A1174,'40-15 SCALE LABEL INFO'!$A$2:$A$65,0))="","",INDEX('40-15 SCALE LABEL INFO'!I$2:I$65,MATCH($A1174,'40-15 SCALE LABEL INFO'!$A$2:$A$65,0))),"not found"),IF(F1173="not found","not found",IF(F1173="","","ditto"))))</f>
        <v/>
      </c>
      <c r="G1174" s="779" t="str">
        <f>IF($A1174="","",IF(NOT($A1174=$A1173),IFERROR(IF(INDEX('40-15 SCALE LABEL INFO'!J$2:J$65,MATCH($A1174,'40-15 SCALE LABEL INFO'!$A$2:$A$65,0))="","",INDEX('40-15 SCALE LABEL INFO'!J$2:J$65,MATCH($A1174,'40-15 SCALE LABEL INFO'!$A$2:$A$65,0))),"not found"),IF(G1173="not found","not found",IF(G1173="","","ditto"))))</f>
        <v/>
      </c>
      <c r="H1174" s="772" t="str">
        <f>IF($A1174="","",IF(NOT($A1174=$A1173),IFERROR(IF(INDEX('40-15 SCALE LABEL INFO'!K$2:K$65,MATCH($A1174,'40-15 SCALE LABEL INFO'!$A$2:$A$65,0))="","",INDEX('40-15 SCALE LABEL INFO'!K$2:K$65,MATCH($A1174,'40-15 SCALE LABEL INFO'!$A$2:$A$65,0))),"not found"),IF(H1173="not found","not found",IF(H1173="","","ditto"))))</f>
        <v/>
      </c>
    </row>
    <row r="1175" spans="1:8" x14ac:dyDescent="0.35">
      <c r="A1175" s="699"/>
      <c r="B1175" s="768"/>
      <c r="C1175" s="768"/>
      <c r="D1175" s="768"/>
      <c r="E1175" s="775"/>
      <c r="F1175" s="778" t="str">
        <f>IF($A1175="","",IF(NOT($A1175=$A1174),IFERROR(IF(INDEX('40-15 SCALE LABEL INFO'!I$2:I$65,MATCH($A1175,'40-15 SCALE LABEL INFO'!$A$2:$A$65,0))="","",INDEX('40-15 SCALE LABEL INFO'!I$2:I$65,MATCH($A1175,'40-15 SCALE LABEL INFO'!$A$2:$A$65,0))),"not found"),IF(F1174="not found","not found",IF(F1174="","","ditto"))))</f>
        <v/>
      </c>
      <c r="G1175" s="779" t="str">
        <f>IF($A1175="","",IF(NOT($A1175=$A1174),IFERROR(IF(INDEX('40-15 SCALE LABEL INFO'!J$2:J$65,MATCH($A1175,'40-15 SCALE LABEL INFO'!$A$2:$A$65,0))="","",INDEX('40-15 SCALE LABEL INFO'!J$2:J$65,MATCH($A1175,'40-15 SCALE LABEL INFO'!$A$2:$A$65,0))),"not found"),IF(G1174="not found","not found",IF(G1174="","","ditto"))))</f>
        <v/>
      </c>
      <c r="H1175" s="772" t="str">
        <f>IF($A1175="","",IF(NOT($A1175=$A1174),IFERROR(IF(INDEX('40-15 SCALE LABEL INFO'!K$2:K$65,MATCH($A1175,'40-15 SCALE LABEL INFO'!$A$2:$A$65,0))="","",INDEX('40-15 SCALE LABEL INFO'!K$2:K$65,MATCH($A1175,'40-15 SCALE LABEL INFO'!$A$2:$A$65,0))),"not found"),IF(H1174="not found","not found",IF(H1174="","","ditto"))))</f>
        <v/>
      </c>
    </row>
    <row r="1176" spans="1:8" x14ac:dyDescent="0.35">
      <c r="A1176" s="699"/>
      <c r="B1176" s="768"/>
      <c r="C1176" s="768"/>
      <c r="D1176" s="768"/>
      <c r="E1176" s="775"/>
      <c r="F1176" s="778" t="str">
        <f>IF($A1176="","",IF(NOT($A1176=$A1175),IFERROR(IF(INDEX('40-15 SCALE LABEL INFO'!I$2:I$65,MATCH($A1176,'40-15 SCALE LABEL INFO'!$A$2:$A$65,0))="","",INDEX('40-15 SCALE LABEL INFO'!I$2:I$65,MATCH($A1176,'40-15 SCALE LABEL INFO'!$A$2:$A$65,0))),"not found"),IF(F1175="not found","not found",IF(F1175="","","ditto"))))</f>
        <v/>
      </c>
      <c r="G1176" s="779" t="str">
        <f>IF($A1176="","",IF(NOT($A1176=$A1175),IFERROR(IF(INDEX('40-15 SCALE LABEL INFO'!J$2:J$65,MATCH($A1176,'40-15 SCALE LABEL INFO'!$A$2:$A$65,0))="","",INDEX('40-15 SCALE LABEL INFO'!J$2:J$65,MATCH($A1176,'40-15 SCALE LABEL INFO'!$A$2:$A$65,0))),"not found"),IF(G1175="not found","not found",IF(G1175="","","ditto"))))</f>
        <v/>
      </c>
      <c r="H1176" s="772" t="str">
        <f>IF($A1176="","",IF(NOT($A1176=$A1175),IFERROR(IF(INDEX('40-15 SCALE LABEL INFO'!K$2:K$65,MATCH($A1176,'40-15 SCALE LABEL INFO'!$A$2:$A$65,0))="","",INDEX('40-15 SCALE LABEL INFO'!K$2:K$65,MATCH($A1176,'40-15 SCALE LABEL INFO'!$A$2:$A$65,0))),"not found"),IF(H1175="not found","not found",IF(H1175="","","ditto"))))</f>
        <v/>
      </c>
    </row>
    <row r="1177" spans="1:8" x14ac:dyDescent="0.35">
      <c r="A1177" s="699"/>
      <c r="B1177" s="768"/>
      <c r="C1177" s="768"/>
      <c r="D1177" s="768"/>
      <c r="E1177" s="775"/>
      <c r="F1177" s="778" t="str">
        <f>IF($A1177="","",IF(NOT($A1177=$A1176),IFERROR(IF(INDEX('40-15 SCALE LABEL INFO'!I$2:I$65,MATCH($A1177,'40-15 SCALE LABEL INFO'!$A$2:$A$65,0))="","",INDEX('40-15 SCALE LABEL INFO'!I$2:I$65,MATCH($A1177,'40-15 SCALE LABEL INFO'!$A$2:$A$65,0))),"not found"),IF(F1176="not found","not found",IF(F1176="","","ditto"))))</f>
        <v/>
      </c>
      <c r="G1177" s="779" t="str">
        <f>IF($A1177="","",IF(NOT($A1177=$A1176),IFERROR(IF(INDEX('40-15 SCALE LABEL INFO'!J$2:J$65,MATCH($A1177,'40-15 SCALE LABEL INFO'!$A$2:$A$65,0))="","",INDEX('40-15 SCALE LABEL INFO'!J$2:J$65,MATCH($A1177,'40-15 SCALE LABEL INFO'!$A$2:$A$65,0))),"not found"),IF(G1176="not found","not found",IF(G1176="","","ditto"))))</f>
        <v/>
      </c>
      <c r="H1177" s="772" t="str">
        <f>IF($A1177="","",IF(NOT($A1177=$A1176),IFERROR(IF(INDEX('40-15 SCALE LABEL INFO'!K$2:K$65,MATCH($A1177,'40-15 SCALE LABEL INFO'!$A$2:$A$65,0))="","",INDEX('40-15 SCALE LABEL INFO'!K$2:K$65,MATCH($A1177,'40-15 SCALE LABEL INFO'!$A$2:$A$65,0))),"not found"),IF(H1176="not found","not found",IF(H1176="","","ditto"))))</f>
        <v/>
      </c>
    </row>
    <row r="1178" spans="1:8" x14ac:dyDescent="0.35">
      <c r="A1178" s="699"/>
      <c r="B1178" s="768"/>
      <c r="C1178" s="768"/>
      <c r="D1178" s="768"/>
      <c r="E1178" s="775"/>
      <c r="F1178" s="778" t="str">
        <f>IF($A1178="","",IF(NOT($A1178=$A1177),IFERROR(IF(INDEX('40-15 SCALE LABEL INFO'!I$2:I$65,MATCH($A1178,'40-15 SCALE LABEL INFO'!$A$2:$A$65,0))="","",INDEX('40-15 SCALE LABEL INFO'!I$2:I$65,MATCH($A1178,'40-15 SCALE LABEL INFO'!$A$2:$A$65,0))),"not found"),IF(F1177="not found","not found",IF(F1177="","","ditto"))))</f>
        <v/>
      </c>
      <c r="G1178" s="779" t="str">
        <f>IF($A1178="","",IF(NOT($A1178=$A1177),IFERROR(IF(INDEX('40-15 SCALE LABEL INFO'!J$2:J$65,MATCH($A1178,'40-15 SCALE LABEL INFO'!$A$2:$A$65,0))="","",INDEX('40-15 SCALE LABEL INFO'!J$2:J$65,MATCH($A1178,'40-15 SCALE LABEL INFO'!$A$2:$A$65,0))),"not found"),IF(G1177="not found","not found",IF(G1177="","","ditto"))))</f>
        <v/>
      </c>
      <c r="H1178" s="772" t="str">
        <f>IF($A1178="","",IF(NOT($A1178=$A1177),IFERROR(IF(INDEX('40-15 SCALE LABEL INFO'!K$2:K$65,MATCH($A1178,'40-15 SCALE LABEL INFO'!$A$2:$A$65,0))="","",INDEX('40-15 SCALE LABEL INFO'!K$2:K$65,MATCH($A1178,'40-15 SCALE LABEL INFO'!$A$2:$A$65,0))),"not found"),IF(H1177="not found","not found",IF(H1177="","","ditto"))))</f>
        <v/>
      </c>
    </row>
    <row r="1179" spans="1:8" x14ac:dyDescent="0.35">
      <c r="A1179" s="699"/>
      <c r="B1179" s="768"/>
      <c r="C1179" s="768"/>
      <c r="D1179" s="768"/>
      <c r="E1179" s="775"/>
      <c r="F1179" s="778" t="str">
        <f>IF($A1179="","",IF(NOT($A1179=$A1178),IFERROR(IF(INDEX('40-15 SCALE LABEL INFO'!I$2:I$65,MATCH($A1179,'40-15 SCALE LABEL INFO'!$A$2:$A$65,0))="","",INDEX('40-15 SCALE LABEL INFO'!I$2:I$65,MATCH($A1179,'40-15 SCALE LABEL INFO'!$A$2:$A$65,0))),"not found"),IF(F1178="not found","not found",IF(F1178="","","ditto"))))</f>
        <v/>
      </c>
      <c r="G1179" s="779" t="str">
        <f>IF($A1179="","",IF(NOT($A1179=$A1178),IFERROR(IF(INDEX('40-15 SCALE LABEL INFO'!J$2:J$65,MATCH($A1179,'40-15 SCALE LABEL INFO'!$A$2:$A$65,0))="","",INDEX('40-15 SCALE LABEL INFO'!J$2:J$65,MATCH($A1179,'40-15 SCALE LABEL INFO'!$A$2:$A$65,0))),"not found"),IF(G1178="not found","not found",IF(G1178="","","ditto"))))</f>
        <v/>
      </c>
      <c r="H1179" s="772" t="str">
        <f>IF($A1179="","",IF(NOT($A1179=$A1178),IFERROR(IF(INDEX('40-15 SCALE LABEL INFO'!K$2:K$65,MATCH($A1179,'40-15 SCALE LABEL INFO'!$A$2:$A$65,0))="","",INDEX('40-15 SCALE LABEL INFO'!K$2:K$65,MATCH($A1179,'40-15 SCALE LABEL INFO'!$A$2:$A$65,0))),"not found"),IF(H1178="not found","not found",IF(H1178="","","ditto"))))</f>
        <v/>
      </c>
    </row>
    <row r="1180" spans="1:8" x14ac:dyDescent="0.35">
      <c r="A1180" s="699"/>
      <c r="B1180" s="768"/>
      <c r="C1180" s="768"/>
      <c r="D1180" s="768"/>
      <c r="E1180" s="775"/>
      <c r="F1180" s="778" t="str">
        <f>IF($A1180="","",IF(NOT($A1180=$A1179),IFERROR(IF(INDEX('40-15 SCALE LABEL INFO'!I$2:I$65,MATCH($A1180,'40-15 SCALE LABEL INFO'!$A$2:$A$65,0))="","",INDEX('40-15 SCALE LABEL INFO'!I$2:I$65,MATCH($A1180,'40-15 SCALE LABEL INFO'!$A$2:$A$65,0))),"not found"),IF(F1179="not found","not found",IF(F1179="","","ditto"))))</f>
        <v/>
      </c>
      <c r="G1180" s="779" t="str">
        <f>IF($A1180="","",IF(NOT($A1180=$A1179),IFERROR(IF(INDEX('40-15 SCALE LABEL INFO'!J$2:J$65,MATCH($A1180,'40-15 SCALE LABEL INFO'!$A$2:$A$65,0))="","",INDEX('40-15 SCALE LABEL INFO'!J$2:J$65,MATCH($A1180,'40-15 SCALE LABEL INFO'!$A$2:$A$65,0))),"not found"),IF(G1179="not found","not found",IF(G1179="","","ditto"))))</f>
        <v/>
      </c>
      <c r="H1180" s="772" t="str">
        <f>IF($A1180="","",IF(NOT($A1180=$A1179),IFERROR(IF(INDEX('40-15 SCALE LABEL INFO'!K$2:K$65,MATCH($A1180,'40-15 SCALE LABEL INFO'!$A$2:$A$65,0))="","",INDEX('40-15 SCALE LABEL INFO'!K$2:K$65,MATCH($A1180,'40-15 SCALE LABEL INFO'!$A$2:$A$65,0))),"not found"),IF(H1179="not found","not found",IF(H1179="","","ditto"))))</f>
        <v/>
      </c>
    </row>
    <row r="1181" spans="1:8" x14ac:dyDescent="0.35">
      <c r="A1181" s="699"/>
      <c r="B1181" s="768"/>
      <c r="C1181" s="768"/>
      <c r="D1181" s="768"/>
      <c r="E1181" s="775"/>
      <c r="F1181" s="778" t="str">
        <f>IF($A1181="","",IF(NOT($A1181=$A1180),IFERROR(IF(INDEX('40-15 SCALE LABEL INFO'!I$2:I$65,MATCH($A1181,'40-15 SCALE LABEL INFO'!$A$2:$A$65,0))="","",INDEX('40-15 SCALE LABEL INFO'!I$2:I$65,MATCH($A1181,'40-15 SCALE LABEL INFO'!$A$2:$A$65,0))),"not found"),IF(F1180="not found","not found",IF(F1180="","","ditto"))))</f>
        <v/>
      </c>
      <c r="G1181" s="779" t="str">
        <f>IF($A1181="","",IF(NOT($A1181=$A1180),IFERROR(IF(INDEX('40-15 SCALE LABEL INFO'!J$2:J$65,MATCH($A1181,'40-15 SCALE LABEL INFO'!$A$2:$A$65,0))="","",INDEX('40-15 SCALE LABEL INFO'!J$2:J$65,MATCH($A1181,'40-15 SCALE LABEL INFO'!$A$2:$A$65,0))),"not found"),IF(G1180="not found","not found",IF(G1180="","","ditto"))))</f>
        <v/>
      </c>
      <c r="H1181" s="772" t="str">
        <f>IF($A1181="","",IF(NOT($A1181=$A1180),IFERROR(IF(INDEX('40-15 SCALE LABEL INFO'!K$2:K$65,MATCH($A1181,'40-15 SCALE LABEL INFO'!$A$2:$A$65,0))="","",INDEX('40-15 SCALE LABEL INFO'!K$2:K$65,MATCH($A1181,'40-15 SCALE LABEL INFO'!$A$2:$A$65,0))),"not found"),IF(H1180="not found","not found",IF(H1180="","","ditto"))))</f>
        <v/>
      </c>
    </row>
    <row r="1182" spans="1:8" x14ac:dyDescent="0.35">
      <c r="A1182" s="699"/>
      <c r="B1182" s="768"/>
      <c r="C1182" s="768"/>
      <c r="D1182" s="768"/>
      <c r="E1182" s="775"/>
      <c r="F1182" s="778" t="str">
        <f>IF($A1182="","",IF(NOT($A1182=$A1181),IFERROR(IF(INDEX('40-15 SCALE LABEL INFO'!I$2:I$65,MATCH($A1182,'40-15 SCALE LABEL INFO'!$A$2:$A$65,0))="","",INDEX('40-15 SCALE LABEL INFO'!I$2:I$65,MATCH($A1182,'40-15 SCALE LABEL INFO'!$A$2:$A$65,0))),"not found"),IF(F1181="not found","not found",IF(F1181="","","ditto"))))</f>
        <v/>
      </c>
      <c r="G1182" s="779" t="str">
        <f>IF($A1182="","",IF(NOT($A1182=$A1181),IFERROR(IF(INDEX('40-15 SCALE LABEL INFO'!J$2:J$65,MATCH($A1182,'40-15 SCALE LABEL INFO'!$A$2:$A$65,0))="","",INDEX('40-15 SCALE LABEL INFO'!J$2:J$65,MATCH($A1182,'40-15 SCALE LABEL INFO'!$A$2:$A$65,0))),"not found"),IF(G1181="not found","not found",IF(G1181="","","ditto"))))</f>
        <v/>
      </c>
      <c r="H1182" s="772" t="str">
        <f>IF($A1182="","",IF(NOT($A1182=$A1181),IFERROR(IF(INDEX('40-15 SCALE LABEL INFO'!K$2:K$65,MATCH($A1182,'40-15 SCALE LABEL INFO'!$A$2:$A$65,0))="","",INDEX('40-15 SCALE LABEL INFO'!K$2:K$65,MATCH($A1182,'40-15 SCALE LABEL INFO'!$A$2:$A$65,0))),"not found"),IF(H1181="not found","not found",IF(H1181="","","ditto"))))</f>
        <v/>
      </c>
    </row>
    <row r="1183" spans="1:8" x14ac:dyDescent="0.35">
      <c r="A1183" s="699"/>
      <c r="B1183" s="768"/>
      <c r="C1183" s="768"/>
      <c r="D1183" s="768"/>
      <c r="E1183" s="775"/>
      <c r="F1183" s="778" t="str">
        <f>IF($A1183="","",IF(NOT($A1183=$A1182),IFERROR(IF(INDEX('40-15 SCALE LABEL INFO'!I$2:I$65,MATCH($A1183,'40-15 SCALE LABEL INFO'!$A$2:$A$65,0))="","",INDEX('40-15 SCALE LABEL INFO'!I$2:I$65,MATCH($A1183,'40-15 SCALE LABEL INFO'!$A$2:$A$65,0))),"not found"),IF(F1182="not found","not found",IF(F1182="","","ditto"))))</f>
        <v/>
      </c>
      <c r="G1183" s="779" t="str">
        <f>IF($A1183="","",IF(NOT($A1183=$A1182),IFERROR(IF(INDEX('40-15 SCALE LABEL INFO'!J$2:J$65,MATCH($A1183,'40-15 SCALE LABEL INFO'!$A$2:$A$65,0))="","",INDEX('40-15 SCALE LABEL INFO'!J$2:J$65,MATCH($A1183,'40-15 SCALE LABEL INFO'!$A$2:$A$65,0))),"not found"),IF(G1182="not found","not found",IF(G1182="","","ditto"))))</f>
        <v/>
      </c>
      <c r="H1183" s="772" t="str">
        <f>IF($A1183="","",IF(NOT($A1183=$A1182),IFERROR(IF(INDEX('40-15 SCALE LABEL INFO'!K$2:K$65,MATCH($A1183,'40-15 SCALE LABEL INFO'!$A$2:$A$65,0))="","",INDEX('40-15 SCALE LABEL INFO'!K$2:K$65,MATCH($A1183,'40-15 SCALE LABEL INFO'!$A$2:$A$65,0))),"not found"),IF(H1182="not found","not found",IF(H1182="","","ditto"))))</f>
        <v/>
      </c>
    </row>
    <row r="1184" spans="1:8" x14ac:dyDescent="0.35">
      <c r="A1184" s="699"/>
      <c r="B1184" s="768"/>
      <c r="C1184" s="768"/>
      <c r="D1184" s="768"/>
      <c r="E1184" s="775"/>
      <c r="F1184" s="778" t="str">
        <f>IF($A1184="","",IF(NOT($A1184=$A1183),IFERROR(IF(INDEX('40-15 SCALE LABEL INFO'!I$2:I$65,MATCH($A1184,'40-15 SCALE LABEL INFO'!$A$2:$A$65,0))="","",INDEX('40-15 SCALE LABEL INFO'!I$2:I$65,MATCH($A1184,'40-15 SCALE LABEL INFO'!$A$2:$A$65,0))),"not found"),IF(F1183="not found","not found",IF(F1183="","","ditto"))))</f>
        <v/>
      </c>
      <c r="G1184" s="779" t="str">
        <f>IF($A1184="","",IF(NOT($A1184=$A1183),IFERROR(IF(INDEX('40-15 SCALE LABEL INFO'!J$2:J$65,MATCH($A1184,'40-15 SCALE LABEL INFO'!$A$2:$A$65,0))="","",INDEX('40-15 SCALE LABEL INFO'!J$2:J$65,MATCH($A1184,'40-15 SCALE LABEL INFO'!$A$2:$A$65,0))),"not found"),IF(G1183="not found","not found",IF(G1183="","","ditto"))))</f>
        <v/>
      </c>
      <c r="H1184" s="772" t="str">
        <f>IF($A1184="","",IF(NOT($A1184=$A1183),IFERROR(IF(INDEX('40-15 SCALE LABEL INFO'!K$2:K$65,MATCH($A1184,'40-15 SCALE LABEL INFO'!$A$2:$A$65,0))="","",INDEX('40-15 SCALE LABEL INFO'!K$2:K$65,MATCH($A1184,'40-15 SCALE LABEL INFO'!$A$2:$A$65,0))),"not found"),IF(H1183="not found","not found",IF(H1183="","","ditto"))))</f>
        <v/>
      </c>
    </row>
    <row r="1185" spans="1:8" x14ac:dyDescent="0.35">
      <c r="A1185" s="699"/>
      <c r="B1185" s="768"/>
      <c r="C1185" s="768"/>
      <c r="D1185" s="768"/>
      <c r="E1185" s="775"/>
      <c r="F1185" s="778" t="str">
        <f>IF($A1185="","",IF(NOT($A1185=$A1184),IFERROR(IF(INDEX('40-15 SCALE LABEL INFO'!I$2:I$65,MATCH($A1185,'40-15 SCALE LABEL INFO'!$A$2:$A$65,0))="","",INDEX('40-15 SCALE LABEL INFO'!I$2:I$65,MATCH($A1185,'40-15 SCALE LABEL INFO'!$A$2:$A$65,0))),"not found"),IF(F1184="not found","not found",IF(F1184="","","ditto"))))</f>
        <v/>
      </c>
      <c r="G1185" s="779" t="str">
        <f>IF($A1185="","",IF(NOT($A1185=$A1184),IFERROR(IF(INDEX('40-15 SCALE LABEL INFO'!J$2:J$65,MATCH($A1185,'40-15 SCALE LABEL INFO'!$A$2:$A$65,0))="","",INDEX('40-15 SCALE LABEL INFO'!J$2:J$65,MATCH($A1185,'40-15 SCALE LABEL INFO'!$A$2:$A$65,0))),"not found"),IF(G1184="not found","not found",IF(G1184="","","ditto"))))</f>
        <v/>
      </c>
      <c r="H1185" s="772" t="str">
        <f>IF($A1185="","",IF(NOT($A1185=$A1184),IFERROR(IF(INDEX('40-15 SCALE LABEL INFO'!K$2:K$65,MATCH($A1185,'40-15 SCALE LABEL INFO'!$A$2:$A$65,0))="","",INDEX('40-15 SCALE LABEL INFO'!K$2:K$65,MATCH($A1185,'40-15 SCALE LABEL INFO'!$A$2:$A$65,0))),"not found"),IF(H1184="not found","not found",IF(H1184="","","ditto"))))</f>
        <v/>
      </c>
    </row>
    <row r="1186" spans="1:8" x14ac:dyDescent="0.35">
      <c r="A1186" s="699"/>
      <c r="B1186" s="768"/>
      <c r="C1186" s="768"/>
      <c r="D1186" s="768"/>
      <c r="E1186" s="775"/>
      <c r="F1186" s="778" t="str">
        <f>IF($A1186="","",IF(NOT($A1186=$A1185),IFERROR(IF(INDEX('40-15 SCALE LABEL INFO'!I$2:I$65,MATCH($A1186,'40-15 SCALE LABEL INFO'!$A$2:$A$65,0))="","",INDEX('40-15 SCALE LABEL INFO'!I$2:I$65,MATCH($A1186,'40-15 SCALE LABEL INFO'!$A$2:$A$65,0))),"not found"),IF(F1185="not found","not found",IF(F1185="","","ditto"))))</f>
        <v/>
      </c>
      <c r="G1186" s="779" t="str">
        <f>IF($A1186="","",IF(NOT($A1186=$A1185),IFERROR(IF(INDEX('40-15 SCALE LABEL INFO'!J$2:J$65,MATCH($A1186,'40-15 SCALE LABEL INFO'!$A$2:$A$65,0))="","",INDEX('40-15 SCALE LABEL INFO'!J$2:J$65,MATCH($A1186,'40-15 SCALE LABEL INFO'!$A$2:$A$65,0))),"not found"),IF(G1185="not found","not found",IF(G1185="","","ditto"))))</f>
        <v/>
      </c>
      <c r="H1186" s="772" t="str">
        <f>IF($A1186="","",IF(NOT($A1186=$A1185),IFERROR(IF(INDEX('40-15 SCALE LABEL INFO'!K$2:K$65,MATCH($A1186,'40-15 SCALE LABEL INFO'!$A$2:$A$65,0))="","",INDEX('40-15 SCALE LABEL INFO'!K$2:K$65,MATCH($A1186,'40-15 SCALE LABEL INFO'!$A$2:$A$65,0))),"not found"),IF(H1185="not found","not found",IF(H1185="","","ditto"))))</f>
        <v/>
      </c>
    </row>
    <row r="1187" spans="1:8" x14ac:dyDescent="0.35">
      <c r="A1187" s="699"/>
      <c r="B1187" s="768"/>
      <c r="C1187" s="768"/>
      <c r="D1187" s="768"/>
      <c r="E1187" s="775"/>
      <c r="F1187" s="778" t="str">
        <f>IF($A1187="","",IF(NOT($A1187=$A1186),IFERROR(IF(INDEX('40-15 SCALE LABEL INFO'!I$2:I$65,MATCH($A1187,'40-15 SCALE LABEL INFO'!$A$2:$A$65,0))="","",INDEX('40-15 SCALE LABEL INFO'!I$2:I$65,MATCH($A1187,'40-15 SCALE LABEL INFO'!$A$2:$A$65,0))),"not found"),IF(F1186="not found","not found",IF(F1186="","","ditto"))))</f>
        <v/>
      </c>
      <c r="G1187" s="779" t="str">
        <f>IF($A1187="","",IF(NOT($A1187=$A1186),IFERROR(IF(INDEX('40-15 SCALE LABEL INFO'!J$2:J$65,MATCH($A1187,'40-15 SCALE LABEL INFO'!$A$2:$A$65,0))="","",INDEX('40-15 SCALE LABEL INFO'!J$2:J$65,MATCH($A1187,'40-15 SCALE LABEL INFO'!$A$2:$A$65,0))),"not found"),IF(G1186="not found","not found",IF(G1186="","","ditto"))))</f>
        <v/>
      </c>
      <c r="H1187" s="772" t="str">
        <f>IF($A1187="","",IF(NOT($A1187=$A1186),IFERROR(IF(INDEX('40-15 SCALE LABEL INFO'!K$2:K$65,MATCH($A1187,'40-15 SCALE LABEL INFO'!$A$2:$A$65,0))="","",INDEX('40-15 SCALE LABEL INFO'!K$2:K$65,MATCH($A1187,'40-15 SCALE LABEL INFO'!$A$2:$A$65,0))),"not found"),IF(H1186="not found","not found",IF(H1186="","","ditto"))))</f>
        <v/>
      </c>
    </row>
    <row r="1188" spans="1:8" x14ac:dyDescent="0.35">
      <c r="A1188" s="699"/>
      <c r="B1188" s="768"/>
      <c r="C1188" s="768"/>
      <c r="D1188" s="768"/>
      <c r="E1188" s="775"/>
      <c r="F1188" s="778" t="str">
        <f>IF($A1188="","",IF(NOT($A1188=$A1187),IFERROR(IF(INDEX('40-15 SCALE LABEL INFO'!I$2:I$65,MATCH($A1188,'40-15 SCALE LABEL INFO'!$A$2:$A$65,0))="","",INDEX('40-15 SCALE LABEL INFO'!I$2:I$65,MATCH($A1188,'40-15 SCALE LABEL INFO'!$A$2:$A$65,0))),"not found"),IF(F1187="not found","not found",IF(F1187="","","ditto"))))</f>
        <v/>
      </c>
      <c r="G1188" s="779" t="str">
        <f>IF($A1188="","",IF(NOT($A1188=$A1187),IFERROR(IF(INDEX('40-15 SCALE LABEL INFO'!J$2:J$65,MATCH($A1188,'40-15 SCALE LABEL INFO'!$A$2:$A$65,0))="","",INDEX('40-15 SCALE LABEL INFO'!J$2:J$65,MATCH($A1188,'40-15 SCALE LABEL INFO'!$A$2:$A$65,0))),"not found"),IF(G1187="not found","not found",IF(G1187="","","ditto"))))</f>
        <v/>
      </c>
      <c r="H1188" s="772" t="str">
        <f>IF($A1188="","",IF(NOT($A1188=$A1187),IFERROR(IF(INDEX('40-15 SCALE LABEL INFO'!K$2:K$65,MATCH($A1188,'40-15 SCALE LABEL INFO'!$A$2:$A$65,0))="","",INDEX('40-15 SCALE LABEL INFO'!K$2:K$65,MATCH($A1188,'40-15 SCALE LABEL INFO'!$A$2:$A$65,0))),"not found"),IF(H1187="not found","not found",IF(H1187="","","ditto"))))</f>
        <v/>
      </c>
    </row>
    <row r="1189" spans="1:8" x14ac:dyDescent="0.35">
      <c r="A1189" s="699"/>
      <c r="B1189" s="768"/>
      <c r="C1189" s="768"/>
      <c r="D1189" s="768"/>
      <c r="E1189" s="775"/>
      <c r="F1189" s="778" t="str">
        <f>IF($A1189="","",IF(NOT($A1189=$A1188),IFERROR(IF(INDEX('40-15 SCALE LABEL INFO'!I$2:I$65,MATCH($A1189,'40-15 SCALE LABEL INFO'!$A$2:$A$65,0))="","",INDEX('40-15 SCALE LABEL INFO'!I$2:I$65,MATCH($A1189,'40-15 SCALE LABEL INFO'!$A$2:$A$65,0))),"not found"),IF(F1188="not found","not found",IF(F1188="","","ditto"))))</f>
        <v/>
      </c>
      <c r="G1189" s="779" t="str">
        <f>IF($A1189="","",IF(NOT($A1189=$A1188),IFERROR(IF(INDEX('40-15 SCALE LABEL INFO'!J$2:J$65,MATCH($A1189,'40-15 SCALE LABEL INFO'!$A$2:$A$65,0))="","",INDEX('40-15 SCALE LABEL INFO'!J$2:J$65,MATCH($A1189,'40-15 SCALE LABEL INFO'!$A$2:$A$65,0))),"not found"),IF(G1188="not found","not found",IF(G1188="","","ditto"))))</f>
        <v/>
      </c>
      <c r="H1189" s="772" t="str">
        <f>IF($A1189="","",IF(NOT($A1189=$A1188),IFERROR(IF(INDEX('40-15 SCALE LABEL INFO'!K$2:K$65,MATCH($A1189,'40-15 SCALE LABEL INFO'!$A$2:$A$65,0))="","",INDEX('40-15 SCALE LABEL INFO'!K$2:K$65,MATCH($A1189,'40-15 SCALE LABEL INFO'!$A$2:$A$65,0))),"not found"),IF(H1188="not found","not found",IF(H1188="","","ditto"))))</f>
        <v/>
      </c>
    </row>
    <row r="1190" spans="1:8" x14ac:dyDescent="0.35">
      <c r="A1190" s="699"/>
      <c r="B1190" s="768"/>
      <c r="C1190" s="768"/>
      <c r="D1190" s="768"/>
      <c r="E1190" s="775"/>
      <c r="F1190" s="778" t="str">
        <f>IF($A1190="","",IF(NOT($A1190=$A1189),IFERROR(IF(INDEX('40-15 SCALE LABEL INFO'!I$2:I$65,MATCH($A1190,'40-15 SCALE LABEL INFO'!$A$2:$A$65,0))="","",INDEX('40-15 SCALE LABEL INFO'!I$2:I$65,MATCH($A1190,'40-15 SCALE LABEL INFO'!$A$2:$A$65,0))),"not found"),IF(F1189="not found","not found",IF(F1189="","","ditto"))))</f>
        <v/>
      </c>
      <c r="G1190" s="779" t="str">
        <f>IF($A1190="","",IF(NOT($A1190=$A1189),IFERROR(IF(INDEX('40-15 SCALE LABEL INFO'!J$2:J$65,MATCH($A1190,'40-15 SCALE LABEL INFO'!$A$2:$A$65,0))="","",INDEX('40-15 SCALE LABEL INFO'!J$2:J$65,MATCH($A1190,'40-15 SCALE LABEL INFO'!$A$2:$A$65,0))),"not found"),IF(G1189="not found","not found",IF(G1189="","","ditto"))))</f>
        <v/>
      </c>
      <c r="H1190" s="772" t="str">
        <f>IF($A1190="","",IF(NOT($A1190=$A1189),IFERROR(IF(INDEX('40-15 SCALE LABEL INFO'!K$2:K$65,MATCH($A1190,'40-15 SCALE LABEL INFO'!$A$2:$A$65,0))="","",INDEX('40-15 SCALE LABEL INFO'!K$2:K$65,MATCH($A1190,'40-15 SCALE LABEL INFO'!$A$2:$A$65,0))),"not found"),IF(H1189="not found","not found",IF(H1189="","","ditto"))))</f>
        <v/>
      </c>
    </row>
    <row r="1191" spans="1:8" x14ac:dyDescent="0.35">
      <c r="A1191" s="699"/>
      <c r="B1191" s="768"/>
      <c r="C1191" s="768"/>
      <c r="D1191" s="768"/>
      <c r="E1191" s="775"/>
      <c r="F1191" s="778" t="str">
        <f>IF($A1191="","",IF(NOT($A1191=$A1190),IFERROR(IF(INDEX('40-15 SCALE LABEL INFO'!I$2:I$65,MATCH($A1191,'40-15 SCALE LABEL INFO'!$A$2:$A$65,0))="","",INDEX('40-15 SCALE LABEL INFO'!I$2:I$65,MATCH($A1191,'40-15 SCALE LABEL INFO'!$A$2:$A$65,0))),"not found"),IF(F1190="not found","not found",IF(F1190="","","ditto"))))</f>
        <v/>
      </c>
      <c r="G1191" s="779" t="str">
        <f>IF($A1191="","",IF(NOT($A1191=$A1190),IFERROR(IF(INDEX('40-15 SCALE LABEL INFO'!J$2:J$65,MATCH($A1191,'40-15 SCALE LABEL INFO'!$A$2:$A$65,0))="","",INDEX('40-15 SCALE LABEL INFO'!J$2:J$65,MATCH($A1191,'40-15 SCALE LABEL INFO'!$A$2:$A$65,0))),"not found"),IF(G1190="not found","not found",IF(G1190="","","ditto"))))</f>
        <v/>
      </c>
      <c r="H1191" s="772" t="str">
        <f>IF($A1191="","",IF(NOT($A1191=$A1190),IFERROR(IF(INDEX('40-15 SCALE LABEL INFO'!K$2:K$65,MATCH($A1191,'40-15 SCALE LABEL INFO'!$A$2:$A$65,0))="","",INDEX('40-15 SCALE LABEL INFO'!K$2:K$65,MATCH($A1191,'40-15 SCALE LABEL INFO'!$A$2:$A$65,0))),"not found"),IF(H1190="not found","not found",IF(H1190="","","ditto"))))</f>
        <v/>
      </c>
    </row>
    <row r="1192" spans="1:8" x14ac:dyDescent="0.35">
      <c r="A1192" s="699"/>
      <c r="B1192" s="768"/>
      <c r="C1192" s="768"/>
      <c r="D1192" s="768"/>
      <c r="E1192" s="775"/>
      <c r="F1192" s="778" t="str">
        <f>IF($A1192="","",IF(NOT($A1192=$A1191),IFERROR(IF(INDEX('40-15 SCALE LABEL INFO'!I$2:I$65,MATCH($A1192,'40-15 SCALE LABEL INFO'!$A$2:$A$65,0))="","",INDEX('40-15 SCALE LABEL INFO'!I$2:I$65,MATCH($A1192,'40-15 SCALE LABEL INFO'!$A$2:$A$65,0))),"not found"),IF(F1191="not found","not found",IF(F1191="","","ditto"))))</f>
        <v/>
      </c>
      <c r="G1192" s="779" t="str">
        <f>IF($A1192="","",IF(NOT($A1192=$A1191),IFERROR(IF(INDEX('40-15 SCALE LABEL INFO'!J$2:J$65,MATCH($A1192,'40-15 SCALE LABEL INFO'!$A$2:$A$65,0))="","",INDEX('40-15 SCALE LABEL INFO'!J$2:J$65,MATCH($A1192,'40-15 SCALE LABEL INFO'!$A$2:$A$65,0))),"not found"),IF(G1191="not found","not found",IF(G1191="","","ditto"))))</f>
        <v/>
      </c>
      <c r="H1192" s="772" t="str">
        <f>IF($A1192="","",IF(NOT($A1192=$A1191),IFERROR(IF(INDEX('40-15 SCALE LABEL INFO'!K$2:K$65,MATCH($A1192,'40-15 SCALE LABEL INFO'!$A$2:$A$65,0))="","",INDEX('40-15 SCALE LABEL INFO'!K$2:K$65,MATCH($A1192,'40-15 SCALE LABEL INFO'!$A$2:$A$65,0))),"not found"),IF(H1191="not found","not found",IF(H1191="","","ditto"))))</f>
        <v/>
      </c>
    </row>
    <row r="1193" spans="1:8" x14ac:dyDescent="0.35">
      <c r="A1193" s="699"/>
      <c r="B1193" s="768"/>
      <c r="C1193" s="768"/>
      <c r="D1193" s="768"/>
      <c r="E1193" s="775"/>
      <c r="F1193" s="778" t="str">
        <f>IF($A1193="","",IF(NOT($A1193=$A1192),IFERROR(IF(INDEX('40-15 SCALE LABEL INFO'!I$2:I$65,MATCH($A1193,'40-15 SCALE LABEL INFO'!$A$2:$A$65,0))="","",INDEX('40-15 SCALE LABEL INFO'!I$2:I$65,MATCH($A1193,'40-15 SCALE LABEL INFO'!$A$2:$A$65,0))),"not found"),IF(F1192="not found","not found",IF(F1192="","","ditto"))))</f>
        <v/>
      </c>
      <c r="G1193" s="779" t="str">
        <f>IF($A1193="","",IF(NOT($A1193=$A1192),IFERROR(IF(INDEX('40-15 SCALE LABEL INFO'!J$2:J$65,MATCH($A1193,'40-15 SCALE LABEL INFO'!$A$2:$A$65,0))="","",INDEX('40-15 SCALE LABEL INFO'!J$2:J$65,MATCH($A1193,'40-15 SCALE LABEL INFO'!$A$2:$A$65,0))),"not found"),IF(G1192="not found","not found",IF(G1192="","","ditto"))))</f>
        <v/>
      </c>
      <c r="H1193" s="772" t="str">
        <f>IF($A1193="","",IF(NOT($A1193=$A1192),IFERROR(IF(INDEX('40-15 SCALE LABEL INFO'!K$2:K$65,MATCH($A1193,'40-15 SCALE LABEL INFO'!$A$2:$A$65,0))="","",INDEX('40-15 SCALE LABEL INFO'!K$2:K$65,MATCH($A1193,'40-15 SCALE LABEL INFO'!$A$2:$A$65,0))),"not found"),IF(H1192="not found","not found",IF(H1192="","","ditto"))))</f>
        <v/>
      </c>
    </row>
    <row r="1194" spans="1:8" x14ac:dyDescent="0.35">
      <c r="A1194" s="699"/>
      <c r="B1194" s="768"/>
      <c r="C1194" s="768"/>
      <c r="D1194" s="768"/>
      <c r="E1194" s="775"/>
      <c r="F1194" s="778" t="str">
        <f>IF($A1194="","",IF(NOT($A1194=$A1193),IFERROR(IF(INDEX('40-15 SCALE LABEL INFO'!I$2:I$65,MATCH($A1194,'40-15 SCALE LABEL INFO'!$A$2:$A$65,0))="","",INDEX('40-15 SCALE LABEL INFO'!I$2:I$65,MATCH($A1194,'40-15 SCALE LABEL INFO'!$A$2:$A$65,0))),"not found"),IF(F1193="not found","not found",IF(F1193="","","ditto"))))</f>
        <v/>
      </c>
      <c r="G1194" s="779" t="str">
        <f>IF($A1194="","",IF(NOT($A1194=$A1193),IFERROR(IF(INDEX('40-15 SCALE LABEL INFO'!J$2:J$65,MATCH($A1194,'40-15 SCALE LABEL INFO'!$A$2:$A$65,0))="","",INDEX('40-15 SCALE LABEL INFO'!J$2:J$65,MATCH($A1194,'40-15 SCALE LABEL INFO'!$A$2:$A$65,0))),"not found"),IF(G1193="not found","not found",IF(G1193="","","ditto"))))</f>
        <v/>
      </c>
      <c r="H1194" s="772" t="str">
        <f>IF($A1194="","",IF(NOT($A1194=$A1193),IFERROR(IF(INDEX('40-15 SCALE LABEL INFO'!K$2:K$65,MATCH($A1194,'40-15 SCALE LABEL INFO'!$A$2:$A$65,0))="","",INDEX('40-15 SCALE LABEL INFO'!K$2:K$65,MATCH($A1194,'40-15 SCALE LABEL INFO'!$A$2:$A$65,0))),"not found"),IF(H1193="not found","not found",IF(H1193="","","ditto"))))</f>
        <v/>
      </c>
    </row>
    <row r="1195" spans="1:8" x14ac:dyDescent="0.35">
      <c r="A1195" s="699"/>
      <c r="B1195" s="768"/>
      <c r="C1195" s="768"/>
      <c r="D1195" s="768"/>
      <c r="E1195" s="775"/>
      <c r="F1195" s="778" t="str">
        <f>IF($A1195="","",IF(NOT($A1195=$A1194),IFERROR(IF(INDEX('40-15 SCALE LABEL INFO'!I$2:I$65,MATCH($A1195,'40-15 SCALE LABEL INFO'!$A$2:$A$65,0))="","",INDEX('40-15 SCALE LABEL INFO'!I$2:I$65,MATCH($A1195,'40-15 SCALE LABEL INFO'!$A$2:$A$65,0))),"not found"),IF(F1194="not found","not found",IF(F1194="","","ditto"))))</f>
        <v/>
      </c>
      <c r="G1195" s="779" t="str">
        <f>IF($A1195="","",IF(NOT($A1195=$A1194),IFERROR(IF(INDEX('40-15 SCALE LABEL INFO'!J$2:J$65,MATCH($A1195,'40-15 SCALE LABEL INFO'!$A$2:$A$65,0))="","",INDEX('40-15 SCALE LABEL INFO'!J$2:J$65,MATCH($A1195,'40-15 SCALE LABEL INFO'!$A$2:$A$65,0))),"not found"),IF(G1194="not found","not found",IF(G1194="","","ditto"))))</f>
        <v/>
      </c>
      <c r="H1195" s="772" t="str">
        <f>IF($A1195="","",IF(NOT($A1195=$A1194),IFERROR(IF(INDEX('40-15 SCALE LABEL INFO'!K$2:K$65,MATCH($A1195,'40-15 SCALE LABEL INFO'!$A$2:$A$65,0))="","",INDEX('40-15 SCALE LABEL INFO'!K$2:K$65,MATCH($A1195,'40-15 SCALE LABEL INFO'!$A$2:$A$65,0))),"not found"),IF(H1194="not found","not found",IF(H1194="","","ditto"))))</f>
        <v/>
      </c>
    </row>
    <row r="1196" spans="1:8" x14ac:dyDescent="0.35">
      <c r="A1196" s="699"/>
      <c r="B1196" s="768"/>
      <c r="C1196" s="768"/>
      <c r="D1196" s="768"/>
      <c r="E1196" s="775"/>
      <c r="F1196" s="778" t="str">
        <f>IF($A1196="","",IF(NOT($A1196=$A1195),IFERROR(IF(INDEX('40-15 SCALE LABEL INFO'!I$2:I$65,MATCH($A1196,'40-15 SCALE LABEL INFO'!$A$2:$A$65,0))="","",INDEX('40-15 SCALE LABEL INFO'!I$2:I$65,MATCH($A1196,'40-15 SCALE LABEL INFO'!$A$2:$A$65,0))),"not found"),IF(F1195="not found","not found",IF(F1195="","","ditto"))))</f>
        <v/>
      </c>
      <c r="G1196" s="779" t="str">
        <f>IF($A1196="","",IF(NOT($A1196=$A1195),IFERROR(IF(INDEX('40-15 SCALE LABEL INFO'!J$2:J$65,MATCH($A1196,'40-15 SCALE LABEL INFO'!$A$2:$A$65,0))="","",INDEX('40-15 SCALE LABEL INFO'!J$2:J$65,MATCH($A1196,'40-15 SCALE LABEL INFO'!$A$2:$A$65,0))),"not found"),IF(G1195="not found","not found",IF(G1195="","","ditto"))))</f>
        <v/>
      </c>
      <c r="H1196" s="772" t="str">
        <f>IF($A1196="","",IF(NOT($A1196=$A1195),IFERROR(IF(INDEX('40-15 SCALE LABEL INFO'!K$2:K$65,MATCH($A1196,'40-15 SCALE LABEL INFO'!$A$2:$A$65,0))="","",INDEX('40-15 SCALE LABEL INFO'!K$2:K$65,MATCH($A1196,'40-15 SCALE LABEL INFO'!$A$2:$A$65,0))),"not found"),IF(H1195="not found","not found",IF(H1195="","","ditto"))))</f>
        <v/>
      </c>
    </row>
    <row r="1197" spans="1:8" x14ac:dyDescent="0.35">
      <c r="A1197" s="699"/>
      <c r="B1197" s="768"/>
      <c r="C1197" s="768"/>
      <c r="D1197" s="768"/>
      <c r="E1197" s="775"/>
      <c r="F1197" s="778" t="str">
        <f>IF($A1197="","",IF(NOT($A1197=$A1196),IFERROR(IF(INDEX('40-15 SCALE LABEL INFO'!I$2:I$65,MATCH($A1197,'40-15 SCALE LABEL INFO'!$A$2:$A$65,0))="","",INDEX('40-15 SCALE LABEL INFO'!I$2:I$65,MATCH($A1197,'40-15 SCALE LABEL INFO'!$A$2:$A$65,0))),"not found"),IF(F1196="not found","not found",IF(F1196="","","ditto"))))</f>
        <v/>
      </c>
      <c r="G1197" s="779" t="str">
        <f>IF($A1197="","",IF(NOT($A1197=$A1196),IFERROR(IF(INDEX('40-15 SCALE LABEL INFO'!J$2:J$65,MATCH($A1197,'40-15 SCALE LABEL INFO'!$A$2:$A$65,0))="","",INDEX('40-15 SCALE LABEL INFO'!J$2:J$65,MATCH($A1197,'40-15 SCALE LABEL INFO'!$A$2:$A$65,0))),"not found"),IF(G1196="not found","not found",IF(G1196="","","ditto"))))</f>
        <v/>
      </c>
      <c r="H1197" s="772" t="str">
        <f>IF($A1197="","",IF(NOT($A1197=$A1196),IFERROR(IF(INDEX('40-15 SCALE LABEL INFO'!K$2:K$65,MATCH($A1197,'40-15 SCALE LABEL INFO'!$A$2:$A$65,0))="","",INDEX('40-15 SCALE LABEL INFO'!K$2:K$65,MATCH($A1197,'40-15 SCALE LABEL INFO'!$A$2:$A$65,0))),"not found"),IF(H1196="not found","not found",IF(H1196="","","ditto"))))</f>
        <v/>
      </c>
    </row>
    <row r="1198" spans="1:8" x14ac:dyDescent="0.35">
      <c r="A1198" s="699"/>
      <c r="B1198" s="768"/>
      <c r="C1198" s="768"/>
      <c r="D1198" s="768"/>
      <c r="E1198" s="775"/>
      <c r="F1198" s="778" t="str">
        <f>IF($A1198="","",IF(NOT($A1198=$A1197),IFERROR(IF(INDEX('40-15 SCALE LABEL INFO'!I$2:I$65,MATCH($A1198,'40-15 SCALE LABEL INFO'!$A$2:$A$65,0))="","",INDEX('40-15 SCALE LABEL INFO'!I$2:I$65,MATCH($A1198,'40-15 SCALE LABEL INFO'!$A$2:$A$65,0))),"not found"),IF(F1197="not found","not found",IF(F1197="","","ditto"))))</f>
        <v/>
      </c>
      <c r="G1198" s="779" t="str">
        <f>IF($A1198="","",IF(NOT($A1198=$A1197),IFERROR(IF(INDEX('40-15 SCALE LABEL INFO'!J$2:J$65,MATCH($A1198,'40-15 SCALE LABEL INFO'!$A$2:$A$65,0))="","",INDEX('40-15 SCALE LABEL INFO'!J$2:J$65,MATCH($A1198,'40-15 SCALE LABEL INFO'!$A$2:$A$65,0))),"not found"),IF(G1197="not found","not found",IF(G1197="","","ditto"))))</f>
        <v/>
      </c>
      <c r="H1198" s="772" t="str">
        <f>IF($A1198="","",IF(NOT($A1198=$A1197),IFERROR(IF(INDEX('40-15 SCALE LABEL INFO'!K$2:K$65,MATCH($A1198,'40-15 SCALE LABEL INFO'!$A$2:$A$65,0))="","",INDEX('40-15 SCALE LABEL INFO'!K$2:K$65,MATCH($A1198,'40-15 SCALE LABEL INFO'!$A$2:$A$65,0))),"not found"),IF(H1197="not found","not found",IF(H1197="","","ditto"))))</f>
        <v/>
      </c>
    </row>
    <row r="1199" spans="1:8" x14ac:dyDescent="0.35">
      <c r="A1199" s="699"/>
      <c r="B1199" s="768"/>
      <c r="C1199" s="768"/>
      <c r="D1199" s="768"/>
      <c r="E1199" s="775"/>
      <c r="F1199" s="778" t="str">
        <f>IF($A1199="","",IF(NOT($A1199=$A1198),IFERROR(IF(INDEX('40-15 SCALE LABEL INFO'!I$2:I$65,MATCH($A1199,'40-15 SCALE LABEL INFO'!$A$2:$A$65,0))="","",INDEX('40-15 SCALE LABEL INFO'!I$2:I$65,MATCH($A1199,'40-15 SCALE LABEL INFO'!$A$2:$A$65,0))),"not found"),IF(F1198="not found","not found",IF(F1198="","","ditto"))))</f>
        <v/>
      </c>
      <c r="G1199" s="779" t="str">
        <f>IF($A1199="","",IF(NOT($A1199=$A1198),IFERROR(IF(INDEX('40-15 SCALE LABEL INFO'!J$2:J$65,MATCH($A1199,'40-15 SCALE LABEL INFO'!$A$2:$A$65,0))="","",INDEX('40-15 SCALE LABEL INFO'!J$2:J$65,MATCH($A1199,'40-15 SCALE LABEL INFO'!$A$2:$A$65,0))),"not found"),IF(G1198="not found","not found",IF(G1198="","","ditto"))))</f>
        <v/>
      </c>
      <c r="H1199" s="772" t="str">
        <f>IF($A1199="","",IF(NOT($A1199=$A1198),IFERROR(IF(INDEX('40-15 SCALE LABEL INFO'!K$2:K$65,MATCH($A1199,'40-15 SCALE LABEL INFO'!$A$2:$A$65,0))="","",INDEX('40-15 SCALE LABEL INFO'!K$2:K$65,MATCH($A1199,'40-15 SCALE LABEL INFO'!$A$2:$A$65,0))),"not found"),IF(H1198="not found","not found",IF(H1198="","","ditto"))))</f>
        <v/>
      </c>
    </row>
    <row r="1200" spans="1:8" x14ac:dyDescent="0.35">
      <c r="A1200" s="699"/>
      <c r="B1200" s="768"/>
      <c r="C1200" s="768"/>
      <c r="D1200" s="768"/>
      <c r="E1200" s="775"/>
      <c r="F1200" s="778" t="str">
        <f>IF($A1200="","",IF(NOT($A1200=$A1199),IFERROR(IF(INDEX('40-15 SCALE LABEL INFO'!I$2:I$65,MATCH($A1200,'40-15 SCALE LABEL INFO'!$A$2:$A$65,0))="","",INDEX('40-15 SCALE LABEL INFO'!I$2:I$65,MATCH($A1200,'40-15 SCALE LABEL INFO'!$A$2:$A$65,0))),"not found"),IF(F1199="not found","not found",IF(F1199="","","ditto"))))</f>
        <v/>
      </c>
      <c r="G1200" s="779" t="str">
        <f>IF($A1200="","",IF(NOT($A1200=$A1199),IFERROR(IF(INDEX('40-15 SCALE LABEL INFO'!J$2:J$65,MATCH($A1200,'40-15 SCALE LABEL INFO'!$A$2:$A$65,0))="","",INDEX('40-15 SCALE LABEL INFO'!J$2:J$65,MATCH($A1200,'40-15 SCALE LABEL INFO'!$A$2:$A$65,0))),"not found"),IF(G1199="not found","not found",IF(G1199="","","ditto"))))</f>
        <v/>
      </c>
      <c r="H1200" s="772" t="str">
        <f>IF($A1200="","",IF(NOT($A1200=$A1199),IFERROR(IF(INDEX('40-15 SCALE LABEL INFO'!K$2:K$65,MATCH($A1200,'40-15 SCALE LABEL INFO'!$A$2:$A$65,0))="","",INDEX('40-15 SCALE LABEL INFO'!K$2:K$65,MATCH($A1200,'40-15 SCALE LABEL INFO'!$A$2:$A$65,0))),"not found"),IF(H1199="not found","not found",IF(H1199="","","ditto"))))</f>
        <v/>
      </c>
    </row>
    <row r="1201" spans="1:8" x14ac:dyDescent="0.35">
      <c r="A1201" s="699"/>
      <c r="B1201" s="768"/>
      <c r="C1201" s="768"/>
      <c r="D1201" s="768"/>
      <c r="E1201" s="775"/>
      <c r="F1201" s="778" t="str">
        <f>IF($A1201="","",IF(NOT($A1201=$A1200),IFERROR(IF(INDEX('40-15 SCALE LABEL INFO'!I$2:I$65,MATCH($A1201,'40-15 SCALE LABEL INFO'!$A$2:$A$65,0))="","",INDEX('40-15 SCALE LABEL INFO'!I$2:I$65,MATCH($A1201,'40-15 SCALE LABEL INFO'!$A$2:$A$65,0))),"not found"),IF(F1200="not found","not found",IF(F1200="","","ditto"))))</f>
        <v/>
      </c>
      <c r="G1201" s="779" t="str">
        <f>IF($A1201="","",IF(NOT($A1201=$A1200),IFERROR(IF(INDEX('40-15 SCALE LABEL INFO'!J$2:J$65,MATCH($A1201,'40-15 SCALE LABEL INFO'!$A$2:$A$65,0))="","",INDEX('40-15 SCALE LABEL INFO'!J$2:J$65,MATCH($A1201,'40-15 SCALE LABEL INFO'!$A$2:$A$65,0))),"not found"),IF(G1200="not found","not found",IF(G1200="","","ditto"))))</f>
        <v/>
      </c>
      <c r="H1201" s="772" t="str">
        <f>IF($A1201="","",IF(NOT($A1201=$A1200),IFERROR(IF(INDEX('40-15 SCALE LABEL INFO'!K$2:K$65,MATCH($A1201,'40-15 SCALE LABEL INFO'!$A$2:$A$65,0))="","",INDEX('40-15 SCALE LABEL INFO'!K$2:K$65,MATCH($A1201,'40-15 SCALE LABEL INFO'!$A$2:$A$65,0))),"not found"),IF(H1200="not found","not found",IF(H1200="","","ditto"))))</f>
        <v/>
      </c>
    </row>
    <row r="1202" spans="1:8" x14ac:dyDescent="0.35">
      <c r="A1202" s="699"/>
      <c r="B1202" s="768"/>
      <c r="C1202" s="768"/>
      <c r="D1202" s="768"/>
      <c r="E1202" s="775"/>
      <c r="F1202" s="778" t="str">
        <f>IF($A1202="","",IF(NOT($A1202=$A1201),IFERROR(IF(INDEX('40-15 SCALE LABEL INFO'!I$2:I$65,MATCH($A1202,'40-15 SCALE LABEL INFO'!$A$2:$A$65,0))="","",INDEX('40-15 SCALE LABEL INFO'!I$2:I$65,MATCH($A1202,'40-15 SCALE LABEL INFO'!$A$2:$A$65,0))),"not found"),IF(F1201="not found","not found",IF(F1201="","","ditto"))))</f>
        <v/>
      </c>
      <c r="G1202" s="779" t="str">
        <f>IF($A1202="","",IF(NOT($A1202=$A1201),IFERROR(IF(INDEX('40-15 SCALE LABEL INFO'!J$2:J$65,MATCH($A1202,'40-15 SCALE LABEL INFO'!$A$2:$A$65,0))="","",INDEX('40-15 SCALE LABEL INFO'!J$2:J$65,MATCH($A1202,'40-15 SCALE LABEL INFO'!$A$2:$A$65,0))),"not found"),IF(G1201="not found","not found",IF(G1201="","","ditto"))))</f>
        <v/>
      </c>
      <c r="H1202" s="772" t="str">
        <f>IF($A1202="","",IF(NOT($A1202=$A1201),IFERROR(IF(INDEX('40-15 SCALE LABEL INFO'!K$2:K$65,MATCH($A1202,'40-15 SCALE LABEL INFO'!$A$2:$A$65,0))="","",INDEX('40-15 SCALE LABEL INFO'!K$2:K$65,MATCH($A1202,'40-15 SCALE LABEL INFO'!$A$2:$A$65,0))),"not found"),IF(H1201="not found","not found",IF(H1201="","","ditto"))))</f>
        <v/>
      </c>
    </row>
    <row r="1203" spans="1:8" x14ac:dyDescent="0.35">
      <c r="A1203" s="699"/>
      <c r="B1203" s="768"/>
      <c r="C1203" s="768"/>
      <c r="D1203" s="768"/>
      <c r="E1203" s="775"/>
      <c r="F1203" s="778" t="str">
        <f>IF($A1203="","",IF(NOT($A1203=$A1202),IFERROR(IF(INDEX('40-15 SCALE LABEL INFO'!I$2:I$65,MATCH($A1203,'40-15 SCALE LABEL INFO'!$A$2:$A$65,0))="","",INDEX('40-15 SCALE LABEL INFO'!I$2:I$65,MATCH($A1203,'40-15 SCALE LABEL INFO'!$A$2:$A$65,0))),"not found"),IF(F1202="not found","not found",IF(F1202="","","ditto"))))</f>
        <v/>
      </c>
      <c r="G1203" s="779" t="str">
        <f>IF($A1203="","",IF(NOT($A1203=$A1202),IFERROR(IF(INDEX('40-15 SCALE LABEL INFO'!J$2:J$65,MATCH($A1203,'40-15 SCALE LABEL INFO'!$A$2:$A$65,0))="","",INDEX('40-15 SCALE LABEL INFO'!J$2:J$65,MATCH($A1203,'40-15 SCALE LABEL INFO'!$A$2:$A$65,0))),"not found"),IF(G1202="not found","not found",IF(G1202="","","ditto"))))</f>
        <v/>
      </c>
      <c r="H1203" s="772" t="str">
        <f>IF($A1203="","",IF(NOT($A1203=$A1202),IFERROR(IF(INDEX('40-15 SCALE LABEL INFO'!K$2:K$65,MATCH($A1203,'40-15 SCALE LABEL INFO'!$A$2:$A$65,0))="","",INDEX('40-15 SCALE LABEL INFO'!K$2:K$65,MATCH($A1203,'40-15 SCALE LABEL INFO'!$A$2:$A$65,0))),"not found"),IF(H1202="not found","not found",IF(H1202="","","ditto"))))</f>
        <v/>
      </c>
    </row>
    <row r="1204" spans="1:8" x14ac:dyDescent="0.35">
      <c r="A1204" s="699"/>
      <c r="B1204" s="768"/>
      <c r="C1204" s="768"/>
      <c r="D1204" s="768"/>
      <c r="E1204" s="775"/>
      <c r="F1204" s="778" t="str">
        <f>IF($A1204="","",IF(NOT($A1204=$A1203),IFERROR(IF(INDEX('40-15 SCALE LABEL INFO'!I$2:I$65,MATCH($A1204,'40-15 SCALE LABEL INFO'!$A$2:$A$65,0))="","",INDEX('40-15 SCALE LABEL INFO'!I$2:I$65,MATCH($A1204,'40-15 SCALE LABEL INFO'!$A$2:$A$65,0))),"not found"),IF(F1203="not found","not found",IF(F1203="","","ditto"))))</f>
        <v/>
      </c>
      <c r="G1204" s="779" t="str">
        <f>IF($A1204="","",IF(NOT($A1204=$A1203),IFERROR(IF(INDEX('40-15 SCALE LABEL INFO'!J$2:J$65,MATCH($A1204,'40-15 SCALE LABEL INFO'!$A$2:$A$65,0))="","",INDEX('40-15 SCALE LABEL INFO'!J$2:J$65,MATCH($A1204,'40-15 SCALE LABEL INFO'!$A$2:$A$65,0))),"not found"),IF(G1203="not found","not found",IF(G1203="","","ditto"))))</f>
        <v/>
      </c>
      <c r="H1204" s="772" t="str">
        <f>IF($A1204="","",IF(NOT($A1204=$A1203),IFERROR(IF(INDEX('40-15 SCALE LABEL INFO'!K$2:K$65,MATCH($A1204,'40-15 SCALE LABEL INFO'!$A$2:$A$65,0))="","",INDEX('40-15 SCALE LABEL INFO'!K$2:K$65,MATCH($A1204,'40-15 SCALE LABEL INFO'!$A$2:$A$65,0))),"not found"),IF(H1203="not found","not found",IF(H1203="","","ditto"))))</f>
        <v/>
      </c>
    </row>
    <row r="1205" spans="1:8" x14ac:dyDescent="0.35">
      <c r="A1205" s="699"/>
      <c r="B1205" s="768"/>
      <c r="C1205" s="768"/>
      <c r="D1205" s="768"/>
      <c r="E1205" s="775"/>
      <c r="F1205" s="778" t="str">
        <f>IF($A1205="","",IF(NOT($A1205=$A1204),IFERROR(IF(INDEX('40-15 SCALE LABEL INFO'!I$2:I$65,MATCH($A1205,'40-15 SCALE LABEL INFO'!$A$2:$A$65,0))="","",INDEX('40-15 SCALE LABEL INFO'!I$2:I$65,MATCH($A1205,'40-15 SCALE LABEL INFO'!$A$2:$A$65,0))),"not found"),IF(F1204="not found","not found",IF(F1204="","","ditto"))))</f>
        <v/>
      </c>
      <c r="G1205" s="779" t="str">
        <f>IF($A1205="","",IF(NOT($A1205=$A1204),IFERROR(IF(INDEX('40-15 SCALE LABEL INFO'!J$2:J$65,MATCH($A1205,'40-15 SCALE LABEL INFO'!$A$2:$A$65,0))="","",INDEX('40-15 SCALE LABEL INFO'!J$2:J$65,MATCH($A1205,'40-15 SCALE LABEL INFO'!$A$2:$A$65,0))),"not found"),IF(G1204="not found","not found",IF(G1204="","","ditto"))))</f>
        <v/>
      </c>
      <c r="H1205" s="772" t="str">
        <f>IF($A1205="","",IF(NOT($A1205=$A1204),IFERROR(IF(INDEX('40-15 SCALE LABEL INFO'!K$2:K$65,MATCH($A1205,'40-15 SCALE LABEL INFO'!$A$2:$A$65,0))="","",INDEX('40-15 SCALE LABEL INFO'!K$2:K$65,MATCH($A1205,'40-15 SCALE LABEL INFO'!$A$2:$A$65,0))),"not found"),IF(H1204="not found","not found",IF(H1204="","","ditto"))))</f>
        <v/>
      </c>
    </row>
    <row r="1206" spans="1:8" x14ac:dyDescent="0.35">
      <c r="A1206" s="699"/>
      <c r="B1206" s="768"/>
      <c r="C1206" s="768"/>
      <c r="D1206" s="768"/>
      <c r="E1206" s="775"/>
      <c r="F1206" s="778" t="str">
        <f>IF($A1206="","",IF(NOT($A1206=$A1205),IFERROR(IF(INDEX('40-15 SCALE LABEL INFO'!I$2:I$65,MATCH($A1206,'40-15 SCALE LABEL INFO'!$A$2:$A$65,0))="","",INDEX('40-15 SCALE LABEL INFO'!I$2:I$65,MATCH($A1206,'40-15 SCALE LABEL INFO'!$A$2:$A$65,0))),"not found"),IF(F1205="not found","not found",IF(F1205="","","ditto"))))</f>
        <v/>
      </c>
      <c r="G1206" s="779" t="str">
        <f>IF($A1206="","",IF(NOT($A1206=$A1205),IFERROR(IF(INDEX('40-15 SCALE LABEL INFO'!J$2:J$65,MATCH($A1206,'40-15 SCALE LABEL INFO'!$A$2:$A$65,0))="","",INDEX('40-15 SCALE LABEL INFO'!J$2:J$65,MATCH($A1206,'40-15 SCALE LABEL INFO'!$A$2:$A$65,0))),"not found"),IF(G1205="not found","not found",IF(G1205="","","ditto"))))</f>
        <v/>
      </c>
      <c r="H1206" s="772" t="str">
        <f>IF($A1206="","",IF(NOT($A1206=$A1205),IFERROR(IF(INDEX('40-15 SCALE LABEL INFO'!K$2:K$65,MATCH($A1206,'40-15 SCALE LABEL INFO'!$A$2:$A$65,0))="","",INDEX('40-15 SCALE LABEL INFO'!K$2:K$65,MATCH($A1206,'40-15 SCALE LABEL INFO'!$A$2:$A$65,0))),"not found"),IF(H1205="not found","not found",IF(H1205="","","ditto"))))</f>
        <v/>
      </c>
    </row>
    <row r="1207" spans="1:8" x14ac:dyDescent="0.35">
      <c r="A1207" s="699"/>
      <c r="B1207" s="768"/>
      <c r="C1207" s="768"/>
      <c r="D1207" s="768"/>
      <c r="E1207" s="775"/>
      <c r="F1207" s="778" t="str">
        <f>IF($A1207="","",IF(NOT($A1207=$A1206),IFERROR(IF(INDEX('40-15 SCALE LABEL INFO'!I$2:I$65,MATCH($A1207,'40-15 SCALE LABEL INFO'!$A$2:$A$65,0))="","",INDEX('40-15 SCALE LABEL INFO'!I$2:I$65,MATCH($A1207,'40-15 SCALE LABEL INFO'!$A$2:$A$65,0))),"not found"),IF(F1206="not found","not found",IF(F1206="","","ditto"))))</f>
        <v/>
      </c>
      <c r="G1207" s="779" t="str">
        <f>IF($A1207="","",IF(NOT($A1207=$A1206),IFERROR(IF(INDEX('40-15 SCALE LABEL INFO'!J$2:J$65,MATCH($A1207,'40-15 SCALE LABEL INFO'!$A$2:$A$65,0))="","",INDEX('40-15 SCALE LABEL INFO'!J$2:J$65,MATCH($A1207,'40-15 SCALE LABEL INFO'!$A$2:$A$65,0))),"not found"),IF(G1206="not found","not found",IF(G1206="","","ditto"))))</f>
        <v/>
      </c>
      <c r="H1207" s="772" t="str">
        <f>IF($A1207="","",IF(NOT($A1207=$A1206),IFERROR(IF(INDEX('40-15 SCALE LABEL INFO'!K$2:K$65,MATCH($A1207,'40-15 SCALE LABEL INFO'!$A$2:$A$65,0))="","",INDEX('40-15 SCALE LABEL INFO'!K$2:K$65,MATCH($A1207,'40-15 SCALE LABEL INFO'!$A$2:$A$65,0))),"not found"),IF(H1206="not found","not found",IF(H1206="","","ditto"))))</f>
        <v/>
      </c>
    </row>
    <row r="1208" spans="1:8" x14ac:dyDescent="0.35">
      <c r="A1208" s="699"/>
      <c r="B1208" s="768"/>
      <c r="C1208" s="768"/>
      <c r="D1208" s="768"/>
      <c r="E1208" s="775"/>
      <c r="F1208" s="778" t="str">
        <f>IF($A1208="","",IF(NOT($A1208=$A1207),IFERROR(IF(INDEX('40-15 SCALE LABEL INFO'!I$2:I$65,MATCH($A1208,'40-15 SCALE LABEL INFO'!$A$2:$A$65,0))="","",INDEX('40-15 SCALE LABEL INFO'!I$2:I$65,MATCH($A1208,'40-15 SCALE LABEL INFO'!$A$2:$A$65,0))),"not found"),IF(F1207="not found","not found",IF(F1207="","","ditto"))))</f>
        <v/>
      </c>
      <c r="G1208" s="779" t="str">
        <f>IF($A1208="","",IF(NOT($A1208=$A1207),IFERROR(IF(INDEX('40-15 SCALE LABEL INFO'!J$2:J$65,MATCH($A1208,'40-15 SCALE LABEL INFO'!$A$2:$A$65,0))="","",INDEX('40-15 SCALE LABEL INFO'!J$2:J$65,MATCH($A1208,'40-15 SCALE LABEL INFO'!$A$2:$A$65,0))),"not found"),IF(G1207="not found","not found",IF(G1207="","","ditto"))))</f>
        <v/>
      </c>
      <c r="H1208" s="772" t="str">
        <f>IF($A1208="","",IF(NOT($A1208=$A1207),IFERROR(IF(INDEX('40-15 SCALE LABEL INFO'!K$2:K$65,MATCH($A1208,'40-15 SCALE LABEL INFO'!$A$2:$A$65,0))="","",INDEX('40-15 SCALE LABEL INFO'!K$2:K$65,MATCH($A1208,'40-15 SCALE LABEL INFO'!$A$2:$A$65,0))),"not found"),IF(H1207="not found","not found",IF(H1207="","","ditto"))))</f>
        <v/>
      </c>
    </row>
    <row r="1209" spans="1:8" x14ac:dyDescent="0.35">
      <c r="A1209" s="699"/>
      <c r="B1209" s="768"/>
      <c r="C1209" s="768"/>
      <c r="D1209" s="768"/>
      <c r="E1209" s="775"/>
      <c r="F1209" s="778" t="str">
        <f>IF($A1209="","",IF(NOT($A1209=$A1208),IFERROR(IF(INDEX('40-15 SCALE LABEL INFO'!I$2:I$65,MATCH($A1209,'40-15 SCALE LABEL INFO'!$A$2:$A$65,0))="","",INDEX('40-15 SCALE LABEL INFO'!I$2:I$65,MATCH($A1209,'40-15 SCALE LABEL INFO'!$A$2:$A$65,0))),"not found"),IF(F1208="not found","not found",IF(F1208="","","ditto"))))</f>
        <v/>
      </c>
      <c r="G1209" s="779" t="str">
        <f>IF($A1209="","",IF(NOT($A1209=$A1208),IFERROR(IF(INDEX('40-15 SCALE LABEL INFO'!J$2:J$65,MATCH($A1209,'40-15 SCALE LABEL INFO'!$A$2:$A$65,0))="","",INDEX('40-15 SCALE LABEL INFO'!J$2:J$65,MATCH($A1209,'40-15 SCALE LABEL INFO'!$A$2:$A$65,0))),"not found"),IF(G1208="not found","not found",IF(G1208="","","ditto"))))</f>
        <v/>
      </c>
      <c r="H1209" s="772" t="str">
        <f>IF($A1209="","",IF(NOT($A1209=$A1208),IFERROR(IF(INDEX('40-15 SCALE LABEL INFO'!K$2:K$65,MATCH($A1209,'40-15 SCALE LABEL INFO'!$A$2:$A$65,0))="","",INDEX('40-15 SCALE LABEL INFO'!K$2:K$65,MATCH($A1209,'40-15 SCALE LABEL INFO'!$A$2:$A$65,0))),"not found"),IF(H1208="not found","not found",IF(H1208="","","ditto"))))</f>
        <v/>
      </c>
    </row>
    <row r="1210" spans="1:8" x14ac:dyDescent="0.35">
      <c r="A1210" s="699"/>
      <c r="B1210" s="768"/>
      <c r="C1210" s="768"/>
      <c r="D1210" s="768"/>
      <c r="E1210" s="775"/>
      <c r="F1210" s="778" t="str">
        <f>IF($A1210="","",IF(NOT($A1210=$A1209),IFERROR(IF(INDEX('40-15 SCALE LABEL INFO'!I$2:I$65,MATCH($A1210,'40-15 SCALE LABEL INFO'!$A$2:$A$65,0))="","",INDEX('40-15 SCALE LABEL INFO'!I$2:I$65,MATCH($A1210,'40-15 SCALE LABEL INFO'!$A$2:$A$65,0))),"not found"),IF(F1209="not found","not found",IF(F1209="","","ditto"))))</f>
        <v/>
      </c>
      <c r="G1210" s="779" t="str">
        <f>IF($A1210="","",IF(NOT($A1210=$A1209),IFERROR(IF(INDEX('40-15 SCALE LABEL INFO'!J$2:J$65,MATCH($A1210,'40-15 SCALE LABEL INFO'!$A$2:$A$65,0))="","",INDEX('40-15 SCALE LABEL INFO'!J$2:J$65,MATCH($A1210,'40-15 SCALE LABEL INFO'!$A$2:$A$65,0))),"not found"),IF(G1209="not found","not found",IF(G1209="","","ditto"))))</f>
        <v/>
      </c>
      <c r="H1210" s="772" t="str">
        <f>IF($A1210="","",IF(NOT($A1210=$A1209),IFERROR(IF(INDEX('40-15 SCALE LABEL INFO'!K$2:K$65,MATCH($A1210,'40-15 SCALE LABEL INFO'!$A$2:$A$65,0))="","",INDEX('40-15 SCALE LABEL INFO'!K$2:K$65,MATCH($A1210,'40-15 SCALE LABEL INFO'!$A$2:$A$65,0))),"not found"),IF(H1209="not found","not found",IF(H1209="","","ditto"))))</f>
        <v/>
      </c>
    </row>
    <row r="1211" spans="1:8" x14ac:dyDescent="0.35">
      <c r="A1211" s="699"/>
      <c r="B1211" s="768"/>
      <c r="C1211" s="768"/>
      <c r="D1211" s="768"/>
      <c r="E1211" s="775"/>
      <c r="F1211" s="778" t="str">
        <f>IF($A1211="","",IF(NOT($A1211=$A1210),IFERROR(IF(INDEX('40-15 SCALE LABEL INFO'!I$2:I$65,MATCH($A1211,'40-15 SCALE LABEL INFO'!$A$2:$A$65,0))="","",INDEX('40-15 SCALE LABEL INFO'!I$2:I$65,MATCH($A1211,'40-15 SCALE LABEL INFO'!$A$2:$A$65,0))),"not found"),IF(F1210="not found","not found",IF(F1210="","","ditto"))))</f>
        <v/>
      </c>
      <c r="G1211" s="779" t="str">
        <f>IF($A1211="","",IF(NOT($A1211=$A1210),IFERROR(IF(INDEX('40-15 SCALE LABEL INFO'!J$2:J$65,MATCH($A1211,'40-15 SCALE LABEL INFO'!$A$2:$A$65,0))="","",INDEX('40-15 SCALE LABEL INFO'!J$2:J$65,MATCH($A1211,'40-15 SCALE LABEL INFO'!$A$2:$A$65,0))),"not found"),IF(G1210="not found","not found",IF(G1210="","","ditto"))))</f>
        <v/>
      </c>
      <c r="H1211" s="772" t="str">
        <f>IF($A1211="","",IF(NOT($A1211=$A1210),IFERROR(IF(INDEX('40-15 SCALE LABEL INFO'!K$2:K$65,MATCH($A1211,'40-15 SCALE LABEL INFO'!$A$2:$A$65,0))="","",INDEX('40-15 SCALE LABEL INFO'!K$2:K$65,MATCH($A1211,'40-15 SCALE LABEL INFO'!$A$2:$A$65,0))),"not found"),IF(H1210="not found","not found",IF(H1210="","","ditto"))))</f>
        <v/>
      </c>
    </row>
    <row r="1212" spans="1:8" x14ac:dyDescent="0.35">
      <c r="A1212" s="699"/>
      <c r="B1212" s="768"/>
      <c r="C1212" s="768"/>
      <c r="D1212" s="768"/>
      <c r="E1212" s="775"/>
      <c r="F1212" s="778" t="str">
        <f>IF($A1212="","",IF(NOT($A1212=$A1211),IFERROR(IF(INDEX('40-15 SCALE LABEL INFO'!I$2:I$65,MATCH($A1212,'40-15 SCALE LABEL INFO'!$A$2:$A$65,0))="","",INDEX('40-15 SCALE LABEL INFO'!I$2:I$65,MATCH($A1212,'40-15 SCALE LABEL INFO'!$A$2:$A$65,0))),"not found"),IF(F1211="not found","not found",IF(F1211="","","ditto"))))</f>
        <v/>
      </c>
      <c r="G1212" s="779" t="str">
        <f>IF($A1212="","",IF(NOT($A1212=$A1211),IFERROR(IF(INDEX('40-15 SCALE LABEL INFO'!J$2:J$65,MATCH($A1212,'40-15 SCALE LABEL INFO'!$A$2:$A$65,0))="","",INDEX('40-15 SCALE LABEL INFO'!J$2:J$65,MATCH($A1212,'40-15 SCALE LABEL INFO'!$A$2:$A$65,0))),"not found"),IF(G1211="not found","not found",IF(G1211="","","ditto"))))</f>
        <v/>
      </c>
      <c r="H1212" s="772" t="str">
        <f>IF($A1212="","",IF(NOT($A1212=$A1211),IFERROR(IF(INDEX('40-15 SCALE LABEL INFO'!K$2:K$65,MATCH($A1212,'40-15 SCALE LABEL INFO'!$A$2:$A$65,0))="","",INDEX('40-15 SCALE LABEL INFO'!K$2:K$65,MATCH($A1212,'40-15 SCALE LABEL INFO'!$A$2:$A$65,0))),"not found"),IF(H1211="not found","not found",IF(H1211="","","ditto"))))</f>
        <v/>
      </c>
    </row>
    <row r="1213" spans="1:8" x14ac:dyDescent="0.35">
      <c r="A1213" s="699"/>
      <c r="B1213" s="768"/>
      <c r="C1213" s="768"/>
      <c r="D1213" s="768"/>
      <c r="E1213" s="775"/>
      <c r="F1213" s="778" t="str">
        <f>IF($A1213="","",IF(NOT($A1213=$A1212),IFERROR(IF(INDEX('40-15 SCALE LABEL INFO'!I$2:I$65,MATCH($A1213,'40-15 SCALE LABEL INFO'!$A$2:$A$65,0))="","",INDEX('40-15 SCALE LABEL INFO'!I$2:I$65,MATCH($A1213,'40-15 SCALE LABEL INFO'!$A$2:$A$65,0))),"not found"),IF(F1212="not found","not found",IF(F1212="","","ditto"))))</f>
        <v/>
      </c>
      <c r="G1213" s="779" t="str">
        <f>IF($A1213="","",IF(NOT($A1213=$A1212),IFERROR(IF(INDEX('40-15 SCALE LABEL INFO'!J$2:J$65,MATCH($A1213,'40-15 SCALE LABEL INFO'!$A$2:$A$65,0))="","",INDEX('40-15 SCALE LABEL INFO'!J$2:J$65,MATCH($A1213,'40-15 SCALE LABEL INFO'!$A$2:$A$65,0))),"not found"),IF(G1212="not found","not found",IF(G1212="","","ditto"))))</f>
        <v/>
      </c>
      <c r="H1213" s="772" t="str">
        <f>IF($A1213="","",IF(NOT($A1213=$A1212),IFERROR(IF(INDEX('40-15 SCALE LABEL INFO'!K$2:K$65,MATCH($A1213,'40-15 SCALE LABEL INFO'!$A$2:$A$65,0))="","",INDEX('40-15 SCALE LABEL INFO'!K$2:K$65,MATCH($A1213,'40-15 SCALE LABEL INFO'!$A$2:$A$65,0))),"not found"),IF(H1212="not found","not found",IF(H1212="","","ditto"))))</f>
        <v/>
      </c>
    </row>
    <row r="1214" spans="1:8" x14ac:dyDescent="0.35">
      <c r="A1214" s="699"/>
      <c r="B1214" s="768"/>
      <c r="C1214" s="768"/>
      <c r="D1214" s="768"/>
      <c r="E1214" s="775"/>
      <c r="F1214" s="778" t="str">
        <f>IF($A1214="","",IF(NOT($A1214=$A1213),IFERROR(IF(INDEX('40-15 SCALE LABEL INFO'!I$2:I$65,MATCH($A1214,'40-15 SCALE LABEL INFO'!$A$2:$A$65,0))="","",INDEX('40-15 SCALE LABEL INFO'!I$2:I$65,MATCH($A1214,'40-15 SCALE LABEL INFO'!$A$2:$A$65,0))),"not found"),IF(F1213="not found","not found",IF(F1213="","","ditto"))))</f>
        <v/>
      </c>
      <c r="G1214" s="779" t="str">
        <f>IF($A1214="","",IF(NOT($A1214=$A1213),IFERROR(IF(INDEX('40-15 SCALE LABEL INFO'!J$2:J$65,MATCH($A1214,'40-15 SCALE LABEL INFO'!$A$2:$A$65,0))="","",INDEX('40-15 SCALE LABEL INFO'!J$2:J$65,MATCH($A1214,'40-15 SCALE LABEL INFO'!$A$2:$A$65,0))),"not found"),IF(G1213="not found","not found",IF(G1213="","","ditto"))))</f>
        <v/>
      </c>
      <c r="H1214" s="772" t="str">
        <f>IF($A1214="","",IF(NOT($A1214=$A1213),IFERROR(IF(INDEX('40-15 SCALE LABEL INFO'!K$2:K$65,MATCH($A1214,'40-15 SCALE LABEL INFO'!$A$2:$A$65,0))="","",INDEX('40-15 SCALE LABEL INFO'!K$2:K$65,MATCH($A1214,'40-15 SCALE LABEL INFO'!$A$2:$A$65,0))),"not found"),IF(H1213="not found","not found",IF(H1213="","","ditto"))))</f>
        <v/>
      </c>
    </row>
    <row r="1215" spans="1:8" x14ac:dyDescent="0.35">
      <c r="A1215" s="699"/>
      <c r="B1215" s="768"/>
      <c r="C1215" s="768"/>
      <c r="D1215" s="768"/>
      <c r="E1215" s="775"/>
      <c r="F1215" s="778" t="str">
        <f>IF($A1215="","",IF(NOT($A1215=$A1214),IFERROR(IF(INDEX('40-15 SCALE LABEL INFO'!I$2:I$65,MATCH($A1215,'40-15 SCALE LABEL INFO'!$A$2:$A$65,0))="","",INDEX('40-15 SCALE LABEL INFO'!I$2:I$65,MATCH($A1215,'40-15 SCALE LABEL INFO'!$A$2:$A$65,0))),"not found"),IF(F1214="not found","not found",IF(F1214="","","ditto"))))</f>
        <v/>
      </c>
      <c r="G1215" s="779" t="str">
        <f>IF($A1215="","",IF(NOT($A1215=$A1214),IFERROR(IF(INDEX('40-15 SCALE LABEL INFO'!J$2:J$65,MATCH($A1215,'40-15 SCALE LABEL INFO'!$A$2:$A$65,0))="","",INDEX('40-15 SCALE LABEL INFO'!J$2:J$65,MATCH($A1215,'40-15 SCALE LABEL INFO'!$A$2:$A$65,0))),"not found"),IF(G1214="not found","not found",IF(G1214="","","ditto"))))</f>
        <v/>
      </c>
      <c r="H1215" s="772" t="str">
        <f>IF($A1215="","",IF(NOT($A1215=$A1214),IFERROR(IF(INDEX('40-15 SCALE LABEL INFO'!K$2:K$65,MATCH($A1215,'40-15 SCALE LABEL INFO'!$A$2:$A$65,0))="","",INDEX('40-15 SCALE LABEL INFO'!K$2:K$65,MATCH($A1215,'40-15 SCALE LABEL INFO'!$A$2:$A$65,0))),"not found"),IF(H1214="not found","not found",IF(H1214="","","ditto"))))</f>
        <v/>
      </c>
    </row>
    <row r="1216" spans="1:8" x14ac:dyDescent="0.35">
      <c r="A1216" s="699"/>
      <c r="B1216" s="768"/>
      <c r="C1216" s="768"/>
      <c r="D1216" s="768"/>
      <c r="E1216" s="775"/>
      <c r="F1216" s="778" t="str">
        <f>IF($A1216="","",IF(NOT($A1216=$A1215),IFERROR(IF(INDEX('40-15 SCALE LABEL INFO'!I$2:I$65,MATCH($A1216,'40-15 SCALE LABEL INFO'!$A$2:$A$65,0))="","",INDEX('40-15 SCALE LABEL INFO'!I$2:I$65,MATCH($A1216,'40-15 SCALE LABEL INFO'!$A$2:$A$65,0))),"not found"),IF(F1215="not found","not found",IF(F1215="","","ditto"))))</f>
        <v/>
      </c>
      <c r="G1216" s="779" t="str">
        <f>IF($A1216="","",IF(NOT($A1216=$A1215),IFERROR(IF(INDEX('40-15 SCALE LABEL INFO'!J$2:J$65,MATCH($A1216,'40-15 SCALE LABEL INFO'!$A$2:$A$65,0))="","",INDEX('40-15 SCALE LABEL INFO'!J$2:J$65,MATCH($A1216,'40-15 SCALE LABEL INFO'!$A$2:$A$65,0))),"not found"),IF(G1215="not found","not found",IF(G1215="","","ditto"))))</f>
        <v/>
      </c>
      <c r="H1216" s="772" t="str">
        <f>IF($A1216="","",IF(NOT($A1216=$A1215),IFERROR(IF(INDEX('40-15 SCALE LABEL INFO'!K$2:K$65,MATCH($A1216,'40-15 SCALE LABEL INFO'!$A$2:$A$65,0))="","",INDEX('40-15 SCALE LABEL INFO'!K$2:K$65,MATCH($A1216,'40-15 SCALE LABEL INFO'!$A$2:$A$65,0))),"not found"),IF(H1215="not found","not found",IF(H1215="","","ditto"))))</f>
        <v/>
      </c>
    </row>
    <row r="1217" spans="1:8" x14ac:dyDescent="0.35">
      <c r="A1217" s="699"/>
      <c r="B1217" s="768"/>
      <c r="C1217" s="768"/>
      <c r="D1217" s="768"/>
      <c r="E1217" s="775"/>
      <c r="F1217" s="778" t="str">
        <f>IF($A1217="","",IF(NOT($A1217=$A1216),IFERROR(IF(INDEX('40-15 SCALE LABEL INFO'!I$2:I$65,MATCH($A1217,'40-15 SCALE LABEL INFO'!$A$2:$A$65,0))="","",INDEX('40-15 SCALE LABEL INFO'!I$2:I$65,MATCH($A1217,'40-15 SCALE LABEL INFO'!$A$2:$A$65,0))),"not found"),IF(F1216="not found","not found",IF(F1216="","","ditto"))))</f>
        <v/>
      </c>
      <c r="G1217" s="779" t="str">
        <f>IF($A1217="","",IF(NOT($A1217=$A1216),IFERROR(IF(INDEX('40-15 SCALE LABEL INFO'!J$2:J$65,MATCH($A1217,'40-15 SCALE LABEL INFO'!$A$2:$A$65,0))="","",INDEX('40-15 SCALE LABEL INFO'!J$2:J$65,MATCH($A1217,'40-15 SCALE LABEL INFO'!$A$2:$A$65,0))),"not found"),IF(G1216="not found","not found",IF(G1216="","","ditto"))))</f>
        <v/>
      </c>
      <c r="H1217" s="772" t="str">
        <f>IF($A1217="","",IF(NOT($A1217=$A1216),IFERROR(IF(INDEX('40-15 SCALE LABEL INFO'!K$2:K$65,MATCH($A1217,'40-15 SCALE LABEL INFO'!$A$2:$A$65,0))="","",INDEX('40-15 SCALE LABEL INFO'!K$2:K$65,MATCH($A1217,'40-15 SCALE LABEL INFO'!$A$2:$A$65,0))),"not found"),IF(H1216="not found","not found",IF(H1216="","","ditto"))))</f>
        <v/>
      </c>
    </row>
    <row r="1218" spans="1:8" x14ac:dyDescent="0.35">
      <c r="A1218" s="699"/>
      <c r="B1218" s="768"/>
      <c r="C1218" s="768"/>
      <c r="D1218" s="768"/>
      <c r="E1218" s="775"/>
      <c r="F1218" s="778" t="str">
        <f>IF($A1218="","",IF(NOT($A1218=$A1217),IFERROR(IF(INDEX('40-15 SCALE LABEL INFO'!I$2:I$65,MATCH($A1218,'40-15 SCALE LABEL INFO'!$A$2:$A$65,0))="","",INDEX('40-15 SCALE LABEL INFO'!I$2:I$65,MATCH($A1218,'40-15 SCALE LABEL INFO'!$A$2:$A$65,0))),"not found"),IF(F1217="not found","not found",IF(F1217="","","ditto"))))</f>
        <v/>
      </c>
      <c r="G1218" s="779" t="str">
        <f>IF($A1218="","",IF(NOT($A1218=$A1217),IFERROR(IF(INDEX('40-15 SCALE LABEL INFO'!J$2:J$65,MATCH($A1218,'40-15 SCALE LABEL INFO'!$A$2:$A$65,0))="","",INDEX('40-15 SCALE LABEL INFO'!J$2:J$65,MATCH($A1218,'40-15 SCALE LABEL INFO'!$A$2:$A$65,0))),"not found"),IF(G1217="not found","not found",IF(G1217="","","ditto"))))</f>
        <v/>
      </c>
      <c r="H1218" s="772" t="str">
        <f>IF($A1218="","",IF(NOT($A1218=$A1217),IFERROR(IF(INDEX('40-15 SCALE LABEL INFO'!K$2:K$65,MATCH($A1218,'40-15 SCALE LABEL INFO'!$A$2:$A$65,0))="","",INDEX('40-15 SCALE LABEL INFO'!K$2:K$65,MATCH($A1218,'40-15 SCALE LABEL INFO'!$A$2:$A$65,0))),"not found"),IF(H1217="not found","not found",IF(H1217="","","ditto"))))</f>
        <v/>
      </c>
    </row>
    <row r="1219" spans="1:8" x14ac:dyDescent="0.35">
      <c r="A1219" s="699"/>
      <c r="B1219" s="768"/>
      <c r="C1219" s="768"/>
      <c r="D1219" s="768"/>
      <c r="E1219" s="775"/>
      <c r="F1219" s="778" t="str">
        <f>IF($A1219="","",IF(NOT($A1219=$A1218),IFERROR(IF(INDEX('40-15 SCALE LABEL INFO'!I$2:I$65,MATCH($A1219,'40-15 SCALE LABEL INFO'!$A$2:$A$65,0))="","",INDEX('40-15 SCALE LABEL INFO'!I$2:I$65,MATCH($A1219,'40-15 SCALE LABEL INFO'!$A$2:$A$65,0))),"not found"),IF(F1218="not found","not found",IF(F1218="","","ditto"))))</f>
        <v/>
      </c>
      <c r="G1219" s="779" t="str">
        <f>IF($A1219="","",IF(NOT($A1219=$A1218),IFERROR(IF(INDEX('40-15 SCALE LABEL INFO'!J$2:J$65,MATCH($A1219,'40-15 SCALE LABEL INFO'!$A$2:$A$65,0))="","",INDEX('40-15 SCALE LABEL INFO'!J$2:J$65,MATCH($A1219,'40-15 SCALE LABEL INFO'!$A$2:$A$65,0))),"not found"),IF(G1218="not found","not found",IF(G1218="","","ditto"))))</f>
        <v/>
      </c>
      <c r="H1219" s="772" t="str">
        <f>IF($A1219="","",IF(NOT($A1219=$A1218),IFERROR(IF(INDEX('40-15 SCALE LABEL INFO'!K$2:K$65,MATCH($A1219,'40-15 SCALE LABEL INFO'!$A$2:$A$65,0))="","",INDEX('40-15 SCALE LABEL INFO'!K$2:K$65,MATCH($A1219,'40-15 SCALE LABEL INFO'!$A$2:$A$65,0))),"not found"),IF(H1218="not found","not found",IF(H1218="","","ditto"))))</f>
        <v/>
      </c>
    </row>
    <row r="1220" spans="1:8" x14ac:dyDescent="0.35">
      <c r="A1220" s="699"/>
      <c r="B1220" s="768"/>
      <c r="C1220" s="768"/>
      <c r="D1220" s="768"/>
      <c r="E1220" s="775"/>
      <c r="F1220" s="778" t="str">
        <f>IF($A1220="","",IF(NOT($A1220=$A1219),IFERROR(IF(INDEX('40-15 SCALE LABEL INFO'!I$2:I$65,MATCH($A1220,'40-15 SCALE LABEL INFO'!$A$2:$A$65,0))="","",INDEX('40-15 SCALE LABEL INFO'!I$2:I$65,MATCH($A1220,'40-15 SCALE LABEL INFO'!$A$2:$A$65,0))),"not found"),IF(F1219="not found","not found",IF(F1219="","","ditto"))))</f>
        <v/>
      </c>
      <c r="G1220" s="779" t="str">
        <f>IF($A1220="","",IF(NOT($A1220=$A1219),IFERROR(IF(INDEX('40-15 SCALE LABEL INFO'!J$2:J$65,MATCH($A1220,'40-15 SCALE LABEL INFO'!$A$2:$A$65,0))="","",INDEX('40-15 SCALE LABEL INFO'!J$2:J$65,MATCH($A1220,'40-15 SCALE LABEL INFO'!$A$2:$A$65,0))),"not found"),IF(G1219="not found","not found",IF(G1219="","","ditto"))))</f>
        <v/>
      </c>
      <c r="H1220" s="772" t="str">
        <f>IF($A1220="","",IF(NOT($A1220=$A1219),IFERROR(IF(INDEX('40-15 SCALE LABEL INFO'!K$2:K$65,MATCH($A1220,'40-15 SCALE LABEL INFO'!$A$2:$A$65,0))="","",INDEX('40-15 SCALE LABEL INFO'!K$2:K$65,MATCH($A1220,'40-15 SCALE LABEL INFO'!$A$2:$A$65,0))),"not found"),IF(H1219="not found","not found",IF(H1219="","","ditto"))))</f>
        <v/>
      </c>
    </row>
    <row r="1221" spans="1:8" x14ac:dyDescent="0.35">
      <c r="A1221" s="699"/>
      <c r="B1221" s="768"/>
      <c r="C1221" s="768"/>
      <c r="D1221" s="768"/>
      <c r="E1221" s="775"/>
      <c r="F1221" s="778" t="str">
        <f>IF($A1221="","",IF(NOT($A1221=$A1220),IFERROR(IF(INDEX('40-15 SCALE LABEL INFO'!I$2:I$65,MATCH($A1221,'40-15 SCALE LABEL INFO'!$A$2:$A$65,0))="","",INDEX('40-15 SCALE LABEL INFO'!I$2:I$65,MATCH($A1221,'40-15 SCALE LABEL INFO'!$A$2:$A$65,0))),"not found"),IF(F1220="not found","not found",IF(F1220="","","ditto"))))</f>
        <v/>
      </c>
      <c r="G1221" s="779" t="str">
        <f>IF($A1221="","",IF(NOT($A1221=$A1220),IFERROR(IF(INDEX('40-15 SCALE LABEL INFO'!J$2:J$65,MATCH($A1221,'40-15 SCALE LABEL INFO'!$A$2:$A$65,0))="","",INDEX('40-15 SCALE LABEL INFO'!J$2:J$65,MATCH($A1221,'40-15 SCALE LABEL INFO'!$A$2:$A$65,0))),"not found"),IF(G1220="not found","not found",IF(G1220="","","ditto"))))</f>
        <v/>
      </c>
      <c r="H1221" s="772" t="str">
        <f>IF($A1221="","",IF(NOT($A1221=$A1220),IFERROR(IF(INDEX('40-15 SCALE LABEL INFO'!K$2:K$65,MATCH($A1221,'40-15 SCALE LABEL INFO'!$A$2:$A$65,0))="","",INDEX('40-15 SCALE LABEL INFO'!K$2:K$65,MATCH($A1221,'40-15 SCALE LABEL INFO'!$A$2:$A$65,0))),"not found"),IF(H1220="not found","not found",IF(H1220="","","ditto"))))</f>
        <v/>
      </c>
    </row>
    <row r="1222" spans="1:8" x14ac:dyDescent="0.35">
      <c r="A1222" s="699"/>
      <c r="B1222" s="768"/>
      <c r="C1222" s="768"/>
      <c r="D1222" s="768"/>
      <c r="E1222" s="775"/>
      <c r="F1222" s="778" t="str">
        <f>IF($A1222="","",IF(NOT($A1222=$A1221),IFERROR(IF(INDEX('40-15 SCALE LABEL INFO'!I$2:I$65,MATCH($A1222,'40-15 SCALE LABEL INFO'!$A$2:$A$65,0))="","",INDEX('40-15 SCALE LABEL INFO'!I$2:I$65,MATCH($A1222,'40-15 SCALE LABEL INFO'!$A$2:$A$65,0))),"not found"),IF(F1221="not found","not found",IF(F1221="","","ditto"))))</f>
        <v/>
      </c>
      <c r="G1222" s="779" t="str">
        <f>IF($A1222="","",IF(NOT($A1222=$A1221),IFERROR(IF(INDEX('40-15 SCALE LABEL INFO'!J$2:J$65,MATCH($A1222,'40-15 SCALE LABEL INFO'!$A$2:$A$65,0))="","",INDEX('40-15 SCALE LABEL INFO'!J$2:J$65,MATCH($A1222,'40-15 SCALE LABEL INFO'!$A$2:$A$65,0))),"not found"),IF(G1221="not found","not found",IF(G1221="","","ditto"))))</f>
        <v/>
      </c>
      <c r="H1222" s="772" t="str">
        <f>IF($A1222="","",IF(NOT($A1222=$A1221),IFERROR(IF(INDEX('40-15 SCALE LABEL INFO'!K$2:K$65,MATCH($A1222,'40-15 SCALE LABEL INFO'!$A$2:$A$65,0))="","",INDEX('40-15 SCALE LABEL INFO'!K$2:K$65,MATCH($A1222,'40-15 SCALE LABEL INFO'!$A$2:$A$65,0))),"not found"),IF(H1221="not found","not found",IF(H1221="","","ditto"))))</f>
        <v/>
      </c>
    </row>
    <row r="1223" spans="1:8" x14ac:dyDescent="0.35">
      <c r="A1223" s="699"/>
      <c r="B1223" s="768"/>
      <c r="C1223" s="768"/>
      <c r="D1223" s="768"/>
      <c r="E1223" s="775"/>
      <c r="F1223" s="778" t="str">
        <f>IF($A1223="","",IF(NOT($A1223=$A1222),IFERROR(IF(INDEX('40-15 SCALE LABEL INFO'!I$2:I$65,MATCH($A1223,'40-15 SCALE LABEL INFO'!$A$2:$A$65,0))="","",INDEX('40-15 SCALE LABEL INFO'!I$2:I$65,MATCH($A1223,'40-15 SCALE LABEL INFO'!$A$2:$A$65,0))),"not found"),IF(F1222="not found","not found",IF(F1222="","","ditto"))))</f>
        <v/>
      </c>
      <c r="G1223" s="779" t="str">
        <f>IF($A1223="","",IF(NOT($A1223=$A1222),IFERROR(IF(INDEX('40-15 SCALE LABEL INFO'!J$2:J$65,MATCH($A1223,'40-15 SCALE LABEL INFO'!$A$2:$A$65,0))="","",INDEX('40-15 SCALE LABEL INFO'!J$2:J$65,MATCH($A1223,'40-15 SCALE LABEL INFO'!$A$2:$A$65,0))),"not found"),IF(G1222="not found","not found",IF(G1222="","","ditto"))))</f>
        <v/>
      </c>
      <c r="H1223" s="772" t="str">
        <f>IF($A1223="","",IF(NOT($A1223=$A1222),IFERROR(IF(INDEX('40-15 SCALE LABEL INFO'!K$2:K$65,MATCH($A1223,'40-15 SCALE LABEL INFO'!$A$2:$A$65,0))="","",INDEX('40-15 SCALE LABEL INFO'!K$2:K$65,MATCH($A1223,'40-15 SCALE LABEL INFO'!$A$2:$A$65,0))),"not found"),IF(H1222="not found","not found",IF(H1222="","","ditto"))))</f>
        <v/>
      </c>
    </row>
    <row r="1224" spans="1:8" x14ac:dyDescent="0.35">
      <c r="A1224" s="699"/>
      <c r="B1224" s="768"/>
      <c r="C1224" s="768"/>
      <c r="D1224" s="768"/>
      <c r="E1224" s="775"/>
      <c r="F1224" s="778" t="str">
        <f>IF($A1224="","",IF(NOT($A1224=$A1223),IFERROR(IF(INDEX('40-15 SCALE LABEL INFO'!I$2:I$65,MATCH($A1224,'40-15 SCALE LABEL INFO'!$A$2:$A$65,0))="","",INDEX('40-15 SCALE LABEL INFO'!I$2:I$65,MATCH($A1224,'40-15 SCALE LABEL INFO'!$A$2:$A$65,0))),"not found"),IF(F1223="not found","not found",IF(F1223="","","ditto"))))</f>
        <v/>
      </c>
      <c r="G1224" s="779" t="str">
        <f>IF($A1224="","",IF(NOT($A1224=$A1223),IFERROR(IF(INDEX('40-15 SCALE LABEL INFO'!J$2:J$65,MATCH($A1224,'40-15 SCALE LABEL INFO'!$A$2:$A$65,0))="","",INDEX('40-15 SCALE LABEL INFO'!J$2:J$65,MATCH($A1224,'40-15 SCALE LABEL INFO'!$A$2:$A$65,0))),"not found"),IF(G1223="not found","not found",IF(G1223="","","ditto"))))</f>
        <v/>
      </c>
      <c r="H1224" s="772" t="str">
        <f>IF($A1224="","",IF(NOT($A1224=$A1223),IFERROR(IF(INDEX('40-15 SCALE LABEL INFO'!K$2:K$65,MATCH($A1224,'40-15 SCALE LABEL INFO'!$A$2:$A$65,0))="","",INDEX('40-15 SCALE LABEL INFO'!K$2:K$65,MATCH($A1224,'40-15 SCALE LABEL INFO'!$A$2:$A$65,0))),"not found"),IF(H1223="not found","not found",IF(H1223="","","ditto"))))</f>
        <v/>
      </c>
    </row>
    <row r="1225" spans="1:8" x14ac:dyDescent="0.35">
      <c r="A1225" s="699"/>
      <c r="B1225" s="768"/>
      <c r="C1225" s="768"/>
      <c r="D1225" s="768"/>
      <c r="E1225" s="775"/>
      <c r="F1225" s="778" t="str">
        <f>IF($A1225="","",IF(NOT($A1225=$A1224),IFERROR(IF(INDEX('40-15 SCALE LABEL INFO'!I$2:I$65,MATCH($A1225,'40-15 SCALE LABEL INFO'!$A$2:$A$65,0))="","",INDEX('40-15 SCALE LABEL INFO'!I$2:I$65,MATCH($A1225,'40-15 SCALE LABEL INFO'!$A$2:$A$65,0))),"not found"),IF(F1224="not found","not found",IF(F1224="","","ditto"))))</f>
        <v/>
      </c>
      <c r="G1225" s="779" t="str">
        <f>IF($A1225="","",IF(NOT($A1225=$A1224),IFERROR(IF(INDEX('40-15 SCALE LABEL INFO'!J$2:J$65,MATCH($A1225,'40-15 SCALE LABEL INFO'!$A$2:$A$65,0))="","",INDEX('40-15 SCALE LABEL INFO'!J$2:J$65,MATCH($A1225,'40-15 SCALE LABEL INFO'!$A$2:$A$65,0))),"not found"),IF(G1224="not found","not found",IF(G1224="","","ditto"))))</f>
        <v/>
      </c>
      <c r="H1225" s="772" t="str">
        <f>IF($A1225="","",IF(NOT($A1225=$A1224),IFERROR(IF(INDEX('40-15 SCALE LABEL INFO'!K$2:K$65,MATCH($A1225,'40-15 SCALE LABEL INFO'!$A$2:$A$65,0))="","",INDEX('40-15 SCALE LABEL INFO'!K$2:K$65,MATCH($A1225,'40-15 SCALE LABEL INFO'!$A$2:$A$65,0))),"not found"),IF(H1224="not found","not found",IF(H1224="","","ditto"))))</f>
        <v/>
      </c>
    </row>
    <row r="1226" spans="1:8" x14ac:dyDescent="0.35">
      <c r="A1226" s="699"/>
      <c r="B1226" s="768"/>
      <c r="C1226" s="768"/>
      <c r="D1226" s="768"/>
      <c r="E1226" s="775"/>
      <c r="F1226" s="778" t="str">
        <f>IF($A1226="","",IF(NOT($A1226=$A1225),IFERROR(IF(INDEX('40-15 SCALE LABEL INFO'!I$2:I$65,MATCH($A1226,'40-15 SCALE LABEL INFO'!$A$2:$A$65,0))="","",INDEX('40-15 SCALE LABEL INFO'!I$2:I$65,MATCH($A1226,'40-15 SCALE LABEL INFO'!$A$2:$A$65,0))),"not found"),IF(F1225="not found","not found",IF(F1225="","","ditto"))))</f>
        <v/>
      </c>
      <c r="G1226" s="779" t="str">
        <f>IF($A1226="","",IF(NOT($A1226=$A1225),IFERROR(IF(INDEX('40-15 SCALE LABEL INFO'!J$2:J$65,MATCH($A1226,'40-15 SCALE LABEL INFO'!$A$2:$A$65,0))="","",INDEX('40-15 SCALE LABEL INFO'!J$2:J$65,MATCH($A1226,'40-15 SCALE LABEL INFO'!$A$2:$A$65,0))),"not found"),IF(G1225="not found","not found",IF(G1225="","","ditto"))))</f>
        <v/>
      </c>
      <c r="H1226" s="772" t="str">
        <f>IF($A1226="","",IF(NOT($A1226=$A1225),IFERROR(IF(INDEX('40-15 SCALE LABEL INFO'!K$2:K$65,MATCH($A1226,'40-15 SCALE LABEL INFO'!$A$2:$A$65,0))="","",INDEX('40-15 SCALE LABEL INFO'!K$2:K$65,MATCH($A1226,'40-15 SCALE LABEL INFO'!$A$2:$A$65,0))),"not found"),IF(H1225="not found","not found",IF(H1225="","","ditto"))))</f>
        <v/>
      </c>
    </row>
    <row r="1227" spans="1:8" x14ac:dyDescent="0.35">
      <c r="A1227" s="699"/>
      <c r="B1227" s="768"/>
      <c r="C1227" s="768"/>
      <c r="D1227" s="768"/>
      <c r="E1227" s="775"/>
      <c r="F1227" s="778" t="str">
        <f>IF($A1227="","",IF(NOT($A1227=$A1226),IFERROR(IF(INDEX('40-15 SCALE LABEL INFO'!I$2:I$65,MATCH($A1227,'40-15 SCALE LABEL INFO'!$A$2:$A$65,0))="","",INDEX('40-15 SCALE LABEL INFO'!I$2:I$65,MATCH($A1227,'40-15 SCALE LABEL INFO'!$A$2:$A$65,0))),"not found"),IF(F1226="not found","not found",IF(F1226="","","ditto"))))</f>
        <v/>
      </c>
      <c r="G1227" s="779" t="str">
        <f>IF($A1227="","",IF(NOT($A1227=$A1226),IFERROR(IF(INDEX('40-15 SCALE LABEL INFO'!J$2:J$65,MATCH($A1227,'40-15 SCALE LABEL INFO'!$A$2:$A$65,0))="","",INDEX('40-15 SCALE LABEL INFO'!J$2:J$65,MATCH($A1227,'40-15 SCALE LABEL INFO'!$A$2:$A$65,0))),"not found"),IF(G1226="not found","not found",IF(G1226="","","ditto"))))</f>
        <v/>
      </c>
      <c r="H1227" s="772" t="str">
        <f>IF($A1227="","",IF(NOT($A1227=$A1226),IFERROR(IF(INDEX('40-15 SCALE LABEL INFO'!K$2:K$65,MATCH($A1227,'40-15 SCALE LABEL INFO'!$A$2:$A$65,0))="","",INDEX('40-15 SCALE LABEL INFO'!K$2:K$65,MATCH($A1227,'40-15 SCALE LABEL INFO'!$A$2:$A$65,0))),"not found"),IF(H1226="not found","not found",IF(H1226="","","ditto"))))</f>
        <v/>
      </c>
    </row>
    <row r="1228" spans="1:8" x14ac:dyDescent="0.35">
      <c r="A1228" s="699"/>
      <c r="B1228" s="768"/>
      <c r="C1228" s="768"/>
      <c r="D1228" s="768"/>
      <c r="E1228" s="775"/>
      <c r="F1228" s="778" t="str">
        <f>IF($A1228="","",IF(NOT($A1228=$A1227),IFERROR(IF(INDEX('40-15 SCALE LABEL INFO'!I$2:I$65,MATCH($A1228,'40-15 SCALE LABEL INFO'!$A$2:$A$65,0))="","",INDEX('40-15 SCALE LABEL INFO'!I$2:I$65,MATCH($A1228,'40-15 SCALE LABEL INFO'!$A$2:$A$65,0))),"not found"),IF(F1227="not found","not found",IF(F1227="","","ditto"))))</f>
        <v/>
      </c>
      <c r="G1228" s="779" t="str">
        <f>IF($A1228="","",IF(NOT($A1228=$A1227),IFERROR(IF(INDEX('40-15 SCALE LABEL INFO'!J$2:J$65,MATCH($A1228,'40-15 SCALE LABEL INFO'!$A$2:$A$65,0))="","",INDEX('40-15 SCALE LABEL INFO'!J$2:J$65,MATCH($A1228,'40-15 SCALE LABEL INFO'!$A$2:$A$65,0))),"not found"),IF(G1227="not found","not found",IF(G1227="","","ditto"))))</f>
        <v/>
      </c>
      <c r="H1228" s="772" t="str">
        <f>IF($A1228="","",IF(NOT($A1228=$A1227),IFERROR(IF(INDEX('40-15 SCALE LABEL INFO'!K$2:K$65,MATCH($A1228,'40-15 SCALE LABEL INFO'!$A$2:$A$65,0))="","",INDEX('40-15 SCALE LABEL INFO'!K$2:K$65,MATCH($A1228,'40-15 SCALE LABEL INFO'!$A$2:$A$65,0))),"not found"),IF(H1227="not found","not found",IF(H1227="","","ditto"))))</f>
        <v/>
      </c>
    </row>
    <row r="1229" spans="1:8" x14ac:dyDescent="0.35">
      <c r="A1229" s="699"/>
      <c r="B1229" s="768"/>
      <c r="C1229" s="768"/>
      <c r="D1229" s="768"/>
      <c r="E1229" s="775"/>
      <c r="F1229" s="778" t="str">
        <f>IF($A1229="","",IF(NOT($A1229=$A1228),IFERROR(IF(INDEX('40-15 SCALE LABEL INFO'!I$2:I$65,MATCH($A1229,'40-15 SCALE LABEL INFO'!$A$2:$A$65,0))="","",INDEX('40-15 SCALE LABEL INFO'!I$2:I$65,MATCH($A1229,'40-15 SCALE LABEL INFO'!$A$2:$A$65,0))),"not found"),IF(F1228="not found","not found",IF(F1228="","","ditto"))))</f>
        <v/>
      </c>
      <c r="G1229" s="779" t="str">
        <f>IF($A1229="","",IF(NOT($A1229=$A1228),IFERROR(IF(INDEX('40-15 SCALE LABEL INFO'!J$2:J$65,MATCH($A1229,'40-15 SCALE LABEL INFO'!$A$2:$A$65,0))="","",INDEX('40-15 SCALE LABEL INFO'!J$2:J$65,MATCH($A1229,'40-15 SCALE LABEL INFO'!$A$2:$A$65,0))),"not found"),IF(G1228="not found","not found",IF(G1228="","","ditto"))))</f>
        <v/>
      </c>
      <c r="H1229" s="772" t="str">
        <f>IF($A1229="","",IF(NOT($A1229=$A1228),IFERROR(IF(INDEX('40-15 SCALE LABEL INFO'!K$2:K$65,MATCH($A1229,'40-15 SCALE LABEL INFO'!$A$2:$A$65,0))="","",INDEX('40-15 SCALE LABEL INFO'!K$2:K$65,MATCH($A1229,'40-15 SCALE LABEL INFO'!$A$2:$A$65,0))),"not found"),IF(H1228="not found","not found",IF(H1228="","","ditto"))))</f>
        <v/>
      </c>
    </row>
    <row r="1230" spans="1:8" x14ac:dyDescent="0.35">
      <c r="A1230" s="699"/>
      <c r="B1230" s="768"/>
      <c r="C1230" s="768"/>
      <c r="D1230" s="768"/>
      <c r="E1230" s="775"/>
      <c r="F1230" s="778" t="str">
        <f>IF($A1230="","",IF(NOT($A1230=$A1229),IFERROR(IF(INDEX('40-15 SCALE LABEL INFO'!I$2:I$65,MATCH($A1230,'40-15 SCALE LABEL INFO'!$A$2:$A$65,0))="","",INDEX('40-15 SCALE LABEL INFO'!I$2:I$65,MATCH($A1230,'40-15 SCALE LABEL INFO'!$A$2:$A$65,0))),"not found"),IF(F1229="not found","not found",IF(F1229="","","ditto"))))</f>
        <v/>
      </c>
      <c r="G1230" s="779" t="str">
        <f>IF($A1230="","",IF(NOT($A1230=$A1229),IFERROR(IF(INDEX('40-15 SCALE LABEL INFO'!J$2:J$65,MATCH($A1230,'40-15 SCALE LABEL INFO'!$A$2:$A$65,0))="","",INDEX('40-15 SCALE LABEL INFO'!J$2:J$65,MATCH($A1230,'40-15 SCALE LABEL INFO'!$A$2:$A$65,0))),"not found"),IF(G1229="not found","not found",IF(G1229="","","ditto"))))</f>
        <v/>
      </c>
      <c r="H1230" s="772" t="str">
        <f>IF($A1230="","",IF(NOT($A1230=$A1229),IFERROR(IF(INDEX('40-15 SCALE LABEL INFO'!K$2:K$65,MATCH($A1230,'40-15 SCALE LABEL INFO'!$A$2:$A$65,0))="","",INDEX('40-15 SCALE LABEL INFO'!K$2:K$65,MATCH($A1230,'40-15 SCALE LABEL INFO'!$A$2:$A$65,0))),"not found"),IF(H1229="not found","not found",IF(H1229="","","ditto"))))</f>
        <v/>
      </c>
    </row>
    <row r="1231" spans="1:8" x14ac:dyDescent="0.35">
      <c r="A1231" s="699"/>
      <c r="B1231" s="768"/>
      <c r="C1231" s="768"/>
      <c r="D1231" s="768"/>
      <c r="E1231" s="775"/>
      <c r="F1231" s="778" t="str">
        <f>IF($A1231="","",IF(NOT($A1231=$A1230),IFERROR(IF(INDEX('40-15 SCALE LABEL INFO'!I$2:I$65,MATCH($A1231,'40-15 SCALE LABEL INFO'!$A$2:$A$65,0))="","",INDEX('40-15 SCALE LABEL INFO'!I$2:I$65,MATCH($A1231,'40-15 SCALE LABEL INFO'!$A$2:$A$65,0))),"not found"),IF(F1230="not found","not found",IF(F1230="","","ditto"))))</f>
        <v/>
      </c>
      <c r="G1231" s="779" t="str">
        <f>IF($A1231="","",IF(NOT($A1231=$A1230),IFERROR(IF(INDEX('40-15 SCALE LABEL INFO'!J$2:J$65,MATCH($A1231,'40-15 SCALE LABEL INFO'!$A$2:$A$65,0))="","",INDEX('40-15 SCALE LABEL INFO'!J$2:J$65,MATCH($A1231,'40-15 SCALE LABEL INFO'!$A$2:$A$65,0))),"not found"),IF(G1230="not found","not found",IF(G1230="","","ditto"))))</f>
        <v/>
      </c>
      <c r="H1231" s="772" t="str">
        <f>IF($A1231="","",IF(NOT($A1231=$A1230),IFERROR(IF(INDEX('40-15 SCALE LABEL INFO'!K$2:K$65,MATCH($A1231,'40-15 SCALE LABEL INFO'!$A$2:$A$65,0))="","",INDEX('40-15 SCALE LABEL INFO'!K$2:K$65,MATCH($A1231,'40-15 SCALE LABEL INFO'!$A$2:$A$65,0))),"not found"),IF(H1230="not found","not found",IF(H1230="","","ditto"))))</f>
        <v/>
      </c>
    </row>
    <row r="1232" spans="1:8" x14ac:dyDescent="0.35">
      <c r="A1232" s="699"/>
      <c r="B1232" s="768"/>
      <c r="C1232" s="768"/>
      <c r="D1232" s="768"/>
      <c r="E1232" s="775"/>
      <c r="F1232" s="778" t="str">
        <f>IF($A1232="","",IF(NOT($A1232=$A1231),IFERROR(IF(INDEX('40-15 SCALE LABEL INFO'!I$2:I$65,MATCH($A1232,'40-15 SCALE LABEL INFO'!$A$2:$A$65,0))="","",INDEX('40-15 SCALE LABEL INFO'!I$2:I$65,MATCH($A1232,'40-15 SCALE LABEL INFO'!$A$2:$A$65,0))),"not found"),IF(F1231="not found","not found",IF(F1231="","","ditto"))))</f>
        <v/>
      </c>
      <c r="G1232" s="779" t="str">
        <f>IF($A1232="","",IF(NOT($A1232=$A1231),IFERROR(IF(INDEX('40-15 SCALE LABEL INFO'!J$2:J$65,MATCH($A1232,'40-15 SCALE LABEL INFO'!$A$2:$A$65,0))="","",INDEX('40-15 SCALE LABEL INFO'!J$2:J$65,MATCH($A1232,'40-15 SCALE LABEL INFO'!$A$2:$A$65,0))),"not found"),IF(G1231="not found","not found",IF(G1231="","","ditto"))))</f>
        <v/>
      </c>
      <c r="H1232" s="772" t="str">
        <f>IF($A1232="","",IF(NOT($A1232=$A1231),IFERROR(IF(INDEX('40-15 SCALE LABEL INFO'!K$2:K$65,MATCH($A1232,'40-15 SCALE LABEL INFO'!$A$2:$A$65,0))="","",INDEX('40-15 SCALE LABEL INFO'!K$2:K$65,MATCH($A1232,'40-15 SCALE LABEL INFO'!$A$2:$A$65,0))),"not found"),IF(H1231="not found","not found",IF(H1231="","","ditto"))))</f>
        <v/>
      </c>
    </row>
    <row r="1233" spans="1:8" x14ac:dyDescent="0.35">
      <c r="A1233" s="699"/>
      <c r="B1233" s="768"/>
      <c r="C1233" s="768"/>
      <c r="D1233" s="768"/>
      <c r="E1233" s="775"/>
      <c r="F1233" s="778" t="str">
        <f>IF($A1233="","",IF(NOT($A1233=$A1232),IFERROR(IF(INDEX('40-15 SCALE LABEL INFO'!I$2:I$65,MATCH($A1233,'40-15 SCALE LABEL INFO'!$A$2:$A$65,0))="","",INDEX('40-15 SCALE LABEL INFO'!I$2:I$65,MATCH($A1233,'40-15 SCALE LABEL INFO'!$A$2:$A$65,0))),"not found"),IF(F1232="not found","not found",IF(F1232="","","ditto"))))</f>
        <v/>
      </c>
      <c r="G1233" s="779" t="str">
        <f>IF($A1233="","",IF(NOT($A1233=$A1232),IFERROR(IF(INDEX('40-15 SCALE LABEL INFO'!J$2:J$65,MATCH($A1233,'40-15 SCALE LABEL INFO'!$A$2:$A$65,0))="","",INDEX('40-15 SCALE LABEL INFO'!J$2:J$65,MATCH($A1233,'40-15 SCALE LABEL INFO'!$A$2:$A$65,0))),"not found"),IF(G1232="not found","not found",IF(G1232="","","ditto"))))</f>
        <v/>
      </c>
      <c r="H1233" s="772" t="str">
        <f>IF($A1233="","",IF(NOT($A1233=$A1232),IFERROR(IF(INDEX('40-15 SCALE LABEL INFO'!K$2:K$65,MATCH($A1233,'40-15 SCALE LABEL INFO'!$A$2:$A$65,0))="","",INDEX('40-15 SCALE LABEL INFO'!K$2:K$65,MATCH($A1233,'40-15 SCALE LABEL INFO'!$A$2:$A$65,0))),"not found"),IF(H1232="not found","not found",IF(H1232="","","ditto"))))</f>
        <v/>
      </c>
    </row>
    <row r="1234" spans="1:8" x14ac:dyDescent="0.35">
      <c r="A1234" s="699"/>
      <c r="B1234" s="768"/>
      <c r="C1234" s="768"/>
      <c r="D1234" s="768"/>
      <c r="E1234" s="775"/>
      <c r="F1234" s="778" t="str">
        <f>IF($A1234="","",IF(NOT($A1234=$A1233),IFERROR(IF(INDEX('40-15 SCALE LABEL INFO'!I$2:I$65,MATCH($A1234,'40-15 SCALE LABEL INFO'!$A$2:$A$65,0))="","",INDEX('40-15 SCALE LABEL INFO'!I$2:I$65,MATCH($A1234,'40-15 SCALE LABEL INFO'!$A$2:$A$65,0))),"not found"),IF(F1233="not found","not found",IF(F1233="","","ditto"))))</f>
        <v/>
      </c>
      <c r="G1234" s="779" t="str">
        <f>IF($A1234="","",IF(NOT($A1234=$A1233),IFERROR(IF(INDEX('40-15 SCALE LABEL INFO'!J$2:J$65,MATCH($A1234,'40-15 SCALE LABEL INFO'!$A$2:$A$65,0))="","",INDEX('40-15 SCALE LABEL INFO'!J$2:J$65,MATCH($A1234,'40-15 SCALE LABEL INFO'!$A$2:$A$65,0))),"not found"),IF(G1233="not found","not found",IF(G1233="","","ditto"))))</f>
        <v/>
      </c>
      <c r="H1234" s="772" t="str">
        <f>IF($A1234="","",IF(NOT($A1234=$A1233),IFERROR(IF(INDEX('40-15 SCALE LABEL INFO'!K$2:K$65,MATCH($A1234,'40-15 SCALE LABEL INFO'!$A$2:$A$65,0))="","",INDEX('40-15 SCALE LABEL INFO'!K$2:K$65,MATCH($A1234,'40-15 SCALE LABEL INFO'!$A$2:$A$65,0))),"not found"),IF(H1233="not found","not found",IF(H1233="","","ditto"))))</f>
        <v/>
      </c>
    </row>
    <row r="1235" spans="1:8" x14ac:dyDescent="0.35">
      <c r="A1235" s="699"/>
      <c r="B1235" s="768"/>
      <c r="C1235" s="768"/>
      <c r="D1235" s="768"/>
      <c r="E1235" s="775"/>
      <c r="F1235" s="778" t="str">
        <f>IF($A1235="","",IF(NOT($A1235=$A1234),IFERROR(IF(INDEX('40-15 SCALE LABEL INFO'!I$2:I$65,MATCH($A1235,'40-15 SCALE LABEL INFO'!$A$2:$A$65,0))="","",INDEX('40-15 SCALE LABEL INFO'!I$2:I$65,MATCH($A1235,'40-15 SCALE LABEL INFO'!$A$2:$A$65,0))),"not found"),IF(F1234="not found","not found",IF(F1234="","","ditto"))))</f>
        <v/>
      </c>
      <c r="G1235" s="779" t="str">
        <f>IF($A1235="","",IF(NOT($A1235=$A1234),IFERROR(IF(INDEX('40-15 SCALE LABEL INFO'!J$2:J$65,MATCH($A1235,'40-15 SCALE LABEL INFO'!$A$2:$A$65,0))="","",INDEX('40-15 SCALE LABEL INFO'!J$2:J$65,MATCH($A1235,'40-15 SCALE LABEL INFO'!$A$2:$A$65,0))),"not found"),IF(G1234="not found","not found",IF(G1234="","","ditto"))))</f>
        <v/>
      </c>
      <c r="H1235" s="772" t="str">
        <f>IF($A1235="","",IF(NOT($A1235=$A1234),IFERROR(IF(INDEX('40-15 SCALE LABEL INFO'!K$2:K$65,MATCH($A1235,'40-15 SCALE LABEL INFO'!$A$2:$A$65,0))="","",INDEX('40-15 SCALE LABEL INFO'!K$2:K$65,MATCH($A1235,'40-15 SCALE LABEL INFO'!$A$2:$A$65,0))),"not found"),IF(H1234="not found","not found",IF(H1234="","","ditto"))))</f>
        <v/>
      </c>
    </row>
    <row r="1236" spans="1:8" x14ac:dyDescent="0.35">
      <c r="A1236" s="699"/>
      <c r="B1236" s="768"/>
      <c r="C1236" s="768"/>
      <c r="D1236" s="768"/>
      <c r="E1236" s="775"/>
      <c r="F1236" s="778" t="str">
        <f>IF($A1236="","",IF(NOT($A1236=$A1235),IFERROR(IF(INDEX('40-15 SCALE LABEL INFO'!I$2:I$65,MATCH($A1236,'40-15 SCALE LABEL INFO'!$A$2:$A$65,0))="","",INDEX('40-15 SCALE LABEL INFO'!I$2:I$65,MATCH($A1236,'40-15 SCALE LABEL INFO'!$A$2:$A$65,0))),"not found"),IF(F1235="not found","not found",IF(F1235="","","ditto"))))</f>
        <v/>
      </c>
      <c r="G1236" s="779" t="str">
        <f>IF($A1236="","",IF(NOT($A1236=$A1235),IFERROR(IF(INDEX('40-15 SCALE LABEL INFO'!J$2:J$65,MATCH($A1236,'40-15 SCALE LABEL INFO'!$A$2:$A$65,0))="","",INDEX('40-15 SCALE LABEL INFO'!J$2:J$65,MATCH($A1236,'40-15 SCALE LABEL INFO'!$A$2:$A$65,0))),"not found"),IF(G1235="not found","not found",IF(G1235="","","ditto"))))</f>
        <v/>
      </c>
      <c r="H1236" s="772" t="str">
        <f>IF($A1236="","",IF(NOT($A1236=$A1235),IFERROR(IF(INDEX('40-15 SCALE LABEL INFO'!K$2:K$65,MATCH($A1236,'40-15 SCALE LABEL INFO'!$A$2:$A$65,0))="","",INDEX('40-15 SCALE LABEL INFO'!K$2:K$65,MATCH($A1236,'40-15 SCALE LABEL INFO'!$A$2:$A$65,0))),"not found"),IF(H1235="not found","not found",IF(H1235="","","ditto"))))</f>
        <v/>
      </c>
    </row>
    <row r="1237" spans="1:8" x14ac:dyDescent="0.35">
      <c r="A1237" s="699"/>
      <c r="B1237" s="768"/>
      <c r="C1237" s="768"/>
      <c r="D1237" s="768"/>
      <c r="E1237" s="775"/>
      <c r="F1237" s="778" t="str">
        <f>IF($A1237="","",IF(NOT($A1237=$A1236),IFERROR(IF(INDEX('40-15 SCALE LABEL INFO'!I$2:I$65,MATCH($A1237,'40-15 SCALE LABEL INFO'!$A$2:$A$65,0))="","",INDEX('40-15 SCALE LABEL INFO'!I$2:I$65,MATCH($A1237,'40-15 SCALE LABEL INFO'!$A$2:$A$65,0))),"not found"),IF(F1236="not found","not found",IF(F1236="","","ditto"))))</f>
        <v/>
      </c>
      <c r="G1237" s="779" t="str">
        <f>IF($A1237="","",IF(NOT($A1237=$A1236),IFERROR(IF(INDEX('40-15 SCALE LABEL INFO'!J$2:J$65,MATCH($A1237,'40-15 SCALE LABEL INFO'!$A$2:$A$65,0))="","",INDEX('40-15 SCALE LABEL INFO'!J$2:J$65,MATCH($A1237,'40-15 SCALE LABEL INFO'!$A$2:$A$65,0))),"not found"),IF(G1236="not found","not found",IF(G1236="","","ditto"))))</f>
        <v/>
      </c>
      <c r="H1237" s="772" t="str">
        <f>IF($A1237="","",IF(NOT($A1237=$A1236),IFERROR(IF(INDEX('40-15 SCALE LABEL INFO'!K$2:K$65,MATCH($A1237,'40-15 SCALE LABEL INFO'!$A$2:$A$65,0))="","",INDEX('40-15 SCALE LABEL INFO'!K$2:K$65,MATCH($A1237,'40-15 SCALE LABEL INFO'!$A$2:$A$65,0))),"not found"),IF(H1236="not found","not found",IF(H1236="","","ditto"))))</f>
        <v/>
      </c>
    </row>
    <row r="1238" spans="1:8" x14ac:dyDescent="0.35">
      <c r="A1238" s="699"/>
      <c r="B1238" s="768"/>
      <c r="C1238" s="768"/>
      <c r="D1238" s="768"/>
      <c r="E1238" s="775"/>
      <c r="F1238" s="778" t="str">
        <f>IF($A1238="","",IF(NOT($A1238=$A1237),IFERROR(IF(INDEX('40-15 SCALE LABEL INFO'!I$2:I$65,MATCH($A1238,'40-15 SCALE LABEL INFO'!$A$2:$A$65,0))="","",INDEX('40-15 SCALE LABEL INFO'!I$2:I$65,MATCH($A1238,'40-15 SCALE LABEL INFO'!$A$2:$A$65,0))),"not found"),IF(F1237="not found","not found",IF(F1237="","","ditto"))))</f>
        <v/>
      </c>
      <c r="G1238" s="779" t="str">
        <f>IF($A1238="","",IF(NOT($A1238=$A1237),IFERROR(IF(INDEX('40-15 SCALE LABEL INFO'!J$2:J$65,MATCH($A1238,'40-15 SCALE LABEL INFO'!$A$2:$A$65,0))="","",INDEX('40-15 SCALE LABEL INFO'!J$2:J$65,MATCH($A1238,'40-15 SCALE LABEL INFO'!$A$2:$A$65,0))),"not found"),IF(G1237="not found","not found",IF(G1237="","","ditto"))))</f>
        <v/>
      </c>
      <c r="H1238" s="772" t="str">
        <f>IF($A1238="","",IF(NOT($A1238=$A1237),IFERROR(IF(INDEX('40-15 SCALE LABEL INFO'!K$2:K$65,MATCH($A1238,'40-15 SCALE LABEL INFO'!$A$2:$A$65,0))="","",INDEX('40-15 SCALE LABEL INFO'!K$2:K$65,MATCH($A1238,'40-15 SCALE LABEL INFO'!$A$2:$A$65,0))),"not found"),IF(H1237="not found","not found",IF(H1237="","","ditto"))))</f>
        <v/>
      </c>
    </row>
    <row r="1239" spans="1:8" x14ac:dyDescent="0.35">
      <c r="A1239" s="699"/>
      <c r="B1239" s="768"/>
      <c r="C1239" s="768"/>
      <c r="D1239" s="768"/>
      <c r="E1239" s="775"/>
      <c r="F1239" s="778" t="str">
        <f>IF($A1239="","",IF(NOT($A1239=$A1238),IFERROR(IF(INDEX('40-15 SCALE LABEL INFO'!I$2:I$65,MATCH($A1239,'40-15 SCALE LABEL INFO'!$A$2:$A$65,0))="","",INDEX('40-15 SCALE LABEL INFO'!I$2:I$65,MATCH($A1239,'40-15 SCALE LABEL INFO'!$A$2:$A$65,0))),"not found"),IF(F1238="not found","not found",IF(F1238="","","ditto"))))</f>
        <v/>
      </c>
      <c r="G1239" s="779" t="str">
        <f>IF($A1239="","",IF(NOT($A1239=$A1238),IFERROR(IF(INDEX('40-15 SCALE LABEL INFO'!J$2:J$65,MATCH($A1239,'40-15 SCALE LABEL INFO'!$A$2:$A$65,0))="","",INDEX('40-15 SCALE LABEL INFO'!J$2:J$65,MATCH($A1239,'40-15 SCALE LABEL INFO'!$A$2:$A$65,0))),"not found"),IF(G1238="not found","not found",IF(G1238="","","ditto"))))</f>
        <v/>
      </c>
      <c r="H1239" s="772" t="str">
        <f>IF($A1239="","",IF(NOT($A1239=$A1238),IFERROR(IF(INDEX('40-15 SCALE LABEL INFO'!K$2:K$65,MATCH($A1239,'40-15 SCALE LABEL INFO'!$A$2:$A$65,0))="","",INDEX('40-15 SCALE LABEL INFO'!K$2:K$65,MATCH($A1239,'40-15 SCALE LABEL INFO'!$A$2:$A$65,0))),"not found"),IF(H1238="not found","not found",IF(H1238="","","ditto"))))</f>
        <v/>
      </c>
    </row>
    <row r="1240" spans="1:8" x14ac:dyDescent="0.35">
      <c r="A1240" s="699"/>
      <c r="B1240" s="768"/>
      <c r="C1240" s="768"/>
      <c r="D1240" s="768"/>
      <c r="E1240" s="775"/>
      <c r="F1240" s="778" t="str">
        <f>IF($A1240="","",IF(NOT($A1240=$A1239),IFERROR(IF(INDEX('40-15 SCALE LABEL INFO'!I$2:I$65,MATCH($A1240,'40-15 SCALE LABEL INFO'!$A$2:$A$65,0))="","",INDEX('40-15 SCALE LABEL INFO'!I$2:I$65,MATCH($A1240,'40-15 SCALE LABEL INFO'!$A$2:$A$65,0))),"not found"),IF(F1239="not found","not found",IF(F1239="","","ditto"))))</f>
        <v/>
      </c>
      <c r="G1240" s="779" t="str">
        <f>IF($A1240="","",IF(NOT($A1240=$A1239),IFERROR(IF(INDEX('40-15 SCALE LABEL INFO'!J$2:J$65,MATCH($A1240,'40-15 SCALE LABEL INFO'!$A$2:$A$65,0))="","",INDEX('40-15 SCALE LABEL INFO'!J$2:J$65,MATCH($A1240,'40-15 SCALE LABEL INFO'!$A$2:$A$65,0))),"not found"),IF(G1239="not found","not found",IF(G1239="","","ditto"))))</f>
        <v/>
      </c>
      <c r="H1240" s="772" t="str">
        <f>IF($A1240="","",IF(NOT($A1240=$A1239),IFERROR(IF(INDEX('40-15 SCALE LABEL INFO'!K$2:K$65,MATCH($A1240,'40-15 SCALE LABEL INFO'!$A$2:$A$65,0))="","",INDEX('40-15 SCALE LABEL INFO'!K$2:K$65,MATCH($A1240,'40-15 SCALE LABEL INFO'!$A$2:$A$65,0))),"not found"),IF(H1239="not found","not found",IF(H1239="","","ditto"))))</f>
        <v/>
      </c>
    </row>
    <row r="1241" spans="1:8" x14ac:dyDescent="0.35">
      <c r="A1241" s="699"/>
      <c r="B1241" s="768"/>
      <c r="C1241" s="768"/>
      <c r="D1241" s="768"/>
      <c r="E1241" s="775"/>
      <c r="F1241" s="778" t="str">
        <f>IF($A1241="","",IF(NOT($A1241=$A1240),IFERROR(IF(INDEX('40-15 SCALE LABEL INFO'!I$2:I$65,MATCH($A1241,'40-15 SCALE LABEL INFO'!$A$2:$A$65,0))="","",INDEX('40-15 SCALE LABEL INFO'!I$2:I$65,MATCH($A1241,'40-15 SCALE LABEL INFO'!$A$2:$A$65,0))),"not found"),IF(F1240="not found","not found",IF(F1240="","","ditto"))))</f>
        <v/>
      </c>
      <c r="G1241" s="779" t="str">
        <f>IF($A1241="","",IF(NOT($A1241=$A1240),IFERROR(IF(INDEX('40-15 SCALE LABEL INFO'!J$2:J$65,MATCH($A1241,'40-15 SCALE LABEL INFO'!$A$2:$A$65,0))="","",INDEX('40-15 SCALE LABEL INFO'!J$2:J$65,MATCH($A1241,'40-15 SCALE LABEL INFO'!$A$2:$A$65,0))),"not found"),IF(G1240="not found","not found",IF(G1240="","","ditto"))))</f>
        <v/>
      </c>
      <c r="H1241" s="772" t="str">
        <f>IF($A1241="","",IF(NOT($A1241=$A1240),IFERROR(IF(INDEX('40-15 SCALE LABEL INFO'!K$2:K$65,MATCH($A1241,'40-15 SCALE LABEL INFO'!$A$2:$A$65,0))="","",INDEX('40-15 SCALE LABEL INFO'!K$2:K$65,MATCH($A1241,'40-15 SCALE LABEL INFO'!$A$2:$A$65,0))),"not found"),IF(H1240="not found","not found",IF(H1240="","","ditto"))))</f>
        <v/>
      </c>
    </row>
    <row r="1242" spans="1:8" x14ac:dyDescent="0.35">
      <c r="A1242" s="699"/>
      <c r="B1242" s="768"/>
      <c r="C1242" s="768"/>
      <c r="D1242" s="768"/>
      <c r="E1242" s="775"/>
      <c r="F1242" s="778" t="str">
        <f>IF($A1242="","",IF(NOT($A1242=$A1241),IFERROR(IF(INDEX('40-15 SCALE LABEL INFO'!I$2:I$65,MATCH($A1242,'40-15 SCALE LABEL INFO'!$A$2:$A$65,0))="","",INDEX('40-15 SCALE LABEL INFO'!I$2:I$65,MATCH($A1242,'40-15 SCALE LABEL INFO'!$A$2:$A$65,0))),"not found"),IF(F1241="not found","not found",IF(F1241="","","ditto"))))</f>
        <v/>
      </c>
      <c r="G1242" s="779" t="str">
        <f>IF($A1242="","",IF(NOT($A1242=$A1241),IFERROR(IF(INDEX('40-15 SCALE LABEL INFO'!J$2:J$65,MATCH($A1242,'40-15 SCALE LABEL INFO'!$A$2:$A$65,0))="","",INDEX('40-15 SCALE LABEL INFO'!J$2:J$65,MATCH($A1242,'40-15 SCALE LABEL INFO'!$A$2:$A$65,0))),"not found"),IF(G1241="not found","not found",IF(G1241="","","ditto"))))</f>
        <v/>
      </c>
      <c r="H1242" s="772" t="str">
        <f>IF($A1242="","",IF(NOT($A1242=$A1241),IFERROR(IF(INDEX('40-15 SCALE LABEL INFO'!K$2:K$65,MATCH($A1242,'40-15 SCALE LABEL INFO'!$A$2:$A$65,0))="","",INDEX('40-15 SCALE LABEL INFO'!K$2:K$65,MATCH($A1242,'40-15 SCALE LABEL INFO'!$A$2:$A$65,0))),"not found"),IF(H1241="not found","not found",IF(H1241="","","ditto"))))</f>
        <v/>
      </c>
    </row>
    <row r="1243" spans="1:8" x14ac:dyDescent="0.35">
      <c r="A1243" s="699"/>
      <c r="B1243" s="768"/>
      <c r="C1243" s="768"/>
      <c r="D1243" s="768"/>
      <c r="E1243" s="775"/>
      <c r="F1243" s="778" t="str">
        <f>IF($A1243="","",IF(NOT($A1243=$A1242),IFERROR(IF(INDEX('40-15 SCALE LABEL INFO'!I$2:I$65,MATCH($A1243,'40-15 SCALE LABEL INFO'!$A$2:$A$65,0))="","",INDEX('40-15 SCALE LABEL INFO'!I$2:I$65,MATCH($A1243,'40-15 SCALE LABEL INFO'!$A$2:$A$65,0))),"not found"),IF(F1242="not found","not found",IF(F1242="","","ditto"))))</f>
        <v/>
      </c>
      <c r="G1243" s="779" t="str">
        <f>IF($A1243="","",IF(NOT($A1243=$A1242),IFERROR(IF(INDEX('40-15 SCALE LABEL INFO'!J$2:J$65,MATCH($A1243,'40-15 SCALE LABEL INFO'!$A$2:$A$65,0))="","",INDEX('40-15 SCALE LABEL INFO'!J$2:J$65,MATCH($A1243,'40-15 SCALE LABEL INFO'!$A$2:$A$65,0))),"not found"),IF(G1242="not found","not found",IF(G1242="","","ditto"))))</f>
        <v/>
      </c>
      <c r="H1243" s="772" t="str">
        <f>IF($A1243="","",IF(NOT($A1243=$A1242),IFERROR(IF(INDEX('40-15 SCALE LABEL INFO'!K$2:K$65,MATCH($A1243,'40-15 SCALE LABEL INFO'!$A$2:$A$65,0))="","",INDEX('40-15 SCALE LABEL INFO'!K$2:K$65,MATCH($A1243,'40-15 SCALE LABEL INFO'!$A$2:$A$65,0))),"not found"),IF(H1242="not found","not found",IF(H1242="","","ditto"))))</f>
        <v/>
      </c>
    </row>
    <row r="1244" spans="1:8" x14ac:dyDescent="0.35">
      <c r="A1244" s="699"/>
      <c r="B1244" s="768"/>
      <c r="C1244" s="768"/>
      <c r="D1244" s="768"/>
      <c r="E1244" s="775"/>
      <c r="F1244" s="778" t="str">
        <f>IF($A1244="","",IF(NOT($A1244=$A1243),IFERROR(IF(INDEX('40-15 SCALE LABEL INFO'!I$2:I$65,MATCH($A1244,'40-15 SCALE LABEL INFO'!$A$2:$A$65,0))="","",INDEX('40-15 SCALE LABEL INFO'!I$2:I$65,MATCH($A1244,'40-15 SCALE LABEL INFO'!$A$2:$A$65,0))),"not found"),IF(F1243="not found","not found",IF(F1243="","","ditto"))))</f>
        <v/>
      </c>
      <c r="G1244" s="779" t="str">
        <f>IF($A1244="","",IF(NOT($A1244=$A1243),IFERROR(IF(INDEX('40-15 SCALE LABEL INFO'!J$2:J$65,MATCH($A1244,'40-15 SCALE LABEL INFO'!$A$2:$A$65,0))="","",INDEX('40-15 SCALE LABEL INFO'!J$2:J$65,MATCH($A1244,'40-15 SCALE LABEL INFO'!$A$2:$A$65,0))),"not found"),IF(G1243="not found","not found",IF(G1243="","","ditto"))))</f>
        <v/>
      </c>
      <c r="H1244" s="772" t="str">
        <f>IF($A1244="","",IF(NOT($A1244=$A1243),IFERROR(IF(INDEX('40-15 SCALE LABEL INFO'!K$2:K$65,MATCH($A1244,'40-15 SCALE LABEL INFO'!$A$2:$A$65,0))="","",INDEX('40-15 SCALE LABEL INFO'!K$2:K$65,MATCH($A1244,'40-15 SCALE LABEL INFO'!$A$2:$A$65,0))),"not found"),IF(H1243="not found","not found",IF(H1243="","","ditto"))))</f>
        <v/>
      </c>
    </row>
    <row r="1245" spans="1:8" x14ac:dyDescent="0.35">
      <c r="A1245" s="699"/>
      <c r="B1245" s="768"/>
      <c r="C1245" s="768"/>
      <c r="D1245" s="768"/>
      <c r="E1245" s="775"/>
      <c r="F1245" s="778" t="str">
        <f>IF($A1245="","",IF(NOT($A1245=$A1244),IFERROR(IF(INDEX('40-15 SCALE LABEL INFO'!I$2:I$65,MATCH($A1245,'40-15 SCALE LABEL INFO'!$A$2:$A$65,0))="","",INDEX('40-15 SCALE LABEL INFO'!I$2:I$65,MATCH($A1245,'40-15 SCALE LABEL INFO'!$A$2:$A$65,0))),"not found"),IF(F1244="not found","not found",IF(F1244="","","ditto"))))</f>
        <v/>
      </c>
      <c r="G1245" s="779" t="str">
        <f>IF($A1245="","",IF(NOT($A1245=$A1244),IFERROR(IF(INDEX('40-15 SCALE LABEL INFO'!J$2:J$65,MATCH($A1245,'40-15 SCALE LABEL INFO'!$A$2:$A$65,0))="","",INDEX('40-15 SCALE LABEL INFO'!J$2:J$65,MATCH($A1245,'40-15 SCALE LABEL INFO'!$A$2:$A$65,0))),"not found"),IF(G1244="not found","not found",IF(G1244="","","ditto"))))</f>
        <v/>
      </c>
      <c r="H1245" s="772" t="str">
        <f>IF($A1245="","",IF(NOT($A1245=$A1244),IFERROR(IF(INDEX('40-15 SCALE LABEL INFO'!K$2:K$65,MATCH($A1245,'40-15 SCALE LABEL INFO'!$A$2:$A$65,0))="","",INDEX('40-15 SCALE LABEL INFO'!K$2:K$65,MATCH($A1245,'40-15 SCALE LABEL INFO'!$A$2:$A$65,0))),"not found"),IF(H1244="not found","not found",IF(H1244="","","ditto"))))</f>
        <v/>
      </c>
    </row>
    <row r="1246" spans="1:8" x14ac:dyDescent="0.35">
      <c r="A1246" s="699"/>
      <c r="B1246" s="768"/>
      <c r="C1246" s="768"/>
      <c r="D1246" s="768"/>
      <c r="E1246" s="775"/>
      <c r="F1246" s="778" t="str">
        <f>IF($A1246="","",IF(NOT($A1246=$A1245),IFERROR(IF(INDEX('40-15 SCALE LABEL INFO'!I$2:I$65,MATCH($A1246,'40-15 SCALE LABEL INFO'!$A$2:$A$65,0))="","",INDEX('40-15 SCALE LABEL INFO'!I$2:I$65,MATCH($A1246,'40-15 SCALE LABEL INFO'!$A$2:$A$65,0))),"not found"),IF(F1245="not found","not found",IF(F1245="","","ditto"))))</f>
        <v/>
      </c>
      <c r="G1246" s="779" t="str">
        <f>IF($A1246="","",IF(NOT($A1246=$A1245),IFERROR(IF(INDEX('40-15 SCALE LABEL INFO'!J$2:J$65,MATCH($A1246,'40-15 SCALE LABEL INFO'!$A$2:$A$65,0))="","",INDEX('40-15 SCALE LABEL INFO'!J$2:J$65,MATCH($A1246,'40-15 SCALE LABEL INFO'!$A$2:$A$65,0))),"not found"),IF(G1245="not found","not found",IF(G1245="","","ditto"))))</f>
        <v/>
      </c>
      <c r="H1246" s="772" t="str">
        <f>IF($A1246="","",IF(NOT($A1246=$A1245),IFERROR(IF(INDEX('40-15 SCALE LABEL INFO'!K$2:K$65,MATCH($A1246,'40-15 SCALE LABEL INFO'!$A$2:$A$65,0))="","",INDEX('40-15 SCALE LABEL INFO'!K$2:K$65,MATCH($A1246,'40-15 SCALE LABEL INFO'!$A$2:$A$65,0))),"not found"),IF(H1245="not found","not found",IF(H1245="","","ditto"))))</f>
        <v/>
      </c>
    </row>
    <row r="1247" spans="1:8" x14ac:dyDescent="0.35">
      <c r="A1247" s="699"/>
      <c r="B1247" s="768"/>
      <c r="C1247" s="768"/>
      <c r="D1247" s="768"/>
      <c r="E1247" s="775"/>
      <c r="F1247" s="778" t="str">
        <f>IF($A1247="","",IF(NOT($A1247=$A1246),IFERROR(IF(INDEX('40-15 SCALE LABEL INFO'!I$2:I$65,MATCH($A1247,'40-15 SCALE LABEL INFO'!$A$2:$A$65,0))="","",INDEX('40-15 SCALE LABEL INFO'!I$2:I$65,MATCH($A1247,'40-15 SCALE LABEL INFO'!$A$2:$A$65,0))),"not found"),IF(F1246="not found","not found",IF(F1246="","","ditto"))))</f>
        <v/>
      </c>
      <c r="G1247" s="779" t="str">
        <f>IF($A1247="","",IF(NOT($A1247=$A1246),IFERROR(IF(INDEX('40-15 SCALE LABEL INFO'!J$2:J$65,MATCH($A1247,'40-15 SCALE LABEL INFO'!$A$2:$A$65,0))="","",INDEX('40-15 SCALE LABEL INFO'!J$2:J$65,MATCH($A1247,'40-15 SCALE LABEL INFO'!$A$2:$A$65,0))),"not found"),IF(G1246="not found","not found",IF(G1246="","","ditto"))))</f>
        <v/>
      </c>
      <c r="H1247" s="772" t="str">
        <f>IF($A1247="","",IF(NOT($A1247=$A1246),IFERROR(IF(INDEX('40-15 SCALE LABEL INFO'!K$2:K$65,MATCH($A1247,'40-15 SCALE LABEL INFO'!$A$2:$A$65,0))="","",INDEX('40-15 SCALE LABEL INFO'!K$2:K$65,MATCH($A1247,'40-15 SCALE LABEL INFO'!$A$2:$A$65,0))),"not found"),IF(H1246="not found","not found",IF(H1246="","","ditto"))))</f>
        <v/>
      </c>
    </row>
    <row r="1248" spans="1:8" x14ac:dyDescent="0.35">
      <c r="A1248" s="699"/>
      <c r="B1248" s="768"/>
      <c r="C1248" s="768"/>
      <c r="D1248" s="768"/>
      <c r="E1248" s="775"/>
      <c r="F1248" s="778" t="str">
        <f>IF($A1248="","",IF(NOT($A1248=$A1247),IFERROR(IF(INDEX('40-15 SCALE LABEL INFO'!I$2:I$65,MATCH($A1248,'40-15 SCALE LABEL INFO'!$A$2:$A$65,0))="","",INDEX('40-15 SCALE LABEL INFO'!I$2:I$65,MATCH($A1248,'40-15 SCALE LABEL INFO'!$A$2:$A$65,0))),"not found"),IF(F1247="not found","not found",IF(F1247="","","ditto"))))</f>
        <v/>
      </c>
      <c r="G1248" s="779" t="str">
        <f>IF($A1248="","",IF(NOT($A1248=$A1247),IFERROR(IF(INDEX('40-15 SCALE LABEL INFO'!J$2:J$65,MATCH($A1248,'40-15 SCALE LABEL INFO'!$A$2:$A$65,0))="","",INDEX('40-15 SCALE LABEL INFO'!J$2:J$65,MATCH($A1248,'40-15 SCALE LABEL INFO'!$A$2:$A$65,0))),"not found"),IF(G1247="not found","not found",IF(G1247="","","ditto"))))</f>
        <v/>
      </c>
      <c r="H1248" s="772" t="str">
        <f>IF($A1248="","",IF(NOT($A1248=$A1247),IFERROR(IF(INDEX('40-15 SCALE LABEL INFO'!K$2:K$65,MATCH($A1248,'40-15 SCALE LABEL INFO'!$A$2:$A$65,0))="","",INDEX('40-15 SCALE LABEL INFO'!K$2:K$65,MATCH($A1248,'40-15 SCALE LABEL INFO'!$A$2:$A$65,0))),"not found"),IF(H1247="not found","not found",IF(H1247="","","ditto"))))</f>
        <v/>
      </c>
    </row>
    <row r="1249" spans="1:8" x14ac:dyDescent="0.35">
      <c r="A1249" s="699"/>
      <c r="B1249" s="768"/>
      <c r="C1249" s="768"/>
      <c r="D1249" s="768"/>
      <c r="E1249" s="775"/>
      <c r="F1249" s="778" t="str">
        <f>IF($A1249="","",IF(NOT($A1249=$A1248),IFERROR(IF(INDEX('40-15 SCALE LABEL INFO'!I$2:I$65,MATCH($A1249,'40-15 SCALE LABEL INFO'!$A$2:$A$65,0))="","",INDEX('40-15 SCALE LABEL INFO'!I$2:I$65,MATCH($A1249,'40-15 SCALE LABEL INFO'!$A$2:$A$65,0))),"not found"),IF(F1248="not found","not found",IF(F1248="","","ditto"))))</f>
        <v/>
      </c>
      <c r="G1249" s="779" t="str">
        <f>IF($A1249="","",IF(NOT($A1249=$A1248),IFERROR(IF(INDEX('40-15 SCALE LABEL INFO'!J$2:J$65,MATCH($A1249,'40-15 SCALE LABEL INFO'!$A$2:$A$65,0))="","",INDEX('40-15 SCALE LABEL INFO'!J$2:J$65,MATCH($A1249,'40-15 SCALE LABEL INFO'!$A$2:$A$65,0))),"not found"),IF(G1248="not found","not found",IF(G1248="","","ditto"))))</f>
        <v/>
      </c>
      <c r="H1249" s="772" t="str">
        <f>IF($A1249="","",IF(NOT($A1249=$A1248),IFERROR(IF(INDEX('40-15 SCALE LABEL INFO'!K$2:K$65,MATCH($A1249,'40-15 SCALE LABEL INFO'!$A$2:$A$65,0))="","",INDEX('40-15 SCALE LABEL INFO'!K$2:K$65,MATCH($A1249,'40-15 SCALE LABEL INFO'!$A$2:$A$65,0))),"not found"),IF(H1248="not found","not found",IF(H1248="","","ditto"))))</f>
        <v/>
      </c>
    </row>
    <row r="1250" spans="1:8" x14ac:dyDescent="0.35">
      <c r="A1250" s="699"/>
      <c r="B1250" s="768"/>
      <c r="C1250" s="768"/>
      <c r="D1250" s="768"/>
      <c r="E1250" s="775"/>
      <c r="F1250" s="778" t="str">
        <f>IF($A1250="","",IF(NOT($A1250=$A1249),IFERROR(IF(INDEX('40-15 SCALE LABEL INFO'!I$2:I$65,MATCH($A1250,'40-15 SCALE LABEL INFO'!$A$2:$A$65,0))="","",INDEX('40-15 SCALE LABEL INFO'!I$2:I$65,MATCH($A1250,'40-15 SCALE LABEL INFO'!$A$2:$A$65,0))),"not found"),IF(F1249="not found","not found",IF(F1249="","","ditto"))))</f>
        <v/>
      </c>
      <c r="G1250" s="779" t="str">
        <f>IF($A1250="","",IF(NOT($A1250=$A1249),IFERROR(IF(INDEX('40-15 SCALE LABEL INFO'!J$2:J$65,MATCH($A1250,'40-15 SCALE LABEL INFO'!$A$2:$A$65,0))="","",INDEX('40-15 SCALE LABEL INFO'!J$2:J$65,MATCH($A1250,'40-15 SCALE LABEL INFO'!$A$2:$A$65,0))),"not found"),IF(G1249="not found","not found",IF(G1249="","","ditto"))))</f>
        <v/>
      </c>
      <c r="H1250" s="772" t="str">
        <f>IF($A1250="","",IF(NOT($A1250=$A1249),IFERROR(IF(INDEX('40-15 SCALE LABEL INFO'!K$2:K$65,MATCH($A1250,'40-15 SCALE LABEL INFO'!$A$2:$A$65,0))="","",INDEX('40-15 SCALE LABEL INFO'!K$2:K$65,MATCH($A1250,'40-15 SCALE LABEL INFO'!$A$2:$A$65,0))),"not found"),IF(H1249="not found","not found",IF(H1249="","","ditto"))))</f>
        <v/>
      </c>
    </row>
    <row r="1251" spans="1:8" x14ac:dyDescent="0.35">
      <c r="A1251" s="699"/>
      <c r="B1251" s="768"/>
      <c r="C1251" s="768"/>
      <c r="D1251" s="768"/>
      <c r="E1251" s="775"/>
      <c r="F1251" s="778" t="str">
        <f>IF($A1251="","",IF(NOT($A1251=$A1250),IFERROR(IF(INDEX('40-15 SCALE LABEL INFO'!I$2:I$65,MATCH($A1251,'40-15 SCALE LABEL INFO'!$A$2:$A$65,0))="","",INDEX('40-15 SCALE LABEL INFO'!I$2:I$65,MATCH($A1251,'40-15 SCALE LABEL INFO'!$A$2:$A$65,0))),"not found"),IF(F1250="not found","not found",IF(F1250="","","ditto"))))</f>
        <v/>
      </c>
      <c r="G1251" s="779" t="str">
        <f>IF($A1251="","",IF(NOT($A1251=$A1250),IFERROR(IF(INDEX('40-15 SCALE LABEL INFO'!J$2:J$65,MATCH($A1251,'40-15 SCALE LABEL INFO'!$A$2:$A$65,0))="","",INDEX('40-15 SCALE LABEL INFO'!J$2:J$65,MATCH($A1251,'40-15 SCALE LABEL INFO'!$A$2:$A$65,0))),"not found"),IF(G1250="not found","not found",IF(G1250="","","ditto"))))</f>
        <v/>
      </c>
      <c r="H1251" s="772" t="str">
        <f>IF($A1251="","",IF(NOT($A1251=$A1250),IFERROR(IF(INDEX('40-15 SCALE LABEL INFO'!K$2:K$65,MATCH($A1251,'40-15 SCALE LABEL INFO'!$A$2:$A$65,0))="","",INDEX('40-15 SCALE LABEL INFO'!K$2:K$65,MATCH($A1251,'40-15 SCALE LABEL INFO'!$A$2:$A$65,0))),"not found"),IF(H1250="not found","not found",IF(H1250="","","ditto"))))</f>
        <v/>
      </c>
    </row>
    <row r="1252" spans="1:8" x14ac:dyDescent="0.35">
      <c r="A1252" s="699"/>
      <c r="B1252" s="768"/>
      <c r="C1252" s="768"/>
      <c r="D1252" s="768"/>
      <c r="E1252" s="775"/>
      <c r="F1252" s="778" t="str">
        <f>IF($A1252="","",IF(NOT($A1252=$A1251),IFERROR(IF(INDEX('40-15 SCALE LABEL INFO'!I$2:I$65,MATCH($A1252,'40-15 SCALE LABEL INFO'!$A$2:$A$65,0))="","",INDEX('40-15 SCALE LABEL INFO'!I$2:I$65,MATCH($A1252,'40-15 SCALE LABEL INFO'!$A$2:$A$65,0))),"not found"),IF(F1251="not found","not found",IF(F1251="","","ditto"))))</f>
        <v/>
      </c>
      <c r="G1252" s="779" t="str">
        <f>IF($A1252="","",IF(NOT($A1252=$A1251),IFERROR(IF(INDEX('40-15 SCALE LABEL INFO'!J$2:J$65,MATCH($A1252,'40-15 SCALE LABEL INFO'!$A$2:$A$65,0))="","",INDEX('40-15 SCALE LABEL INFO'!J$2:J$65,MATCH($A1252,'40-15 SCALE LABEL INFO'!$A$2:$A$65,0))),"not found"),IF(G1251="not found","not found",IF(G1251="","","ditto"))))</f>
        <v/>
      </c>
      <c r="H1252" s="772" t="str">
        <f>IF($A1252="","",IF(NOT($A1252=$A1251),IFERROR(IF(INDEX('40-15 SCALE LABEL INFO'!K$2:K$65,MATCH($A1252,'40-15 SCALE LABEL INFO'!$A$2:$A$65,0))="","",INDEX('40-15 SCALE LABEL INFO'!K$2:K$65,MATCH($A1252,'40-15 SCALE LABEL INFO'!$A$2:$A$65,0))),"not found"),IF(H1251="not found","not found",IF(H1251="","","ditto"))))</f>
        <v/>
      </c>
    </row>
    <row r="1253" spans="1:8" x14ac:dyDescent="0.35">
      <c r="A1253" s="699"/>
      <c r="B1253" s="768"/>
      <c r="C1253" s="768"/>
      <c r="D1253" s="768"/>
      <c r="E1253" s="775"/>
      <c r="F1253" s="778" t="str">
        <f>IF($A1253="","",IF(NOT($A1253=$A1252),IFERROR(IF(INDEX('40-15 SCALE LABEL INFO'!I$2:I$65,MATCH($A1253,'40-15 SCALE LABEL INFO'!$A$2:$A$65,0))="","",INDEX('40-15 SCALE LABEL INFO'!I$2:I$65,MATCH($A1253,'40-15 SCALE LABEL INFO'!$A$2:$A$65,0))),"not found"),IF(F1252="not found","not found",IF(F1252="","","ditto"))))</f>
        <v/>
      </c>
      <c r="G1253" s="779" t="str">
        <f>IF($A1253="","",IF(NOT($A1253=$A1252),IFERROR(IF(INDEX('40-15 SCALE LABEL INFO'!J$2:J$65,MATCH($A1253,'40-15 SCALE LABEL INFO'!$A$2:$A$65,0))="","",INDEX('40-15 SCALE LABEL INFO'!J$2:J$65,MATCH($A1253,'40-15 SCALE LABEL INFO'!$A$2:$A$65,0))),"not found"),IF(G1252="not found","not found",IF(G1252="","","ditto"))))</f>
        <v/>
      </c>
      <c r="H1253" s="772" t="str">
        <f>IF($A1253="","",IF(NOT($A1253=$A1252),IFERROR(IF(INDEX('40-15 SCALE LABEL INFO'!K$2:K$65,MATCH($A1253,'40-15 SCALE LABEL INFO'!$A$2:$A$65,0))="","",INDEX('40-15 SCALE LABEL INFO'!K$2:K$65,MATCH($A1253,'40-15 SCALE LABEL INFO'!$A$2:$A$65,0))),"not found"),IF(H1252="not found","not found",IF(H1252="","","ditto"))))</f>
        <v/>
      </c>
    </row>
    <row r="1254" spans="1:8" x14ac:dyDescent="0.35">
      <c r="A1254" s="699"/>
      <c r="B1254" s="768"/>
      <c r="C1254" s="768"/>
      <c r="D1254" s="768"/>
      <c r="E1254" s="775"/>
      <c r="F1254" s="778" t="str">
        <f>IF($A1254="","",IF(NOT($A1254=$A1253),IFERROR(IF(INDEX('40-15 SCALE LABEL INFO'!I$2:I$65,MATCH($A1254,'40-15 SCALE LABEL INFO'!$A$2:$A$65,0))="","",INDEX('40-15 SCALE LABEL INFO'!I$2:I$65,MATCH($A1254,'40-15 SCALE LABEL INFO'!$A$2:$A$65,0))),"not found"),IF(F1253="not found","not found",IF(F1253="","","ditto"))))</f>
        <v/>
      </c>
      <c r="G1254" s="779" t="str">
        <f>IF($A1254="","",IF(NOT($A1254=$A1253),IFERROR(IF(INDEX('40-15 SCALE LABEL INFO'!J$2:J$65,MATCH($A1254,'40-15 SCALE LABEL INFO'!$A$2:$A$65,0))="","",INDEX('40-15 SCALE LABEL INFO'!J$2:J$65,MATCH($A1254,'40-15 SCALE LABEL INFO'!$A$2:$A$65,0))),"not found"),IF(G1253="not found","not found",IF(G1253="","","ditto"))))</f>
        <v/>
      </c>
      <c r="H1254" s="772" t="str">
        <f>IF($A1254="","",IF(NOT($A1254=$A1253),IFERROR(IF(INDEX('40-15 SCALE LABEL INFO'!K$2:K$65,MATCH($A1254,'40-15 SCALE LABEL INFO'!$A$2:$A$65,0))="","",INDEX('40-15 SCALE LABEL INFO'!K$2:K$65,MATCH($A1254,'40-15 SCALE LABEL INFO'!$A$2:$A$65,0))),"not found"),IF(H1253="not found","not found",IF(H1253="","","ditto"))))</f>
        <v/>
      </c>
    </row>
    <row r="1255" spans="1:8" x14ac:dyDescent="0.35">
      <c r="A1255" s="699"/>
      <c r="B1255" s="768"/>
      <c r="C1255" s="768"/>
      <c r="D1255" s="768"/>
      <c r="E1255" s="775"/>
      <c r="F1255" s="778" t="str">
        <f>IF($A1255="","",IF(NOT($A1255=$A1254),IFERROR(IF(INDEX('40-15 SCALE LABEL INFO'!I$2:I$65,MATCH($A1255,'40-15 SCALE LABEL INFO'!$A$2:$A$65,0))="","",INDEX('40-15 SCALE LABEL INFO'!I$2:I$65,MATCH($A1255,'40-15 SCALE LABEL INFO'!$A$2:$A$65,0))),"not found"),IF(F1254="not found","not found",IF(F1254="","","ditto"))))</f>
        <v/>
      </c>
      <c r="G1255" s="779" t="str">
        <f>IF($A1255="","",IF(NOT($A1255=$A1254),IFERROR(IF(INDEX('40-15 SCALE LABEL INFO'!J$2:J$65,MATCH($A1255,'40-15 SCALE LABEL INFO'!$A$2:$A$65,0))="","",INDEX('40-15 SCALE LABEL INFO'!J$2:J$65,MATCH($A1255,'40-15 SCALE LABEL INFO'!$A$2:$A$65,0))),"not found"),IF(G1254="not found","not found",IF(G1254="","","ditto"))))</f>
        <v/>
      </c>
      <c r="H1255" s="772" t="str">
        <f>IF($A1255="","",IF(NOT($A1255=$A1254),IFERROR(IF(INDEX('40-15 SCALE LABEL INFO'!K$2:K$65,MATCH($A1255,'40-15 SCALE LABEL INFO'!$A$2:$A$65,0))="","",INDEX('40-15 SCALE LABEL INFO'!K$2:K$65,MATCH($A1255,'40-15 SCALE LABEL INFO'!$A$2:$A$65,0))),"not found"),IF(H1254="not found","not found",IF(H1254="","","ditto"))))</f>
        <v/>
      </c>
    </row>
    <row r="1256" spans="1:8" x14ac:dyDescent="0.35">
      <c r="A1256" s="699"/>
      <c r="B1256" s="768"/>
      <c r="C1256" s="768"/>
      <c r="D1256" s="768"/>
      <c r="E1256" s="775"/>
      <c r="F1256" s="778" t="str">
        <f>IF($A1256="","",IF(NOT($A1256=$A1255),IFERROR(IF(INDEX('40-15 SCALE LABEL INFO'!I$2:I$65,MATCH($A1256,'40-15 SCALE LABEL INFO'!$A$2:$A$65,0))="","",INDEX('40-15 SCALE LABEL INFO'!I$2:I$65,MATCH($A1256,'40-15 SCALE LABEL INFO'!$A$2:$A$65,0))),"not found"),IF(F1255="not found","not found",IF(F1255="","","ditto"))))</f>
        <v/>
      </c>
      <c r="G1256" s="779" t="str">
        <f>IF($A1256="","",IF(NOT($A1256=$A1255),IFERROR(IF(INDEX('40-15 SCALE LABEL INFO'!J$2:J$65,MATCH($A1256,'40-15 SCALE LABEL INFO'!$A$2:$A$65,0))="","",INDEX('40-15 SCALE LABEL INFO'!J$2:J$65,MATCH($A1256,'40-15 SCALE LABEL INFO'!$A$2:$A$65,0))),"not found"),IF(G1255="not found","not found",IF(G1255="","","ditto"))))</f>
        <v/>
      </c>
      <c r="H1256" s="772" t="str">
        <f>IF($A1256="","",IF(NOT($A1256=$A1255),IFERROR(IF(INDEX('40-15 SCALE LABEL INFO'!K$2:K$65,MATCH($A1256,'40-15 SCALE LABEL INFO'!$A$2:$A$65,0))="","",INDEX('40-15 SCALE LABEL INFO'!K$2:K$65,MATCH($A1256,'40-15 SCALE LABEL INFO'!$A$2:$A$65,0))),"not found"),IF(H1255="not found","not found",IF(H1255="","","ditto"))))</f>
        <v/>
      </c>
    </row>
    <row r="1257" spans="1:8" x14ac:dyDescent="0.35">
      <c r="A1257" s="699"/>
      <c r="B1257" s="768"/>
      <c r="C1257" s="768"/>
      <c r="D1257" s="768"/>
      <c r="E1257" s="775"/>
      <c r="F1257" s="778" t="str">
        <f>IF($A1257="","",IF(NOT($A1257=$A1256),IFERROR(IF(INDEX('40-15 SCALE LABEL INFO'!I$2:I$65,MATCH($A1257,'40-15 SCALE LABEL INFO'!$A$2:$A$65,0))="","",INDEX('40-15 SCALE LABEL INFO'!I$2:I$65,MATCH($A1257,'40-15 SCALE LABEL INFO'!$A$2:$A$65,0))),"not found"),IF(F1256="not found","not found",IF(F1256="","","ditto"))))</f>
        <v/>
      </c>
      <c r="G1257" s="779" t="str">
        <f>IF($A1257="","",IF(NOT($A1257=$A1256),IFERROR(IF(INDEX('40-15 SCALE LABEL INFO'!J$2:J$65,MATCH($A1257,'40-15 SCALE LABEL INFO'!$A$2:$A$65,0))="","",INDEX('40-15 SCALE LABEL INFO'!J$2:J$65,MATCH($A1257,'40-15 SCALE LABEL INFO'!$A$2:$A$65,0))),"not found"),IF(G1256="not found","not found",IF(G1256="","","ditto"))))</f>
        <v/>
      </c>
      <c r="H1257" s="772" t="str">
        <f>IF($A1257="","",IF(NOT($A1257=$A1256),IFERROR(IF(INDEX('40-15 SCALE LABEL INFO'!K$2:K$65,MATCH($A1257,'40-15 SCALE LABEL INFO'!$A$2:$A$65,0))="","",INDEX('40-15 SCALE LABEL INFO'!K$2:K$65,MATCH($A1257,'40-15 SCALE LABEL INFO'!$A$2:$A$65,0))),"not found"),IF(H1256="not found","not found",IF(H1256="","","ditto"))))</f>
        <v/>
      </c>
    </row>
    <row r="1258" spans="1:8" x14ac:dyDescent="0.35">
      <c r="A1258" s="699"/>
      <c r="B1258" s="768"/>
      <c r="C1258" s="768"/>
      <c r="D1258" s="768"/>
      <c r="E1258" s="775"/>
      <c r="F1258" s="778" t="str">
        <f>IF($A1258="","",IF(NOT($A1258=$A1257),IFERROR(IF(INDEX('40-15 SCALE LABEL INFO'!I$2:I$65,MATCH($A1258,'40-15 SCALE LABEL INFO'!$A$2:$A$65,0))="","",INDEX('40-15 SCALE LABEL INFO'!I$2:I$65,MATCH($A1258,'40-15 SCALE LABEL INFO'!$A$2:$A$65,0))),"not found"),IF(F1257="not found","not found",IF(F1257="","","ditto"))))</f>
        <v/>
      </c>
      <c r="G1258" s="779" t="str">
        <f>IF($A1258="","",IF(NOT($A1258=$A1257),IFERROR(IF(INDEX('40-15 SCALE LABEL INFO'!J$2:J$65,MATCH($A1258,'40-15 SCALE LABEL INFO'!$A$2:$A$65,0))="","",INDEX('40-15 SCALE LABEL INFO'!J$2:J$65,MATCH($A1258,'40-15 SCALE LABEL INFO'!$A$2:$A$65,0))),"not found"),IF(G1257="not found","not found",IF(G1257="","","ditto"))))</f>
        <v/>
      </c>
      <c r="H1258" s="772" t="str">
        <f>IF($A1258="","",IF(NOT($A1258=$A1257),IFERROR(IF(INDEX('40-15 SCALE LABEL INFO'!K$2:K$65,MATCH($A1258,'40-15 SCALE LABEL INFO'!$A$2:$A$65,0))="","",INDEX('40-15 SCALE LABEL INFO'!K$2:K$65,MATCH($A1258,'40-15 SCALE LABEL INFO'!$A$2:$A$65,0))),"not found"),IF(H1257="not found","not found",IF(H1257="","","ditto"))))</f>
        <v/>
      </c>
    </row>
    <row r="1259" spans="1:8" x14ac:dyDescent="0.35">
      <c r="A1259" s="699"/>
      <c r="B1259" s="768"/>
      <c r="C1259" s="768"/>
      <c r="D1259" s="768"/>
      <c r="E1259" s="775"/>
      <c r="F1259" s="778" t="str">
        <f>IF($A1259="","",IF(NOT($A1259=$A1258),IFERROR(IF(INDEX('40-15 SCALE LABEL INFO'!I$2:I$65,MATCH($A1259,'40-15 SCALE LABEL INFO'!$A$2:$A$65,0))="","",INDEX('40-15 SCALE LABEL INFO'!I$2:I$65,MATCH($A1259,'40-15 SCALE LABEL INFO'!$A$2:$A$65,0))),"not found"),IF(F1258="not found","not found",IF(F1258="","","ditto"))))</f>
        <v/>
      </c>
      <c r="G1259" s="779" t="str">
        <f>IF($A1259="","",IF(NOT($A1259=$A1258),IFERROR(IF(INDEX('40-15 SCALE LABEL INFO'!J$2:J$65,MATCH($A1259,'40-15 SCALE LABEL INFO'!$A$2:$A$65,0))="","",INDEX('40-15 SCALE LABEL INFO'!J$2:J$65,MATCH($A1259,'40-15 SCALE LABEL INFO'!$A$2:$A$65,0))),"not found"),IF(G1258="not found","not found",IF(G1258="","","ditto"))))</f>
        <v/>
      </c>
      <c r="H1259" s="772" t="str">
        <f>IF($A1259="","",IF(NOT($A1259=$A1258),IFERROR(IF(INDEX('40-15 SCALE LABEL INFO'!K$2:K$65,MATCH($A1259,'40-15 SCALE LABEL INFO'!$A$2:$A$65,0))="","",INDEX('40-15 SCALE LABEL INFO'!K$2:K$65,MATCH($A1259,'40-15 SCALE LABEL INFO'!$A$2:$A$65,0))),"not found"),IF(H1258="not found","not found",IF(H1258="","","ditto"))))</f>
        <v/>
      </c>
    </row>
    <row r="1260" spans="1:8" x14ac:dyDescent="0.35">
      <c r="A1260" s="699"/>
      <c r="B1260" s="768"/>
      <c r="C1260" s="768"/>
      <c r="D1260" s="768"/>
      <c r="E1260" s="775"/>
      <c r="F1260" s="778" t="str">
        <f>IF($A1260="","",IF(NOT($A1260=$A1259),IFERROR(IF(INDEX('40-15 SCALE LABEL INFO'!I$2:I$65,MATCH($A1260,'40-15 SCALE LABEL INFO'!$A$2:$A$65,0))="","",INDEX('40-15 SCALE LABEL INFO'!I$2:I$65,MATCH($A1260,'40-15 SCALE LABEL INFO'!$A$2:$A$65,0))),"not found"),IF(F1259="not found","not found",IF(F1259="","","ditto"))))</f>
        <v/>
      </c>
      <c r="G1260" s="779" t="str">
        <f>IF($A1260="","",IF(NOT($A1260=$A1259),IFERROR(IF(INDEX('40-15 SCALE LABEL INFO'!J$2:J$65,MATCH($A1260,'40-15 SCALE LABEL INFO'!$A$2:$A$65,0))="","",INDEX('40-15 SCALE LABEL INFO'!J$2:J$65,MATCH($A1260,'40-15 SCALE LABEL INFO'!$A$2:$A$65,0))),"not found"),IF(G1259="not found","not found",IF(G1259="","","ditto"))))</f>
        <v/>
      </c>
      <c r="H1260" s="772" t="str">
        <f>IF($A1260="","",IF(NOT($A1260=$A1259),IFERROR(IF(INDEX('40-15 SCALE LABEL INFO'!K$2:K$65,MATCH($A1260,'40-15 SCALE LABEL INFO'!$A$2:$A$65,0))="","",INDEX('40-15 SCALE LABEL INFO'!K$2:K$65,MATCH($A1260,'40-15 SCALE LABEL INFO'!$A$2:$A$65,0))),"not found"),IF(H1259="not found","not found",IF(H1259="","","ditto"))))</f>
        <v/>
      </c>
    </row>
    <row r="1261" spans="1:8" x14ac:dyDescent="0.35">
      <c r="A1261" s="699"/>
      <c r="B1261" s="768"/>
      <c r="C1261" s="768"/>
      <c r="D1261" s="768"/>
      <c r="E1261" s="775"/>
      <c r="F1261" s="778" t="str">
        <f>IF($A1261="","",IF(NOT($A1261=$A1260),IFERROR(IF(INDEX('40-15 SCALE LABEL INFO'!I$2:I$65,MATCH($A1261,'40-15 SCALE LABEL INFO'!$A$2:$A$65,0))="","",INDEX('40-15 SCALE LABEL INFO'!I$2:I$65,MATCH($A1261,'40-15 SCALE LABEL INFO'!$A$2:$A$65,0))),"not found"),IF(F1260="not found","not found",IF(F1260="","","ditto"))))</f>
        <v/>
      </c>
      <c r="G1261" s="779" t="str">
        <f>IF($A1261="","",IF(NOT($A1261=$A1260),IFERROR(IF(INDEX('40-15 SCALE LABEL INFO'!J$2:J$65,MATCH($A1261,'40-15 SCALE LABEL INFO'!$A$2:$A$65,0))="","",INDEX('40-15 SCALE LABEL INFO'!J$2:J$65,MATCH($A1261,'40-15 SCALE LABEL INFO'!$A$2:$A$65,0))),"not found"),IF(G1260="not found","not found",IF(G1260="","","ditto"))))</f>
        <v/>
      </c>
      <c r="H1261" s="772" t="str">
        <f>IF($A1261="","",IF(NOT($A1261=$A1260),IFERROR(IF(INDEX('40-15 SCALE LABEL INFO'!K$2:K$65,MATCH($A1261,'40-15 SCALE LABEL INFO'!$A$2:$A$65,0))="","",INDEX('40-15 SCALE LABEL INFO'!K$2:K$65,MATCH($A1261,'40-15 SCALE LABEL INFO'!$A$2:$A$65,0))),"not found"),IF(H1260="not found","not found",IF(H1260="","","ditto"))))</f>
        <v/>
      </c>
    </row>
    <row r="1262" spans="1:8" x14ac:dyDescent="0.35">
      <c r="A1262" s="699"/>
      <c r="B1262" s="768"/>
      <c r="C1262" s="768"/>
      <c r="D1262" s="768"/>
      <c r="E1262" s="775"/>
      <c r="F1262" s="778" t="str">
        <f>IF($A1262="","",IF(NOT($A1262=$A1261),IFERROR(IF(INDEX('40-15 SCALE LABEL INFO'!I$2:I$65,MATCH($A1262,'40-15 SCALE LABEL INFO'!$A$2:$A$65,0))="","",INDEX('40-15 SCALE LABEL INFO'!I$2:I$65,MATCH($A1262,'40-15 SCALE LABEL INFO'!$A$2:$A$65,0))),"not found"),IF(F1261="not found","not found",IF(F1261="","","ditto"))))</f>
        <v/>
      </c>
      <c r="G1262" s="779" t="str">
        <f>IF($A1262="","",IF(NOT($A1262=$A1261),IFERROR(IF(INDEX('40-15 SCALE LABEL INFO'!J$2:J$65,MATCH($A1262,'40-15 SCALE LABEL INFO'!$A$2:$A$65,0))="","",INDEX('40-15 SCALE LABEL INFO'!J$2:J$65,MATCH($A1262,'40-15 SCALE LABEL INFO'!$A$2:$A$65,0))),"not found"),IF(G1261="not found","not found",IF(G1261="","","ditto"))))</f>
        <v/>
      </c>
      <c r="H1262" s="772" t="str">
        <f>IF($A1262="","",IF(NOT($A1262=$A1261),IFERROR(IF(INDEX('40-15 SCALE LABEL INFO'!K$2:K$65,MATCH($A1262,'40-15 SCALE LABEL INFO'!$A$2:$A$65,0))="","",INDEX('40-15 SCALE LABEL INFO'!K$2:K$65,MATCH($A1262,'40-15 SCALE LABEL INFO'!$A$2:$A$65,0))),"not found"),IF(H1261="not found","not found",IF(H1261="","","ditto"))))</f>
        <v/>
      </c>
    </row>
    <row r="1263" spans="1:8" x14ac:dyDescent="0.35">
      <c r="A1263" s="699"/>
      <c r="B1263" s="768"/>
      <c r="C1263" s="768"/>
      <c r="D1263" s="768"/>
      <c r="E1263" s="775"/>
      <c r="F1263" s="778" t="str">
        <f>IF($A1263="","",IF(NOT($A1263=$A1262),IFERROR(IF(INDEX('40-15 SCALE LABEL INFO'!I$2:I$65,MATCH($A1263,'40-15 SCALE LABEL INFO'!$A$2:$A$65,0))="","",INDEX('40-15 SCALE LABEL INFO'!I$2:I$65,MATCH($A1263,'40-15 SCALE LABEL INFO'!$A$2:$A$65,0))),"not found"),IF(F1262="not found","not found",IF(F1262="","","ditto"))))</f>
        <v/>
      </c>
      <c r="G1263" s="779" t="str">
        <f>IF($A1263="","",IF(NOT($A1263=$A1262),IFERROR(IF(INDEX('40-15 SCALE LABEL INFO'!J$2:J$65,MATCH($A1263,'40-15 SCALE LABEL INFO'!$A$2:$A$65,0))="","",INDEX('40-15 SCALE LABEL INFO'!J$2:J$65,MATCH($A1263,'40-15 SCALE LABEL INFO'!$A$2:$A$65,0))),"not found"),IF(G1262="not found","not found",IF(G1262="","","ditto"))))</f>
        <v/>
      </c>
      <c r="H1263" s="772" t="str">
        <f>IF($A1263="","",IF(NOT($A1263=$A1262),IFERROR(IF(INDEX('40-15 SCALE LABEL INFO'!K$2:K$65,MATCH($A1263,'40-15 SCALE LABEL INFO'!$A$2:$A$65,0))="","",INDEX('40-15 SCALE LABEL INFO'!K$2:K$65,MATCH($A1263,'40-15 SCALE LABEL INFO'!$A$2:$A$65,0))),"not found"),IF(H1262="not found","not found",IF(H1262="","","ditto"))))</f>
        <v/>
      </c>
    </row>
    <row r="1264" spans="1:8" x14ac:dyDescent="0.35">
      <c r="A1264" s="699"/>
      <c r="B1264" s="768"/>
      <c r="C1264" s="768"/>
      <c r="D1264" s="768"/>
      <c r="E1264" s="775"/>
      <c r="F1264" s="778" t="str">
        <f>IF($A1264="","",IF(NOT($A1264=$A1263),IFERROR(IF(INDEX('40-15 SCALE LABEL INFO'!I$2:I$65,MATCH($A1264,'40-15 SCALE LABEL INFO'!$A$2:$A$65,0))="","",INDEX('40-15 SCALE LABEL INFO'!I$2:I$65,MATCH($A1264,'40-15 SCALE LABEL INFO'!$A$2:$A$65,0))),"not found"),IF(F1263="not found","not found",IF(F1263="","","ditto"))))</f>
        <v/>
      </c>
      <c r="G1264" s="779" t="str">
        <f>IF($A1264="","",IF(NOT($A1264=$A1263),IFERROR(IF(INDEX('40-15 SCALE LABEL INFO'!J$2:J$65,MATCH($A1264,'40-15 SCALE LABEL INFO'!$A$2:$A$65,0))="","",INDEX('40-15 SCALE LABEL INFO'!J$2:J$65,MATCH($A1264,'40-15 SCALE LABEL INFO'!$A$2:$A$65,0))),"not found"),IF(G1263="not found","not found",IF(G1263="","","ditto"))))</f>
        <v/>
      </c>
      <c r="H1264" s="772" t="str">
        <f>IF($A1264="","",IF(NOT($A1264=$A1263),IFERROR(IF(INDEX('40-15 SCALE LABEL INFO'!K$2:K$65,MATCH($A1264,'40-15 SCALE LABEL INFO'!$A$2:$A$65,0))="","",INDEX('40-15 SCALE LABEL INFO'!K$2:K$65,MATCH($A1264,'40-15 SCALE LABEL INFO'!$A$2:$A$65,0))),"not found"),IF(H1263="not found","not found",IF(H1263="","","ditto"))))</f>
        <v/>
      </c>
    </row>
    <row r="1265" spans="1:8" x14ac:dyDescent="0.35">
      <c r="A1265" s="699"/>
      <c r="B1265" s="768"/>
      <c r="C1265" s="768"/>
      <c r="D1265" s="768"/>
      <c r="E1265" s="775"/>
      <c r="F1265" s="778" t="str">
        <f>IF($A1265="","",IF(NOT($A1265=$A1264),IFERROR(IF(INDEX('40-15 SCALE LABEL INFO'!I$2:I$65,MATCH($A1265,'40-15 SCALE LABEL INFO'!$A$2:$A$65,0))="","",INDEX('40-15 SCALE LABEL INFO'!I$2:I$65,MATCH($A1265,'40-15 SCALE LABEL INFO'!$A$2:$A$65,0))),"not found"),IF(F1264="not found","not found",IF(F1264="","","ditto"))))</f>
        <v/>
      </c>
      <c r="G1265" s="779" t="str">
        <f>IF($A1265="","",IF(NOT($A1265=$A1264),IFERROR(IF(INDEX('40-15 SCALE LABEL INFO'!J$2:J$65,MATCH($A1265,'40-15 SCALE LABEL INFO'!$A$2:$A$65,0))="","",INDEX('40-15 SCALE LABEL INFO'!J$2:J$65,MATCH($A1265,'40-15 SCALE LABEL INFO'!$A$2:$A$65,0))),"not found"),IF(G1264="not found","not found",IF(G1264="","","ditto"))))</f>
        <v/>
      </c>
      <c r="H1265" s="772" t="str">
        <f>IF($A1265="","",IF(NOT($A1265=$A1264),IFERROR(IF(INDEX('40-15 SCALE LABEL INFO'!K$2:K$65,MATCH($A1265,'40-15 SCALE LABEL INFO'!$A$2:$A$65,0))="","",INDEX('40-15 SCALE LABEL INFO'!K$2:K$65,MATCH($A1265,'40-15 SCALE LABEL INFO'!$A$2:$A$65,0))),"not found"),IF(H1264="not found","not found",IF(H1264="","","ditto"))))</f>
        <v/>
      </c>
    </row>
    <row r="1266" spans="1:8" x14ac:dyDescent="0.35">
      <c r="A1266" s="699"/>
      <c r="B1266" s="768"/>
      <c r="C1266" s="768"/>
      <c r="D1266" s="768"/>
      <c r="E1266" s="775"/>
      <c r="F1266" s="778" t="str">
        <f>IF($A1266="","",IF(NOT($A1266=$A1265),IFERROR(IF(INDEX('40-15 SCALE LABEL INFO'!I$2:I$65,MATCH($A1266,'40-15 SCALE LABEL INFO'!$A$2:$A$65,0))="","",INDEX('40-15 SCALE LABEL INFO'!I$2:I$65,MATCH($A1266,'40-15 SCALE LABEL INFO'!$A$2:$A$65,0))),"not found"),IF(F1265="not found","not found",IF(F1265="","","ditto"))))</f>
        <v/>
      </c>
      <c r="G1266" s="779" t="str">
        <f>IF($A1266="","",IF(NOT($A1266=$A1265),IFERROR(IF(INDEX('40-15 SCALE LABEL INFO'!J$2:J$65,MATCH($A1266,'40-15 SCALE LABEL INFO'!$A$2:$A$65,0))="","",INDEX('40-15 SCALE LABEL INFO'!J$2:J$65,MATCH($A1266,'40-15 SCALE LABEL INFO'!$A$2:$A$65,0))),"not found"),IF(G1265="not found","not found",IF(G1265="","","ditto"))))</f>
        <v/>
      </c>
      <c r="H1266" s="772" t="str">
        <f>IF($A1266="","",IF(NOT($A1266=$A1265),IFERROR(IF(INDEX('40-15 SCALE LABEL INFO'!K$2:K$65,MATCH($A1266,'40-15 SCALE LABEL INFO'!$A$2:$A$65,0))="","",INDEX('40-15 SCALE LABEL INFO'!K$2:K$65,MATCH($A1266,'40-15 SCALE LABEL INFO'!$A$2:$A$65,0))),"not found"),IF(H1265="not found","not found",IF(H1265="","","ditto"))))</f>
        <v/>
      </c>
    </row>
    <row r="1267" spans="1:8" x14ac:dyDescent="0.35">
      <c r="A1267" s="699"/>
      <c r="B1267" s="768"/>
      <c r="C1267" s="768"/>
      <c r="D1267" s="768"/>
      <c r="E1267" s="775"/>
      <c r="F1267" s="778" t="str">
        <f>IF($A1267="","",IF(NOT($A1267=$A1266),IFERROR(IF(INDEX('40-15 SCALE LABEL INFO'!I$2:I$65,MATCH($A1267,'40-15 SCALE LABEL INFO'!$A$2:$A$65,0))="","",INDEX('40-15 SCALE LABEL INFO'!I$2:I$65,MATCH($A1267,'40-15 SCALE LABEL INFO'!$A$2:$A$65,0))),"not found"),IF(F1266="not found","not found",IF(F1266="","","ditto"))))</f>
        <v/>
      </c>
      <c r="G1267" s="779" t="str">
        <f>IF($A1267="","",IF(NOT($A1267=$A1266),IFERROR(IF(INDEX('40-15 SCALE LABEL INFO'!J$2:J$65,MATCH($A1267,'40-15 SCALE LABEL INFO'!$A$2:$A$65,0))="","",INDEX('40-15 SCALE LABEL INFO'!J$2:J$65,MATCH($A1267,'40-15 SCALE LABEL INFO'!$A$2:$A$65,0))),"not found"),IF(G1266="not found","not found",IF(G1266="","","ditto"))))</f>
        <v/>
      </c>
      <c r="H1267" s="772" t="str">
        <f>IF($A1267="","",IF(NOT($A1267=$A1266),IFERROR(IF(INDEX('40-15 SCALE LABEL INFO'!K$2:K$65,MATCH($A1267,'40-15 SCALE LABEL INFO'!$A$2:$A$65,0))="","",INDEX('40-15 SCALE LABEL INFO'!K$2:K$65,MATCH($A1267,'40-15 SCALE LABEL INFO'!$A$2:$A$65,0))),"not found"),IF(H1266="not found","not found",IF(H1266="","","ditto"))))</f>
        <v/>
      </c>
    </row>
    <row r="1268" spans="1:8" x14ac:dyDescent="0.35">
      <c r="A1268" s="699"/>
      <c r="B1268" s="768"/>
      <c r="C1268" s="768"/>
      <c r="D1268" s="768"/>
      <c r="E1268" s="775"/>
      <c r="F1268" s="778" t="str">
        <f>IF($A1268="","",IF(NOT($A1268=$A1267),IFERROR(IF(INDEX('40-15 SCALE LABEL INFO'!I$2:I$65,MATCH($A1268,'40-15 SCALE LABEL INFO'!$A$2:$A$65,0))="","",INDEX('40-15 SCALE LABEL INFO'!I$2:I$65,MATCH($A1268,'40-15 SCALE LABEL INFO'!$A$2:$A$65,0))),"not found"),IF(F1267="not found","not found",IF(F1267="","","ditto"))))</f>
        <v/>
      </c>
      <c r="G1268" s="779" t="str">
        <f>IF($A1268="","",IF(NOT($A1268=$A1267),IFERROR(IF(INDEX('40-15 SCALE LABEL INFO'!J$2:J$65,MATCH($A1268,'40-15 SCALE LABEL INFO'!$A$2:$A$65,0))="","",INDEX('40-15 SCALE LABEL INFO'!J$2:J$65,MATCH($A1268,'40-15 SCALE LABEL INFO'!$A$2:$A$65,0))),"not found"),IF(G1267="not found","not found",IF(G1267="","","ditto"))))</f>
        <v/>
      </c>
      <c r="H1268" s="772" t="str">
        <f>IF($A1268="","",IF(NOT($A1268=$A1267),IFERROR(IF(INDEX('40-15 SCALE LABEL INFO'!K$2:K$65,MATCH($A1268,'40-15 SCALE LABEL INFO'!$A$2:$A$65,0))="","",INDEX('40-15 SCALE LABEL INFO'!K$2:K$65,MATCH($A1268,'40-15 SCALE LABEL INFO'!$A$2:$A$65,0))),"not found"),IF(H1267="not found","not found",IF(H1267="","","ditto"))))</f>
        <v/>
      </c>
    </row>
    <row r="1269" spans="1:8" x14ac:dyDescent="0.35">
      <c r="A1269" s="699"/>
      <c r="B1269" s="768"/>
      <c r="C1269" s="768"/>
      <c r="D1269" s="768"/>
      <c r="E1269" s="775"/>
      <c r="F1269" s="778" t="str">
        <f>IF($A1269="","",IF(NOT($A1269=$A1268),IFERROR(IF(INDEX('40-15 SCALE LABEL INFO'!I$2:I$65,MATCH($A1269,'40-15 SCALE LABEL INFO'!$A$2:$A$65,0))="","",INDEX('40-15 SCALE LABEL INFO'!I$2:I$65,MATCH($A1269,'40-15 SCALE LABEL INFO'!$A$2:$A$65,0))),"not found"),IF(F1268="not found","not found",IF(F1268="","","ditto"))))</f>
        <v/>
      </c>
      <c r="G1269" s="779" t="str">
        <f>IF($A1269="","",IF(NOT($A1269=$A1268),IFERROR(IF(INDEX('40-15 SCALE LABEL INFO'!J$2:J$65,MATCH($A1269,'40-15 SCALE LABEL INFO'!$A$2:$A$65,0))="","",INDEX('40-15 SCALE LABEL INFO'!J$2:J$65,MATCH($A1269,'40-15 SCALE LABEL INFO'!$A$2:$A$65,0))),"not found"),IF(G1268="not found","not found",IF(G1268="","","ditto"))))</f>
        <v/>
      </c>
      <c r="H1269" s="772" t="str">
        <f>IF($A1269="","",IF(NOT($A1269=$A1268),IFERROR(IF(INDEX('40-15 SCALE LABEL INFO'!K$2:K$65,MATCH($A1269,'40-15 SCALE LABEL INFO'!$A$2:$A$65,0))="","",INDEX('40-15 SCALE LABEL INFO'!K$2:K$65,MATCH($A1269,'40-15 SCALE LABEL INFO'!$A$2:$A$65,0))),"not found"),IF(H1268="not found","not found",IF(H1268="","","ditto"))))</f>
        <v/>
      </c>
    </row>
    <row r="1270" spans="1:8" x14ac:dyDescent="0.35">
      <c r="A1270" s="699"/>
      <c r="B1270" s="768"/>
      <c r="C1270" s="768"/>
      <c r="D1270" s="768"/>
      <c r="E1270" s="775"/>
      <c r="F1270" s="778" t="str">
        <f>IF($A1270="","",IF(NOT($A1270=$A1269),IFERROR(IF(INDEX('40-15 SCALE LABEL INFO'!I$2:I$65,MATCH($A1270,'40-15 SCALE LABEL INFO'!$A$2:$A$65,0))="","",INDEX('40-15 SCALE LABEL INFO'!I$2:I$65,MATCH($A1270,'40-15 SCALE LABEL INFO'!$A$2:$A$65,0))),"not found"),IF(F1269="not found","not found",IF(F1269="","","ditto"))))</f>
        <v/>
      </c>
      <c r="G1270" s="779" t="str">
        <f>IF($A1270="","",IF(NOT($A1270=$A1269),IFERROR(IF(INDEX('40-15 SCALE LABEL INFO'!J$2:J$65,MATCH($A1270,'40-15 SCALE LABEL INFO'!$A$2:$A$65,0))="","",INDEX('40-15 SCALE LABEL INFO'!J$2:J$65,MATCH($A1270,'40-15 SCALE LABEL INFO'!$A$2:$A$65,0))),"not found"),IF(G1269="not found","not found",IF(G1269="","","ditto"))))</f>
        <v/>
      </c>
      <c r="H1270" s="772" t="str">
        <f>IF($A1270="","",IF(NOT($A1270=$A1269),IFERROR(IF(INDEX('40-15 SCALE LABEL INFO'!K$2:K$65,MATCH($A1270,'40-15 SCALE LABEL INFO'!$A$2:$A$65,0))="","",INDEX('40-15 SCALE LABEL INFO'!K$2:K$65,MATCH($A1270,'40-15 SCALE LABEL INFO'!$A$2:$A$65,0))),"not found"),IF(H1269="not found","not found",IF(H1269="","","ditto"))))</f>
        <v/>
      </c>
    </row>
    <row r="1271" spans="1:8" x14ac:dyDescent="0.35">
      <c r="A1271" s="699"/>
      <c r="B1271" s="768"/>
      <c r="C1271" s="768"/>
      <c r="D1271" s="768"/>
      <c r="E1271" s="775"/>
      <c r="F1271" s="778" t="str">
        <f>IF($A1271="","",IF(NOT($A1271=$A1270),IFERROR(IF(INDEX('40-15 SCALE LABEL INFO'!I$2:I$65,MATCH($A1271,'40-15 SCALE LABEL INFO'!$A$2:$A$65,0))="","",INDEX('40-15 SCALE LABEL INFO'!I$2:I$65,MATCH($A1271,'40-15 SCALE LABEL INFO'!$A$2:$A$65,0))),"not found"),IF(F1270="not found","not found",IF(F1270="","","ditto"))))</f>
        <v/>
      </c>
      <c r="G1271" s="779" t="str">
        <f>IF($A1271="","",IF(NOT($A1271=$A1270),IFERROR(IF(INDEX('40-15 SCALE LABEL INFO'!J$2:J$65,MATCH($A1271,'40-15 SCALE LABEL INFO'!$A$2:$A$65,0))="","",INDEX('40-15 SCALE LABEL INFO'!J$2:J$65,MATCH($A1271,'40-15 SCALE LABEL INFO'!$A$2:$A$65,0))),"not found"),IF(G1270="not found","not found",IF(G1270="","","ditto"))))</f>
        <v/>
      </c>
      <c r="H1271" s="772" t="str">
        <f>IF($A1271="","",IF(NOT($A1271=$A1270),IFERROR(IF(INDEX('40-15 SCALE LABEL INFO'!K$2:K$65,MATCH($A1271,'40-15 SCALE LABEL INFO'!$A$2:$A$65,0))="","",INDEX('40-15 SCALE LABEL INFO'!K$2:K$65,MATCH($A1271,'40-15 SCALE LABEL INFO'!$A$2:$A$65,0))),"not found"),IF(H1270="not found","not found",IF(H1270="","","ditto"))))</f>
        <v/>
      </c>
    </row>
    <row r="1272" spans="1:8" x14ac:dyDescent="0.35">
      <c r="A1272" s="699"/>
      <c r="B1272" s="768"/>
      <c r="C1272" s="768"/>
      <c r="D1272" s="768"/>
      <c r="E1272" s="775"/>
      <c r="F1272" s="778" t="str">
        <f>IF($A1272="","",IF(NOT($A1272=$A1271),IFERROR(IF(INDEX('40-15 SCALE LABEL INFO'!I$2:I$65,MATCH($A1272,'40-15 SCALE LABEL INFO'!$A$2:$A$65,0))="","",INDEX('40-15 SCALE LABEL INFO'!I$2:I$65,MATCH($A1272,'40-15 SCALE LABEL INFO'!$A$2:$A$65,0))),"not found"),IF(F1271="not found","not found",IF(F1271="","","ditto"))))</f>
        <v/>
      </c>
      <c r="G1272" s="779" t="str">
        <f>IF($A1272="","",IF(NOT($A1272=$A1271),IFERROR(IF(INDEX('40-15 SCALE LABEL INFO'!J$2:J$65,MATCH($A1272,'40-15 SCALE LABEL INFO'!$A$2:$A$65,0))="","",INDEX('40-15 SCALE LABEL INFO'!J$2:J$65,MATCH($A1272,'40-15 SCALE LABEL INFO'!$A$2:$A$65,0))),"not found"),IF(G1271="not found","not found",IF(G1271="","","ditto"))))</f>
        <v/>
      </c>
      <c r="H1272" s="772" t="str">
        <f>IF($A1272="","",IF(NOT($A1272=$A1271),IFERROR(IF(INDEX('40-15 SCALE LABEL INFO'!K$2:K$65,MATCH($A1272,'40-15 SCALE LABEL INFO'!$A$2:$A$65,0))="","",INDEX('40-15 SCALE LABEL INFO'!K$2:K$65,MATCH($A1272,'40-15 SCALE LABEL INFO'!$A$2:$A$65,0))),"not found"),IF(H1271="not found","not found",IF(H1271="","","ditto"))))</f>
        <v/>
      </c>
    </row>
    <row r="1273" spans="1:8" x14ac:dyDescent="0.35">
      <c r="A1273" s="699"/>
      <c r="B1273" s="768"/>
      <c r="C1273" s="768"/>
      <c r="D1273" s="768"/>
      <c r="E1273" s="775"/>
      <c r="F1273" s="778" t="str">
        <f>IF($A1273="","",IF(NOT($A1273=$A1272),IFERROR(IF(INDEX('40-15 SCALE LABEL INFO'!I$2:I$65,MATCH($A1273,'40-15 SCALE LABEL INFO'!$A$2:$A$65,0))="","",INDEX('40-15 SCALE LABEL INFO'!I$2:I$65,MATCH($A1273,'40-15 SCALE LABEL INFO'!$A$2:$A$65,0))),"not found"),IF(F1272="not found","not found",IF(F1272="","","ditto"))))</f>
        <v/>
      </c>
      <c r="G1273" s="779" t="str">
        <f>IF($A1273="","",IF(NOT($A1273=$A1272),IFERROR(IF(INDEX('40-15 SCALE LABEL INFO'!J$2:J$65,MATCH($A1273,'40-15 SCALE LABEL INFO'!$A$2:$A$65,0))="","",INDEX('40-15 SCALE LABEL INFO'!J$2:J$65,MATCH($A1273,'40-15 SCALE LABEL INFO'!$A$2:$A$65,0))),"not found"),IF(G1272="not found","not found",IF(G1272="","","ditto"))))</f>
        <v/>
      </c>
      <c r="H1273" s="772" t="str">
        <f>IF($A1273="","",IF(NOT($A1273=$A1272),IFERROR(IF(INDEX('40-15 SCALE LABEL INFO'!K$2:K$65,MATCH($A1273,'40-15 SCALE LABEL INFO'!$A$2:$A$65,0))="","",INDEX('40-15 SCALE LABEL INFO'!K$2:K$65,MATCH($A1273,'40-15 SCALE LABEL INFO'!$A$2:$A$65,0))),"not found"),IF(H1272="not found","not found",IF(H1272="","","ditto"))))</f>
        <v/>
      </c>
    </row>
    <row r="1274" spans="1:8" x14ac:dyDescent="0.35">
      <c r="A1274" s="699"/>
      <c r="B1274" s="768"/>
      <c r="C1274" s="768"/>
      <c r="D1274" s="768"/>
      <c r="E1274" s="775"/>
      <c r="F1274" s="778" t="str">
        <f>IF($A1274="","",IF(NOT($A1274=$A1273),IFERROR(IF(INDEX('40-15 SCALE LABEL INFO'!I$2:I$65,MATCH($A1274,'40-15 SCALE LABEL INFO'!$A$2:$A$65,0))="","",INDEX('40-15 SCALE LABEL INFO'!I$2:I$65,MATCH($A1274,'40-15 SCALE LABEL INFO'!$A$2:$A$65,0))),"not found"),IF(F1273="not found","not found",IF(F1273="","","ditto"))))</f>
        <v/>
      </c>
      <c r="G1274" s="779" t="str">
        <f>IF($A1274="","",IF(NOT($A1274=$A1273),IFERROR(IF(INDEX('40-15 SCALE LABEL INFO'!J$2:J$65,MATCH($A1274,'40-15 SCALE LABEL INFO'!$A$2:$A$65,0))="","",INDEX('40-15 SCALE LABEL INFO'!J$2:J$65,MATCH($A1274,'40-15 SCALE LABEL INFO'!$A$2:$A$65,0))),"not found"),IF(G1273="not found","not found",IF(G1273="","","ditto"))))</f>
        <v/>
      </c>
      <c r="H1274" s="772" t="str">
        <f>IF($A1274="","",IF(NOT($A1274=$A1273),IFERROR(IF(INDEX('40-15 SCALE LABEL INFO'!K$2:K$65,MATCH($A1274,'40-15 SCALE LABEL INFO'!$A$2:$A$65,0))="","",INDEX('40-15 SCALE LABEL INFO'!K$2:K$65,MATCH($A1274,'40-15 SCALE LABEL INFO'!$A$2:$A$65,0))),"not found"),IF(H1273="not found","not found",IF(H1273="","","ditto"))))</f>
        <v/>
      </c>
    </row>
    <row r="1275" spans="1:8" x14ac:dyDescent="0.35">
      <c r="A1275" s="699"/>
      <c r="B1275" s="768"/>
      <c r="C1275" s="768"/>
      <c r="D1275" s="768"/>
      <c r="E1275" s="775"/>
      <c r="F1275" s="778" t="str">
        <f>IF($A1275="","",IF(NOT($A1275=$A1274),IFERROR(IF(INDEX('40-15 SCALE LABEL INFO'!I$2:I$65,MATCH($A1275,'40-15 SCALE LABEL INFO'!$A$2:$A$65,0))="","",INDEX('40-15 SCALE LABEL INFO'!I$2:I$65,MATCH($A1275,'40-15 SCALE LABEL INFO'!$A$2:$A$65,0))),"not found"),IF(F1274="not found","not found",IF(F1274="","","ditto"))))</f>
        <v/>
      </c>
      <c r="G1275" s="779" t="str">
        <f>IF($A1275="","",IF(NOT($A1275=$A1274),IFERROR(IF(INDEX('40-15 SCALE LABEL INFO'!J$2:J$65,MATCH($A1275,'40-15 SCALE LABEL INFO'!$A$2:$A$65,0))="","",INDEX('40-15 SCALE LABEL INFO'!J$2:J$65,MATCH($A1275,'40-15 SCALE LABEL INFO'!$A$2:$A$65,0))),"not found"),IF(G1274="not found","not found",IF(G1274="","","ditto"))))</f>
        <v/>
      </c>
      <c r="H1275" s="772" t="str">
        <f>IF($A1275="","",IF(NOT($A1275=$A1274),IFERROR(IF(INDEX('40-15 SCALE LABEL INFO'!K$2:K$65,MATCH($A1275,'40-15 SCALE LABEL INFO'!$A$2:$A$65,0))="","",INDEX('40-15 SCALE LABEL INFO'!K$2:K$65,MATCH($A1275,'40-15 SCALE LABEL INFO'!$A$2:$A$65,0))),"not found"),IF(H1274="not found","not found",IF(H1274="","","ditto"))))</f>
        <v/>
      </c>
    </row>
    <row r="1276" spans="1:8" x14ac:dyDescent="0.35">
      <c r="A1276" s="699"/>
      <c r="B1276" s="768"/>
      <c r="C1276" s="768"/>
      <c r="D1276" s="768"/>
      <c r="E1276" s="775"/>
      <c r="F1276" s="778" t="str">
        <f>IF($A1276="","",IF(NOT($A1276=$A1275),IFERROR(IF(INDEX('40-15 SCALE LABEL INFO'!I$2:I$65,MATCH($A1276,'40-15 SCALE LABEL INFO'!$A$2:$A$65,0))="","",INDEX('40-15 SCALE LABEL INFO'!I$2:I$65,MATCH($A1276,'40-15 SCALE LABEL INFO'!$A$2:$A$65,0))),"not found"),IF(F1275="not found","not found",IF(F1275="","","ditto"))))</f>
        <v/>
      </c>
      <c r="G1276" s="779" t="str">
        <f>IF($A1276="","",IF(NOT($A1276=$A1275),IFERROR(IF(INDEX('40-15 SCALE LABEL INFO'!J$2:J$65,MATCH($A1276,'40-15 SCALE LABEL INFO'!$A$2:$A$65,0))="","",INDEX('40-15 SCALE LABEL INFO'!J$2:J$65,MATCH($A1276,'40-15 SCALE LABEL INFO'!$A$2:$A$65,0))),"not found"),IF(G1275="not found","not found",IF(G1275="","","ditto"))))</f>
        <v/>
      </c>
      <c r="H1276" s="772" t="str">
        <f>IF($A1276="","",IF(NOT($A1276=$A1275),IFERROR(IF(INDEX('40-15 SCALE LABEL INFO'!K$2:K$65,MATCH($A1276,'40-15 SCALE LABEL INFO'!$A$2:$A$65,0))="","",INDEX('40-15 SCALE LABEL INFO'!K$2:K$65,MATCH($A1276,'40-15 SCALE LABEL INFO'!$A$2:$A$65,0))),"not found"),IF(H1275="not found","not found",IF(H1275="","","ditto"))))</f>
        <v/>
      </c>
    </row>
    <row r="1277" spans="1:8" x14ac:dyDescent="0.35">
      <c r="A1277" s="699"/>
      <c r="B1277" s="768"/>
      <c r="C1277" s="768"/>
      <c r="D1277" s="768"/>
      <c r="E1277" s="775"/>
      <c r="F1277" s="778" t="str">
        <f>IF($A1277="","",IF(NOT($A1277=$A1276),IFERROR(IF(INDEX('40-15 SCALE LABEL INFO'!I$2:I$65,MATCH($A1277,'40-15 SCALE LABEL INFO'!$A$2:$A$65,0))="","",INDEX('40-15 SCALE LABEL INFO'!I$2:I$65,MATCH($A1277,'40-15 SCALE LABEL INFO'!$A$2:$A$65,0))),"not found"),IF(F1276="not found","not found",IF(F1276="","","ditto"))))</f>
        <v/>
      </c>
      <c r="G1277" s="779" t="str">
        <f>IF($A1277="","",IF(NOT($A1277=$A1276),IFERROR(IF(INDEX('40-15 SCALE LABEL INFO'!J$2:J$65,MATCH($A1277,'40-15 SCALE LABEL INFO'!$A$2:$A$65,0))="","",INDEX('40-15 SCALE LABEL INFO'!J$2:J$65,MATCH($A1277,'40-15 SCALE LABEL INFO'!$A$2:$A$65,0))),"not found"),IF(G1276="not found","not found",IF(G1276="","","ditto"))))</f>
        <v/>
      </c>
      <c r="H1277" s="772" t="str">
        <f>IF($A1277="","",IF(NOT($A1277=$A1276),IFERROR(IF(INDEX('40-15 SCALE LABEL INFO'!K$2:K$65,MATCH($A1277,'40-15 SCALE LABEL INFO'!$A$2:$A$65,0))="","",INDEX('40-15 SCALE LABEL INFO'!K$2:K$65,MATCH($A1277,'40-15 SCALE LABEL INFO'!$A$2:$A$65,0))),"not found"),IF(H1276="not found","not found",IF(H1276="","","ditto"))))</f>
        <v/>
      </c>
    </row>
    <row r="1278" spans="1:8" x14ac:dyDescent="0.35">
      <c r="A1278" s="699"/>
      <c r="B1278" s="768"/>
      <c r="C1278" s="768"/>
      <c r="D1278" s="768"/>
      <c r="E1278" s="775"/>
      <c r="F1278" s="778" t="str">
        <f>IF($A1278="","",IF(NOT($A1278=$A1277),IFERROR(IF(INDEX('40-15 SCALE LABEL INFO'!I$2:I$65,MATCH($A1278,'40-15 SCALE LABEL INFO'!$A$2:$A$65,0))="","",INDEX('40-15 SCALE LABEL INFO'!I$2:I$65,MATCH($A1278,'40-15 SCALE LABEL INFO'!$A$2:$A$65,0))),"not found"),IF(F1277="not found","not found",IF(F1277="","","ditto"))))</f>
        <v/>
      </c>
      <c r="G1278" s="779" t="str">
        <f>IF($A1278="","",IF(NOT($A1278=$A1277),IFERROR(IF(INDEX('40-15 SCALE LABEL INFO'!J$2:J$65,MATCH($A1278,'40-15 SCALE LABEL INFO'!$A$2:$A$65,0))="","",INDEX('40-15 SCALE LABEL INFO'!J$2:J$65,MATCH($A1278,'40-15 SCALE LABEL INFO'!$A$2:$A$65,0))),"not found"),IF(G1277="not found","not found",IF(G1277="","","ditto"))))</f>
        <v/>
      </c>
      <c r="H1278" s="772" t="str">
        <f>IF($A1278="","",IF(NOT($A1278=$A1277),IFERROR(IF(INDEX('40-15 SCALE LABEL INFO'!K$2:K$65,MATCH($A1278,'40-15 SCALE LABEL INFO'!$A$2:$A$65,0))="","",INDEX('40-15 SCALE LABEL INFO'!K$2:K$65,MATCH($A1278,'40-15 SCALE LABEL INFO'!$A$2:$A$65,0))),"not found"),IF(H1277="not found","not found",IF(H1277="","","ditto"))))</f>
        <v/>
      </c>
    </row>
    <row r="1279" spans="1:8" x14ac:dyDescent="0.35">
      <c r="A1279" s="699"/>
      <c r="B1279" s="768"/>
      <c r="C1279" s="768"/>
      <c r="D1279" s="768"/>
      <c r="E1279" s="775"/>
      <c r="F1279" s="778" t="str">
        <f>IF($A1279="","",IF(NOT($A1279=$A1278),IFERROR(IF(INDEX('40-15 SCALE LABEL INFO'!I$2:I$65,MATCH($A1279,'40-15 SCALE LABEL INFO'!$A$2:$A$65,0))="","",INDEX('40-15 SCALE LABEL INFO'!I$2:I$65,MATCH($A1279,'40-15 SCALE LABEL INFO'!$A$2:$A$65,0))),"not found"),IF(F1278="not found","not found",IF(F1278="","","ditto"))))</f>
        <v/>
      </c>
      <c r="G1279" s="779" t="str">
        <f>IF($A1279="","",IF(NOT($A1279=$A1278),IFERROR(IF(INDEX('40-15 SCALE LABEL INFO'!J$2:J$65,MATCH($A1279,'40-15 SCALE LABEL INFO'!$A$2:$A$65,0))="","",INDEX('40-15 SCALE LABEL INFO'!J$2:J$65,MATCH($A1279,'40-15 SCALE LABEL INFO'!$A$2:$A$65,0))),"not found"),IF(G1278="not found","not found",IF(G1278="","","ditto"))))</f>
        <v/>
      </c>
      <c r="H1279" s="772" t="str">
        <f>IF($A1279="","",IF(NOT($A1279=$A1278),IFERROR(IF(INDEX('40-15 SCALE LABEL INFO'!K$2:K$65,MATCH($A1279,'40-15 SCALE LABEL INFO'!$A$2:$A$65,0))="","",INDEX('40-15 SCALE LABEL INFO'!K$2:K$65,MATCH($A1279,'40-15 SCALE LABEL INFO'!$A$2:$A$65,0))),"not found"),IF(H1278="not found","not found",IF(H1278="","","ditto"))))</f>
        <v/>
      </c>
    </row>
    <row r="1280" spans="1:8" x14ac:dyDescent="0.35">
      <c r="A1280" s="699"/>
      <c r="B1280" s="768"/>
      <c r="C1280" s="768"/>
      <c r="D1280" s="768"/>
      <c r="E1280" s="775"/>
      <c r="F1280" s="778" t="str">
        <f>IF($A1280="","",IF(NOT($A1280=$A1279),IFERROR(IF(INDEX('40-15 SCALE LABEL INFO'!I$2:I$65,MATCH($A1280,'40-15 SCALE LABEL INFO'!$A$2:$A$65,0))="","",INDEX('40-15 SCALE LABEL INFO'!I$2:I$65,MATCH($A1280,'40-15 SCALE LABEL INFO'!$A$2:$A$65,0))),"not found"),IF(F1279="not found","not found",IF(F1279="","","ditto"))))</f>
        <v/>
      </c>
      <c r="G1280" s="779" t="str">
        <f>IF($A1280="","",IF(NOT($A1280=$A1279),IFERROR(IF(INDEX('40-15 SCALE LABEL INFO'!J$2:J$65,MATCH($A1280,'40-15 SCALE LABEL INFO'!$A$2:$A$65,0))="","",INDEX('40-15 SCALE LABEL INFO'!J$2:J$65,MATCH($A1280,'40-15 SCALE LABEL INFO'!$A$2:$A$65,0))),"not found"),IF(G1279="not found","not found",IF(G1279="","","ditto"))))</f>
        <v/>
      </c>
      <c r="H1280" s="772" t="str">
        <f>IF($A1280="","",IF(NOT($A1280=$A1279),IFERROR(IF(INDEX('40-15 SCALE LABEL INFO'!K$2:K$65,MATCH($A1280,'40-15 SCALE LABEL INFO'!$A$2:$A$65,0))="","",INDEX('40-15 SCALE LABEL INFO'!K$2:K$65,MATCH($A1280,'40-15 SCALE LABEL INFO'!$A$2:$A$65,0))),"not found"),IF(H1279="not found","not found",IF(H1279="","","ditto"))))</f>
        <v/>
      </c>
    </row>
    <row r="1281" spans="1:8" x14ac:dyDescent="0.35">
      <c r="A1281" s="699"/>
      <c r="B1281" s="768"/>
      <c r="C1281" s="768"/>
      <c r="D1281" s="768"/>
      <c r="E1281" s="775"/>
      <c r="F1281" s="778" t="str">
        <f>IF($A1281="","",IF(NOT($A1281=$A1280),IFERROR(IF(INDEX('40-15 SCALE LABEL INFO'!I$2:I$65,MATCH($A1281,'40-15 SCALE LABEL INFO'!$A$2:$A$65,0))="","",INDEX('40-15 SCALE LABEL INFO'!I$2:I$65,MATCH($A1281,'40-15 SCALE LABEL INFO'!$A$2:$A$65,0))),"not found"),IF(F1280="not found","not found",IF(F1280="","","ditto"))))</f>
        <v/>
      </c>
      <c r="G1281" s="779" t="str">
        <f>IF($A1281="","",IF(NOT($A1281=$A1280),IFERROR(IF(INDEX('40-15 SCALE LABEL INFO'!J$2:J$65,MATCH($A1281,'40-15 SCALE LABEL INFO'!$A$2:$A$65,0))="","",INDEX('40-15 SCALE LABEL INFO'!J$2:J$65,MATCH($A1281,'40-15 SCALE LABEL INFO'!$A$2:$A$65,0))),"not found"),IF(G1280="not found","not found",IF(G1280="","","ditto"))))</f>
        <v/>
      </c>
      <c r="H1281" s="772" t="str">
        <f>IF($A1281="","",IF(NOT($A1281=$A1280),IFERROR(IF(INDEX('40-15 SCALE LABEL INFO'!K$2:K$65,MATCH($A1281,'40-15 SCALE LABEL INFO'!$A$2:$A$65,0))="","",INDEX('40-15 SCALE LABEL INFO'!K$2:K$65,MATCH($A1281,'40-15 SCALE LABEL INFO'!$A$2:$A$65,0))),"not found"),IF(H1280="not found","not found",IF(H1280="","","ditto"))))</f>
        <v/>
      </c>
    </row>
    <row r="1282" spans="1:8" x14ac:dyDescent="0.35">
      <c r="A1282" s="699"/>
      <c r="B1282" s="768"/>
      <c r="C1282" s="768"/>
      <c r="D1282" s="768"/>
      <c r="E1282" s="775"/>
      <c r="F1282" s="778" t="str">
        <f>IF($A1282="","",IF(NOT($A1282=$A1281),IFERROR(IF(INDEX('40-15 SCALE LABEL INFO'!I$2:I$65,MATCH($A1282,'40-15 SCALE LABEL INFO'!$A$2:$A$65,0))="","",INDEX('40-15 SCALE LABEL INFO'!I$2:I$65,MATCH($A1282,'40-15 SCALE LABEL INFO'!$A$2:$A$65,0))),"not found"),IF(F1281="not found","not found",IF(F1281="","","ditto"))))</f>
        <v/>
      </c>
      <c r="G1282" s="779" t="str">
        <f>IF($A1282="","",IF(NOT($A1282=$A1281),IFERROR(IF(INDEX('40-15 SCALE LABEL INFO'!J$2:J$65,MATCH($A1282,'40-15 SCALE LABEL INFO'!$A$2:$A$65,0))="","",INDEX('40-15 SCALE LABEL INFO'!J$2:J$65,MATCH($A1282,'40-15 SCALE LABEL INFO'!$A$2:$A$65,0))),"not found"),IF(G1281="not found","not found",IF(G1281="","","ditto"))))</f>
        <v/>
      </c>
      <c r="H1282" s="772" t="str">
        <f>IF($A1282="","",IF(NOT($A1282=$A1281),IFERROR(IF(INDEX('40-15 SCALE LABEL INFO'!K$2:K$65,MATCH($A1282,'40-15 SCALE LABEL INFO'!$A$2:$A$65,0))="","",INDEX('40-15 SCALE LABEL INFO'!K$2:K$65,MATCH($A1282,'40-15 SCALE LABEL INFO'!$A$2:$A$65,0))),"not found"),IF(H1281="not found","not found",IF(H1281="","","ditto"))))</f>
        <v/>
      </c>
    </row>
    <row r="1283" spans="1:8" x14ac:dyDescent="0.35">
      <c r="A1283" s="699"/>
      <c r="B1283" s="768"/>
      <c r="C1283" s="768"/>
      <c r="D1283" s="768"/>
      <c r="E1283" s="775"/>
      <c r="F1283" s="778" t="str">
        <f>IF($A1283="","",IF(NOT($A1283=$A1282),IFERROR(IF(INDEX('40-15 SCALE LABEL INFO'!I$2:I$65,MATCH($A1283,'40-15 SCALE LABEL INFO'!$A$2:$A$65,0))="","",INDEX('40-15 SCALE LABEL INFO'!I$2:I$65,MATCH($A1283,'40-15 SCALE LABEL INFO'!$A$2:$A$65,0))),"not found"),IF(F1282="not found","not found",IF(F1282="","","ditto"))))</f>
        <v/>
      </c>
      <c r="G1283" s="779" t="str">
        <f>IF($A1283="","",IF(NOT($A1283=$A1282),IFERROR(IF(INDEX('40-15 SCALE LABEL INFO'!J$2:J$65,MATCH($A1283,'40-15 SCALE LABEL INFO'!$A$2:$A$65,0))="","",INDEX('40-15 SCALE LABEL INFO'!J$2:J$65,MATCH($A1283,'40-15 SCALE LABEL INFO'!$A$2:$A$65,0))),"not found"),IF(G1282="not found","not found",IF(G1282="","","ditto"))))</f>
        <v/>
      </c>
      <c r="H1283" s="772" t="str">
        <f>IF($A1283="","",IF(NOT($A1283=$A1282),IFERROR(IF(INDEX('40-15 SCALE LABEL INFO'!K$2:K$65,MATCH($A1283,'40-15 SCALE LABEL INFO'!$A$2:$A$65,0))="","",INDEX('40-15 SCALE LABEL INFO'!K$2:K$65,MATCH($A1283,'40-15 SCALE LABEL INFO'!$A$2:$A$65,0))),"not found"),IF(H1282="not found","not found",IF(H1282="","","ditto"))))</f>
        <v/>
      </c>
    </row>
    <row r="1284" spans="1:8" x14ac:dyDescent="0.35">
      <c r="A1284" s="699"/>
      <c r="B1284" s="768"/>
      <c r="C1284" s="768"/>
      <c r="D1284" s="768"/>
      <c r="E1284" s="775"/>
      <c r="F1284" s="778" t="str">
        <f>IF($A1284="","",IF(NOT($A1284=$A1283),IFERROR(IF(INDEX('40-15 SCALE LABEL INFO'!I$2:I$65,MATCH($A1284,'40-15 SCALE LABEL INFO'!$A$2:$A$65,0))="","",INDEX('40-15 SCALE LABEL INFO'!I$2:I$65,MATCH($A1284,'40-15 SCALE LABEL INFO'!$A$2:$A$65,0))),"not found"),IF(F1283="not found","not found",IF(F1283="","","ditto"))))</f>
        <v/>
      </c>
      <c r="G1284" s="779" t="str">
        <f>IF($A1284="","",IF(NOT($A1284=$A1283),IFERROR(IF(INDEX('40-15 SCALE LABEL INFO'!J$2:J$65,MATCH($A1284,'40-15 SCALE LABEL INFO'!$A$2:$A$65,0))="","",INDEX('40-15 SCALE LABEL INFO'!J$2:J$65,MATCH($A1284,'40-15 SCALE LABEL INFO'!$A$2:$A$65,0))),"not found"),IF(G1283="not found","not found",IF(G1283="","","ditto"))))</f>
        <v/>
      </c>
      <c r="H1284" s="772" t="str">
        <f>IF($A1284="","",IF(NOT($A1284=$A1283),IFERROR(IF(INDEX('40-15 SCALE LABEL INFO'!K$2:K$65,MATCH($A1284,'40-15 SCALE LABEL INFO'!$A$2:$A$65,0))="","",INDEX('40-15 SCALE LABEL INFO'!K$2:K$65,MATCH($A1284,'40-15 SCALE LABEL INFO'!$A$2:$A$65,0))),"not found"),IF(H1283="not found","not found",IF(H1283="","","ditto"))))</f>
        <v/>
      </c>
    </row>
    <row r="1285" spans="1:8" x14ac:dyDescent="0.35">
      <c r="A1285" s="699"/>
      <c r="B1285" s="768"/>
      <c r="C1285" s="768"/>
      <c r="D1285" s="768"/>
      <c r="E1285" s="775"/>
      <c r="F1285" s="778" t="str">
        <f>IF($A1285="","",IF(NOT($A1285=$A1284),IFERROR(IF(INDEX('40-15 SCALE LABEL INFO'!I$2:I$65,MATCH($A1285,'40-15 SCALE LABEL INFO'!$A$2:$A$65,0))="","",INDEX('40-15 SCALE LABEL INFO'!I$2:I$65,MATCH($A1285,'40-15 SCALE LABEL INFO'!$A$2:$A$65,0))),"not found"),IF(F1284="not found","not found",IF(F1284="","","ditto"))))</f>
        <v/>
      </c>
      <c r="G1285" s="779" t="str">
        <f>IF($A1285="","",IF(NOT($A1285=$A1284),IFERROR(IF(INDEX('40-15 SCALE LABEL INFO'!J$2:J$65,MATCH($A1285,'40-15 SCALE LABEL INFO'!$A$2:$A$65,0))="","",INDEX('40-15 SCALE LABEL INFO'!J$2:J$65,MATCH($A1285,'40-15 SCALE LABEL INFO'!$A$2:$A$65,0))),"not found"),IF(G1284="not found","not found",IF(G1284="","","ditto"))))</f>
        <v/>
      </c>
      <c r="H1285" s="772" t="str">
        <f>IF($A1285="","",IF(NOT($A1285=$A1284),IFERROR(IF(INDEX('40-15 SCALE LABEL INFO'!K$2:K$65,MATCH($A1285,'40-15 SCALE LABEL INFO'!$A$2:$A$65,0))="","",INDEX('40-15 SCALE LABEL INFO'!K$2:K$65,MATCH($A1285,'40-15 SCALE LABEL INFO'!$A$2:$A$65,0))),"not found"),IF(H1284="not found","not found",IF(H1284="","","ditto"))))</f>
        <v/>
      </c>
    </row>
    <row r="1286" spans="1:8" x14ac:dyDescent="0.35">
      <c r="A1286" s="699"/>
      <c r="B1286" s="768"/>
      <c r="C1286" s="768"/>
      <c r="D1286" s="768"/>
      <c r="E1286" s="775"/>
      <c r="F1286" s="778" t="str">
        <f>IF($A1286="","",IF(NOT($A1286=$A1285),IFERROR(IF(INDEX('40-15 SCALE LABEL INFO'!I$2:I$65,MATCH($A1286,'40-15 SCALE LABEL INFO'!$A$2:$A$65,0))="","",INDEX('40-15 SCALE LABEL INFO'!I$2:I$65,MATCH($A1286,'40-15 SCALE LABEL INFO'!$A$2:$A$65,0))),"not found"),IF(F1285="not found","not found",IF(F1285="","","ditto"))))</f>
        <v/>
      </c>
      <c r="G1286" s="779" t="str">
        <f>IF($A1286="","",IF(NOT($A1286=$A1285),IFERROR(IF(INDEX('40-15 SCALE LABEL INFO'!J$2:J$65,MATCH($A1286,'40-15 SCALE LABEL INFO'!$A$2:$A$65,0))="","",INDEX('40-15 SCALE LABEL INFO'!J$2:J$65,MATCH($A1286,'40-15 SCALE LABEL INFO'!$A$2:$A$65,0))),"not found"),IF(G1285="not found","not found",IF(G1285="","","ditto"))))</f>
        <v/>
      </c>
      <c r="H1286" s="772" t="str">
        <f>IF($A1286="","",IF(NOT($A1286=$A1285),IFERROR(IF(INDEX('40-15 SCALE LABEL INFO'!K$2:K$65,MATCH($A1286,'40-15 SCALE LABEL INFO'!$A$2:$A$65,0))="","",INDEX('40-15 SCALE LABEL INFO'!K$2:K$65,MATCH($A1286,'40-15 SCALE LABEL INFO'!$A$2:$A$65,0))),"not found"),IF(H1285="not found","not found",IF(H1285="","","ditto"))))</f>
        <v/>
      </c>
    </row>
    <row r="1287" spans="1:8" x14ac:dyDescent="0.35">
      <c r="A1287" s="699"/>
      <c r="B1287" s="768"/>
      <c r="C1287" s="768"/>
      <c r="D1287" s="768"/>
      <c r="E1287" s="775"/>
      <c r="F1287" s="778" t="str">
        <f>IF($A1287="","",IF(NOT($A1287=$A1286),IFERROR(IF(INDEX('40-15 SCALE LABEL INFO'!I$2:I$65,MATCH($A1287,'40-15 SCALE LABEL INFO'!$A$2:$A$65,0))="","",INDEX('40-15 SCALE LABEL INFO'!I$2:I$65,MATCH($A1287,'40-15 SCALE LABEL INFO'!$A$2:$A$65,0))),"not found"),IF(F1286="not found","not found",IF(F1286="","","ditto"))))</f>
        <v/>
      </c>
      <c r="G1287" s="779" t="str">
        <f>IF($A1287="","",IF(NOT($A1287=$A1286),IFERROR(IF(INDEX('40-15 SCALE LABEL INFO'!J$2:J$65,MATCH($A1287,'40-15 SCALE LABEL INFO'!$A$2:$A$65,0))="","",INDEX('40-15 SCALE LABEL INFO'!J$2:J$65,MATCH($A1287,'40-15 SCALE LABEL INFO'!$A$2:$A$65,0))),"not found"),IF(G1286="not found","not found",IF(G1286="","","ditto"))))</f>
        <v/>
      </c>
      <c r="H1287" s="772" t="str">
        <f>IF($A1287="","",IF(NOT($A1287=$A1286),IFERROR(IF(INDEX('40-15 SCALE LABEL INFO'!K$2:K$65,MATCH($A1287,'40-15 SCALE LABEL INFO'!$A$2:$A$65,0))="","",INDEX('40-15 SCALE LABEL INFO'!K$2:K$65,MATCH($A1287,'40-15 SCALE LABEL INFO'!$A$2:$A$65,0))),"not found"),IF(H1286="not found","not found",IF(H1286="","","ditto"))))</f>
        <v/>
      </c>
    </row>
    <row r="1288" spans="1:8" x14ac:dyDescent="0.35">
      <c r="A1288" s="699"/>
      <c r="B1288" s="768"/>
      <c r="C1288" s="768"/>
      <c r="D1288" s="768"/>
      <c r="E1288" s="775"/>
      <c r="F1288" s="778" t="str">
        <f>IF($A1288="","",IF(NOT($A1288=$A1287),IFERROR(IF(INDEX('40-15 SCALE LABEL INFO'!I$2:I$65,MATCH($A1288,'40-15 SCALE LABEL INFO'!$A$2:$A$65,0))="","",INDEX('40-15 SCALE LABEL INFO'!I$2:I$65,MATCH($A1288,'40-15 SCALE LABEL INFO'!$A$2:$A$65,0))),"not found"),IF(F1287="not found","not found",IF(F1287="","","ditto"))))</f>
        <v/>
      </c>
      <c r="G1288" s="779" t="str">
        <f>IF($A1288="","",IF(NOT($A1288=$A1287),IFERROR(IF(INDEX('40-15 SCALE LABEL INFO'!J$2:J$65,MATCH($A1288,'40-15 SCALE LABEL INFO'!$A$2:$A$65,0))="","",INDEX('40-15 SCALE LABEL INFO'!J$2:J$65,MATCH($A1288,'40-15 SCALE LABEL INFO'!$A$2:$A$65,0))),"not found"),IF(G1287="not found","not found",IF(G1287="","","ditto"))))</f>
        <v/>
      </c>
      <c r="H1288" s="772" t="str">
        <f>IF($A1288="","",IF(NOT($A1288=$A1287),IFERROR(IF(INDEX('40-15 SCALE LABEL INFO'!K$2:K$65,MATCH($A1288,'40-15 SCALE LABEL INFO'!$A$2:$A$65,0))="","",INDEX('40-15 SCALE LABEL INFO'!K$2:K$65,MATCH($A1288,'40-15 SCALE LABEL INFO'!$A$2:$A$65,0))),"not found"),IF(H1287="not found","not found",IF(H1287="","","ditto"))))</f>
        <v/>
      </c>
    </row>
    <row r="1289" spans="1:8" x14ac:dyDescent="0.35">
      <c r="A1289" s="699"/>
      <c r="B1289" s="768"/>
      <c r="C1289" s="768"/>
      <c r="D1289" s="768"/>
      <c r="E1289" s="775"/>
      <c r="F1289" s="778" t="str">
        <f>IF($A1289="","",IF(NOT($A1289=$A1288),IFERROR(IF(INDEX('40-15 SCALE LABEL INFO'!I$2:I$65,MATCH($A1289,'40-15 SCALE LABEL INFO'!$A$2:$A$65,0))="","",INDEX('40-15 SCALE LABEL INFO'!I$2:I$65,MATCH($A1289,'40-15 SCALE LABEL INFO'!$A$2:$A$65,0))),"not found"),IF(F1288="not found","not found",IF(F1288="","","ditto"))))</f>
        <v/>
      </c>
      <c r="G1289" s="779" t="str">
        <f>IF($A1289="","",IF(NOT($A1289=$A1288),IFERROR(IF(INDEX('40-15 SCALE LABEL INFO'!J$2:J$65,MATCH($A1289,'40-15 SCALE LABEL INFO'!$A$2:$A$65,0))="","",INDEX('40-15 SCALE LABEL INFO'!J$2:J$65,MATCH($A1289,'40-15 SCALE LABEL INFO'!$A$2:$A$65,0))),"not found"),IF(G1288="not found","not found",IF(G1288="","","ditto"))))</f>
        <v/>
      </c>
      <c r="H1289" s="772" t="str">
        <f>IF($A1289="","",IF(NOT($A1289=$A1288),IFERROR(IF(INDEX('40-15 SCALE LABEL INFO'!K$2:K$65,MATCH($A1289,'40-15 SCALE LABEL INFO'!$A$2:$A$65,0))="","",INDEX('40-15 SCALE LABEL INFO'!K$2:K$65,MATCH($A1289,'40-15 SCALE LABEL INFO'!$A$2:$A$65,0))),"not found"),IF(H1288="not found","not found",IF(H1288="","","ditto"))))</f>
        <v/>
      </c>
    </row>
    <row r="1290" spans="1:8" x14ac:dyDescent="0.35">
      <c r="A1290" s="699"/>
      <c r="B1290" s="768"/>
      <c r="C1290" s="768"/>
      <c r="D1290" s="768"/>
      <c r="E1290" s="775"/>
      <c r="F1290" s="778" t="str">
        <f>IF($A1290="","",IF(NOT($A1290=$A1289),IFERROR(IF(INDEX('40-15 SCALE LABEL INFO'!I$2:I$65,MATCH($A1290,'40-15 SCALE LABEL INFO'!$A$2:$A$65,0))="","",INDEX('40-15 SCALE LABEL INFO'!I$2:I$65,MATCH($A1290,'40-15 SCALE LABEL INFO'!$A$2:$A$65,0))),"not found"),IF(F1289="not found","not found",IF(F1289="","","ditto"))))</f>
        <v/>
      </c>
      <c r="G1290" s="779" t="str">
        <f>IF($A1290="","",IF(NOT($A1290=$A1289),IFERROR(IF(INDEX('40-15 SCALE LABEL INFO'!J$2:J$65,MATCH($A1290,'40-15 SCALE LABEL INFO'!$A$2:$A$65,0))="","",INDEX('40-15 SCALE LABEL INFO'!J$2:J$65,MATCH($A1290,'40-15 SCALE LABEL INFO'!$A$2:$A$65,0))),"not found"),IF(G1289="not found","not found",IF(G1289="","","ditto"))))</f>
        <v/>
      </c>
      <c r="H1290" s="772" t="str">
        <f>IF($A1290="","",IF(NOT($A1290=$A1289),IFERROR(IF(INDEX('40-15 SCALE LABEL INFO'!K$2:K$65,MATCH($A1290,'40-15 SCALE LABEL INFO'!$A$2:$A$65,0))="","",INDEX('40-15 SCALE LABEL INFO'!K$2:K$65,MATCH($A1290,'40-15 SCALE LABEL INFO'!$A$2:$A$65,0))),"not found"),IF(H1289="not found","not found",IF(H1289="","","ditto"))))</f>
        <v/>
      </c>
    </row>
    <row r="1291" spans="1:8" x14ac:dyDescent="0.35">
      <c r="A1291" s="699"/>
      <c r="B1291" s="768"/>
      <c r="C1291" s="768"/>
      <c r="D1291" s="768"/>
      <c r="E1291" s="775"/>
      <c r="F1291" s="778" t="str">
        <f>IF($A1291="","",IF(NOT($A1291=$A1290),IFERROR(IF(INDEX('40-15 SCALE LABEL INFO'!I$2:I$65,MATCH($A1291,'40-15 SCALE LABEL INFO'!$A$2:$A$65,0))="","",INDEX('40-15 SCALE LABEL INFO'!I$2:I$65,MATCH($A1291,'40-15 SCALE LABEL INFO'!$A$2:$A$65,0))),"not found"),IF(F1290="not found","not found",IF(F1290="","","ditto"))))</f>
        <v/>
      </c>
      <c r="G1291" s="779" t="str">
        <f>IF($A1291="","",IF(NOT($A1291=$A1290),IFERROR(IF(INDEX('40-15 SCALE LABEL INFO'!J$2:J$65,MATCH($A1291,'40-15 SCALE LABEL INFO'!$A$2:$A$65,0))="","",INDEX('40-15 SCALE LABEL INFO'!J$2:J$65,MATCH($A1291,'40-15 SCALE LABEL INFO'!$A$2:$A$65,0))),"not found"),IF(G1290="not found","not found",IF(G1290="","","ditto"))))</f>
        <v/>
      </c>
      <c r="H1291" s="772" t="str">
        <f>IF($A1291="","",IF(NOT($A1291=$A1290),IFERROR(IF(INDEX('40-15 SCALE LABEL INFO'!K$2:K$65,MATCH($A1291,'40-15 SCALE LABEL INFO'!$A$2:$A$65,0))="","",INDEX('40-15 SCALE LABEL INFO'!K$2:K$65,MATCH($A1291,'40-15 SCALE LABEL INFO'!$A$2:$A$65,0))),"not found"),IF(H1290="not found","not found",IF(H1290="","","ditto"))))</f>
        <v/>
      </c>
    </row>
    <row r="1292" spans="1:8" x14ac:dyDescent="0.35">
      <c r="A1292" s="699"/>
      <c r="B1292" s="768"/>
      <c r="C1292" s="768"/>
      <c r="D1292" s="768"/>
      <c r="E1292" s="775"/>
      <c r="F1292" s="778" t="str">
        <f>IF($A1292="","",IF(NOT($A1292=$A1291),IFERROR(IF(INDEX('40-15 SCALE LABEL INFO'!I$2:I$65,MATCH($A1292,'40-15 SCALE LABEL INFO'!$A$2:$A$65,0))="","",INDEX('40-15 SCALE LABEL INFO'!I$2:I$65,MATCH($A1292,'40-15 SCALE LABEL INFO'!$A$2:$A$65,0))),"not found"),IF(F1291="not found","not found",IF(F1291="","","ditto"))))</f>
        <v/>
      </c>
      <c r="G1292" s="779" t="str">
        <f>IF($A1292="","",IF(NOT($A1292=$A1291),IFERROR(IF(INDEX('40-15 SCALE LABEL INFO'!J$2:J$65,MATCH($A1292,'40-15 SCALE LABEL INFO'!$A$2:$A$65,0))="","",INDEX('40-15 SCALE LABEL INFO'!J$2:J$65,MATCH($A1292,'40-15 SCALE LABEL INFO'!$A$2:$A$65,0))),"not found"),IF(G1291="not found","not found",IF(G1291="","","ditto"))))</f>
        <v/>
      </c>
      <c r="H1292" s="772" t="str">
        <f>IF($A1292="","",IF(NOT($A1292=$A1291),IFERROR(IF(INDEX('40-15 SCALE LABEL INFO'!K$2:K$65,MATCH($A1292,'40-15 SCALE LABEL INFO'!$A$2:$A$65,0))="","",INDEX('40-15 SCALE LABEL INFO'!K$2:K$65,MATCH($A1292,'40-15 SCALE LABEL INFO'!$A$2:$A$65,0))),"not found"),IF(H1291="not found","not found",IF(H1291="","","ditto"))))</f>
        <v/>
      </c>
    </row>
    <row r="1293" spans="1:8" x14ac:dyDescent="0.35">
      <c r="A1293" s="699"/>
      <c r="B1293" s="768"/>
      <c r="C1293" s="768"/>
      <c r="D1293" s="768"/>
      <c r="E1293" s="775"/>
      <c r="F1293" s="778" t="str">
        <f>IF($A1293="","",IF(NOT($A1293=$A1292),IFERROR(IF(INDEX('40-15 SCALE LABEL INFO'!I$2:I$65,MATCH($A1293,'40-15 SCALE LABEL INFO'!$A$2:$A$65,0))="","",INDEX('40-15 SCALE LABEL INFO'!I$2:I$65,MATCH($A1293,'40-15 SCALE LABEL INFO'!$A$2:$A$65,0))),"not found"),IF(F1292="not found","not found",IF(F1292="","","ditto"))))</f>
        <v/>
      </c>
      <c r="G1293" s="779" t="str">
        <f>IF($A1293="","",IF(NOT($A1293=$A1292),IFERROR(IF(INDEX('40-15 SCALE LABEL INFO'!J$2:J$65,MATCH($A1293,'40-15 SCALE LABEL INFO'!$A$2:$A$65,0))="","",INDEX('40-15 SCALE LABEL INFO'!J$2:J$65,MATCH($A1293,'40-15 SCALE LABEL INFO'!$A$2:$A$65,0))),"not found"),IF(G1292="not found","not found",IF(G1292="","","ditto"))))</f>
        <v/>
      </c>
      <c r="H1293" s="772" t="str">
        <f>IF($A1293="","",IF(NOT($A1293=$A1292),IFERROR(IF(INDEX('40-15 SCALE LABEL INFO'!K$2:K$65,MATCH($A1293,'40-15 SCALE LABEL INFO'!$A$2:$A$65,0))="","",INDEX('40-15 SCALE LABEL INFO'!K$2:K$65,MATCH($A1293,'40-15 SCALE LABEL INFO'!$A$2:$A$65,0))),"not found"),IF(H1292="not found","not found",IF(H1292="","","ditto"))))</f>
        <v/>
      </c>
    </row>
    <row r="1294" spans="1:8" x14ac:dyDescent="0.35">
      <c r="A1294" s="699"/>
      <c r="B1294" s="768"/>
      <c r="C1294" s="768"/>
      <c r="D1294" s="768"/>
      <c r="E1294" s="775"/>
      <c r="F1294" s="778" t="str">
        <f>IF($A1294="","",IF(NOT($A1294=$A1293),IFERROR(IF(INDEX('40-15 SCALE LABEL INFO'!I$2:I$65,MATCH($A1294,'40-15 SCALE LABEL INFO'!$A$2:$A$65,0))="","",INDEX('40-15 SCALE LABEL INFO'!I$2:I$65,MATCH($A1294,'40-15 SCALE LABEL INFO'!$A$2:$A$65,0))),"not found"),IF(F1293="not found","not found",IF(F1293="","","ditto"))))</f>
        <v/>
      </c>
      <c r="G1294" s="779" t="str">
        <f>IF($A1294="","",IF(NOT($A1294=$A1293),IFERROR(IF(INDEX('40-15 SCALE LABEL INFO'!J$2:J$65,MATCH($A1294,'40-15 SCALE LABEL INFO'!$A$2:$A$65,0))="","",INDEX('40-15 SCALE LABEL INFO'!J$2:J$65,MATCH($A1294,'40-15 SCALE LABEL INFO'!$A$2:$A$65,0))),"not found"),IF(G1293="not found","not found",IF(G1293="","","ditto"))))</f>
        <v/>
      </c>
      <c r="H1294" s="772" t="str">
        <f>IF($A1294="","",IF(NOT($A1294=$A1293),IFERROR(IF(INDEX('40-15 SCALE LABEL INFO'!K$2:K$65,MATCH($A1294,'40-15 SCALE LABEL INFO'!$A$2:$A$65,0))="","",INDEX('40-15 SCALE LABEL INFO'!K$2:K$65,MATCH($A1294,'40-15 SCALE LABEL INFO'!$A$2:$A$65,0))),"not found"),IF(H1293="not found","not found",IF(H1293="","","ditto"))))</f>
        <v/>
      </c>
    </row>
    <row r="1295" spans="1:8" x14ac:dyDescent="0.35">
      <c r="A1295" s="699"/>
      <c r="B1295" s="768"/>
      <c r="C1295" s="768"/>
      <c r="D1295" s="768"/>
      <c r="E1295" s="775"/>
      <c r="F1295" s="778" t="str">
        <f>IF($A1295="","",IF(NOT($A1295=$A1294),IFERROR(IF(INDEX('40-15 SCALE LABEL INFO'!I$2:I$65,MATCH($A1295,'40-15 SCALE LABEL INFO'!$A$2:$A$65,0))="","",INDEX('40-15 SCALE LABEL INFO'!I$2:I$65,MATCH($A1295,'40-15 SCALE LABEL INFO'!$A$2:$A$65,0))),"not found"),IF(F1294="not found","not found",IF(F1294="","","ditto"))))</f>
        <v/>
      </c>
      <c r="G1295" s="779" t="str">
        <f>IF($A1295="","",IF(NOT($A1295=$A1294),IFERROR(IF(INDEX('40-15 SCALE LABEL INFO'!J$2:J$65,MATCH($A1295,'40-15 SCALE LABEL INFO'!$A$2:$A$65,0))="","",INDEX('40-15 SCALE LABEL INFO'!J$2:J$65,MATCH($A1295,'40-15 SCALE LABEL INFO'!$A$2:$A$65,0))),"not found"),IF(G1294="not found","not found",IF(G1294="","","ditto"))))</f>
        <v/>
      </c>
      <c r="H1295" s="772" t="str">
        <f>IF($A1295="","",IF(NOT($A1295=$A1294),IFERROR(IF(INDEX('40-15 SCALE LABEL INFO'!K$2:K$65,MATCH($A1295,'40-15 SCALE LABEL INFO'!$A$2:$A$65,0))="","",INDEX('40-15 SCALE LABEL INFO'!K$2:K$65,MATCH($A1295,'40-15 SCALE LABEL INFO'!$A$2:$A$65,0))),"not found"),IF(H1294="not found","not found",IF(H1294="","","ditto"))))</f>
        <v/>
      </c>
    </row>
    <row r="1296" spans="1:8" x14ac:dyDescent="0.35">
      <c r="A1296" s="699"/>
      <c r="B1296" s="768"/>
      <c r="C1296" s="768"/>
      <c r="D1296" s="768"/>
      <c r="E1296" s="775"/>
      <c r="F1296" s="778" t="str">
        <f>IF($A1296="","",IF(NOT($A1296=$A1295),IFERROR(IF(INDEX('40-15 SCALE LABEL INFO'!I$2:I$65,MATCH($A1296,'40-15 SCALE LABEL INFO'!$A$2:$A$65,0))="","",INDEX('40-15 SCALE LABEL INFO'!I$2:I$65,MATCH($A1296,'40-15 SCALE LABEL INFO'!$A$2:$A$65,0))),"not found"),IF(F1295="not found","not found",IF(F1295="","","ditto"))))</f>
        <v/>
      </c>
      <c r="G1296" s="779" t="str">
        <f>IF($A1296="","",IF(NOT($A1296=$A1295),IFERROR(IF(INDEX('40-15 SCALE LABEL INFO'!J$2:J$65,MATCH($A1296,'40-15 SCALE LABEL INFO'!$A$2:$A$65,0))="","",INDEX('40-15 SCALE LABEL INFO'!J$2:J$65,MATCH($A1296,'40-15 SCALE LABEL INFO'!$A$2:$A$65,0))),"not found"),IF(G1295="not found","not found",IF(G1295="","","ditto"))))</f>
        <v/>
      </c>
      <c r="H1296" s="772" t="str">
        <f>IF($A1296="","",IF(NOT($A1296=$A1295),IFERROR(IF(INDEX('40-15 SCALE LABEL INFO'!K$2:K$65,MATCH($A1296,'40-15 SCALE LABEL INFO'!$A$2:$A$65,0))="","",INDEX('40-15 SCALE LABEL INFO'!K$2:K$65,MATCH($A1296,'40-15 SCALE LABEL INFO'!$A$2:$A$65,0))),"not found"),IF(H1295="not found","not found",IF(H1295="","","ditto"))))</f>
        <v/>
      </c>
    </row>
    <row r="1297" spans="1:8" x14ac:dyDescent="0.35">
      <c r="A1297" s="699"/>
      <c r="B1297" s="768"/>
      <c r="C1297" s="768"/>
      <c r="D1297" s="768"/>
      <c r="E1297" s="775"/>
      <c r="F1297" s="778" t="str">
        <f>IF($A1297="","",IF(NOT($A1297=$A1296),IFERROR(IF(INDEX('40-15 SCALE LABEL INFO'!I$2:I$65,MATCH($A1297,'40-15 SCALE LABEL INFO'!$A$2:$A$65,0))="","",INDEX('40-15 SCALE LABEL INFO'!I$2:I$65,MATCH($A1297,'40-15 SCALE LABEL INFO'!$A$2:$A$65,0))),"not found"),IF(F1296="not found","not found",IF(F1296="","","ditto"))))</f>
        <v/>
      </c>
      <c r="G1297" s="779" t="str">
        <f>IF($A1297="","",IF(NOT($A1297=$A1296),IFERROR(IF(INDEX('40-15 SCALE LABEL INFO'!J$2:J$65,MATCH($A1297,'40-15 SCALE LABEL INFO'!$A$2:$A$65,0))="","",INDEX('40-15 SCALE LABEL INFO'!J$2:J$65,MATCH($A1297,'40-15 SCALE LABEL INFO'!$A$2:$A$65,0))),"not found"),IF(G1296="not found","not found",IF(G1296="","","ditto"))))</f>
        <v/>
      </c>
      <c r="H1297" s="772" t="str">
        <f>IF($A1297="","",IF(NOT($A1297=$A1296),IFERROR(IF(INDEX('40-15 SCALE LABEL INFO'!K$2:K$65,MATCH($A1297,'40-15 SCALE LABEL INFO'!$A$2:$A$65,0))="","",INDEX('40-15 SCALE LABEL INFO'!K$2:K$65,MATCH($A1297,'40-15 SCALE LABEL INFO'!$A$2:$A$65,0))),"not found"),IF(H1296="not found","not found",IF(H1296="","","ditto"))))</f>
        <v/>
      </c>
    </row>
    <row r="1298" spans="1:8" x14ac:dyDescent="0.35">
      <c r="A1298" s="699"/>
      <c r="B1298" s="768"/>
      <c r="C1298" s="768"/>
      <c r="D1298" s="768"/>
      <c r="E1298" s="775"/>
      <c r="F1298" s="778" t="str">
        <f>IF($A1298="","",IF(NOT($A1298=$A1297),IFERROR(IF(INDEX('40-15 SCALE LABEL INFO'!I$2:I$65,MATCH($A1298,'40-15 SCALE LABEL INFO'!$A$2:$A$65,0))="","",INDEX('40-15 SCALE LABEL INFO'!I$2:I$65,MATCH($A1298,'40-15 SCALE LABEL INFO'!$A$2:$A$65,0))),"not found"),IF(F1297="not found","not found",IF(F1297="","","ditto"))))</f>
        <v/>
      </c>
      <c r="G1298" s="779" t="str">
        <f>IF($A1298="","",IF(NOT($A1298=$A1297),IFERROR(IF(INDEX('40-15 SCALE LABEL INFO'!J$2:J$65,MATCH($A1298,'40-15 SCALE LABEL INFO'!$A$2:$A$65,0))="","",INDEX('40-15 SCALE LABEL INFO'!J$2:J$65,MATCH($A1298,'40-15 SCALE LABEL INFO'!$A$2:$A$65,0))),"not found"),IF(G1297="not found","not found",IF(G1297="","","ditto"))))</f>
        <v/>
      </c>
      <c r="H1298" s="772" t="str">
        <f>IF($A1298="","",IF(NOT($A1298=$A1297),IFERROR(IF(INDEX('40-15 SCALE LABEL INFO'!K$2:K$65,MATCH($A1298,'40-15 SCALE LABEL INFO'!$A$2:$A$65,0))="","",INDEX('40-15 SCALE LABEL INFO'!K$2:K$65,MATCH($A1298,'40-15 SCALE LABEL INFO'!$A$2:$A$65,0))),"not found"),IF(H1297="not found","not found",IF(H1297="","","ditto"))))</f>
        <v/>
      </c>
    </row>
    <row r="1299" spans="1:8" x14ac:dyDescent="0.35">
      <c r="A1299" s="699"/>
      <c r="B1299" s="768"/>
      <c r="C1299" s="768"/>
      <c r="D1299" s="768"/>
      <c r="E1299" s="775"/>
      <c r="F1299" s="778" t="str">
        <f>IF($A1299="","",IF(NOT($A1299=$A1298),IFERROR(IF(INDEX('40-15 SCALE LABEL INFO'!I$2:I$65,MATCH($A1299,'40-15 SCALE LABEL INFO'!$A$2:$A$65,0))="","",INDEX('40-15 SCALE LABEL INFO'!I$2:I$65,MATCH($A1299,'40-15 SCALE LABEL INFO'!$A$2:$A$65,0))),"not found"),IF(F1298="not found","not found",IF(F1298="","","ditto"))))</f>
        <v/>
      </c>
      <c r="G1299" s="779" t="str">
        <f>IF($A1299="","",IF(NOT($A1299=$A1298),IFERROR(IF(INDEX('40-15 SCALE LABEL INFO'!J$2:J$65,MATCH($A1299,'40-15 SCALE LABEL INFO'!$A$2:$A$65,0))="","",INDEX('40-15 SCALE LABEL INFO'!J$2:J$65,MATCH($A1299,'40-15 SCALE LABEL INFO'!$A$2:$A$65,0))),"not found"),IF(G1298="not found","not found",IF(G1298="","","ditto"))))</f>
        <v/>
      </c>
      <c r="H1299" s="772" t="str">
        <f>IF($A1299="","",IF(NOT($A1299=$A1298),IFERROR(IF(INDEX('40-15 SCALE LABEL INFO'!K$2:K$65,MATCH($A1299,'40-15 SCALE LABEL INFO'!$A$2:$A$65,0))="","",INDEX('40-15 SCALE LABEL INFO'!K$2:K$65,MATCH($A1299,'40-15 SCALE LABEL INFO'!$A$2:$A$65,0))),"not found"),IF(H1298="not found","not found",IF(H1298="","","ditto"))))</f>
        <v/>
      </c>
    </row>
    <row r="1300" spans="1:8" x14ac:dyDescent="0.35">
      <c r="A1300" s="699"/>
      <c r="B1300" s="768"/>
      <c r="C1300" s="768"/>
      <c r="D1300" s="768"/>
      <c r="E1300" s="775"/>
      <c r="F1300" s="778" t="str">
        <f>IF($A1300="","",IF(NOT($A1300=$A1299),IFERROR(IF(INDEX('40-15 SCALE LABEL INFO'!I$2:I$65,MATCH($A1300,'40-15 SCALE LABEL INFO'!$A$2:$A$65,0))="","",INDEX('40-15 SCALE LABEL INFO'!I$2:I$65,MATCH($A1300,'40-15 SCALE LABEL INFO'!$A$2:$A$65,0))),"not found"),IF(F1299="not found","not found",IF(F1299="","","ditto"))))</f>
        <v/>
      </c>
      <c r="G1300" s="779" t="str">
        <f>IF($A1300="","",IF(NOT($A1300=$A1299),IFERROR(IF(INDEX('40-15 SCALE LABEL INFO'!J$2:J$65,MATCH($A1300,'40-15 SCALE LABEL INFO'!$A$2:$A$65,0))="","",INDEX('40-15 SCALE LABEL INFO'!J$2:J$65,MATCH($A1300,'40-15 SCALE LABEL INFO'!$A$2:$A$65,0))),"not found"),IF(G1299="not found","not found",IF(G1299="","","ditto"))))</f>
        <v/>
      </c>
      <c r="H1300" s="772" t="str">
        <f>IF($A1300="","",IF(NOT($A1300=$A1299),IFERROR(IF(INDEX('40-15 SCALE LABEL INFO'!K$2:K$65,MATCH($A1300,'40-15 SCALE LABEL INFO'!$A$2:$A$65,0))="","",INDEX('40-15 SCALE LABEL INFO'!K$2:K$65,MATCH($A1300,'40-15 SCALE LABEL INFO'!$A$2:$A$65,0))),"not found"),IF(H1299="not found","not found",IF(H1299="","","ditto"))))</f>
        <v/>
      </c>
    </row>
    <row r="1301" spans="1:8" x14ac:dyDescent="0.35">
      <c r="A1301" s="699"/>
      <c r="B1301" s="768"/>
      <c r="C1301" s="768"/>
      <c r="D1301" s="768"/>
      <c r="E1301" s="775"/>
      <c r="F1301" s="778" t="str">
        <f>IF($A1301="","",IF(NOT($A1301=$A1300),IFERROR(IF(INDEX('40-15 SCALE LABEL INFO'!I$2:I$65,MATCH($A1301,'40-15 SCALE LABEL INFO'!$A$2:$A$65,0))="","",INDEX('40-15 SCALE LABEL INFO'!I$2:I$65,MATCH($A1301,'40-15 SCALE LABEL INFO'!$A$2:$A$65,0))),"not found"),IF(F1300="not found","not found",IF(F1300="","","ditto"))))</f>
        <v/>
      </c>
      <c r="G1301" s="779" t="str">
        <f>IF($A1301="","",IF(NOT($A1301=$A1300),IFERROR(IF(INDEX('40-15 SCALE LABEL INFO'!J$2:J$65,MATCH($A1301,'40-15 SCALE LABEL INFO'!$A$2:$A$65,0))="","",INDEX('40-15 SCALE LABEL INFO'!J$2:J$65,MATCH($A1301,'40-15 SCALE LABEL INFO'!$A$2:$A$65,0))),"not found"),IF(G1300="not found","not found",IF(G1300="","","ditto"))))</f>
        <v/>
      </c>
      <c r="H1301" s="772" t="str">
        <f>IF($A1301="","",IF(NOT($A1301=$A1300),IFERROR(IF(INDEX('40-15 SCALE LABEL INFO'!K$2:K$65,MATCH($A1301,'40-15 SCALE LABEL INFO'!$A$2:$A$65,0))="","",INDEX('40-15 SCALE LABEL INFO'!K$2:K$65,MATCH($A1301,'40-15 SCALE LABEL INFO'!$A$2:$A$65,0))),"not found"),IF(H1300="not found","not found",IF(H1300="","","ditto"))))</f>
        <v/>
      </c>
    </row>
    <row r="1302" spans="1:8" x14ac:dyDescent="0.35">
      <c r="A1302" s="699"/>
      <c r="B1302" s="768"/>
      <c r="C1302" s="768"/>
      <c r="D1302" s="768"/>
      <c r="E1302" s="775"/>
      <c r="F1302" s="778" t="str">
        <f>IF($A1302="","",IF(NOT($A1302=$A1301),IFERROR(IF(INDEX('40-15 SCALE LABEL INFO'!I$2:I$65,MATCH($A1302,'40-15 SCALE LABEL INFO'!$A$2:$A$65,0))="","",INDEX('40-15 SCALE LABEL INFO'!I$2:I$65,MATCH($A1302,'40-15 SCALE LABEL INFO'!$A$2:$A$65,0))),"not found"),IF(F1301="not found","not found",IF(F1301="","","ditto"))))</f>
        <v/>
      </c>
      <c r="G1302" s="779" t="str">
        <f>IF($A1302="","",IF(NOT($A1302=$A1301),IFERROR(IF(INDEX('40-15 SCALE LABEL INFO'!J$2:J$65,MATCH($A1302,'40-15 SCALE LABEL INFO'!$A$2:$A$65,0))="","",INDEX('40-15 SCALE LABEL INFO'!J$2:J$65,MATCH($A1302,'40-15 SCALE LABEL INFO'!$A$2:$A$65,0))),"not found"),IF(G1301="not found","not found",IF(G1301="","","ditto"))))</f>
        <v/>
      </c>
      <c r="H1302" s="772" t="str">
        <f>IF($A1302="","",IF(NOT($A1302=$A1301),IFERROR(IF(INDEX('40-15 SCALE LABEL INFO'!K$2:K$65,MATCH($A1302,'40-15 SCALE LABEL INFO'!$A$2:$A$65,0))="","",INDEX('40-15 SCALE LABEL INFO'!K$2:K$65,MATCH($A1302,'40-15 SCALE LABEL INFO'!$A$2:$A$65,0))),"not found"),IF(H1301="not found","not found",IF(H1301="","","ditto"))))</f>
        <v/>
      </c>
    </row>
    <row r="1303" spans="1:8" x14ac:dyDescent="0.35">
      <c r="A1303" s="699"/>
      <c r="B1303" s="768"/>
      <c r="C1303" s="768"/>
      <c r="D1303" s="768"/>
      <c r="E1303" s="775"/>
      <c r="F1303" s="778" t="str">
        <f>IF($A1303="","",IF(NOT($A1303=$A1302),IFERROR(IF(INDEX('40-15 SCALE LABEL INFO'!I$2:I$65,MATCH($A1303,'40-15 SCALE LABEL INFO'!$A$2:$A$65,0))="","",INDEX('40-15 SCALE LABEL INFO'!I$2:I$65,MATCH($A1303,'40-15 SCALE LABEL INFO'!$A$2:$A$65,0))),"not found"),IF(F1302="not found","not found",IF(F1302="","","ditto"))))</f>
        <v/>
      </c>
      <c r="G1303" s="779" t="str">
        <f>IF($A1303="","",IF(NOT($A1303=$A1302),IFERROR(IF(INDEX('40-15 SCALE LABEL INFO'!J$2:J$65,MATCH($A1303,'40-15 SCALE LABEL INFO'!$A$2:$A$65,0))="","",INDEX('40-15 SCALE LABEL INFO'!J$2:J$65,MATCH($A1303,'40-15 SCALE LABEL INFO'!$A$2:$A$65,0))),"not found"),IF(G1302="not found","not found",IF(G1302="","","ditto"))))</f>
        <v/>
      </c>
      <c r="H1303" s="772" t="str">
        <f>IF($A1303="","",IF(NOT($A1303=$A1302),IFERROR(IF(INDEX('40-15 SCALE LABEL INFO'!K$2:K$65,MATCH($A1303,'40-15 SCALE LABEL INFO'!$A$2:$A$65,0))="","",INDEX('40-15 SCALE LABEL INFO'!K$2:K$65,MATCH($A1303,'40-15 SCALE LABEL INFO'!$A$2:$A$65,0))),"not found"),IF(H1302="not found","not found",IF(H1302="","","ditto"))))</f>
        <v/>
      </c>
    </row>
    <row r="1304" spans="1:8" x14ac:dyDescent="0.35">
      <c r="A1304" s="699"/>
      <c r="B1304" s="768"/>
      <c r="C1304" s="768"/>
      <c r="D1304" s="768"/>
      <c r="E1304" s="775"/>
      <c r="F1304" s="778" t="str">
        <f>IF($A1304="","",IF(NOT($A1304=$A1303),IFERROR(IF(INDEX('40-15 SCALE LABEL INFO'!I$2:I$65,MATCH($A1304,'40-15 SCALE LABEL INFO'!$A$2:$A$65,0))="","",INDEX('40-15 SCALE LABEL INFO'!I$2:I$65,MATCH($A1304,'40-15 SCALE LABEL INFO'!$A$2:$A$65,0))),"not found"),IF(F1303="not found","not found",IF(F1303="","","ditto"))))</f>
        <v/>
      </c>
      <c r="G1304" s="779" t="str">
        <f>IF($A1304="","",IF(NOT($A1304=$A1303),IFERROR(IF(INDEX('40-15 SCALE LABEL INFO'!J$2:J$65,MATCH($A1304,'40-15 SCALE LABEL INFO'!$A$2:$A$65,0))="","",INDEX('40-15 SCALE LABEL INFO'!J$2:J$65,MATCH($A1304,'40-15 SCALE LABEL INFO'!$A$2:$A$65,0))),"not found"),IF(G1303="not found","not found",IF(G1303="","","ditto"))))</f>
        <v/>
      </c>
      <c r="H1304" s="772" t="str">
        <f>IF($A1304="","",IF(NOT($A1304=$A1303),IFERROR(IF(INDEX('40-15 SCALE LABEL INFO'!K$2:K$65,MATCH($A1304,'40-15 SCALE LABEL INFO'!$A$2:$A$65,0))="","",INDEX('40-15 SCALE LABEL INFO'!K$2:K$65,MATCH($A1304,'40-15 SCALE LABEL INFO'!$A$2:$A$65,0))),"not found"),IF(H1303="not found","not found",IF(H1303="","","ditto"))))</f>
        <v/>
      </c>
    </row>
    <row r="1305" spans="1:8" x14ac:dyDescent="0.35">
      <c r="A1305" s="699"/>
      <c r="B1305" s="768"/>
      <c r="C1305" s="768"/>
      <c r="D1305" s="768"/>
      <c r="E1305" s="775"/>
      <c r="F1305" s="778" t="str">
        <f>IF($A1305="","",IF(NOT($A1305=$A1304),IFERROR(IF(INDEX('40-15 SCALE LABEL INFO'!I$2:I$65,MATCH($A1305,'40-15 SCALE LABEL INFO'!$A$2:$A$65,0))="","",INDEX('40-15 SCALE LABEL INFO'!I$2:I$65,MATCH($A1305,'40-15 SCALE LABEL INFO'!$A$2:$A$65,0))),"not found"),IF(F1304="not found","not found",IF(F1304="","","ditto"))))</f>
        <v/>
      </c>
      <c r="G1305" s="779" t="str">
        <f>IF($A1305="","",IF(NOT($A1305=$A1304),IFERROR(IF(INDEX('40-15 SCALE LABEL INFO'!J$2:J$65,MATCH($A1305,'40-15 SCALE LABEL INFO'!$A$2:$A$65,0))="","",INDEX('40-15 SCALE LABEL INFO'!J$2:J$65,MATCH($A1305,'40-15 SCALE LABEL INFO'!$A$2:$A$65,0))),"not found"),IF(G1304="not found","not found",IF(G1304="","","ditto"))))</f>
        <v/>
      </c>
      <c r="H1305" s="772" t="str">
        <f>IF($A1305="","",IF(NOT($A1305=$A1304),IFERROR(IF(INDEX('40-15 SCALE LABEL INFO'!K$2:K$65,MATCH($A1305,'40-15 SCALE LABEL INFO'!$A$2:$A$65,0))="","",INDEX('40-15 SCALE LABEL INFO'!K$2:K$65,MATCH($A1305,'40-15 SCALE LABEL INFO'!$A$2:$A$65,0))),"not found"),IF(H1304="not found","not found",IF(H1304="","","ditto"))))</f>
        <v/>
      </c>
    </row>
    <row r="1306" spans="1:8" x14ac:dyDescent="0.35">
      <c r="A1306" s="699"/>
      <c r="B1306" s="768"/>
      <c r="C1306" s="768"/>
      <c r="D1306" s="768"/>
      <c r="E1306" s="775"/>
      <c r="F1306" s="778" t="str">
        <f>IF($A1306="","",IF(NOT($A1306=$A1305),IFERROR(IF(INDEX('40-15 SCALE LABEL INFO'!I$2:I$65,MATCH($A1306,'40-15 SCALE LABEL INFO'!$A$2:$A$65,0))="","",INDEX('40-15 SCALE LABEL INFO'!I$2:I$65,MATCH($A1306,'40-15 SCALE LABEL INFO'!$A$2:$A$65,0))),"not found"),IF(F1305="not found","not found",IF(F1305="","","ditto"))))</f>
        <v/>
      </c>
      <c r="G1306" s="779" t="str">
        <f>IF($A1306="","",IF(NOT($A1306=$A1305),IFERROR(IF(INDEX('40-15 SCALE LABEL INFO'!J$2:J$65,MATCH($A1306,'40-15 SCALE LABEL INFO'!$A$2:$A$65,0))="","",INDEX('40-15 SCALE LABEL INFO'!J$2:J$65,MATCH($A1306,'40-15 SCALE LABEL INFO'!$A$2:$A$65,0))),"not found"),IF(G1305="not found","not found",IF(G1305="","","ditto"))))</f>
        <v/>
      </c>
      <c r="H1306" s="772" t="str">
        <f>IF($A1306="","",IF(NOT($A1306=$A1305),IFERROR(IF(INDEX('40-15 SCALE LABEL INFO'!K$2:K$65,MATCH($A1306,'40-15 SCALE LABEL INFO'!$A$2:$A$65,0))="","",INDEX('40-15 SCALE LABEL INFO'!K$2:K$65,MATCH($A1306,'40-15 SCALE LABEL INFO'!$A$2:$A$65,0))),"not found"),IF(H1305="not found","not found",IF(H1305="","","ditto"))))</f>
        <v/>
      </c>
    </row>
    <row r="1307" spans="1:8" x14ac:dyDescent="0.35">
      <c r="A1307" s="699"/>
      <c r="B1307" s="768"/>
      <c r="C1307" s="768"/>
      <c r="D1307" s="768"/>
      <c r="E1307" s="775"/>
      <c r="F1307" s="778" t="str">
        <f>IF($A1307="","",IF(NOT($A1307=$A1306),IFERROR(IF(INDEX('40-15 SCALE LABEL INFO'!I$2:I$65,MATCH($A1307,'40-15 SCALE LABEL INFO'!$A$2:$A$65,0))="","",INDEX('40-15 SCALE LABEL INFO'!I$2:I$65,MATCH($A1307,'40-15 SCALE LABEL INFO'!$A$2:$A$65,0))),"not found"),IF(F1306="not found","not found",IF(F1306="","","ditto"))))</f>
        <v/>
      </c>
      <c r="G1307" s="779" t="str">
        <f>IF($A1307="","",IF(NOT($A1307=$A1306),IFERROR(IF(INDEX('40-15 SCALE LABEL INFO'!J$2:J$65,MATCH($A1307,'40-15 SCALE LABEL INFO'!$A$2:$A$65,0))="","",INDEX('40-15 SCALE LABEL INFO'!J$2:J$65,MATCH($A1307,'40-15 SCALE LABEL INFO'!$A$2:$A$65,0))),"not found"),IF(G1306="not found","not found",IF(G1306="","","ditto"))))</f>
        <v/>
      </c>
      <c r="H1307" s="772" t="str">
        <f>IF($A1307="","",IF(NOT($A1307=$A1306),IFERROR(IF(INDEX('40-15 SCALE LABEL INFO'!K$2:K$65,MATCH($A1307,'40-15 SCALE LABEL INFO'!$A$2:$A$65,0))="","",INDEX('40-15 SCALE LABEL INFO'!K$2:K$65,MATCH($A1307,'40-15 SCALE LABEL INFO'!$A$2:$A$65,0))),"not found"),IF(H1306="not found","not found",IF(H1306="","","ditto"))))</f>
        <v/>
      </c>
    </row>
    <row r="1308" spans="1:8" x14ac:dyDescent="0.35">
      <c r="A1308" s="699"/>
      <c r="B1308" s="768"/>
      <c r="C1308" s="768"/>
      <c r="D1308" s="768"/>
      <c r="E1308" s="775"/>
      <c r="F1308" s="778" t="str">
        <f>IF($A1308="","",IF(NOT($A1308=$A1307),IFERROR(IF(INDEX('40-15 SCALE LABEL INFO'!I$2:I$65,MATCH($A1308,'40-15 SCALE LABEL INFO'!$A$2:$A$65,0))="","",INDEX('40-15 SCALE LABEL INFO'!I$2:I$65,MATCH($A1308,'40-15 SCALE LABEL INFO'!$A$2:$A$65,0))),"not found"),IF(F1307="not found","not found",IF(F1307="","","ditto"))))</f>
        <v/>
      </c>
      <c r="G1308" s="779" t="str">
        <f>IF($A1308="","",IF(NOT($A1308=$A1307),IFERROR(IF(INDEX('40-15 SCALE LABEL INFO'!J$2:J$65,MATCH($A1308,'40-15 SCALE LABEL INFO'!$A$2:$A$65,0))="","",INDEX('40-15 SCALE LABEL INFO'!J$2:J$65,MATCH($A1308,'40-15 SCALE LABEL INFO'!$A$2:$A$65,0))),"not found"),IF(G1307="not found","not found",IF(G1307="","","ditto"))))</f>
        <v/>
      </c>
      <c r="H1308" s="772" t="str">
        <f>IF($A1308="","",IF(NOT($A1308=$A1307),IFERROR(IF(INDEX('40-15 SCALE LABEL INFO'!K$2:K$65,MATCH($A1308,'40-15 SCALE LABEL INFO'!$A$2:$A$65,0))="","",INDEX('40-15 SCALE LABEL INFO'!K$2:K$65,MATCH($A1308,'40-15 SCALE LABEL INFO'!$A$2:$A$65,0))),"not found"),IF(H1307="not found","not found",IF(H1307="","","ditto"))))</f>
        <v/>
      </c>
    </row>
    <row r="1309" spans="1:8" x14ac:dyDescent="0.35">
      <c r="A1309" s="699"/>
      <c r="B1309" s="768"/>
      <c r="C1309" s="768"/>
      <c r="D1309" s="768"/>
      <c r="E1309" s="775"/>
      <c r="F1309" s="778" t="str">
        <f>IF($A1309="","",IF(NOT($A1309=$A1308),IFERROR(IF(INDEX('40-15 SCALE LABEL INFO'!I$2:I$65,MATCH($A1309,'40-15 SCALE LABEL INFO'!$A$2:$A$65,0))="","",INDEX('40-15 SCALE LABEL INFO'!I$2:I$65,MATCH($A1309,'40-15 SCALE LABEL INFO'!$A$2:$A$65,0))),"not found"),IF(F1308="not found","not found",IF(F1308="","","ditto"))))</f>
        <v/>
      </c>
      <c r="G1309" s="779" t="str">
        <f>IF($A1309="","",IF(NOT($A1309=$A1308),IFERROR(IF(INDEX('40-15 SCALE LABEL INFO'!J$2:J$65,MATCH($A1309,'40-15 SCALE LABEL INFO'!$A$2:$A$65,0))="","",INDEX('40-15 SCALE LABEL INFO'!J$2:J$65,MATCH($A1309,'40-15 SCALE LABEL INFO'!$A$2:$A$65,0))),"not found"),IF(G1308="not found","not found",IF(G1308="","","ditto"))))</f>
        <v/>
      </c>
      <c r="H1309" s="772" t="str">
        <f>IF($A1309="","",IF(NOT($A1309=$A1308),IFERROR(IF(INDEX('40-15 SCALE LABEL INFO'!K$2:K$65,MATCH($A1309,'40-15 SCALE LABEL INFO'!$A$2:$A$65,0))="","",INDEX('40-15 SCALE LABEL INFO'!K$2:K$65,MATCH($A1309,'40-15 SCALE LABEL INFO'!$A$2:$A$65,0))),"not found"),IF(H1308="not found","not found",IF(H1308="","","ditto"))))</f>
        <v/>
      </c>
    </row>
    <row r="1310" spans="1:8" x14ac:dyDescent="0.35">
      <c r="A1310" s="699"/>
      <c r="B1310" s="768"/>
      <c r="C1310" s="768"/>
      <c r="D1310" s="768"/>
      <c r="E1310" s="775"/>
      <c r="F1310" s="778" t="str">
        <f>IF($A1310="","",IF(NOT($A1310=$A1309),IFERROR(IF(INDEX('40-15 SCALE LABEL INFO'!I$2:I$65,MATCH($A1310,'40-15 SCALE LABEL INFO'!$A$2:$A$65,0))="","",INDEX('40-15 SCALE LABEL INFO'!I$2:I$65,MATCH($A1310,'40-15 SCALE LABEL INFO'!$A$2:$A$65,0))),"not found"),IF(F1309="not found","not found",IF(F1309="","","ditto"))))</f>
        <v/>
      </c>
      <c r="G1310" s="779" t="str">
        <f>IF($A1310="","",IF(NOT($A1310=$A1309),IFERROR(IF(INDEX('40-15 SCALE LABEL INFO'!J$2:J$65,MATCH($A1310,'40-15 SCALE LABEL INFO'!$A$2:$A$65,0))="","",INDEX('40-15 SCALE LABEL INFO'!J$2:J$65,MATCH($A1310,'40-15 SCALE LABEL INFO'!$A$2:$A$65,0))),"not found"),IF(G1309="not found","not found",IF(G1309="","","ditto"))))</f>
        <v/>
      </c>
      <c r="H1310" s="772" t="str">
        <f>IF($A1310="","",IF(NOT($A1310=$A1309),IFERROR(IF(INDEX('40-15 SCALE LABEL INFO'!K$2:K$65,MATCH($A1310,'40-15 SCALE LABEL INFO'!$A$2:$A$65,0))="","",INDEX('40-15 SCALE LABEL INFO'!K$2:K$65,MATCH($A1310,'40-15 SCALE LABEL INFO'!$A$2:$A$65,0))),"not found"),IF(H1309="not found","not found",IF(H1309="","","ditto"))))</f>
        <v/>
      </c>
    </row>
    <row r="1311" spans="1:8" x14ac:dyDescent="0.35">
      <c r="A1311" s="699"/>
      <c r="B1311" s="768"/>
      <c r="C1311" s="768"/>
      <c r="D1311" s="768"/>
      <c r="E1311" s="775"/>
      <c r="F1311" s="778" t="str">
        <f>IF($A1311="","",IF(NOT($A1311=$A1310),IFERROR(IF(INDEX('40-15 SCALE LABEL INFO'!I$2:I$65,MATCH($A1311,'40-15 SCALE LABEL INFO'!$A$2:$A$65,0))="","",INDEX('40-15 SCALE LABEL INFO'!I$2:I$65,MATCH($A1311,'40-15 SCALE LABEL INFO'!$A$2:$A$65,0))),"not found"),IF(F1310="not found","not found",IF(F1310="","","ditto"))))</f>
        <v/>
      </c>
      <c r="G1311" s="779" t="str">
        <f>IF($A1311="","",IF(NOT($A1311=$A1310),IFERROR(IF(INDEX('40-15 SCALE LABEL INFO'!J$2:J$65,MATCH($A1311,'40-15 SCALE LABEL INFO'!$A$2:$A$65,0))="","",INDEX('40-15 SCALE LABEL INFO'!J$2:J$65,MATCH($A1311,'40-15 SCALE LABEL INFO'!$A$2:$A$65,0))),"not found"),IF(G1310="not found","not found",IF(G1310="","","ditto"))))</f>
        <v/>
      </c>
      <c r="H1311" s="772" t="str">
        <f>IF($A1311="","",IF(NOT($A1311=$A1310),IFERROR(IF(INDEX('40-15 SCALE LABEL INFO'!K$2:K$65,MATCH($A1311,'40-15 SCALE LABEL INFO'!$A$2:$A$65,0))="","",INDEX('40-15 SCALE LABEL INFO'!K$2:K$65,MATCH($A1311,'40-15 SCALE LABEL INFO'!$A$2:$A$65,0))),"not found"),IF(H1310="not found","not found",IF(H1310="","","ditto"))))</f>
        <v/>
      </c>
    </row>
    <row r="1312" spans="1:8" x14ac:dyDescent="0.35">
      <c r="A1312" s="699"/>
      <c r="B1312" s="768"/>
      <c r="C1312" s="768"/>
      <c r="D1312" s="768"/>
      <c r="E1312" s="775"/>
      <c r="F1312" s="778" t="str">
        <f>IF($A1312="","",IF(NOT($A1312=$A1311),IFERROR(IF(INDEX('40-15 SCALE LABEL INFO'!I$2:I$65,MATCH($A1312,'40-15 SCALE LABEL INFO'!$A$2:$A$65,0))="","",INDEX('40-15 SCALE LABEL INFO'!I$2:I$65,MATCH($A1312,'40-15 SCALE LABEL INFO'!$A$2:$A$65,0))),"not found"),IF(F1311="not found","not found",IF(F1311="","","ditto"))))</f>
        <v/>
      </c>
      <c r="G1312" s="779" t="str">
        <f>IF($A1312="","",IF(NOT($A1312=$A1311),IFERROR(IF(INDEX('40-15 SCALE LABEL INFO'!J$2:J$65,MATCH($A1312,'40-15 SCALE LABEL INFO'!$A$2:$A$65,0))="","",INDEX('40-15 SCALE LABEL INFO'!J$2:J$65,MATCH($A1312,'40-15 SCALE LABEL INFO'!$A$2:$A$65,0))),"not found"),IF(G1311="not found","not found",IF(G1311="","","ditto"))))</f>
        <v/>
      </c>
      <c r="H1312" s="772" t="str">
        <f>IF($A1312="","",IF(NOT($A1312=$A1311),IFERROR(IF(INDEX('40-15 SCALE LABEL INFO'!K$2:K$65,MATCH($A1312,'40-15 SCALE LABEL INFO'!$A$2:$A$65,0))="","",INDEX('40-15 SCALE LABEL INFO'!K$2:K$65,MATCH($A1312,'40-15 SCALE LABEL INFO'!$A$2:$A$65,0))),"not found"),IF(H1311="not found","not found",IF(H1311="","","ditto"))))</f>
        <v/>
      </c>
    </row>
    <row r="1313" spans="1:8" x14ac:dyDescent="0.35">
      <c r="A1313" s="699"/>
      <c r="B1313" s="768"/>
      <c r="C1313" s="768"/>
      <c r="D1313" s="768"/>
      <c r="E1313" s="775"/>
      <c r="F1313" s="778" t="str">
        <f>IF($A1313="","",IF(NOT($A1313=$A1312),IFERROR(IF(INDEX('40-15 SCALE LABEL INFO'!I$2:I$65,MATCH($A1313,'40-15 SCALE LABEL INFO'!$A$2:$A$65,0))="","",INDEX('40-15 SCALE LABEL INFO'!I$2:I$65,MATCH($A1313,'40-15 SCALE LABEL INFO'!$A$2:$A$65,0))),"not found"),IF(F1312="not found","not found",IF(F1312="","","ditto"))))</f>
        <v/>
      </c>
      <c r="G1313" s="779" t="str">
        <f>IF($A1313="","",IF(NOT($A1313=$A1312),IFERROR(IF(INDEX('40-15 SCALE LABEL INFO'!J$2:J$65,MATCH($A1313,'40-15 SCALE LABEL INFO'!$A$2:$A$65,0))="","",INDEX('40-15 SCALE LABEL INFO'!J$2:J$65,MATCH($A1313,'40-15 SCALE LABEL INFO'!$A$2:$A$65,0))),"not found"),IF(G1312="not found","not found",IF(G1312="","","ditto"))))</f>
        <v/>
      </c>
      <c r="H1313" s="772" t="str">
        <f>IF($A1313="","",IF(NOT($A1313=$A1312),IFERROR(IF(INDEX('40-15 SCALE LABEL INFO'!K$2:K$65,MATCH($A1313,'40-15 SCALE LABEL INFO'!$A$2:$A$65,0))="","",INDEX('40-15 SCALE LABEL INFO'!K$2:K$65,MATCH($A1313,'40-15 SCALE LABEL INFO'!$A$2:$A$65,0))),"not found"),IF(H1312="not found","not found",IF(H1312="","","ditto"))))</f>
        <v/>
      </c>
    </row>
    <row r="1314" spans="1:8" x14ac:dyDescent="0.35">
      <c r="A1314" s="699"/>
      <c r="B1314" s="768"/>
      <c r="C1314" s="768"/>
      <c r="D1314" s="768"/>
      <c r="E1314" s="775"/>
      <c r="F1314" s="778" t="str">
        <f>IF($A1314="","",IF(NOT($A1314=$A1313),IFERROR(IF(INDEX('40-15 SCALE LABEL INFO'!I$2:I$65,MATCH($A1314,'40-15 SCALE LABEL INFO'!$A$2:$A$65,0))="","",INDEX('40-15 SCALE LABEL INFO'!I$2:I$65,MATCH($A1314,'40-15 SCALE LABEL INFO'!$A$2:$A$65,0))),"not found"),IF(F1313="not found","not found",IF(F1313="","","ditto"))))</f>
        <v/>
      </c>
      <c r="G1314" s="779" t="str">
        <f>IF($A1314="","",IF(NOT($A1314=$A1313),IFERROR(IF(INDEX('40-15 SCALE LABEL INFO'!J$2:J$65,MATCH($A1314,'40-15 SCALE LABEL INFO'!$A$2:$A$65,0))="","",INDEX('40-15 SCALE LABEL INFO'!J$2:J$65,MATCH($A1314,'40-15 SCALE LABEL INFO'!$A$2:$A$65,0))),"not found"),IF(G1313="not found","not found",IF(G1313="","","ditto"))))</f>
        <v/>
      </c>
      <c r="H1314" s="772" t="str">
        <f>IF($A1314="","",IF(NOT($A1314=$A1313),IFERROR(IF(INDEX('40-15 SCALE LABEL INFO'!K$2:K$65,MATCH($A1314,'40-15 SCALE LABEL INFO'!$A$2:$A$65,0))="","",INDEX('40-15 SCALE LABEL INFO'!K$2:K$65,MATCH($A1314,'40-15 SCALE LABEL INFO'!$A$2:$A$65,0))),"not found"),IF(H1313="not found","not found",IF(H1313="","","ditto"))))</f>
        <v/>
      </c>
    </row>
    <row r="1315" spans="1:8" x14ac:dyDescent="0.35">
      <c r="A1315" s="699"/>
      <c r="B1315" s="768"/>
      <c r="C1315" s="768"/>
      <c r="D1315" s="768"/>
      <c r="E1315" s="775"/>
      <c r="F1315" s="778" t="str">
        <f>IF($A1315="","",IF(NOT($A1315=$A1314),IFERROR(IF(INDEX('40-15 SCALE LABEL INFO'!I$2:I$65,MATCH($A1315,'40-15 SCALE LABEL INFO'!$A$2:$A$65,0))="","",INDEX('40-15 SCALE LABEL INFO'!I$2:I$65,MATCH($A1315,'40-15 SCALE LABEL INFO'!$A$2:$A$65,0))),"not found"),IF(F1314="not found","not found",IF(F1314="","","ditto"))))</f>
        <v/>
      </c>
      <c r="G1315" s="779" t="str">
        <f>IF($A1315="","",IF(NOT($A1315=$A1314),IFERROR(IF(INDEX('40-15 SCALE LABEL INFO'!J$2:J$65,MATCH($A1315,'40-15 SCALE LABEL INFO'!$A$2:$A$65,0))="","",INDEX('40-15 SCALE LABEL INFO'!J$2:J$65,MATCH($A1315,'40-15 SCALE LABEL INFO'!$A$2:$A$65,0))),"not found"),IF(G1314="not found","not found",IF(G1314="","","ditto"))))</f>
        <v/>
      </c>
      <c r="H1315" s="772" t="str">
        <f>IF($A1315="","",IF(NOT($A1315=$A1314),IFERROR(IF(INDEX('40-15 SCALE LABEL INFO'!K$2:K$65,MATCH($A1315,'40-15 SCALE LABEL INFO'!$A$2:$A$65,0))="","",INDEX('40-15 SCALE LABEL INFO'!K$2:K$65,MATCH($A1315,'40-15 SCALE LABEL INFO'!$A$2:$A$65,0))),"not found"),IF(H1314="not found","not found",IF(H1314="","","ditto"))))</f>
        <v/>
      </c>
    </row>
    <row r="1316" spans="1:8" x14ac:dyDescent="0.35">
      <c r="A1316" s="699"/>
      <c r="B1316" s="768"/>
      <c r="C1316" s="768"/>
      <c r="D1316" s="768"/>
      <c r="E1316" s="775"/>
      <c r="F1316" s="778" t="str">
        <f>IF($A1316="","",IF(NOT($A1316=$A1315),IFERROR(IF(INDEX('40-15 SCALE LABEL INFO'!I$2:I$65,MATCH($A1316,'40-15 SCALE LABEL INFO'!$A$2:$A$65,0))="","",INDEX('40-15 SCALE LABEL INFO'!I$2:I$65,MATCH($A1316,'40-15 SCALE LABEL INFO'!$A$2:$A$65,0))),"not found"),IF(F1315="not found","not found",IF(F1315="","","ditto"))))</f>
        <v/>
      </c>
      <c r="G1316" s="779" t="str">
        <f>IF($A1316="","",IF(NOT($A1316=$A1315),IFERROR(IF(INDEX('40-15 SCALE LABEL INFO'!J$2:J$65,MATCH($A1316,'40-15 SCALE LABEL INFO'!$A$2:$A$65,0))="","",INDEX('40-15 SCALE LABEL INFO'!J$2:J$65,MATCH($A1316,'40-15 SCALE LABEL INFO'!$A$2:$A$65,0))),"not found"),IF(G1315="not found","not found",IF(G1315="","","ditto"))))</f>
        <v/>
      </c>
      <c r="H1316" s="772" t="str">
        <f>IF($A1316="","",IF(NOT($A1316=$A1315),IFERROR(IF(INDEX('40-15 SCALE LABEL INFO'!K$2:K$65,MATCH($A1316,'40-15 SCALE LABEL INFO'!$A$2:$A$65,0))="","",INDEX('40-15 SCALE LABEL INFO'!K$2:K$65,MATCH($A1316,'40-15 SCALE LABEL INFO'!$A$2:$A$65,0))),"not found"),IF(H1315="not found","not found",IF(H1315="","","ditto"))))</f>
        <v/>
      </c>
    </row>
    <row r="1317" spans="1:8" x14ac:dyDescent="0.35">
      <c r="A1317" s="699"/>
      <c r="B1317" s="768"/>
      <c r="C1317" s="768"/>
      <c r="D1317" s="768"/>
      <c r="E1317" s="775"/>
      <c r="F1317" s="778" t="str">
        <f>IF($A1317="","",IF(NOT($A1317=$A1316),IFERROR(IF(INDEX('40-15 SCALE LABEL INFO'!I$2:I$65,MATCH($A1317,'40-15 SCALE LABEL INFO'!$A$2:$A$65,0))="","",INDEX('40-15 SCALE LABEL INFO'!I$2:I$65,MATCH($A1317,'40-15 SCALE LABEL INFO'!$A$2:$A$65,0))),"not found"),IF(F1316="not found","not found",IF(F1316="","","ditto"))))</f>
        <v/>
      </c>
      <c r="G1317" s="779" t="str">
        <f>IF($A1317="","",IF(NOT($A1317=$A1316),IFERROR(IF(INDEX('40-15 SCALE LABEL INFO'!J$2:J$65,MATCH($A1317,'40-15 SCALE LABEL INFO'!$A$2:$A$65,0))="","",INDEX('40-15 SCALE LABEL INFO'!J$2:J$65,MATCH($A1317,'40-15 SCALE LABEL INFO'!$A$2:$A$65,0))),"not found"),IF(G1316="not found","not found",IF(G1316="","","ditto"))))</f>
        <v/>
      </c>
      <c r="H1317" s="772" t="str">
        <f>IF($A1317="","",IF(NOT($A1317=$A1316),IFERROR(IF(INDEX('40-15 SCALE LABEL INFO'!K$2:K$65,MATCH($A1317,'40-15 SCALE LABEL INFO'!$A$2:$A$65,0))="","",INDEX('40-15 SCALE LABEL INFO'!K$2:K$65,MATCH($A1317,'40-15 SCALE LABEL INFO'!$A$2:$A$65,0))),"not found"),IF(H1316="not found","not found",IF(H1316="","","ditto"))))</f>
        <v/>
      </c>
    </row>
    <row r="1318" spans="1:8" x14ac:dyDescent="0.35">
      <c r="A1318" s="699"/>
      <c r="B1318" s="768"/>
      <c r="C1318" s="768"/>
      <c r="D1318" s="768"/>
      <c r="E1318" s="775"/>
      <c r="F1318" s="778" t="str">
        <f>IF($A1318="","",IF(NOT($A1318=$A1317),IFERROR(IF(INDEX('40-15 SCALE LABEL INFO'!I$2:I$65,MATCH($A1318,'40-15 SCALE LABEL INFO'!$A$2:$A$65,0))="","",INDEX('40-15 SCALE LABEL INFO'!I$2:I$65,MATCH($A1318,'40-15 SCALE LABEL INFO'!$A$2:$A$65,0))),"not found"),IF(F1317="not found","not found",IF(F1317="","","ditto"))))</f>
        <v/>
      </c>
      <c r="G1318" s="779" t="str">
        <f>IF($A1318="","",IF(NOT($A1318=$A1317),IFERROR(IF(INDEX('40-15 SCALE LABEL INFO'!J$2:J$65,MATCH($A1318,'40-15 SCALE LABEL INFO'!$A$2:$A$65,0))="","",INDEX('40-15 SCALE LABEL INFO'!J$2:J$65,MATCH($A1318,'40-15 SCALE LABEL INFO'!$A$2:$A$65,0))),"not found"),IF(G1317="not found","not found",IF(G1317="","","ditto"))))</f>
        <v/>
      </c>
      <c r="H1318" s="772" t="str">
        <f>IF($A1318="","",IF(NOT($A1318=$A1317),IFERROR(IF(INDEX('40-15 SCALE LABEL INFO'!K$2:K$65,MATCH($A1318,'40-15 SCALE LABEL INFO'!$A$2:$A$65,0))="","",INDEX('40-15 SCALE LABEL INFO'!K$2:K$65,MATCH($A1318,'40-15 SCALE LABEL INFO'!$A$2:$A$65,0))),"not found"),IF(H1317="not found","not found",IF(H1317="","","ditto"))))</f>
        <v/>
      </c>
    </row>
    <row r="1319" spans="1:8" x14ac:dyDescent="0.35">
      <c r="A1319" s="699"/>
      <c r="B1319" s="768"/>
      <c r="C1319" s="768"/>
      <c r="D1319" s="768"/>
      <c r="E1319" s="775"/>
      <c r="F1319" s="778" t="str">
        <f>IF($A1319="","",IF(NOT($A1319=$A1318),IFERROR(IF(INDEX('40-15 SCALE LABEL INFO'!I$2:I$65,MATCH($A1319,'40-15 SCALE LABEL INFO'!$A$2:$A$65,0))="","",INDEX('40-15 SCALE LABEL INFO'!I$2:I$65,MATCH($A1319,'40-15 SCALE LABEL INFO'!$A$2:$A$65,0))),"not found"),IF(F1318="not found","not found",IF(F1318="","","ditto"))))</f>
        <v/>
      </c>
      <c r="G1319" s="779" t="str">
        <f>IF($A1319="","",IF(NOT($A1319=$A1318),IFERROR(IF(INDEX('40-15 SCALE LABEL INFO'!J$2:J$65,MATCH($A1319,'40-15 SCALE LABEL INFO'!$A$2:$A$65,0))="","",INDEX('40-15 SCALE LABEL INFO'!J$2:J$65,MATCH($A1319,'40-15 SCALE LABEL INFO'!$A$2:$A$65,0))),"not found"),IF(G1318="not found","not found",IF(G1318="","","ditto"))))</f>
        <v/>
      </c>
      <c r="H1319" s="772" t="str">
        <f>IF($A1319="","",IF(NOT($A1319=$A1318),IFERROR(IF(INDEX('40-15 SCALE LABEL INFO'!K$2:K$65,MATCH($A1319,'40-15 SCALE LABEL INFO'!$A$2:$A$65,0))="","",INDEX('40-15 SCALE LABEL INFO'!K$2:K$65,MATCH($A1319,'40-15 SCALE LABEL INFO'!$A$2:$A$65,0))),"not found"),IF(H1318="not found","not found",IF(H1318="","","ditto"))))</f>
        <v/>
      </c>
    </row>
    <row r="1320" spans="1:8" x14ac:dyDescent="0.35">
      <c r="A1320" s="699"/>
      <c r="B1320" s="768"/>
      <c r="C1320" s="768"/>
      <c r="D1320" s="768"/>
      <c r="E1320" s="775"/>
      <c r="F1320" s="778" t="str">
        <f>IF($A1320="","",IF(NOT($A1320=$A1319),IFERROR(IF(INDEX('40-15 SCALE LABEL INFO'!I$2:I$65,MATCH($A1320,'40-15 SCALE LABEL INFO'!$A$2:$A$65,0))="","",INDEX('40-15 SCALE LABEL INFO'!I$2:I$65,MATCH($A1320,'40-15 SCALE LABEL INFO'!$A$2:$A$65,0))),"not found"),IF(F1319="not found","not found",IF(F1319="","","ditto"))))</f>
        <v/>
      </c>
      <c r="G1320" s="779" t="str">
        <f>IF($A1320="","",IF(NOT($A1320=$A1319),IFERROR(IF(INDEX('40-15 SCALE LABEL INFO'!J$2:J$65,MATCH($A1320,'40-15 SCALE LABEL INFO'!$A$2:$A$65,0))="","",INDEX('40-15 SCALE LABEL INFO'!J$2:J$65,MATCH($A1320,'40-15 SCALE LABEL INFO'!$A$2:$A$65,0))),"not found"),IF(G1319="not found","not found",IF(G1319="","","ditto"))))</f>
        <v/>
      </c>
      <c r="H1320" s="772" t="str">
        <f>IF($A1320="","",IF(NOT($A1320=$A1319),IFERROR(IF(INDEX('40-15 SCALE LABEL INFO'!K$2:K$65,MATCH($A1320,'40-15 SCALE LABEL INFO'!$A$2:$A$65,0))="","",INDEX('40-15 SCALE LABEL INFO'!K$2:K$65,MATCH($A1320,'40-15 SCALE LABEL INFO'!$A$2:$A$65,0))),"not found"),IF(H1319="not found","not found",IF(H1319="","","ditto"))))</f>
        <v/>
      </c>
    </row>
    <row r="1321" spans="1:8" x14ac:dyDescent="0.35">
      <c r="A1321" s="699"/>
      <c r="B1321" s="768"/>
      <c r="C1321" s="768"/>
      <c r="D1321" s="768"/>
      <c r="E1321" s="775"/>
      <c r="F1321" s="778" t="str">
        <f>IF($A1321="","",IF(NOT($A1321=$A1320),IFERROR(IF(INDEX('40-15 SCALE LABEL INFO'!I$2:I$65,MATCH($A1321,'40-15 SCALE LABEL INFO'!$A$2:$A$65,0))="","",INDEX('40-15 SCALE LABEL INFO'!I$2:I$65,MATCH($A1321,'40-15 SCALE LABEL INFO'!$A$2:$A$65,0))),"not found"),IF(F1320="not found","not found",IF(F1320="","","ditto"))))</f>
        <v/>
      </c>
      <c r="G1321" s="779" t="str">
        <f>IF($A1321="","",IF(NOT($A1321=$A1320),IFERROR(IF(INDEX('40-15 SCALE LABEL INFO'!J$2:J$65,MATCH($A1321,'40-15 SCALE LABEL INFO'!$A$2:$A$65,0))="","",INDEX('40-15 SCALE LABEL INFO'!J$2:J$65,MATCH($A1321,'40-15 SCALE LABEL INFO'!$A$2:$A$65,0))),"not found"),IF(G1320="not found","not found",IF(G1320="","","ditto"))))</f>
        <v/>
      </c>
      <c r="H1321" s="772" t="str">
        <f>IF($A1321="","",IF(NOT($A1321=$A1320),IFERROR(IF(INDEX('40-15 SCALE LABEL INFO'!K$2:K$65,MATCH($A1321,'40-15 SCALE LABEL INFO'!$A$2:$A$65,0))="","",INDEX('40-15 SCALE LABEL INFO'!K$2:K$65,MATCH($A1321,'40-15 SCALE LABEL INFO'!$A$2:$A$65,0))),"not found"),IF(H1320="not found","not found",IF(H1320="","","ditto"))))</f>
        <v/>
      </c>
    </row>
    <row r="1322" spans="1:8" x14ac:dyDescent="0.35">
      <c r="A1322" s="699"/>
      <c r="B1322" s="768"/>
      <c r="C1322" s="768"/>
      <c r="D1322" s="768"/>
      <c r="E1322" s="775"/>
      <c r="F1322" s="778" t="str">
        <f>IF($A1322="","",IF(NOT($A1322=$A1321),IFERROR(IF(INDEX('40-15 SCALE LABEL INFO'!I$2:I$65,MATCH($A1322,'40-15 SCALE LABEL INFO'!$A$2:$A$65,0))="","",INDEX('40-15 SCALE LABEL INFO'!I$2:I$65,MATCH($A1322,'40-15 SCALE LABEL INFO'!$A$2:$A$65,0))),"not found"),IF(F1321="not found","not found",IF(F1321="","","ditto"))))</f>
        <v/>
      </c>
      <c r="G1322" s="779" t="str">
        <f>IF($A1322="","",IF(NOT($A1322=$A1321),IFERROR(IF(INDEX('40-15 SCALE LABEL INFO'!J$2:J$65,MATCH($A1322,'40-15 SCALE LABEL INFO'!$A$2:$A$65,0))="","",INDEX('40-15 SCALE LABEL INFO'!J$2:J$65,MATCH($A1322,'40-15 SCALE LABEL INFO'!$A$2:$A$65,0))),"not found"),IF(G1321="not found","not found",IF(G1321="","","ditto"))))</f>
        <v/>
      </c>
      <c r="H1322" s="772" t="str">
        <f>IF($A1322="","",IF(NOT($A1322=$A1321),IFERROR(IF(INDEX('40-15 SCALE LABEL INFO'!K$2:K$65,MATCH($A1322,'40-15 SCALE LABEL INFO'!$A$2:$A$65,0))="","",INDEX('40-15 SCALE LABEL INFO'!K$2:K$65,MATCH($A1322,'40-15 SCALE LABEL INFO'!$A$2:$A$65,0))),"not found"),IF(H1321="not found","not found",IF(H1321="","","ditto"))))</f>
        <v/>
      </c>
    </row>
    <row r="1323" spans="1:8" x14ac:dyDescent="0.35">
      <c r="A1323" s="699"/>
      <c r="B1323" s="768"/>
      <c r="C1323" s="768"/>
      <c r="D1323" s="768"/>
      <c r="E1323" s="775"/>
      <c r="F1323" s="778" t="str">
        <f>IF($A1323="","",IF(NOT($A1323=$A1322),IFERROR(IF(INDEX('40-15 SCALE LABEL INFO'!I$2:I$65,MATCH($A1323,'40-15 SCALE LABEL INFO'!$A$2:$A$65,0))="","",INDEX('40-15 SCALE LABEL INFO'!I$2:I$65,MATCH($A1323,'40-15 SCALE LABEL INFO'!$A$2:$A$65,0))),"not found"),IF(F1322="not found","not found",IF(F1322="","","ditto"))))</f>
        <v/>
      </c>
      <c r="G1323" s="779" t="str">
        <f>IF($A1323="","",IF(NOT($A1323=$A1322),IFERROR(IF(INDEX('40-15 SCALE LABEL INFO'!J$2:J$65,MATCH($A1323,'40-15 SCALE LABEL INFO'!$A$2:$A$65,0))="","",INDEX('40-15 SCALE LABEL INFO'!J$2:J$65,MATCH($A1323,'40-15 SCALE LABEL INFO'!$A$2:$A$65,0))),"not found"),IF(G1322="not found","not found",IF(G1322="","","ditto"))))</f>
        <v/>
      </c>
      <c r="H1323" s="772" t="str">
        <f>IF($A1323="","",IF(NOT($A1323=$A1322),IFERROR(IF(INDEX('40-15 SCALE LABEL INFO'!K$2:K$65,MATCH($A1323,'40-15 SCALE LABEL INFO'!$A$2:$A$65,0))="","",INDEX('40-15 SCALE LABEL INFO'!K$2:K$65,MATCH($A1323,'40-15 SCALE LABEL INFO'!$A$2:$A$65,0))),"not found"),IF(H1322="not found","not found",IF(H1322="","","ditto"))))</f>
        <v/>
      </c>
    </row>
    <row r="1324" spans="1:8" x14ac:dyDescent="0.35">
      <c r="A1324" s="699"/>
      <c r="B1324" s="768"/>
      <c r="C1324" s="768"/>
      <c r="D1324" s="768"/>
      <c r="E1324" s="775"/>
      <c r="F1324" s="778" t="str">
        <f>IF($A1324="","",IF(NOT($A1324=$A1323),IFERROR(IF(INDEX('40-15 SCALE LABEL INFO'!I$2:I$65,MATCH($A1324,'40-15 SCALE LABEL INFO'!$A$2:$A$65,0))="","",INDEX('40-15 SCALE LABEL INFO'!I$2:I$65,MATCH($A1324,'40-15 SCALE LABEL INFO'!$A$2:$A$65,0))),"not found"),IF(F1323="not found","not found",IF(F1323="","","ditto"))))</f>
        <v/>
      </c>
      <c r="G1324" s="779" t="str">
        <f>IF($A1324="","",IF(NOT($A1324=$A1323),IFERROR(IF(INDEX('40-15 SCALE LABEL INFO'!J$2:J$65,MATCH($A1324,'40-15 SCALE LABEL INFO'!$A$2:$A$65,0))="","",INDEX('40-15 SCALE LABEL INFO'!J$2:J$65,MATCH($A1324,'40-15 SCALE LABEL INFO'!$A$2:$A$65,0))),"not found"),IF(G1323="not found","not found",IF(G1323="","","ditto"))))</f>
        <v/>
      </c>
      <c r="H1324" s="772" t="str">
        <f>IF($A1324="","",IF(NOT($A1324=$A1323),IFERROR(IF(INDEX('40-15 SCALE LABEL INFO'!K$2:K$65,MATCH($A1324,'40-15 SCALE LABEL INFO'!$A$2:$A$65,0))="","",INDEX('40-15 SCALE LABEL INFO'!K$2:K$65,MATCH($A1324,'40-15 SCALE LABEL INFO'!$A$2:$A$65,0))),"not found"),IF(H1323="not found","not found",IF(H1323="","","ditto"))))</f>
        <v/>
      </c>
    </row>
    <row r="1325" spans="1:8" x14ac:dyDescent="0.35">
      <c r="A1325" s="699"/>
      <c r="B1325" s="768"/>
      <c r="C1325" s="768"/>
      <c r="D1325" s="768"/>
      <c r="E1325" s="775"/>
      <c r="F1325" s="778" t="str">
        <f>IF($A1325="","",IF(NOT($A1325=$A1324),IFERROR(IF(INDEX('40-15 SCALE LABEL INFO'!I$2:I$65,MATCH($A1325,'40-15 SCALE LABEL INFO'!$A$2:$A$65,0))="","",INDEX('40-15 SCALE LABEL INFO'!I$2:I$65,MATCH($A1325,'40-15 SCALE LABEL INFO'!$A$2:$A$65,0))),"not found"),IF(F1324="not found","not found",IF(F1324="","","ditto"))))</f>
        <v/>
      </c>
      <c r="G1325" s="779" t="str">
        <f>IF($A1325="","",IF(NOT($A1325=$A1324),IFERROR(IF(INDEX('40-15 SCALE LABEL INFO'!J$2:J$65,MATCH($A1325,'40-15 SCALE LABEL INFO'!$A$2:$A$65,0))="","",INDEX('40-15 SCALE LABEL INFO'!J$2:J$65,MATCH($A1325,'40-15 SCALE LABEL INFO'!$A$2:$A$65,0))),"not found"),IF(G1324="not found","not found",IF(G1324="","","ditto"))))</f>
        <v/>
      </c>
      <c r="H1325" s="772" t="str">
        <f>IF($A1325="","",IF(NOT($A1325=$A1324),IFERROR(IF(INDEX('40-15 SCALE LABEL INFO'!K$2:K$65,MATCH($A1325,'40-15 SCALE LABEL INFO'!$A$2:$A$65,0))="","",INDEX('40-15 SCALE LABEL INFO'!K$2:K$65,MATCH($A1325,'40-15 SCALE LABEL INFO'!$A$2:$A$65,0))),"not found"),IF(H1324="not found","not found",IF(H1324="","","ditto"))))</f>
        <v/>
      </c>
    </row>
    <row r="1326" spans="1:8" x14ac:dyDescent="0.35">
      <c r="A1326" s="699"/>
      <c r="B1326" s="768"/>
      <c r="C1326" s="768"/>
      <c r="D1326" s="768"/>
      <c r="E1326" s="775"/>
      <c r="F1326" s="778" t="str">
        <f>IF($A1326="","",IF(NOT($A1326=$A1325),IFERROR(IF(INDEX('40-15 SCALE LABEL INFO'!I$2:I$65,MATCH($A1326,'40-15 SCALE LABEL INFO'!$A$2:$A$65,0))="","",INDEX('40-15 SCALE LABEL INFO'!I$2:I$65,MATCH($A1326,'40-15 SCALE LABEL INFO'!$A$2:$A$65,0))),"not found"),IF(F1325="not found","not found",IF(F1325="","","ditto"))))</f>
        <v/>
      </c>
      <c r="G1326" s="779" t="str">
        <f>IF($A1326="","",IF(NOT($A1326=$A1325),IFERROR(IF(INDEX('40-15 SCALE LABEL INFO'!J$2:J$65,MATCH($A1326,'40-15 SCALE LABEL INFO'!$A$2:$A$65,0))="","",INDEX('40-15 SCALE LABEL INFO'!J$2:J$65,MATCH($A1326,'40-15 SCALE LABEL INFO'!$A$2:$A$65,0))),"not found"),IF(G1325="not found","not found",IF(G1325="","","ditto"))))</f>
        <v/>
      </c>
      <c r="H1326" s="772" t="str">
        <f>IF($A1326="","",IF(NOT($A1326=$A1325),IFERROR(IF(INDEX('40-15 SCALE LABEL INFO'!K$2:K$65,MATCH($A1326,'40-15 SCALE LABEL INFO'!$A$2:$A$65,0))="","",INDEX('40-15 SCALE LABEL INFO'!K$2:K$65,MATCH($A1326,'40-15 SCALE LABEL INFO'!$A$2:$A$65,0))),"not found"),IF(H1325="not found","not found",IF(H1325="","","ditto"))))</f>
        <v/>
      </c>
    </row>
    <row r="1327" spans="1:8" x14ac:dyDescent="0.35">
      <c r="A1327" s="699"/>
      <c r="B1327" s="768"/>
      <c r="C1327" s="768"/>
      <c r="D1327" s="768"/>
      <c r="E1327" s="775"/>
      <c r="F1327" s="778" t="str">
        <f>IF($A1327="","",IF(NOT($A1327=$A1326),IFERROR(IF(INDEX('40-15 SCALE LABEL INFO'!I$2:I$65,MATCH($A1327,'40-15 SCALE LABEL INFO'!$A$2:$A$65,0))="","",INDEX('40-15 SCALE LABEL INFO'!I$2:I$65,MATCH($A1327,'40-15 SCALE LABEL INFO'!$A$2:$A$65,0))),"not found"),IF(F1326="not found","not found",IF(F1326="","","ditto"))))</f>
        <v/>
      </c>
      <c r="G1327" s="779" t="str">
        <f>IF($A1327="","",IF(NOT($A1327=$A1326),IFERROR(IF(INDEX('40-15 SCALE LABEL INFO'!J$2:J$65,MATCH($A1327,'40-15 SCALE LABEL INFO'!$A$2:$A$65,0))="","",INDEX('40-15 SCALE LABEL INFO'!J$2:J$65,MATCH($A1327,'40-15 SCALE LABEL INFO'!$A$2:$A$65,0))),"not found"),IF(G1326="not found","not found",IF(G1326="","","ditto"))))</f>
        <v/>
      </c>
      <c r="H1327" s="772" t="str">
        <f>IF($A1327="","",IF(NOT($A1327=$A1326),IFERROR(IF(INDEX('40-15 SCALE LABEL INFO'!K$2:K$65,MATCH($A1327,'40-15 SCALE LABEL INFO'!$A$2:$A$65,0))="","",INDEX('40-15 SCALE LABEL INFO'!K$2:K$65,MATCH($A1327,'40-15 SCALE LABEL INFO'!$A$2:$A$65,0))),"not found"),IF(H1326="not found","not found",IF(H1326="","","ditto"))))</f>
        <v/>
      </c>
    </row>
    <row r="1328" spans="1:8" x14ac:dyDescent="0.35">
      <c r="A1328" s="699"/>
      <c r="B1328" s="768"/>
      <c r="C1328" s="768"/>
      <c r="D1328" s="768"/>
      <c r="E1328" s="775"/>
      <c r="F1328" s="778" t="str">
        <f>IF($A1328="","",IF(NOT($A1328=$A1327),IFERROR(IF(INDEX('40-15 SCALE LABEL INFO'!I$2:I$65,MATCH($A1328,'40-15 SCALE LABEL INFO'!$A$2:$A$65,0))="","",INDEX('40-15 SCALE LABEL INFO'!I$2:I$65,MATCH($A1328,'40-15 SCALE LABEL INFO'!$A$2:$A$65,0))),"not found"),IF(F1327="not found","not found",IF(F1327="","","ditto"))))</f>
        <v/>
      </c>
      <c r="G1328" s="779" t="str">
        <f>IF($A1328="","",IF(NOT($A1328=$A1327),IFERROR(IF(INDEX('40-15 SCALE LABEL INFO'!J$2:J$65,MATCH($A1328,'40-15 SCALE LABEL INFO'!$A$2:$A$65,0))="","",INDEX('40-15 SCALE LABEL INFO'!J$2:J$65,MATCH($A1328,'40-15 SCALE LABEL INFO'!$A$2:$A$65,0))),"not found"),IF(G1327="not found","not found",IF(G1327="","","ditto"))))</f>
        <v/>
      </c>
      <c r="H1328" s="772" t="str">
        <f>IF($A1328="","",IF(NOT($A1328=$A1327),IFERROR(IF(INDEX('40-15 SCALE LABEL INFO'!K$2:K$65,MATCH($A1328,'40-15 SCALE LABEL INFO'!$A$2:$A$65,0))="","",INDEX('40-15 SCALE LABEL INFO'!K$2:K$65,MATCH($A1328,'40-15 SCALE LABEL INFO'!$A$2:$A$65,0))),"not found"),IF(H1327="not found","not found",IF(H1327="","","ditto"))))</f>
        <v/>
      </c>
    </row>
    <row r="1329" spans="1:8" x14ac:dyDescent="0.35">
      <c r="A1329" s="699"/>
      <c r="B1329" s="768"/>
      <c r="C1329" s="768"/>
      <c r="D1329" s="768"/>
      <c r="E1329" s="775"/>
      <c r="F1329" s="778" t="str">
        <f>IF($A1329="","",IF(NOT($A1329=$A1328),IFERROR(IF(INDEX('40-15 SCALE LABEL INFO'!I$2:I$65,MATCH($A1329,'40-15 SCALE LABEL INFO'!$A$2:$A$65,0))="","",INDEX('40-15 SCALE LABEL INFO'!I$2:I$65,MATCH($A1329,'40-15 SCALE LABEL INFO'!$A$2:$A$65,0))),"not found"),IF(F1328="not found","not found",IF(F1328="","","ditto"))))</f>
        <v/>
      </c>
      <c r="G1329" s="779" t="str">
        <f>IF($A1329="","",IF(NOT($A1329=$A1328),IFERROR(IF(INDEX('40-15 SCALE LABEL INFO'!J$2:J$65,MATCH($A1329,'40-15 SCALE LABEL INFO'!$A$2:$A$65,0))="","",INDEX('40-15 SCALE LABEL INFO'!J$2:J$65,MATCH($A1329,'40-15 SCALE LABEL INFO'!$A$2:$A$65,0))),"not found"),IF(G1328="not found","not found",IF(G1328="","","ditto"))))</f>
        <v/>
      </c>
      <c r="H1329" s="772" t="str">
        <f>IF($A1329="","",IF(NOT($A1329=$A1328),IFERROR(IF(INDEX('40-15 SCALE LABEL INFO'!K$2:K$65,MATCH($A1329,'40-15 SCALE LABEL INFO'!$A$2:$A$65,0))="","",INDEX('40-15 SCALE LABEL INFO'!K$2:K$65,MATCH($A1329,'40-15 SCALE LABEL INFO'!$A$2:$A$65,0))),"not found"),IF(H1328="not found","not found",IF(H1328="","","ditto"))))</f>
        <v/>
      </c>
    </row>
    <row r="1330" spans="1:8" x14ac:dyDescent="0.35">
      <c r="A1330" s="699"/>
      <c r="B1330" s="768"/>
      <c r="C1330" s="768"/>
      <c r="D1330" s="768"/>
      <c r="E1330" s="775"/>
      <c r="F1330" s="778" t="str">
        <f>IF($A1330="","",IF(NOT($A1330=$A1329),IFERROR(IF(INDEX('40-15 SCALE LABEL INFO'!I$2:I$65,MATCH($A1330,'40-15 SCALE LABEL INFO'!$A$2:$A$65,0))="","",INDEX('40-15 SCALE LABEL INFO'!I$2:I$65,MATCH($A1330,'40-15 SCALE LABEL INFO'!$A$2:$A$65,0))),"not found"),IF(F1329="not found","not found",IF(F1329="","","ditto"))))</f>
        <v/>
      </c>
      <c r="G1330" s="779" t="str">
        <f>IF($A1330="","",IF(NOT($A1330=$A1329),IFERROR(IF(INDEX('40-15 SCALE LABEL INFO'!J$2:J$65,MATCH($A1330,'40-15 SCALE LABEL INFO'!$A$2:$A$65,0))="","",INDEX('40-15 SCALE LABEL INFO'!J$2:J$65,MATCH($A1330,'40-15 SCALE LABEL INFO'!$A$2:$A$65,0))),"not found"),IF(G1329="not found","not found",IF(G1329="","","ditto"))))</f>
        <v/>
      </c>
      <c r="H1330" s="772" t="str">
        <f>IF($A1330="","",IF(NOT($A1330=$A1329),IFERROR(IF(INDEX('40-15 SCALE LABEL INFO'!K$2:K$65,MATCH($A1330,'40-15 SCALE LABEL INFO'!$A$2:$A$65,0))="","",INDEX('40-15 SCALE LABEL INFO'!K$2:K$65,MATCH($A1330,'40-15 SCALE LABEL INFO'!$A$2:$A$65,0))),"not found"),IF(H1329="not found","not found",IF(H1329="","","ditto"))))</f>
        <v/>
      </c>
    </row>
    <row r="1331" spans="1:8" x14ac:dyDescent="0.35">
      <c r="A1331" s="699"/>
      <c r="B1331" s="768"/>
      <c r="C1331" s="768"/>
      <c r="D1331" s="768"/>
      <c r="E1331" s="775"/>
      <c r="F1331" s="778" t="str">
        <f>IF($A1331="","",IF(NOT($A1331=$A1330),IFERROR(IF(INDEX('40-15 SCALE LABEL INFO'!I$2:I$65,MATCH($A1331,'40-15 SCALE LABEL INFO'!$A$2:$A$65,0))="","",INDEX('40-15 SCALE LABEL INFO'!I$2:I$65,MATCH($A1331,'40-15 SCALE LABEL INFO'!$A$2:$A$65,0))),"not found"),IF(F1330="not found","not found",IF(F1330="","","ditto"))))</f>
        <v/>
      </c>
      <c r="G1331" s="779" t="str">
        <f>IF($A1331="","",IF(NOT($A1331=$A1330),IFERROR(IF(INDEX('40-15 SCALE LABEL INFO'!J$2:J$65,MATCH($A1331,'40-15 SCALE LABEL INFO'!$A$2:$A$65,0))="","",INDEX('40-15 SCALE LABEL INFO'!J$2:J$65,MATCH($A1331,'40-15 SCALE LABEL INFO'!$A$2:$A$65,0))),"not found"),IF(G1330="not found","not found",IF(G1330="","","ditto"))))</f>
        <v/>
      </c>
      <c r="H1331" s="772" t="str">
        <f>IF($A1331="","",IF(NOT($A1331=$A1330),IFERROR(IF(INDEX('40-15 SCALE LABEL INFO'!K$2:K$65,MATCH($A1331,'40-15 SCALE LABEL INFO'!$A$2:$A$65,0))="","",INDEX('40-15 SCALE LABEL INFO'!K$2:K$65,MATCH($A1331,'40-15 SCALE LABEL INFO'!$A$2:$A$65,0))),"not found"),IF(H1330="not found","not found",IF(H1330="","","ditto"))))</f>
        <v/>
      </c>
    </row>
    <row r="1332" spans="1:8" x14ac:dyDescent="0.35">
      <c r="A1332" s="699"/>
      <c r="B1332" s="768"/>
      <c r="C1332" s="768"/>
      <c r="D1332" s="768"/>
      <c r="E1332" s="775"/>
      <c r="F1332" s="778" t="str">
        <f>IF($A1332="","",IF(NOT($A1332=$A1331),IFERROR(IF(INDEX('40-15 SCALE LABEL INFO'!I$2:I$65,MATCH($A1332,'40-15 SCALE LABEL INFO'!$A$2:$A$65,0))="","",INDEX('40-15 SCALE LABEL INFO'!I$2:I$65,MATCH($A1332,'40-15 SCALE LABEL INFO'!$A$2:$A$65,0))),"not found"),IF(F1331="not found","not found",IF(F1331="","","ditto"))))</f>
        <v/>
      </c>
      <c r="G1332" s="779" t="str">
        <f>IF($A1332="","",IF(NOT($A1332=$A1331),IFERROR(IF(INDEX('40-15 SCALE LABEL INFO'!J$2:J$65,MATCH($A1332,'40-15 SCALE LABEL INFO'!$A$2:$A$65,0))="","",INDEX('40-15 SCALE LABEL INFO'!J$2:J$65,MATCH($A1332,'40-15 SCALE LABEL INFO'!$A$2:$A$65,0))),"not found"),IF(G1331="not found","not found",IF(G1331="","","ditto"))))</f>
        <v/>
      </c>
      <c r="H1332" s="772" t="str">
        <f>IF($A1332="","",IF(NOT($A1332=$A1331),IFERROR(IF(INDEX('40-15 SCALE LABEL INFO'!K$2:K$65,MATCH($A1332,'40-15 SCALE LABEL INFO'!$A$2:$A$65,0))="","",INDEX('40-15 SCALE LABEL INFO'!K$2:K$65,MATCH($A1332,'40-15 SCALE LABEL INFO'!$A$2:$A$65,0))),"not found"),IF(H1331="not found","not found",IF(H1331="","","ditto"))))</f>
        <v/>
      </c>
    </row>
    <row r="1333" spans="1:8" x14ac:dyDescent="0.35">
      <c r="A1333" s="699"/>
      <c r="B1333" s="768"/>
      <c r="C1333" s="768"/>
      <c r="D1333" s="768"/>
      <c r="E1333" s="775"/>
      <c r="F1333" s="778" t="str">
        <f>IF($A1333="","",IF(NOT($A1333=$A1332),IFERROR(IF(INDEX('40-15 SCALE LABEL INFO'!I$2:I$65,MATCH($A1333,'40-15 SCALE LABEL INFO'!$A$2:$A$65,0))="","",INDEX('40-15 SCALE LABEL INFO'!I$2:I$65,MATCH($A1333,'40-15 SCALE LABEL INFO'!$A$2:$A$65,0))),"not found"),IF(F1332="not found","not found",IF(F1332="","","ditto"))))</f>
        <v/>
      </c>
      <c r="G1333" s="779" t="str">
        <f>IF($A1333="","",IF(NOT($A1333=$A1332),IFERROR(IF(INDEX('40-15 SCALE LABEL INFO'!J$2:J$65,MATCH($A1333,'40-15 SCALE LABEL INFO'!$A$2:$A$65,0))="","",INDEX('40-15 SCALE LABEL INFO'!J$2:J$65,MATCH($A1333,'40-15 SCALE LABEL INFO'!$A$2:$A$65,0))),"not found"),IF(G1332="not found","not found",IF(G1332="","","ditto"))))</f>
        <v/>
      </c>
      <c r="H1333" s="772" t="str">
        <f>IF($A1333="","",IF(NOT($A1333=$A1332),IFERROR(IF(INDEX('40-15 SCALE LABEL INFO'!K$2:K$65,MATCH($A1333,'40-15 SCALE LABEL INFO'!$A$2:$A$65,0))="","",INDEX('40-15 SCALE LABEL INFO'!K$2:K$65,MATCH($A1333,'40-15 SCALE LABEL INFO'!$A$2:$A$65,0))),"not found"),IF(H1332="not found","not found",IF(H1332="","","ditto"))))</f>
        <v/>
      </c>
    </row>
    <row r="1334" spans="1:8" x14ac:dyDescent="0.35">
      <c r="A1334" s="699"/>
      <c r="B1334" s="768"/>
      <c r="C1334" s="768"/>
      <c r="D1334" s="768"/>
      <c r="E1334" s="775"/>
      <c r="F1334" s="778" t="str">
        <f>IF($A1334="","",IF(NOT($A1334=$A1333),IFERROR(IF(INDEX('40-15 SCALE LABEL INFO'!I$2:I$65,MATCH($A1334,'40-15 SCALE LABEL INFO'!$A$2:$A$65,0))="","",INDEX('40-15 SCALE LABEL INFO'!I$2:I$65,MATCH($A1334,'40-15 SCALE LABEL INFO'!$A$2:$A$65,0))),"not found"),IF(F1333="not found","not found",IF(F1333="","","ditto"))))</f>
        <v/>
      </c>
      <c r="G1334" s="779" t="str">
        <f>IF($A1334="","",IF(NOT($A1334=$A1333),IFERROR(IF(INDEX('40-15 SCALE LABEL INFO'!J$2:J$65,MATCH($A1334,'40-15 SCALE LABEL INFO'!$A$2:$A$65,0))="","",INDEX('40-15 SCALE LABEL INFO'!J$2:J$65,MATCH($A1334,'40-15 SCALE LABEL INFO'!$A$2:$A$65,0))),"not found"),IF(G1333="not found","not found",IF(G1333="","","ditto"))))</f>
        <v/>
      </c>
      <c r="H1334" s="772" t="str">
        <f>IF($A1334="","",IF(NOT($A1334=$A1333),IFERROR(IF(INDEX('40-15 SCALE LABEL INFO'!K$2:K$65,MATCH($A1334,'40-15 SCALE LABEL INFO'!$A$2:$A$65,0))="","",INDEX('40-15 SCALE LABEL INFO'!K$2:K$65,MATCH($A1334,'40-15 SCALE LABEL INFO'!$A$2:$A$65,0))),"not found"),IF(H1333="not found","not found",IF(H1333="","","ditto"))))</f>
        <v/>
      </c>
    </row>
    <row r="1335" spans="1:8" x14ac:dyDescent="0.35">
      <c r="A1335" s="699"/>
      <c r="B1335" s="768"/>
      <c r="C1335" s="768"/>
      <c r="D1335" s="768"/>
      <c r="E1335" s="775"/>
      <c r="F1335" s="778" t="str">
        <f>IF($A1335="","",IF(NOT($A1335=$A1334),IFERROR(IF(INDEX('40-15 SCALE LABEL INFO'!I$2:I$65,MATCH($A1335,'40-15 SCALE LABEL INFO'!$A$2:$A$65,0))="","",INDEX('40-15 SCALE LABEL INFO'!I$2:I$65,MATCH($A1335,'40-15 SCALE LABEL INFO'!$A$2:$A$65,0))),"not found"),IF(F1334="not found","not found",IF(F1334="","","ditto"))))</f>
        <v/>
      </c>
      <c r="G1335" s="779" t="str">
        <f>IF($A1335="","",IF(NOT($A1335=$A1334),IFERROR(IF(INDEX('40-15 SCALE LABEL INFO'!J$2:J$65,MATCH($A1335,'40-15 SCALE LABEL INFO'!$A$2:$A$65,0))="","",INDEX('40-15 SCALE LABEL INFO'!J$2:J$65,MATCH($A1335,'40-15 SCALE LABEL INFO'!$A$2:$A$65,0))),"not found"),IF(G1334="not found","not found",IF(G1334="","","ditto"))))</f>
        <v/>
      </c>
      <c r="H1335" s="772" t="str">
        <f>IF($A1335="","",IF(NOT($A1335=$A1334),IFERROR(IF(INDEX('40-15 SCALE LABEL INFO'!K$2:K$65,MATCH($A1335,'40-15 SCALE LABEL INFO'!$A$2:$A$65,0))="","",INDEX('40-15 SCALE LABEL INFO'!K$2:K$65,MATCH($A1335,'40-15 SCALE LABEL INFO'!$A$2:$A$65,0))),"not found"),IF(H1334="not found","not found",IF(H1334="","","ditto"))))</f>
        <v/>
      </c>
    </row>
    <row r="1336" spans="1:8" x14ac:dyDescent="0.35">
      <c r="A1336" s="699"/>
      <c r="B1336" s="768"/>
      <c r="C1336" s="768"/>
      <c r="D1336" s="768"/>
      <c r="E1336" s="775"/>
      <c r="F1336" s="778" t="str">
        <f>IF($A1336="","",IF(NOT($A1336=$A1335),IFERROR(IF(INDEX('40-15 SCALE LABEL INFO'!I$2:I$65,MATCH($A1336,'40-15 SCALE LABEL INFO'!$A$2:$A$65,0))="","",INDEX('40-15 SCALE LABEL INFO'!I$2:I$65,MATCH($A1336,'40-15 SCALE LABEL INFO'!$A$2:$A$65,0))),"not found"),IF(F1335="not found","not found",IF(F1335="","","ditto"))))</f>
        <v/>
      </c>
      <c r="G1336" s="779" t="str">
        <f>IF($A1336="","",IF(NOT($A1336=$A1335),IFERROR(IF(INDEX('40-15 SCALE LABEL INFO'!J$2:J$65,MATCH($A1336,'40-15 SCALE LABEL INFO'!$A$2:$A$65,0))="","",INDEX('40-15 SCALE LABEL INFO'!J$2:J$65,MATCH($A1336,'40-15 SCALE LABEL INFO'!$A$2:$A$65,0))),"not found"),IF(G1335="not found","not found",IF(G1335="","","ditto"))))</f>
        <v/>
      </c>
      <c r="H1336" s="772" t="str">
        <f>IF($A1336="","",IF(NOT($A1336=$A1335),IFERROR(IF(INDEX('40-15 SCALE LABEL INFO'!K$2:K$65,MATCH($A1336,'40-15 SCALE LABEL INFO'!$A$2:$A$65,0))="","",INDEX('40-15 SCALE LABEL INFO'!K$2:K$65,MATCH($A1336,'40-15 SCALE LABEL INFO'!$A$2:$A$65,0))),"not found"),IF(H1335="not found","not found",IF(H1335="","","ditto"))))</f>
        <v/>
      </c>
    </row>
    <row r="1337" spans="1:8" x14ac:dyDescent="0.35">
      <c r="A1337" s="699"/>
      <c r="B1337" s="768"/>
      <c r="C1337" s="768"/>
      <c r="D1337" s="768"/>
      <c r="E1337" s="775"/>
      <c r="F1337" s="778" t="str">
        <f>IF($A1337="","",IF(NOT($A1337=$A1336),IFERROR(IF(INDEX('40-15 SCALE LABEL INFO'!I$2:I$65,MATCH($A1337,'40-15 SCALE LABEL INFO'!$A$2:$A$65,0))="","",INDEX('40-15 SCALE LABEL INFO'!I$2:I$65,MATCH($A1337,'40-15 SCALE LABEL INFO'!$A$2:$A$65,0))),"not found"),IF(F1336="not found","not found",IF(F1336="","","ditto"))))</f>
        <v/>
      </c>
      <c r="G1337" s="779" t="str">
        <f>IF($A1337="","",IF(NOT($A1337=$A1336),IFERROR(IF(INDEX('40-15 SCALE LABEL INFO'!J$2:J$65,MATCH($A1337,'40-15 SCALE LABEL INFO'!$A$2:$A$65,0))="","",INDEX('40-15 SCALE LABEL INFO'!J$2:J$65,MATCH($A1337,'40-15 SCALE LABEL INFO'!$A$2:$A$65,0))),"not found"),IF(G1336="not found","not found",IF(G1336="","","ditto"))))</f>
        <v/>
      </c>
      <c r="H1337" s="772" t="str">
        <f>IF($A1337="","",IF(NOT($A1337=$A1336),IFERROR(IF(INDEX('40-15 SCALE LABEL INFO'!K$2:K$65,MATCH($A1337,'40-15 SCALE LABEL INFO'!$A$2:$A$65,0))="","",INDEX('40-15 SCALE LABEL INFO'!K$2:K$65,MATCH($A1337,'40-15 SCALE LABEL INFO'!$A$2:$A$65,0))),"not found"),IF(H1336="not found","not found",IF(H1336="","","ditto"))))</f>
        <v/>
      </c>
    </row>
    <row r="1338" spans="1:8" x14ac:dyDescent="0.35">
      <c r="A1338" s="699"/>
      <c r="B1338" s="768"/>
      <c r="C1338" s="768"/>
      <c r="D1338" s="768"/>
      <c r="E1338" s="775"/>
      <c r="F1338" s="778" t="str">
        <f>IF($A1338="","",IF(NOT($A1338=$A1337),IFERROR(IF(INDEX('40-15 SCALE LABEL INFO'!I$2:I$65,MATCH($A1338,'40-15 SCALE LABEL INFO'!$A$2:$A$65,0))="","",INDEX('40-15 SCALE LABEL INFO'!I$2:I$65,MATCH($A1338,'40-15 SCALE LABEL INFO'!$A$2:$A$65,0))),"not found"),IF(F1337="not found","not found",IF(F1337="","","ditto"))))</f>
        <v/>
      </c>
      <c r="G1338" s="779" t="str">
        <f>IF($A1338="","",IF(NOT($A1338=$A1337),IFERROR(IF(INDEX('40-15 SCALE LABEL INFO'!J$2:J$65,MATCH($A1338,'40-15 SCALE LABEL INFO'!$A$2:$A$65,0))="","",INDEX('40-15 SCALE LABEL INFO'!J$2:J$65,MATCH($A1338,'40-15 SCALE LABEL INFO'!$A$2:$A$65,0))),"not found"),IF(G1337="not found","not found",IF(G1337="","","ditto"))))</f>
        <v/>
      </c>
      <c r="H1338" s="772" t="str">
        <f>IF($A1338="","",IF(NOT($A1338=$A1337),IFERROR(IF(INDEX('40-15 SCALE LABEL INFO'!K$2:K$65,MATCH($A1338,'40-15 SCALE LABEL INFO'!$A$2:$A$65,0))="","",INDEX('40-15 SCALE LABEL INFO'!K$2:K$65,MATCH($A1338,'40-15 SCALE LABEL INFO'!$A$2:$A$65,0))),"not found"),IF(H1337="not found","not found",IF(H1337="","","ditto"))))</f>
        <v/>
      </c>
    </row>
    <row r="1339" spans="1:8" x14ac:dyDescent="0.35">
      <c r="A1339" s="699"/>
      <c r="B1339" s="768"/>
      <c r="C1339" s="768"/>
      <c r="D1339" s="768"/>
      <c r="E1339" s="775"/>
      <c r="F1339" s="778" t="str">
        <f>IF($A1339="","",IF(NOT($A1339=$A1338),IFERROR(IF(INDEX('40-15 SCALE LABEL INFO'!I$2:I$65,MATCH($A1339,'40-15 SCALE LABEL INFO'!$A$2:$A$65,0))="","",INDEX('40-15 SCALE LABEL INFO'!I$2:I$65,MATCH($A1339,'40-15 SCALE LABEL INFO'!$A$2:$A$65,0))),"not found"),IF(F1338="not found","not found",IF(F1338="","","ditto"))))</f>
        <v/>
      </c>
      <c r="G1339" s="779" t="str">
        <f>IF($A1339="","",IF(NOT($A1339=$A1338),IFERROR(IF(INDEX('40-15 SCALE LABEL INFO'!J$2:J$65,MATCH($A1339,'40-15 SCALE LABEL INFO'!$A$2:$A$65,0))="","",INDEX('40-15 SCALE LABEL INFO'!J$2:J$65,MATCH($A1339,'40-15 SCALE LABEL INFO'!$A$2:$A$65,0))),"not found"),IF(G1338="not found","not found",IF(G1338="","","ditto"))))</f>
        <v/>
      </c>
      <c r="H1339" s="772" t="str">
        <f>IF($A1339="","",IF(NOT($A1339=$A1338),IFERROR(IF(INDEX('40-15 SCALE LABEL INFO'!K$2:K$65,MATCH($A1339,'40-15 SCALE LABEL INFO'!$A$2:$A$65,0))="","",INDEX('40-15 SCALE LABEL INFO'!K$2:K$65,MATCH($A1339,'40-15 SCALE LABEL INFO'!$A$2:$A$65,0))),"not found"),IF(H1338="not found","not found",IF(H1338="","","ditto"))))</f>
        <v/>
      </c>
    </row>
    <row r="1340" spans="1:8" x14ac:dyDescent="0.35">
      <c r="A1340" s="699"/>
      <c r="B1340" s="768"/>
      <c r="C1340" s="768"/>
      <c r="D1340" s="768"/>
      <c r="E1340" s="775"/>
      <c r="F1340" s="778" t="str">
        <f>IF($A1340="","",IF(NOT($A1340=$A1339),IFERROR(IF(INDEX('40-15 SCALE LABEL INFO'!I$2:I$65,MATCH($A1340,'40-15 SCALE LABEL INFO'!$A$2:$A$65,0))="","",INDEX('40-15 SCALE LABEL INFO'!I$2:I$65,MATCH($A1340,'40-15 SCALE LABEL INFO'!$A$2:$A$65,0))),"not found"),IF(F1339="not found","not found",IF(F1339="","","ditto"))))</f>
        <v/>
      </c>
      <c r="G1340" s="779" t="str">
        <f>IF($A1340="","",IF(NOT($A1340=$A1339),IFERROR(IF(INDEX('40-15 SCALE LABEL INFO'!J$2:J$65,MATCH($A1340,'40-15 SCALE LABEL INFO'!$A$2:$A$65,0))="","",INDEX('40-15 SCALE LABEL INFO'!J$2:J$65,MATCH($A1340,'40-15 SCALE LABEL INFO'!$A$2:$A$65,0))),"not found"),IF(G1339="not found","not found",IF(G1339="","","ditto"))))</f>
        <v/>
      </c>
      <c r="H1340" s="772" t="str">
        <f>IF($A1340="","",IF(NOT($A1340=$A1339),IFERROR(IF(INDEX('40-15 SCALE LABEL INFO'!K$2:K$65,MATCH($A1340,'40-15 SCALE LABEL INFO'!$A$2:$A$65,0))="","",INDEX('40-15 SCALE LABEL INFO'!K$2:K$65,MATCH($A1340,'40-15 SCALE LABEL INFO'!$A$2:$A$65,0))),"not found"),IF(H1339="not found","not found",IF(H1339="","","ditto"))))</f>
        <v/>
      </c>
    </row>
    <row r="1341" spans="1:8" x14ac:dyDescent="0.35">
      <c r="A1341" s="699"/>
      <c r="B1341" s="768"/>
      <c r="C1341" s="768"/>
      <c r="D1341" s="768"/>
      <c r="E1341" s="775"/>
      <c r="F1341" s="778" t="str">
        <f>IF($A1341="","",IF(NOT($A1341=$A1340),IFERROR(IF(INDEX('40-15 SCALE LABEL INFO'!I$2:I$65,MATCH($A1341,'40-15 SCALE LABEL INFO'!$A$2:$A$65,0))="","",INDEX('40-15 SCALE LABEL INFO'!I$2:I$65,MATCH($A1341,'40-15 SCALE LABEL INFO'!$A$2:$A$65,0))),"not found"),IF(F1340="not found","not found",IF(F1340="","","ditto"))))</f>
        <v/>
      </c>
      <c r="G1341" s="779" t="str">
        <f>IF($A1341="","",IF(NOT($A1341=$A1340),IFERROR(IF(INDEX('40-15 SCALE LABEL INFO'!J$2:J$65,MATCH($A1341,'40-15 SCALE LABEL INFO'!$A$2:$A$65,0))="","",INDEX('40-15 SCALE LABEL INFO'!J$2:J$65,MATCH($A1341,'40-15 SCALE LABEL INFO'!$A$2:$A$65,0))),"not found"),IF(G1340="not found","not found",IF(G1340="","","ditto"))))</f>
        <v/>
      </c>
      <c r="H1341" s="772" t="str">
        <f>IF($A1341="","",IF(NOT($A1341=$A1340),IFERROR(IF(INDEX('40-15 SCALE LABEL INFO'!K$2:K$65,MATCH($A1341,'40-15 SCALE LABEL INFO'!$A$2:$A$65,0))="","",INDEX('40-15 SCALE LABEL INFO'!K$2:K$65,MATCH($A1341,'40-15 SCALE LABEL INFO'!$A$2:$A$65,0))),"not found"),IF(H1340="not found","not found",IF(H1340="","","ditto"))))</f>
        <v/>
      </c>
    </row>
    <row r="1342" spans="1:8" x14ac:dyDescent="0.35">
      <c r="A1342" s="699"/>
      <c r="B1342" s="768"/>
      <c r="C1342" s="768"/>
      <c r="D1342" s="768"/>
      <c r="E1342" s="775"/>
      <c r="F1342" s="778" t="str">
        <f>IF($A1342="","",IF(NOT($A1342=$A1341),IFERROR(IF(INDEX('40-15 SCALE LABEL INFO'!I$2:I$65,MATCH($A1342,'40-15 SCALE LABEL INFO'!$A$2:$A$65,0))="","",INDEX('40-15 SCALE LABEL INFO'!I$2:I$65,MATCH($A1342,'40-15 SCALE LABEL INFO'!$A$2:$A$65,0))),"not found"),IF(F1341="not found","not found",IF(F1341="","","ditto"))))</f>
        <v/>
      </c>
      <c r="G1342" s="779" t="str">
        <f>IF($A1342="","",IF(NOT($A1342=$A1341),IFERROR(IF(INDEX('40-15 SCALE LABEL INFO'!J$2:J$65,MATCH($A1342,'40-15 SCALE LABEL INFO'!$A$2:$A$65,0))="","",INDEX('40-15 SCALE LABEL INFO'!J$2:J$65,MATCH($A1342,'40-15 SCALE LABEL INFO'!$A$2:$A$65,0))),"not found"),IF(G1341="not found","not found",IF(G1341="","","ditto"))))</f>
        <v/>
      </c>
      <c r="H1342" s="772" t="str">
        <f>IF($A1342="","",IF(NOT($A1342=$A1341),IFERROR(IF(INDEX('40-15 SCALE LABEL INFO'!K$2:K$65,MATCH($A1342,'40-15 SCALE LABEL INFO'!$A$2:$A$65,0))="","",INDEX('40-15 SCALE LABEL INFO'!K$2:K$65,MATCH($A1342,'40-15 SCALE LABEL INFO'!$A$2:$A$65,0))),"not found"),IF(H1341="not found","not found",IF(H1341="","","ditto"))))</f>
        <v/>
      </c>
    </row>
    <row r="1343" spans="1:8" x14ac:dyDescent="0.35">
      <c r="A1343" s="699"/>
      <c r="B1343" s="768"/>
      <c r="C1343" s="768"/>
      <c r="D1343" s="768"/>
      <c r="E1343" s="775"/>
      <c r="F1343" s="778" t="str">
        <f>IF($A1343="","",IF(NOT($A1343=$A1342),IFERROR(IF(INDEX('40-15 SCALE LABEL INFO'!I$2:I$65,MATCH($A1343,'40-15 SCALE LABEL INFO'!$A$2:$A$65,0))="","",INDEX('40-15 SCALE LABEL INFO'!I$2:I$65,MATCH($A1343,'40-15 SCALE LABEL INFO'!$A$2:$A$65,0))),"not found"),IF(F1342="not found","not found",IF(F1342="","","ditto"))))</f>
        <v/>
      </c>
      <c r="G1343" s="779" t="str">
        <f>IF($A1343="","",IF(NOT($A1343=$A1342),IFERROR(IF(INDEX('40-15 SCALE LABEL INFO'!J$2:J$65,MATCH($A1343,'40-15 SCALE LABEL INFO'!$A$2:$A$65,0))="","",INDEX('40-15 SCALE LABEL INFO'!J$2:J$65,MATCH($A1343,'40-15 SCALE LABEL INFO'!$A$2:$A$65,0))),"not found"),IF(G1342="not found","not found",IF(G1342="","","ditto"))))</f>
        <v/>
      </c>
      <c r="H1343" s="772" t="str">
        <f>IF($A1343="","",IF(NOT($A1343=$A1342),IFERROR(IF(INDEX('40-15 SCALE LABEL INFO'!K$2:K$65,MATCH($A1343,'40-15 SCALE LABEL INFO'!$A$2:$A$65,0))="","",INDEX('40-15 SCALE LABEL INFO'!K$2:K$65,MATCH($A1343,'40-15 SCALE LABEL INFO'!$A$2:$A$65,0))),"not found"),IF(H1342="not found","not found",IF(H1342="","","ditto"))))</f>
        <v/>
      </c>
    </row>
    <row r="1344" spans="1:8" x14ac:dyDescent="0.35">
      <c r="A1344" s="699"/>
      <c r="B1344" s="768"/>
      <c r="C1344" s="768"/>
      <c r="D1344" s="768"/>
      <c r="E1344" s="775"/>
      <c r="F1344" s="778" t="str">
        <f>IF($A1344="","",IF(NOT($A1344=$A1343),IFERROR(IF(INDEX('40-15 SCALE LABEL INFO'!I$2:I$65,MATCH($A1344,'40-15 SCALE LABEL INFO'!$A$2:$A$65,0))="","",INDEX('40-15 SCALE LABEL INFO'!I$2:I$65,MATCH($A1344,'40-15 SCALE LABEL INFO'!$A$2:$A$65,0))),"not found"),IF(F1343="not found","not found",IF(F1343="","","ditto"))))</f>
        <v/>
      </c>
      <c r="G1344" s="779" t="str">
        <f>IF($A1344="","",IF(NOT($A1344=$A1343),IFERROR(IF(INDEX('40-15 SCALE LABEL INFO'!J$2:J$65,MATCH($A1344,'40-15 SCALE LABEL INFO'!$A$2:$A$65,0))="","",INDEX('40-15 SCALE LABEL INFO'!J$2:J$65,MATCH($A1344,'40-15 SCALE LABEL INFO'!$A$2:$A$65,0))),"not found"),IF(G1343="not found","not found",IF(G1343="","","ditto"))))</f>
        <v/>
      </c>
      <c r="H1344" s="772" t="str">
        <f>IF($A1344="","",IF(NOT($A1344=$A1343),IFERROR(IF(INDEX('40-15 SCALE LABEL INFO'!K$2:K$65,MATCH($A1344,'40-15 SCALE LABEL INFO'!$A$2:$A$65,0))="","",INDEX('40-15 SCALE LABEL INFO'!K$2:K$65,MATCH($A1344,'40-15 SCALE LABEL INFO'!$A$2:$A$65,0))),"not found"),IF(H1343="not found","not found",IF(H1343="","","ditto"))))</f>
        <v/>
      </c>
    </row>
    <row r="1345" spans="1:8" x14ac:dyDescent="0.35">
      <c r="A1345" s="699"/>
      <c r="B1345" s="768"/>
      <c r="C1345" s="768"/>
      <c r="D1345" s="768"/>
      <c r="E1345" s="775"/>
      <c r="F1345" s="778" t="str">
        <f>IF($A1345="","",IF(NOT($A1345=$A1344),IFERROR(IF(INDEX('40-15 SCALE LABEL INFO'!I$2:I$65,MATCH($A1345,'40-15 SCALE LABEL INFO'!$A$2:$A$65,0))="","",INDEX('40-15 SCALE LABEL INFO'!I$2:I$65,MATCH($A1345,'40-15 SCALE LABEL INFO'!$A$2:$A$65,0))),"not found"),IF(F1344="not found","not found",IF(F1344="","","ditto"))))</f>
        <v/>
      </c>
      <c r="G1345" s="779" t="str">
        <f>IF($A1345="","",IF(NOT($A1345=$A1344),IFERROR(IF(INDEX('40-15 SCALE LABEL INFO'!J$2:J$65,MATCH($A1345,'40-15 SCALE LABEL INFO'!$A$2:$A$65,0))="","",INDEX('40-15 SCALE LABEL INFO'!J$2:J$65,MATCH($A1345,'40-15 SCALE LABEL INFO'!$A$2:$A$65,0))),"not found"),IF(G1344="not found","not found",IF(G1344="","","ditto"))))</f>
        <v/>
      </c>
      <c r="H1345" s="772" t="str">
        <f>IF($A1345="","",IF(NOT($A1345=$A1344),IFERROR(IF(INDEX('40-15 SCALE LABEL INFO'!K$2:K$65,MATCH($A1345,'40-15 SCALE LABEL INFO'!$A$2:$A$65,0))="","",INDEX('40-15 SCALE LABEL INFO'!K$2:K$65,MATCH($A1345,'40-15 SCALE LABEL INFO'!$A$2:$A$65,0))),"not found"),IF(H1344="not found","not found",IF(H1344="","","ditto"))))</f>
        <v/>
      </c>
    </row>
    <row r="1346" spans="1:8" x14ac:dyDescent="0.35">
      <c r="A1346" s="699"/>
      <c r="B1346" s="768"/>
      <c r="C1346" s="768"/>
      <c r="D1346" s="768"/>
      <c r="E1346" s="775"/>
      <c r="F1346" s="778" t="str">
        <f>IF($A1346="","",IF(NOT($A1346=$A1345),IFERROR(IF(INDEX('40-15 SCALE LABEL INFO'!I$2:I$65,MATCH($A1346,'40-15 SCALE LABEL INFO'!$A$2:$A$65,0))="","",INDEX('40-15 SCALE LABEL INFO'!I$2:I$65,MATCH($A1346,'40-15 SCALE LABEL INFO'!$A$2:$A$65,0))),"not found"),IF(F1345="not found","not found",IF(F1345="","","ditto"))))</f>
        <v/>
      </c>
      <c r="G1346" s="779" t="str">
        <f>IF($A1346="","",IF(NOT($A1346=$A1345),IFERROR(IF(INDEX('40-15 SCALE LABEL INFO'!J$2:J$65,MATCH($A1346,'40-15 SCALE LABEL INFO'!$A$2:$A$65,0))="","",INDEX('40-15 SCALE LABEL INFO'!J$2:J$65,MATCH($A1346,'40-15 SCALE LABEL INFO'!$A$2:$A$65,0))),"not found"),IF(G1345="not found","not found",IF(G1345="","","ditto"))))</f>
        <v/>
      </c>
      <c r="H1346" s="772" t="str">
        <f>IF($A1346="","",IF(NOT($A1346=$A1345),IFERROR(IF(INDEX('40-15 SCALE LABEL INFO'!K$2:K$65,MATCH($A1346,'40-15 SCALE LABEL INFO'!$A$2:$A$65,0))="","",INDEX('40-15 SCALE LABEL INFO'!K$2:K$65,MATCH($A1346,'40-15 SCALE LABEL INFO'!$A$2:$A$65,0))),"not found"),IF(H1345="not found","not found",IF(H1345="","","ditto"))))</f>
        <v/>
      </c>
    </row>
    <row r="1347" spans="1:8" x14ac:dyDescent="0.35">
      <c r="A1347" s="699"/>
      <c r="B1347" s="768"/>
      <c r="C1347" s="768"/>
      <c r="D1347" s="768"/>
      <c r="E1347" s="775"/>
      <c r="F1347" s="778" t="str">
        <f>IF($A1347="","",IF(NOT($A1347=$A1346),IFERROR(IF(INDEX('40-15 SCALE LABEL INFO'!I$2:I$65,MATCH($A1347,'40-15 SCALE LABEL INFO'!$A$2:$A$65,0))="","",INDEX('40-15 SCALE LABEL INFO'!I$2:I$65,MATCH($A1347,'40-15 SCALE LABEL INFO'!$A$2:$A$65,0))),"not found"),IF(F1346="not found","not found",IF(F1346="","","ditto"))))</f>
        <v/>
      </c>
      <c r="G1347" s="779" t="str">
        <f>IF($A1347="","",IF(NOT($A1347=$A1346),IFERROR(IF(INDEX('40-15 SCALE LABEL INFO'!J$2:J$65,MATCH($A1347,'40-15 SCALE LABEL INFO'!$A$2:$A$65,0))="","",INDEX('40-15 SCALE LABEL INFO'!J$2:J$65,MATCH($A1347,'40-15 SCALE LABEL INFO'!$A$2:$A$65,0))),"not found"),IF(G1346="not found","not found",IF(G1346="","","ditto"))))</f>
        <v/>
      </c>
      <c r="H1347" s="772" t="str">
        <f>IF($A1347="","",IF(NOT($A1347=$A1346),IFERROR(IF(INDEX('40-15 SCALE LABEL INFO'!K$2:K$65,MATCH($A1347,'40-15 SCALE LABEL INFO'!$A$2:$A$65,0))="","",INDEX('40-15 SCALE LABEL INFO'!K$2:K$65,MATCH($A1347,'40-15 SCALE LABEL INFO'!$A$2:$A$65,0))),"not found"),IF(H1346="not found","not found",IF(H1346="","","ditto"))))</f>
        <v/>
      </c>
    </row>
    <row r="1348" spans="1:8" x14ac:dyDescent="0.35">
      <c r="A1348" s="699"/>
      <c r="B1348" s="768"/>
      <c r="C1348" s="768"/>
      <c r="D1348" s="768"/>
      <c r="E1348" s="775"/>
      <c r="F1348" s="778" t="str">
        <f>IF($A1348="","",IF(NOT($A1348=$A1347),IFERROR(IF(INDEX('40-15 SCALE LABEL INFO'!I$2:I$65,MATCH($A1348,'40-15 SCALE LABEL INFO'!$A$2:$A$65,0))="","",INDEX('40-15 SCALE LABEL INFO'!I$2:I$65,MATCH($A1348,'40-15 SCALE LABEL INFO'!$A$2:$A$65,0))),"not found"),IF(F1347="not found","not found",IF(F1347="","","ditto"))))</f>
        <v/>
      </c>
      <c r="G1348" s="779" t="str">
        <f>IF($A1348="","",IF(NOT($A1348=$A1347),IFERROR(IF(INDEX('40-15 SCALE LABEL INFO'!J$2:J$65,MATCH($A1348,'40-15 SCALE LABEL INFO'!$A$2:$A$65,0))="","",INDEX('40-15 SCALE LABEL INFO'!J$2:J$65,MATCH($A1348,'40-15 SCALE LABEL INFO'!$A$2:$A$65,0))),"not found"),IF(G1347="not found","not found",IF(G1347="","","ditto"))))</f>
        <v/>
      </c>
      <c r="H1348" s="772" t="str">
        <f>IF($A1348="","",IF(NOT($A1348=$A1347),IFERROR(IF(INDEX('40-15 SCALE LABEL INFO'!K$2:K$65,MATCH($A1348,'40-15 SCALE LABEL INFO'!$A$2:$A$65,0))="","",INDEX('40-15 SCALE LABEL INFO'!K$2:K$65,MATCH($A1348,'40-15 SCALE LABEL INFO'!$A$2:$A$65,0))),"not found"),IF(H1347="not found","not found",IF(H1347="","","ditto"))))</f>
        <v/>
      </c>
    </row>
    <row r="1349" spans="1:8" x14ac:dyDescent="0.35">
      <c r="A1349" s="699"/>
      <c r="B1349" s="768"/>
      <c r="C1349" s="768"/>
      <c r="D1349" s="768"/>
      <c r="E1349" s="775"/>
      <c r="F1349" s="778" t="str">
        <f>IF($A1349="","",IF(NOT($A1349=$A1348),IFERROR(IF(INDEX('40-15 SCALE LABEL INFO'!I$2:I$65,MATCH($A1349,'40-15 SCALE LABEL INFO'!$A$2:$A$65,0))="","",INDEX('40-15 SCALE LABEL INFO'!I$2:I$65,MATCH($A1349,'40-15 SCALE LABEL INFO'!$A$2:$A$65,0))),"not found"),IF(F1348="not found","not found",IF(F1348="","","ditto"))))</f>
        <v/>
      </c>
      <c r="G1349" s="779" t="str">
        <f>IF($A1349="","",IF(NOT($A1349=$A1348),IFERROR(IF(INDEX('40-15 SCALE LABEL INFO'!J$2:J$65,MATCH($A1349,'40-15 SCALE LABEL INFO'!$A$2:$A$65,0))="","",INDEX('40-15 SCALE LABEL INFO'!J$2:J$65,MATCH($A1349,'40-15 SCALE LABEL INFO'!$A$2:$A$65,0))),"not found"),IF(G1348="not found","not found",IF(G1348="","","ditto"))))</f>
        <v/>
      </c>
      <c r="H1349" s="772" t="str">
        <f>IF($A1349="","",IF(NOT($A1349=$A1348),IFERROR(IF(INDEX('40-15 SCALE LABEL INFO'!K$2:K$65,MATCH($A1349,'40-15 SCALE LABEL INFO'!$A$2:$A$65,0))="","",INDEX('40-15 SCALE LABEL INFO'!K$2:K$65,MATCH($A1349,'40-15 SCALE LABEL INFO'!$A$2:$A$65,0))),"not found"),IF(H1348="not found","not found",IF(H1348="","","ditto"))))</f>
        <v/>
      </c>
    </row>
    <row r="1350" spans="1:8" x14ac:dyDescent="0.35">
      <c r="A1350" s="699"/>
      <c r="B1350" s="768"/>
      <c r="C1350" s="768"/>
      <c r="D1350" s="768"/>
      <c r="E1350" s="775"/>
      <c r="F1350" s="778" t="str">
        <f>IF($A1350="","",IF(NOT($A1350=$A1349),IFERROR(IF(INDEX('40-15 SCALE LABEL INFO'!I$2:I$65,MATCH($A1350,'40-15 SCALE LABEL INFO'!$A$2:$A$65,0))="","",INDEX('40-15 SCALE LABEL INFO'!I$2:I$65,MATCH($A1350,'40-15 SCALE LABEL INFO'!$A$2:$A$65,0))),"not found"),IF(F1349="not found","not found",IF(F1349="","","ditto"))))</f>
        <v/>
      </c>
      <c r="G1350" s="779" t="str">
        <f>IF($A1350="","",IF(NOT($A1350=$A1349),IFERROR(IF(INDEX('40-15 SCALE LABEL INFO'!J$2:J$65,MATCH($A1350,'40-15 SCALE LABEL INFO'!$A$2:$A$65,0))="","",INDEX('40-15 SCALE LABEL INFO'!J$2:J$65,MATCH($A1350,'40-15 SCALE LABEL INFO'!$A$2:$A$65,0))),"not found"),IF(G1349="not found","not found",IF(G1349="","","ditto"))))</f>
        <v/>
      </c>
      <c r="H1350" s="772" t="str">
        <f>IF($A1350="","",IF(NOT($A1350=$A1349),IFERROR(IF(INDEX('40-15 SCALE LABEL INFO'!K$2:K$65,MATCH($A1350,'40-15 SCALE LABEL INFO'!$A$2:$A$65,0))="","",INDEX('40-15 SCALE LABEL INFO'!K$2:K$65,MATCH($A1350,'40-15 SCALE LABEL INFO'!$A$2:$A$65,0))),"not found"),IF(H1349="not found","not found",IF(H1349="","","ditto"))))</f>
        <v/>
      </c>
    </row>
    <row r="1351" spans="1:8" x14ac:dyDescent="0.35">
      <c r="A1351" s="699"/>
      <c r="B1351" s="768"/>
      <c r="C1351" s="768"/>
      <c r="D1351" s="768"/>
      <c r="E1351" s="775"/>
      <c r="F1351" s="778" t="str">
        <f>IF($A1351="","",IF(NOT($A1351=$A1350),IFERROR(IF(INDEX('40-15 SCALE LABEL INFO'!I$2:I$65,MATCH($A1351,'40-15 SCALE LABEL INFO'!$A$2:$A$65,0))="","",INDEX('40-15 SCALE LABEL INFO'!I$2:I$65,MATCH($A1351,'40-15 SCALE LABEL INFO'!$A$2:$A$65,0))),"not found"),IF(F1350="not found","not found",IF(F1350="","","ditto"))))</f>
        <v/>
      </c>
      <c r="G1351" s="779" t="str">
        <f>IF($A1351="","",IF(NOT($A1351=$A1350),IFERROR(IF(INDEX('40-15 SCALE LABEL INFO'!J$2:J$65,MATCH($A1351,'40-15 SCALE LABEL INFO'!$A$2:$A$65,0))="","",INDEX('40-15 SCALE LABEL INFO'!J$2:J$65,MATCH($A1351,'40-15 SCALE LABEL INFO'!$A$2:$A$65,0))),"not found"),IF(G1350="not found","not found",IF(G1350="","","ditto"))))</f>
        <v/>
      </c>
      <c r="H1351" s="772" t="str">
        <f>IF($A1351="","",IF(NOT($A1351=$A1350),IFERROR(IF(INDEX('40-15 SCALE LABEL INFO'!K$2:K$65,MATCH($A1351,'40-15 SCALE LABEL INFO'!$A$2:$A$65,0))="","",INDEX('40-15 SCALE LABEL INFO'!K$2:K$65,MATCH($A1351,'40-15 SCALE LABEL INFO'!$A$2:$A$65,0))),"not found"),IF(H1350="not found","not found",IF(H1350="","","ditto"))))</f>
        <v/>
      </c>
    </row>
    <row r="1352" spans="1:8" x14ac:dyDescent="0.35">
      <c r="A1352" s="699"/>
      <c r="B1352" s="768"/>
      <c r="C1352" s="768"/>
      <c r="D1352" s="768"/>
      <c r="E1352" s="775"/>
      <c r="F1352" s="778" t="str">
        <f>IF($A1352="","",IF(NOT($A1352=$A1351),IFERROR(IF(INDEX('40-15 SCALE LABEL INFO'!I$2:I$65,MATCH($A1352,'40-15 SCALE LABEL INFO'!$A$2:$A$65,0))="","",INDEX('40-15 SCALE LABEL INFO'!I$2:I$65,MATCH($A1352,'40-15 SCALE LABEL INFO'!$A$2:$A$65,0))),"not found"),IF(F1351="not found","not found",IF(F1351="","","ditto"))))</f>
        <v/>
      </c>
      <c r="G1352" s="779" t="str">
        <f>IF($A1352="","",IF(NOT($A1352=$A1351),IFERROR(IF(INDEX('40-15 SCALE LABEL INFO'!J$2:J$65,MATCH($A1352,'40-15 SCALE LABEL INFO'!$A$2:$A$65,0))="","",INDEX('40-15 SCALE LABEL INFO'!J$2:J$65,MATCH($A1352,'40-15 SCALE LABEL INFO'!$A$2:$A$65,0))),"not found"),IF(G1351="not found","not found",IF(G1351="","","ditto"))))</f>
        <v/>
      </c>
      <c r="H1352" s="772" t="str">
        <f>IF($A1352="","",IF(NOT($A1352=$A1351),IFERROR(IF(INDEX('40-15 SCALE LABEL INFO'!K$2:K$65,MATCH($A1352,'40-15 SCALE LABEL INFO'!$A$2:$A$65,0))="","",INDEX('40-15 SCALE LABEL INFO'!K$2:K$65,MATCH($A1352,'40-15 SCALE LABEL INFO'!$A$2:$A$65,0))),"not found"),IF(H1351="not found","not found",IF(H1351="","","ditto"))))</f>
        <v/>
      </c>
    </row>
    <row r="1353" spans="1:8" x14ac:dyDescent="0.35">
      <c r="A1353" s="699"/>
      <c r="B1353" s="768"/>
      <c r="C1353" s="768"/>
      <c r="D1353" s="768"/>
      <c r="E1353" s="775"/>
      <c r="F1353" s="778" t="str">
        <f>IF($A1353="","",IF(NOT($A1353=$A1352),IFERROR(IF(INDEX('40-15 SCALE LABEL INFO'!I$2:I$65,MATCH($A1353,'40-15 SCALE LABEL INFO'!$A$2:$A$65,0))="","",INDEX('40-15 SCALE LABEL INFO'!I$2:I$65,MATCH($A1353,'40-15 SCALE LABEL INFO'!$A$2:$A$65,0))),"not found"),IF(F1352="not found","not found",IF(F1352="","","ditto"))))</f>
        <v/>
      </c>
      <c r="G1353" s="779" t="str">
        <f>IF($A1353="","",IF(NOT($A1353=$A1352),IFERROR(IF(INDEX('40-15 SCALE LABEL INFO'!J$2:J$65,MATCH($A1353,'40-15 SCALE LABEL INFO'!$A$2:$A$65,0))="","",INDEX('40-15 SCALE LABEL INFO'!J$2:J$65,MATCH($A1353,'40-15 SCALE LABEL INFO'!$A$2:$A$65,0))),"not found"),IF(G1352="not found","not found",IF(G1352="","","ditto"))))</f>
        <v/>
      </c>
      <c r="H1353" s="772" t="str">
        <f>IF($A1353="","",IF(NOT($A1353=$A1352),IFERROR(IF(INDEX('40-15 SCALE LABEL INFO'!K$2:K$65,MATCH($A1353,'40-15 SCALE LABEL INFO'!$A$2:$A$65,0))="","",INDEX('40-15 SCALE LABEL INFO'!K$2:K$65,MATCH($A1353,'40-15 SCALE LABEL INFO'!$A$2:$A$65,0))),"not found"),IF(H1352="not found","not found",IF(H1352="","","ditto"))))</f>
        <v/>
      </c>
    </row>
    <row r="1354" spans="1:8" x14ac:dyDescent="0.35">
      <c r="A1354" s="699"/>
      <c r="B1354" s="768"/>
      <c r="C1354" s="768"/>
      <c r="D1354" s="768"/>
      <c r="E1354" s="775"/>
      <c r="F1354" s="778" t="str">
        <f>IF($A1354="","",IF(NOT($A1354=$A1353),IFERROR(IF(INDEX('40-15 SCALE LABEL INFO'!I$2:I$65,MATCH($A1354,'40-15 SCALE LABEL INFO'!$A$2:$A$65,0))="","",INDEX('40-15 SCALE LABEL INFO'!I$2:I$65,MATCH($A1354,'40-15 SCALE LABEL INFO'!$A$2:$A$65,0))),"not found"),IF(F1353="not found","not found",IF(F1353="","","ditto"))))</f>
        <v/>
      </c>
      <c r="G1354" s="779" t="str">
        <f>IF($A1354="","",IF(NOT($A1354=$A1353),IFERROR(IF(INDEX('40-15 SCALE LABEL INFO'!J$2:J$65,MATCH($A1354,'40-15 SCALE LABEL INFO'!$A$2:$A$65,0))="","",INDEX('40-15 SCALE LABEL INFO'!J$2:J$65,MATCH($A1354,'40-15 SCALE LABEL INFO'!$A$2:$A$65,0))),"not found"),IF(G1353="not found","not found",IF(G1353="","","ditto"))))</f>
        <v/>
      </c>
      <c r="H1354" s="772" t="str">
        <f>IF($A1354="","",IF(NOT($A1354=$A1353),IFERROR(IF(INDEX('40-15 SCALE LABEL INFO'!K$2:K$65,MATCH($A1354,'40-15 SCALE LABEL INFO'!$A$2:$A$65,0))="","",INDEX('40-15 SCALE LABEL INFO'!K$2:K$65,MATCH($A1354,'40-15 SCALE LABEL INFO'!$A$2:$A$65,0))),"not found"),IF(H1353="not found","not found",IF(H1353="","","ditto"))))</f>
        <v/>
      </c>
    </row>
    <row r="1355" spans="1:8" x14ac:dyDescent="0.35">
      <c r="A1355" s="699"/>
      <c r="B1355" s="768"/>
      <c r="C1355" s="768"/>
      <c r="D1355" s="768"/>
      <c r="E1355" s="775"/>
      <c r="F1355" s="778" t="str">
        <f>IF($A1355="","",IF(NOT($A1355=$A1354),IFERROR(IF(INDEX('40-15 SCALE LABEL INFO'!I$2:I$65,MATCH($A1355,'40-15 SCALE LABEL INFO'!$A$2:$A$65,0))="","",INDEX('40-15 SCALE LABEL INFO'!I$2:I$65,MATCH($A1355,'40-15 SCALE LABEL INFO'!$A$2:$A$65,0))),"not found"),IF(F1354="not found","not found",IF(F1354="","","ditto"))))</f>
        <v/>
      </c>
      <c r="G1355" s="779" t="str">
        <f>IF($A1355="","",IF(NOT($A1355=$A1354),IFERROR(IF(INDEX('40-15 SCALE LABEL INFO'!J$2:J$65,MATCH($A1355,'40-15 SCALE LABEL INFO'!$A$2:$A$65,0))="","",INDEX('40-15 SCALE LABEL INFO'!J$2:J$65,MATCH($A1355,'40-15 SCALE LABEL INFO'!$A$2:$A$65,0))),"not found"),IF(G1354="not found","not found",IF(G1354="","","ditto"))))</f>
        <v/>
      </c>
      <c r="H1355" s="772" t="str">
        <f>IF($A1355="","",IF(NOT($A1355=$A1354),IFERROR(IF(INDEX('40-15 SCALE LABEL INFO'!K$2:K$65,MATCH($A1355,'40-15 SCALE LABEL INFO'!$A$2:$A$65,0))="","",INDEX('40-15 SCALE LABEL INFO'!K$2:K$65,MATCH($A1355,'40-15 SCALE LABEL INFO'!$A$2:$A$65,0))),"not found"),IF(H1354="not found","not found",IF(H1354="","","ditto"))))</f>
        <v/>
      </c>
    </row>
    <row r="1356" spans="1:8" x14ac:dyDescent="0.35">
      <c r="A1356" s="699"/>
      <c r="B1356" s="768"/>
      <c r="C1356" s="768"/>
      <c r="D1356" s="768"/>
      <c r="E1356" s="775"/>
      <c r="F1356" s="778" t="str">
        <f>IF($A1356="","",IF(NOT($A1356=$A1355),IFERROR(IF(INDEX('40-15 SCALE LABEL INFO'!I$2:I$65,MATCH($A1356,'40-15 SCALE LABEL INFO'!$A$2:$A$65,0))="","",INDEX('40-15 SCALE LABEL INFO'!I$2:I$65,MATCH($A1356,'40-15 SCALE LABEL INFO'!$A$2:$A$65,0))),"not found"),IF(F1355="not found","not found",IF(F1355="","","ditto"))))</f>
        <v/>
      </c>
      <c r="G1356" s="779" t="str">
        <f>IF($A1356="","",IF(NOT($A1356=$A1355),IFERROR(IF(INDEX('40-15 SCALE LABEL INFO'!J$2:J$65,MATCH($A1356,'40-15 SCALE LABEL INFO'!$A$2:$A$65,0))="","",INDEX('40-15 SCALE LABEL INFO'!J$2:J$65,MATCH($A1356,'40-15 SCALE LABEL INFO'!$A$2:$A$65,0))),"not found"),IF(G1355="not found","not found",IF(G1355="","","ditto"))))</f>
        <v/>
      </c>
      <c r="H1356" s="772" t="str">
        <f>IF($A1356="","",IF(NOT($A1356=$A1355),IFERROR(IF(INDEX('40-15 SCALE LABEL INFO'!K$2:K$65,MATCH($A1356,'40-15 SCALE LABEL INFO'!$A$2:$A$65,0))="","",INDEX('40-15 SCALE LABEL INFO'!K$2:K$65,MATCH($A1356,'40-15 SCALE LABEL INFO'!$A$2:$A$65,0))),"not found"),IF(H1355="not found","not found",IF(H1355="","","ditto"))))</f>
        <v/>
      </c>
    </row>
    <row r="1357" spans="1:8" x14ac:dyDescent="0.35">
      <c r="A1357" s="699"/>
      <c r="B1357" s="768"/>
      <c r="C1357" s="768"/>
      <c r="D1357" s="768"/>
      <c r="E1357" s="775"/>
      <c r="F1357" s="778" t="str">
        <f>IF($A1357="","",IF(NOT($A1357=$A1356),IFERROR(IF(INDEX('40-15 SCALE LABEL INFO'!I$2:I$65,MATCH($A1357,'40-15 SCALE LABEL INFO'!$A$2:$A$65,0))="","",INDEX('40-15 SCALE LABEL INFO'!I$2:I$65,MATCH($A1357,'40-15 SCALE LABEL INFO'!$A$2:$A$65,0))),"not found"),IF(F1356="not found","not found",IF(F1356="","","ditto"))))</f>
        <v/>
      </c>
      <c r="G1357" s="779" t="str">
        <f>IF($A1357="","",IF(NOT($A1357=$A1356),IFERROR(IF(INDEX('40-15 SCALE LABEL INFO'!J$2:J$65,MATCH($A1357,'40-15 SCALE LABEL INFO'!$A$2:$A$65,0))="","",INDEX('40-15 SCALE LABEL INFO'!J$2:J$65,MATCH($A1357,'40-15 SCALE LABEL INFO'!$A$2:$A$65,0))),"not found"),IF(G1356="not found","not found",IF(G1356="","","ditto"))))</f>
        <v/>
      </c>
      <c r="H1357" s="772" t="str">
        <f>IF($A1357="","",IF(NOT($A1357=$A1356),IFERROR(IF(INDEX('40-15 SCALE LABEL INFO'!K$2:K$65,MATCH($A1357,'40-15 SCALE LABEL INFO'!$A$2:$A$65,0))="","",INDEX('40-15 SCALE LABEL INFO'!K$2:K$65,MATCH($A1357,'40-15 SCALE LABEL INFO'!$A$2:$A$65,0))),"not found"),IF(H1356="not found","not found",IF(H1356="","","ditto"))))</f>
        <v/>
      </c>
    </row>
    <row r="1358" spans="1:8" x14ac:dyDescent="0.35">
      <c r="A1358" s="699"/>
      <c r="B1358" s="768"/>
      <c r="C1358" s="768"/>
      <c r="D1358" s="768"/>
      <c r="E1358" s="775"/>
      <c r="F1358" s="778" t="str">
        <f>IF($A1358="","",IF(NOT($A1358=$A1357),IFERROR(IF(INDEX('40-15 SCALE LABEL INFO'!I$2:I$65,MATCH($A1358,'40-15 SCALE LABEL INFO'!$A$2:$A$65,0))="","",INDEX('40-15 SCALE LABEL INFO'!I$2:I$65,MATCH($A1358,'40-15 SCALE LABEL INFO'!$A$2:$A$65,0))),"not found"),IF(F1357="not found","not found",IF(F1357="","","ditto"))))</f>
        <v/>
      </c>
      <c r="G1358" s="779" t="str">
        <f>IF($A1358="","",IF(NOT($A1358=$A1357),IFERROR(IF(INDEX('40-15 SCALE LABEL INFO'!J$2:J$65,MATCH($A1358,'40-15 SCALE LABEL INFO'!$A$2:$A$65,0))="","",INDEX('40-15 SCALE LABEL INFO'!J$2:J$65,MATCH($A1358,'40-15 SCALE LABEL INFO'!$A$2:$A$65,0))),"not found"),IF(G1357="not found","not found",IF(G1357="","","ditto"))))</f>
        <v/>
      </c>
      <c r="H1358" s="772" t="str">
        <f>IF($A1358="","",IF(NOT($A1358=$A1357),IFERROR(IF(INDEX('40-15 SCALE LABEL INFO'!K$2:K$65,MATCH($A1358,'40-15 SCALE LABEL INFO'!$A$2:$A$65,0))="","",INDEX('40-15 SCALE LABEL INFO'!K$2:K$65,MATCH($A1358,'40-15 SCALE LABEL INFO'!$A$2:$A$65,0))),"not found"),IF(H1357="not found","not found",IF(H1357="","","ditto"))))</f>
        <v/>
      </c>
    </row>
    <row r="1359" spans="1:8" x14ac:dyDescent="0.35">
      <c r="A1359" s="699"/>
      <c r="B1359" s="768"/>
      <c r="C1359" s="768"/>
      <c r="D1359" s="768"/>
      <c r="E1359" s="775"/>
      <c r="F1359" s="778" t="str">
        <f>IF($A1359="","",IF(NOT($A1359=$A1358),IFERROR(IF(INDEX('40-15 SCALE LABEL INFO'!I$2:I$65,MATCH($A1359,'40-15 SCALE LABEL INFO'!$A$2:$A$65,0))="","",INDEX('40-15 SCALE LABEL INFO'!I$2:I$65,MATCH($A1359,'40-15 SCALE LABEL INFO'!$A$2:$A$65,0))),"not found"),IF(F1358="not found","not found",IF(F1358="","","ditto"))))</f>
        <v/>
      </c>
      <c r="G1359" s="779" t="str">
        <f>IF($A1359="","",IF(NOT($A1359=$A1358),IFERROR(IF(INDEX('40-15 SCALE LABEL INFO'!J$2:J$65,MATCH($A1359,'40-15 SCALE LABEL INFO'!$A$2:$A$65,0))="","",INDEX('40-15 SCALE LABEL INFO'!J$2:J$65,MATCH($A1359,'40-15 SCALE LABEL INFO'!$A$2:$A$65,0))),"not found"),IF(G1358="not found","not found",IF(G1358="","","ditto"))))</f>
        <v/>
      </c>
      <c r="H1359" s="772" t="str">
        <f>IF($A1359="","",IF(NOT($A1359=$A1358),IFERROR(IF(INDEX('40-15 SCALE LABEL INFO'!K$2:K$65,MATCH($A1359,'40-15 SCALE LABEL INFO'!$A$2:$A$65,0))="","",INDEX('40-15 SCALE LABEL INFO'!K$2:K$65,MATCH($A1359,'40-15 SCALE LABEL INFO'!$A$2:$A$65,0))),"not found"),IF(H1358="not found","not found",IF(H1358="","","ditto"))))</f>
        <v/>
      </c>
    </row>
    <row r="1360" spans="1:8" x14ac:dyDescent="0.35">
      <c r="A1360" s="699"/>
      <c r="B1360" s="768"/>
      <c r="C1360" s="768"/>
      <c r="D1360" s="768"/>
      <c r="E1360" s="775"/>
      <c r="F1360" s="778" t="str">
        <f>IF($A1360="","",IF(NOT($A1360=$A1359),IFERROR(IF(INDEX('40-15 SCALE LABEL INFO'!I$2:I$65,MATCH($A1360,'40-15 SCALE LABEL INFO'!$A$2:$A$65,0))="","",INDEX('40-15 SCALE LABEL INFO'!I$2:I$65,MATCH($A1360,'40-15 SCALE LABEL INFO'!$A$2:$A$65,0))),"not found"),IF(F1359="not found","not found",IF(F1359="","","ditto"))))</f>
        <v/>
      </c>
      <c r="G1360" s="779" t="str">
        <f>IF($A1360="","",IF(NOT($A1360=$A1359),IFERROR(IF(INDEX('40-15 SCALE LABEL INFO'!J$2:J$65,MATCH($A1360,'40-15 SCALE LABEL INFO'!$A$2:$A$65,0))="","",INDEX('40-15 SCALE LABEL INFO'!J$2:J$65,MATCH($A1360,'40-15 SCALE LABEL INFO'!$A$2:$A$65,0))),"not found"),IF(G1359="not found","not found",IF(G1359="","","ditto"))))</f>
        <v/>
      </c>
      <c r="H1360" s="772" t="str">
        <f>IF($A1360="","",IF(NOT($A1360=$A1359),IFERROR(IF(INDEX('40-15 SCALE LABEL INFO'!K$2:K$65,MATCH($A1360,'40-15 SCALE LABEL INFO'!$A$2:$A$65,0))="","",INDEX('40-15 SCALE LABEL INFO'!K$2:K$65,MATCH($A1360,'40-15 SCALE LABEL INFO'!$A$2:$A$65,0))),"not found"),IF(H1359="not found","not found",IF(H1359="","","ditto"))))</f>
        <v/>
      </c>
    </row>
    <row r="1361" spans="1:8" x14ac:dyDescent="0.35">
      <c r="A1361" s="699"/>
      <c r="B1361" s="768"/>
      <c r="C1361" s="768"/>
      <c r="D1361" s="768"/>
      <c r="E1361" s="775"/>
      <c r="F1361" s="778" t="str">
        <f>IF($A1361="","",IF(NOT($A1361=$A1360),IFERROR(IF(INDEX('40-15 SCALE LABEL INFO'!I$2:I$65,MATCH($A1361,'40-15 SCALE LABEL INFO'!$A$2:$A$65,0))="","",INDEX('40-15 SCALE LABEL INFO'!I$2:I$65,MATCH($A1361,'40-15 SCALE LABEL INFO'!$A$2:$A$65,0))),"not found"),IF(F1360="not found","not found",IF(F1360="","","ditto"))))</f>
        <v/>
      </c>
      <c r="G1361" s="779" t="str">
        <f>IF($A1361="","",IF(NOT($A1361=$A1360),IFERROR(IF(INDEX('40-15 SCALE LABEL INFO'!J$2:J$65,MATCH($A1361,'40-15 SCALE LABEL INFO'!$A$2:$A$65,0))="","",INDEX('40-15 SCALE LABEL INFO'!J$2:J$65,MATCH($A1361,'40-15 SCALE LABEL INFO'!$A$2:$A$65,0))),"not found"),IF(G1360="not found","not found",IF(G1360="","","ditto"))))</f>
        <v/>
      </c>
      <c r="H1361" s="772" t="str">
        <f>IF($A1361="","",IF(NOT($A1361=$A1360),IFERROR(IF(INDEX('40-15 SCALE LABEL INFO'!K$2:K$65,MATCH($A1361,'40-15 SCALE LABEL INFO'!$A$2:$A$65,0))="","",INDEX('40-15 SCALE LABEL INFO'!K$2:K$65,MATCH($A1361,'40-15 SCALE LABEL INFO'!$A$2:$A$65,0))),"not found"),IF(H1360="not found","not found",IF(H1360="","","ditto"))))</f>
        <v/>
      </c>
    </row>
    <row r="1362" spans="1:8" x14ac:dyDescent="0.35">
      <c r="A1362" s="699"/>
      <c r="B1362" s="768"/>
      <c r="C1362" s="768"/>
      <c r="D1362" s="768"/>
      <c r="E1362" s="775"/>
      <c r="F1362" s="778" t="str">
        <f>IF($A1362="","",IF(NOT($A1362=$A1361),IFERROR(IF(INDEX('40-15 SCALE LABEL INFO'!I$2:I$65,MATCH($A1362,'40-15 SCALE LABEL INFO'!$A$2:$A$65,0))="","",INDEX('40-15 SCALE LABEL INFO'!I$2:I$65,MATCH($A1362,'40-15 SCALE LABEL INFO'!$A$2:$A$65,0))),"not found"),IF(F1361="not found","not found",IF(F1361="","","ditto"))))</f>
        <v/>
      </c>
      <c r="G1362" s="779" t="str">
        <f>IF($A1362="","",IF(NOT($A1362=$A1361),IFERROR(IF(INDEX('40-15 SCALE LABEL INFO'!J$2:J$65,MATCH($A1362,'40-15 SCALE LABEL INFO'!$A$2:$A$65,0))="","",INDEX('40-15 SCALE LABEL INFO'!J$2:J$65,MATCH($A1362,'40-15 SCALE LABEL INFO'!$A$2:$A$65,0))),"not found"),IF(G1361="not found","not found",IF(G1361="","","ditto"))))</f>
        <v/>
      </c>
      <c r="H1362" s="772" t="str">
        <f>IF($A1362="","",IF(NOT($A1362=$A1361),IFERROR(IF(INDEX('40-15 SCALE LABEL INFO'!K$2:K$65,MATCH($A1362,'40-15 SCALE LABEL INFO'!$A$2:$A$65,0))="","",INDEX('40-15 SCALE LABEL INFO'!K$2:K$65,MATCH($A1362,'40-15 SCALE LABEL INFO'!$A$2:$A$65,0))),"not found"),IF(H1361="not found","not found",IF(H1361="","","ditto"))))</f>
        <v/>
      </c>
    </row>
    <row r="1363" spans="1:8" x14ac:dyDescent="0.35">
      <c r="A1363" s="699"/>
      <c r="B1363" s="768"/>
      <c r="C1363" s="768"/>
      <c r="D1363" s="768"/>
      <c r="E1363" s="775"/>
      <c r="F1363" s="778" t="str">
        <f>IF($A1363="","",IF(NOT($A1363=$A1362),IFERROR(IF(INDEX('40-15 SCALE LABEL INFO'!I$2:I$65,MATCH($A1363,'40-15 SCALE LABEL INFO'!$A$2:$A$65,0))="","",INDEX('40-15 SCALE LABEL INFO'!I$2:I$65,MATCH($A1363,'40-15 SCALE LABEL INFO'!$A$2:$A$65,0))),"not found"),IF(F1362="not found","not found",IF(F1362="","","ditto"))))</f>
        <v/>
      </c>
      <c r="G1363" s="779" t="str">
        <f>IF($A1363="","",IF(NOT($A1363=$A1362),IFERROR(IF(INDEX('40-15 SCALE LABEL INFO'!J$2:J$65,MATCH($A1363,'40-15 SCALE LABEL INFO'!$A$2:$A$65,0))="","",INDEX('40-15 SCALE LABEL INFO'!J$2:J$65,MATCH($A1363,'40-15 SCALE LABEL INFO'!$A$2:$A$65,0))),"not found"),IF(G1362="not found","not found",IF(G1362="","","ditto"))))</f>
        <v/>
      </c>
      <c r="H1363" s="772" t="str">
        <f>IF($A1363="","",IF(NOT($A1363=$A1362),IFERROR(IF(INDEX('40-15 SCALE LABEL INFO'!K$2:K$65,MATCH($A1363,'40-15 SCALE LABEL INFO'!$A$2:$A$65,0))="","",INDEX('40-15 SCALE LABEL INFO'!K$2:K$65,MATCH($A1363,'40-15 SCALE LABEL INFO'!$A$2:$A$65,0))),"not found"),IF(H1362="not found","not found",IF(H1362="","","ditto"))))</f>
        <v/>
      </c>
    </row>
    <row r="1364" spans="1:8" x14ac:dyDescent="0.35">
      <c r="A1364" s="699"/>
      <c r="B1364" s="768"/>
      <c r="C1364" s="768"/>
      <c r="D1364" s="768"/>
      <c r="E1364" s="775"/>
      <c r="F1364" s="778" t="str">
        <f>IF($A1364="","",IF(NOT($A1364=$A1363),IFERROR(IF(INDEX('40-15 SCALE LABEL INFO'!I$2:I$65,MATCH($A1364,'40-15 SCALE LABEL INFO'!$A$2:$A$65,0))="","",INDEX('40-15 SCALE LABEL INFO'!I$2:I$65,MATCH($A1364,'40-15 SCALE LABEL INFO'!$A$2:$A$65,0))),"not found"),IF(F1363="not found","not found",IF(F1363="","","ditto"))))</f>
        <v/>
      </c>
      <c r="G1364" s="779" t="str">
        <f>IF($A1364="","",IF(NOT($A1364=$A1363),IFERROR(IF(INDEX('40-15 SCALE LABEL INFO'!J$2:J$65,MATCH($A1364,'40-15 SCALE LABEL INFO'!$A$2:$A$65,0))="","",INDEX('40-15 SCALE LABEL INFO'!J$2:J$65,MATCH($A1364,'40-15 SCALE LABEL INFO'!$A$2:$A$65,0))),"not found"),IF(G1363="not found","not found",IF(G1363="","","ditto"))))</f>
        <v/>
      </c>
      <c r="H1364" s="772" t="str">
        <f>IF($A1364="","",IF(NOT($A1364=$A1363),IFERROR(IF(INDEX('40-15 SCALE LABEL INFO'!K$2:K$65,MATCH($A1364,'40-15 SCALE LABEL INFO'!$A$2:$A$65,0))="","",INDEX('40-15 SCALE LABEL INFO'!K$2:K$65,MATCH($A1364,'40-15 SCALE LABEL INFO'!$A$2:$A$65,0))),"not found"),IF(H1363="not found","not found",IF(H1363="","","ditto"))))</f>
        <v/>
      </c>
    </row>
    <row r="1365" spans="1:8" x14ac:dyDescent="0.35">
      <c r="A1365" s="699"/>
      <c r="B1365" s="768"/>
      <c r="C1365" s="768"/>
      <c r="D1365" s="768"/>
      <c r="E1365" s="775"/>
      <c r="F1365" s="778" t="str">
        <f>IF($A1365="","",IF(NOT($A1365=$A1364),IFERROR(IF(INDEX('40-15 SCALE LABEL INFO'!I$2:I$65,MATCH($A1365,'40-15 SCALE LABEL INFO'!$A$2:$A$65,0))="","",INDEX('40-15 SCALE LABEL INFO'!I$2:I$65,MATCH($A1365,'40-15 SCALE LABEL INFO'!$A$2:$A$65,0))),"not found"),IF(F1364="not found","not found",IF(F1364="","","ditto"))))</f>
        <v/>
      </c>
      <c r="G1365" s="779" t="str">
        <f>IF($A1365="","",IF(NOT($A1365=$A1364),IFERROR(IF(INDEX('40-15 SCALE LABEL INFO'!J$2:J$65,MATCH($A1365,'40-15 SCALE LABEL INFO'!$A$2:$A$65,0))="","",INDEX('40-15 SCALE LABEL INFO'!J$2:J$65,MATCH($A1365,'40-15 SCALE LABEL INFO'!$A$2:$A$65,0))),"not found"),IF(G1364="not found","not found",IF(G1364="","","ditto"))))</f>
        <v/>
      </c>
      <c r="H1365" s="772" t="str">
        <f>IF($A1365="","",IF(NOT($A1365=$A1364),IFERROR(IF(INDEX('40-15 SCALE LABEL INFO'!K$2:K$65,MATCH($A1365,'40-15 SCALE LABEL INFO'!$A$2:$A$65,0))="","",INDEX('40-15 SCALE LABEL INFO'!K$2:K$65,MATCH($A1365,'40-15 SCALE LABEL INFO'!$A$2:$A$65,0))),"not found"),IF(H1364="not found","not found",IF(H1364="","","ditto"))))</f>
        <v/>
      </c>
    </row>
    <row r="1366" spans="1:8" x14ac:dyDescent="0.35">
      <c r="A1366" s="699"/>
      <c r="B1366" s="768"/>
      <c r="C1366" s="768"/>
      <c r="D1366" s="768"/>
      <c r="E1366" s="775"/>
      <c r="F1366" s="778" t="str">
        <f>IF($A1366="","",IF(NOT($A1366=$A1365),IFERROR(IF(INDEX('40-15 SCALE LABEL INFO'!I$2:I$65,MATCH($A1366,'40-15 SCALE LABEL INFO'!$A$2:$A$65,0))="","",INDEX('40-15 SCALE LABEL INFO'!I$2:I$65,MATCH($A1366,'40-15 SCALE LABEL INFO'!$A$2:$A$65,0))),"not found"),IF(F1365="not found","not found",IF(F1365="","","ditto"))))</f>
        <v/>
      </c>
      <c r="G1366" s="779" t="str">
        <f>IF($A1366="","",IF(NOT($A1366=$A1365),IFERROR(IF(INDEX('40-15 SCALE LABEL INFO'!J$2:J$65,MATCH($A1366,'40-15 SCALE LABEL INFO'!$A$2:$A$65,0))="","",INDEX('40-15 SCALE LABEL INFO'!J$2:J$65,MATCH($A1366,'40-15 SCALE LABEL INFO'!$A$2:$A$65,0))),"not found"),IF(G1365="not found","not found",IF(G1365="","","ditto"))))</f>
        <v/>
      </c>
      <c r="H1366" s="772" t="str">
        <f>IF($A1366="","",IF(NOT($A1366=$A1365),IFERROR(IF(INDEX('40-15 SCALE LABEL INFO'!K$2:K$65,MATCH($A1366,'40-15 SCALE LABEL INFO'!$A$2:$A$65,0))="","",INDEX('40-15 SCALE LABEL INFO'!K$2:K$65,MATCH($A1366,'40-15 SCALE LABEL INFO'!$A$2:$A$65,0))),"not found"),IF(H1365="not found","not found",IF(H1365="","","ditto"))))</f>
        <v/>
      </c>
    </row>
    <row r="1367" spans="1:8" x14ac:dyDescent="0.35">
      <c r="A1367" s="699"/>
      <c r="B1367" s="768"/>
      <c r="C1367" s="768"/>
      <c r="D1367" s="768"/>
      <c r="E1367" s="775"/>
      <c r="F1367" s="778" t="str">
        <f>IF($A1367="","",IF(NOT($A1367=$A1366),IFERROR(IF(INDEX('40-15 SCALE LABEL INFO'!I$2:I$65,MATCH($A1367,'40-15 SCALE LABEL INFO'!$A$2:$A$65,0))="","",INDEX('40-15 SCALE LABEL INFO'!I$2:I$65,MATCH($A1367,'40-15 SCALE LABEL INFO'!$A$2:$A$65,0))),"not found"),IF(F1366="not found","not found",IF(F1366="","","ditto"))))</f>
        <v/>
      </c>
      <c r="G1367" s="779" t="str">
        <f>IF($A1367="","",IF(NOT($A1367=$A1366),IFERROR(IF(INDEX('40-15 SCALE LABEL INFO'!J$2:J$65,MATCH($A1367,'40-15 SCALE LABEL INFO'!$A$2:$A$65,0))="","",INDEX('40-15 SCALE LABEL INFO'!J$2:J$65,MATCH($A1367,'40-15 SCALE LABEL INFO'!$A$2:$A$65,0))),"not found"),IF(G1366="not found","not found",IF(G1366="","","ditto"))))</f>
        <v/>
      </c>
      <c r="H1367" s="772" t="str">
        <f>IF($A1367="","",IF(NOT($A1367=$A1366),IFERROR(IF(INDEX('40-15 SCALE LABEL INFO'!K$2:K$65,MATCH($A1367,'40-15 SCALE LABEL INFO'!$A$2:$A$65,0))="","",INDEX('40-15 SCALE LABEL INFO'!K$2:K$65,MATCH($A1367,'40-15 SCALE LABEL INFO'!$A$2:$A$65,0))),"not found"),IF(H1366="not found","not found",IF(H1366="","","ditto"))))</f>
        <v/>
      </c>
    </row>
    <row r="1368" spans="1:8" x14ac:dyDescent="0.35">
      <c r="A1368" s="699"/>
      <c r="B1368" s="768"/>
      <c r="C1368" s="768"/>
      <c r="D1368" s="768"/>
      <c r="E1368" s="775"/>
      <c r="F1368" s="778" t="str">
        <f>IF($A1368="","",IF(NOT($A1368=$A1367),IFERROR(IF(INDEX('40-15 SCALE LABEL INFO'!I$2:I$65,MATCH($A1368,'40-15 SCALE LABEL INFO'!$A$2:$A$65,0))="","",INDEX('40-15 SCALE LABEL INFO'!I$2:I$65,MATCH($A1368,'40-15 SCALE LABEL INFO'!$A$2:$A$65,0))),"not found"),IF(F1367="not found","not found",IF(F1367="","","ditto"))))</f>
        <v/>
      </c>
      <c r="G1368" s="779" t="str">
        <f>IF($A1368="","",IF(NOT($A1368=$A1367),IFERROR(IF(INDEX('40-15 SCALE LABEL INFO'!J$2:J$65,MATCH($A1368,'40-15 SCALE LABEL INFO'!$A$2:$A$65,0))="","",INDEX('40-15 SCALE LABEL INFO'!J$2:J$65,MATCH($A1368,'40-15 SCALE LABEL INFO'!$A$2:$A$65,0))),"not found"),IF(G1367="not found","not found",IF(G1367="","","ditto"))))</f>
        <v/>
      </c>
      <c r="H1368" s="772" t="str">
        <f>IF($A1368="","",IF(NOT($A1368=$A1367),IFERROR(IF(INDEX('40-15 SCALE LABEL INFO'!K$2:K$65,MATCH($A1368,'40-15 SCALE LABEL INFO'!$A$2:$A$65,0))="","",INDEX('40-15 SCALE LABEL INFO'!K$2:K$65,MATCH($A1368,'40-15 SCALE LABEL INFO'!$A$2:$A$65,0))),"not found"),IF(H1367="not found","not found",IF(H1367="","","ditto"))))</f>
        <v/>
      </c>
    </row>
    <row r="1369" spans="1:8" x14ac:dyDescent="0.35">
      <c r="A1369" s="699"/>
      <c r="B1369" s="768"/>
      <c r="C1369" s="768"/>
      <c r="D1369" s="768"/>
      <c r="E1369" s="775"/>
      <c r="F1369" s="778" t="str">
        <f>IF($A1369="","",IF(NOT($A1369=$A1368),IFERROR(IF(INDEX('40-15 SCALE LABEL INFO'!I$2:I$65,MATCH($A1369,'40-15 SCALE LABEL INFO'!$A$2:$A$65,0))="","",INDEX('40-15 SCALE LABEL INFO'!I$2:I$65,MATCH($A1369,'40-15 SCALE LABEL INFO'!$A$2:$A$65,0))),"not found"),IF(F1368="not found","not found",IF(F1368="","","ditto"))))</f>
        <v/>
      </c>
      <c r="G1369" s="779" t="str">
        <f>IF($A1369="","",IF(NOT($A1369=$A1368),IFERROR(IF(INDEX('40-15 SCALE LABEL INFO'!J$2:J$65,MATCH($A1369,'40-15 SCALE LABEL INFO'!$A$2:$A$65,0))="","",INDEX('40-15 SCALE LABEL INFO'!J$2:J$65,MATCH($A1369,'40-15 SCALE LABEL INFO'!$A$2:$A$65,0))),"not found"),IF(G1368="not found","not found",IF(G1368="","","ditto"))))</f>
        <v/>
      </c>
      <c r="H1369" s="772" t="str">
        <f>IF($A1369="","",IF(NOT($A1369=$A1368),IFERROR(IF(INDEX('40-15 SCALE LABEL INFO'!K$2:K$65,MATCH($A1369,'40-15 SCALE LABEL INFO'!$A$2:$A$65,0))="","",INDEX('40-15 SCALE LABEL INFO'!K$2:K$65,MATCH($A1369,'40-15 SCALE LABEL INFO'!$A$2:$A$65,0))),"not found"),IF(H1368="not found","not found",IF(H1368="","","ditto"))))</f>
        <v/>
      </c>
    </row>
    <row r="1370" spans="1:8" x14ac:dyDescent="0.35">
      <c r="A1370" s="699"/>
      <c r="B1370" s="768"/>
      <c r="C1370" s="768"/>
      <c r="D1370" s="768"/>
      <c r="E1370" s="775"/>
      <c r="F1370" s="778" t="str">
        <f>IF($A1370="","",IF(NOT($A1370=$A1369),IFERROR(IF(INDEX('40-15 SCALE LABEL INFO'!I$2:I$65,MATCH($A1370,'40-15 SCALE LABEL INFO'!$A$2:$A$65,0))="","",INDEX('40-15 SCALE LABEL INFO'!I$2:I$65,MATCH($A1370,'40-15 SCALE LABEL INFO'!$A$2:$A$65,0))),"not found"),IF(F1369="not found","not found",IF(F1369="","","ditto"))))</f>
        <v/>
      </c>
      <c r="G1370" s="779" t="str">
        <f>IF($A1370="","",IF(NOT($A1370=$A1369),IFERROR(IF(INDEX('40-15 SCALE LABEL INFO'!J$2:J$65,MATCH($A1370,'40-15 SCALE LABEL INFO'!$A$2:$A$65,0))="","",INDEX('40-15 SCALE LABEL INFO'!J$2:J$65,MATCH($A1370,'40-15 SCALE LABEL INFO'!$A$2:$A$65,0))),"not found"),IF(G1369="not found","not found",IF(G1369="","","ditto"))))</f>
        <v/>
      </c>
      <c r="H1370" s="772" t="str">
        <f>IF($A1370="","",IF(NOT($A1370=$A1369),IFERROR(IF(INDEX('40-15 SCALE LABEL INFO'!K$2:K$65,MATCH($A1370,'40-15 SCALE LABEL INFO'!$A$2:$A$65,0))="","",INDEX('40-15 SCALE LABEL INFO'!K$2:K$65,MATCH($A1370,'40-15 SCALE LABEL INFO'!$A$2:$A$65,0))),"not found"),IF(H1369="not found","not found",IF(H1369="","","ditto"))))</f>
        <v/>
      </c>
    </row>
    <row r="1371" spans="1:8" x14ac:dyDescent="0.35">
      <c r="A1371" s="699"/>
      <c r="B1371" s="768"/>
      <c r="C1371" s="768"/>
      <c r="D1371" s="768"/>
      <c r="E1371" s="775"/>
      <c r="F1371" s="778" t="str">
        <f>IF($A1371="","",IF(NOT($A1371=$A1370),IFERROR(IF(INDEX('40-15 SCALE LABEL INFO'!I$2:I$65,MATCH($A1371,'40-15 SCALE LABEL INFO'!$A$2:$A$65,0))="","",INDEX('40-15 SCALE LABEL INFO'!I$2:I$65,MATCH($A1371,'40-15 SCALE LABEL INFO'!$A$2:$A$65,0))),"not found"),IF(F1370="not found","not found",IF(F1370="","","ditto"))))</f>
        <v/>
      </c>
      <c r="G1371" s="779" t="str">
        <f>IF($A1371="","",IF(NOT($A1371=$A1370),IFERROR(IF(INDEX('40-15 SCALE LABEL INFO'!J$2:J$65,MATCH($A1371,'40-15 SCALE LABEL INFO'!$A$2:$A$65,0))="","",INDEX('40-15 SCALE LABEL INFO'!J$2:J$65,MATCH($A1371,'40-15 SCALE LABEL INFO'!$A$2:$A$65,0))),"not found"),IF(G1370="not found","not found",IF(G1370="","","ditto"))))</f>
        <v/>
      </c>
      <c r="H1371" s="772" t="str">
        <f>IF($A1371="","",IF(NOT($A1371=$A1370),IFERROR(IF(INDEX('40-15 SCALE LABEL INFO'!K$2:K$65,MATCH($A1371,'40-15 SCALE LABEL INFO'!$A$2:$A$65,0))="","",INDEX('40-15 SCALE LABEL INFO'!K$2:K$65,MATCH($A1371,'40-15 SCALE LABEL INFO'!$A$2:$A$65,0))),"not found"),IF(H1370="not found","not found",IF(H1370="","","ditto"))))</f>
        <v/>
      </c>
    </row>
    <row r="1372" spans="1:8" x14ac:dyDescent="0.35">
      <c r="A1372" s="699"/>
      <c r="B1372" s="768"/>
      <c r="C1372" s="768"/>
      <c r="D1372" s="768"/>
      <c r="E1372" s="775"/>
      <c r="F1372" s="778" t="str">
        <f>IF($A1372="","",IF(NOT($A1372=$A1371),IFERROR(IF(INDEX('40-15 SCALE LABEL INFO'!I$2:I$65,MATCH($A1372,'40-15 SCALE LABEL INFO'!$A$2:$A$65,0))="","",INDEX('40-15 SCALE LABEL INFO'!I$2:I$65,MATCH($A1372,'40-15 SCALE LABEL INFO'!$A$2:$A$65,0))),"not found"),IF(F1371="not found","not found",IF(F1371="","","ditto"))))</f>
        <v/>
      </c>
      <c r="G1372" s="779" t="str">
        <f>IF($A1372="","",IF(NOT($A1372=$A1371),IFERROR(IF(INDEX('40-15 SCALE LABEL INFO'!J$2:J$65,MATCH($A1372,'40-15 SCALE LABEL INFO'!$A$2:$A$65,0))="","",INDEX('40-15 SCALE LABEL INFO'!J$2:J$65,MATCH($A1372,'40-15 SCALE LABEL INFO'!$A$2:$A$65,0))),"not found"),IF(G1371="not found","not found",IF(G1371="","","ditto"))))</f>
        <v/>
      </c>
      <c r="H1372" s="772" t="str">
        <f>IF($A1372="","",IF(NOT($A1372=$A1371),IFERROR(IF(INDEX('40-15 SCALE LABEL INFO'!K$2:K$65,MATCH($A1372,'40-15 SCALE LABEL INFO'!$A$2:$A$65,0))="","",INDEX('40-15 SCALE LABEL INFO'!K$2:K$65,MATCH($A1372,'40-15 SCALE LABEL INFO'!$A$2:$A$65,0))),"not found"),IF(H1371="not found","not found",IF(H1371="","","ditto"))))</f>
        <v/>
      </c>
    </row>
    <row r="1373" spans="1:8" x14ac:dyDescent="0.35">
      <c r="A1373" s="699"/>
      <c r="B1373" s="768"/>
      <c r="C1373" s="768"/>
      <c r="D1373" s="768"/>
      <c r="E1373" s="775"/>
      <c r="F1373" s="778" t="str">
        <f>IF($A1373="","",IF(NOT($A1373=$A1372),IFERROR(IF(INDEX('40-15 SCALE LABEL INFO'!I$2:I$65,MATCH($A1373,'40-15 SCALE LABEL INFO'!$A$2:$A$65,0))="","",INDEX('40-15 SCALE LABEL INFO'!I$2:I$65,MATCH($A1373,'40-15 SCALE LABEL INFO'!$A$2:$A$65,0))),"not found"),IF(F1372="not found","not found",IF(F1372="","","ditto"))))</f>
        <v/>
      </c>
      <c r="G1373" s="779" t="str">
        <f>IF($A1373="","",IF(NOT($A1373=$A1372),IFERROR(IF(INDEX('40-15 SCALE LABEL INFO'!J$2:J$65,MATCH($A1373,'40-15 SCALE LABEL INFO'!$A$2:$A$65,0))="","",INDEX('40-15 SCALE LABEL INFO'!J$2:J$65,MATCH($A1373,'40-15 SCALE LABEL INFO'!$A$2:$A$65,0))),"not found"),IF(G1372="not found","not found",IF(G1372="","","ditto"))))</f>
        <v/>
      </c>
      <c r="H1373" s="772" t="str">
        <f>IF($A1373="","",IF(NOT($A1373=$A1372),IFERROR(IF(INDEX('40-15 SCALE LABEL INFO'!K$2:K$65,MATCH($A1373,'40-15 SCALE LABEL INFO'!$A$2:$A$65,0))="","",INDEX('40-15 SCALE LABEL INFO'!K$2:K$65,MATCH($A1373,'40-15 SCALE LABEL INFO'!$A$2:$A$65,0))),"not found"),IF(H1372="not found","not found",IF(H1372="","","ditto"))))</f>
        <v/>
      </c>
    </row>
    <row r="1374" spans="1:8" x14ac:dyDescent="0.35">
      <c r="A1374" s="699"/>
      <c r="B1374" s="768"/>
      <c r="C1374" s="768"/>
      <c r="D1374" s="768"/>
      <c r="E1374" s="775"/>
      <c r="F1374" s="778" t="str">
        <f>IF($A1374="","",IF(NOT($A1374=$A1373),IFERROR(IF(INDEX('40-15 SCALE LABEL INFO'!I$2:I$65,MATCH($A1374,'40-15 SCALE LABEL INFO'!$A$2:$A$65,0))="","",INDEX('40-15 SCALE LABEL INFO'!I$2:I$65,MATCH($A1374,'40-15 SCALE LABEL INFO'!$A$2:$A$65,0))),"not found"),IF(F1373="not found","not found",IF(F1373="","","ditto"))))</f>
        <v/>
      </c>
      <c r="G1374" s="779" t="str">
        <f>IF($A1374="","",IF(NOT($A1374=$A1373),IFERROR(IF(INDEX('40-15 SCALE LABEL INFO'!J$2:J$65,MATCH($A1374,'40-15 SCALE LABEL INFO'!$A$2:$A$65,0))="","",INDEX('40-15 SCALE LABEL INFO'!J$2:J$65,MATCH($A1374,'40-15 SCALE LABEL INFO'!$A$2:$A$65,0))),"not found"),IF(G1373="not found","not found",IF(G1373="","","ditto"))))</f>
        <v/>
      </c>
      <c r="H1374" s="772" t="str">
        <f>IF($A1374="","",IF(NOT($A1374=$A1373),IFERROR(IF(INDEX('40-15 SCALE LABEL INFO'!K$2:K$65,MATCH($A1374,'40-15 SCALE LABEL INFO'!$A$2:$A$65,0))="","",INDEX('40-15 SCALE LABEL INFO'!K$2:K$65,MATCH($A1374,'40-15 SCALE LABEL INFO'!$A$2:$A$65,0))),"not found"),IF(H1373="not found","not found",IF(H1373="","","ditto"))))</f>
        <v/>
      </c>
    </row>
    <row r="1375" spans="1:8" x14ac:dyDescent="0.35">
      <c r="A1375" s="699"/>
      <c r="B1375" s="768"/>
      <c r="C1375" s="768"/>
      <c r="D1375" s="768"/>
      <c r="E1375" s="775"/>
      <c r="F1375" s="778" t="str">
        <f>IF($A1375="","",IF(NOT($A1375=$A1374),IFERROR(IF(INDEX('40-15 SCALE LABEL INFO'!I$2:I$65,MATCH($A1375,'40-15 SCALE LABEL INFO'!$A$2:$A$65,0))="","",INDEX('40-15 SCALE LABEL INFO'!I$2:I$65,MATCH($A1375,'40-15 SCALE LABEL INFO'!$A$2:$A$65,0))),"not found"),IF(F1374="not found","not found",IF(F1374="","","ditto"))))</f>
        <v/>
      </c>
      <c r="G1375" s="779" t="str">
        <f>IF($A1375="","",IF(NOT($A1375=$A1374),IFERROR(IF(INDEX('40-15 SCALE LABEL INFO'!J$2:J$65,MATCH($A1375,'40-15 SCALE LABEL INFO'!$A$2:$A$65,0))="","",INDEX('40-15 SCALE LABEL INFO'!J$2:J$65,MATCH($A1375,'40-15 SCALE LABEL INFO'!$A$2:$A$65,0))),"not found"),IF(G1374="not found","not found",IF(G1374="","","ditto"))))</f>
        <v/>
      </c>
      <c r="H1375" s="772" t="str">
        <f>IF($A1375="","",IF(NOT($A1375=$A1374),IFERROR(IF(INDEX('40-15 SCALE LABEL INFO'!K$2:K$65,MATCH($A1375,'40-15 SCALE LABEL INFO'!$A$2:$A$65,0))="","",INDEX('40-15 SCALE LABEL INFO'!K$2:K$65,MATCH($A1375,'40-15 SCALE LABEL INFO'!$A$2:$A$65,0))),"not found"),IF(H1374="not found","not found",IF(H1374="","","ditto"))))</f>
        <v/>
      </c>
    </row>
    <row r="1376" spans="1:8" x14ac:dyDescent="0.35">
      <c r="A1376" s="699"/>
      <c r="B1376" s="768"/>
      <c r="C1376" s="768"/>
      <c r="D1376" s="768"/>
      <c r="E1376" s="775"/>
      <c r="F1376" s="778" t="str">
        <f>IF($A1376="","",IF(NOT($A1376=$A1375),IFERROR(IF(INDEX('40-15 SCALE LABEL INFO'!I$2:I$65,MATCH($A1376,'40-15 SCALE LABEL INFO'!$A$2:$A$65,0))="","",INDEX('40-15 SCALE LABEL INFO'!I$2:I$65,MATCH($A1376,'40-15 SCALE LABEL INFO'!$A$2:$A$65,0))),"not found"),IF(F1375="not found","not found",IF(F1375="","","ditto"))))</f>
        <v/>
      </c>
      <c r="G1376" s="779" t="str">
        <f>IF($A1376="","",IF(NOT($A1376=$A1375),IFERROR(IF(INDEX('40-15 SCALE LABEL INFO'!J$2:J$65,MATCH($A1376,'40-15 SCALE LABEL INFO'!$A$2:$A$65,0))="","",INDEX('40-15 SCALE LABEL INFO'!J$2:J$65,MATCH($A1376,'40-15 SCALE LABEL INFO'!$A$2:$A$65,0))),"not found"),IF(G1375="not found","not found",IF(G1375="","","ditto"))))</f>
        <v/>
      </c>
      <c r="H1376" s="772" t="str">
        <f>IF($A1376="","",IF(NOT($A1376=$A1375),IFERROR(IF(INDEX('40-15 SCALE LABEL INFO'!K$2:K$65,MATCH($A1376,'40-15 SCALE LABEL INFO'!$A$2:$A$65,0))="","",INDEX('40-15 SCALE LABEL INFO'!K$2:K$65,MATCH($A1376,'40-15 SCALE LABEL INFO'!$A$2:$A$65,0))),"not found"),IF(H1375="not found","not found",IF(H1375="","","ditto"))))</f>
        <v/>
      </c>
    </row>
    <row r="1377" spans="1:8" x14ac:dyDescent="0.35">
      <c r="A1377" s="699"/>
      <c r="B1377" s="768"/>
      <c r="C1377" s="768"/>
      <c r="D1377" s="768"/>
      <c r="E1377" s="775"/>
      <c r="F1377" s="778" t="str">
        <f>IF($A1377="","",IF(NOT($A1377=$A1376),IFERROR(IF(INDEX('40-15 SCALE LABEL INFO'!I$2:I$65,MATCH($A1377,'40-15 SCALE LABEL INFO'!$A$2:$A$65,0))="","",INDEX('40-15 SCALE LABEL INFO'!I$2:I$65,MATCH($A1377,'40-15 SCALE LABEL INFO'!$A$2:$A$65,0))),"not found"),IF(F1376="not found","not found",IF(F1376="","","ditto"))))</f>
        <v/>
      </c>
      <c r="G1377" s="779" t="str">
        <f>IF($A1377="","",IF(NOT($A1377=$A1376),IFERROR(IF(INDEX('40-15 SCALE LABEL INFO'!J$2:J$65,MATCH($A1377,'40-15 SCALE LABEL INFO'!$A$2:$A$65,0))="","",INDEX('40-15 SCALE LABEL INFO'!J$2:J$65,MATCH($A1377,'40-15 SCALE LABEL INFO'!$A$2:$A$65,0))),"not found"),IF(G1376="not found","not found",IF(G1376="","","ditto"))))</f>
        <v/>
      </c>
      <c r="H1377" s="772" t="str">
        <f>IF($A1377="","",IF(NOT($A1377=$A1376),IFERROR(IF(INDEX('40-15 SCALE LABEL INFO'!K$2:K$65,MATCH($A1377,'40-15 SCALE LABEL INFO'!$A$2:$A$65,0))="","",INDEX('40-15 SCALE LABEL INFO'!K$2:K$65,MATCH($A1377,'40-15 SCALE LABEL INFO'!$A$2:$A$65,0))),"not found"),IF(H1376="not found","not found",IF(H1376="","","ditto"))))</f>
        <v/>
      </c>
    </row>
    <row r="1378" spans="1:8" x14ac:dyDescent="0.35">
      <c r="A1378" s="699"/>
      <c r="B1378" s="768"/>
      <c r="C1378" s="768"/>
      <c r="D1378" s="768"/>
      <c r="E1378" s="775"/>
      <c r="F1378" s="778" t="str">
        <f>IF($A1378="","",IF(NOT($A1378=$A1377),IFERROR(IF(INDEX('40-15 SCALE LABEL INFO'!I$2:I$65,MATCH($A1378,'40-15 SCALE LABEL INFO'!$A$2:$A$65,0))="","",INDEX('40-15 SCALE LABEL INFO'!I$2:I$65,MATCH($A1378,'40-15 SCALE LABEL INFO'!$A$2:$A$65,0))),"not found"),IF(F1377="not found","not found",IF(F1377="","","ditto"))))</f>
        <v/>
      </c>
      <c r="G1378" s="779" t="str">
        <f>IF($A1378="","",IF(NOT($A1378=$A1377),IFERROR(IF(INDEX('40-15 SCALE LABEL INFO'!J$2:J$65,MATCH($A1378,'40-15 SCALE LABEL INFO'!$A$2:$A$65,0))="","",INDEX('40-15 SCALE LABEL INFO'!J$2:J$65,MATCH($A1378,'40-15 SCALE LABEL INFO'!$A$2:$A$65,0))),"not found"),IF(G1377="not found","not found",IF(G1377="","","ditto"))))</f>
        <v/>
      </c>
      <c r="H1378" s="772" t="str">
        <f>IF($A1378="","",IF(NOT($A1378=$A1377),IFERROR(IF(INDEX('40-15 SCALE LABEL INFO'!K$2:K$65,MATCH($A1378,'40-15 SCALE LABEL INFO'!$A$2:$A$65,0))="","",INDEX('40-15 SCALE LABEL INFO'!K$2:K$65,MATCH($A1378,'40-15 SCALE LABEL INFO'!$A$2:$A$65,0))),"not found"),IF(H1377="not found","not found",IF(H1377="","","ditto"))))</f>
        <v/>
      </c>
    </row>
    <row r="1379" spans="1:8" x14ac:dyDescent="0.35">
      <c r="A1379" s="699"/>
      <c r="B1379" s="768"/>
      <c r="C1379" s="768"/>
      <c r="D1379" s="768"/>
      <c r="E1379" s="775"/>
      <c r="F1379" s="778" t="str">
        <f>IF($A1379="","",IF(NOT($A1379=$A1378),IFERROR(IF(INDEX('40-15 SCALE LABEL INFO'!I$2:I$65,MATCH($A1379,'40-15 SCALE LABEL INFO'!$A$2:$A$65,0))="","",INDEX('40-15 SCALE LABEL INFO'!I$2:I$65,MATCH($A1379,'40-15 SCALE LABEL INFO'!$A$2:$A$65,0))),"not found"),IF(F1378="not found","not found",IF(F1378="","","ditto"))))</f>
        <v/>
      </c>
      <c r="G1379" s="779" t="str">
        <f>IF($A1379="","",IF(NOT($A1379=$A1378),IFERROR(IF(INDEX('40-15 SCALE LABEL INFO'!J$2:J$65,MATCH($A1379,'40-15 SCALE LABEL INFO'!$A$2:$A$65,0))="","",INDEX('40-15 SCALE LABEL INFO'!J$2:J$65,MATCH($A1379,'40-15 SCALE LABEL INFO'!$A$2:$A$65,0))),"not found"),IF(G1378="not found","not found",IF(G1378="","","ditto"))))</f>
        <v/>
      </c>
      <c r="H1379" s="772" t="str">
        <f>IF($A1379="","",IF(NOT($A1379=$A1378),IFERROR(IF(INDEX('40-15 SCALE LABEL INFO'!K$2:K$65,MATCH($A1379,'40-15 SCALE LABEL INFO'!$A$2:$A$65,0))="","",INDEX('40-15 SCALE LABEL INFO'!K$2:K$65,MATCH($A1379,'40-15 SCALE LABEL INFO'!$A$2:$A$65,0))),"not found"),IF(H1378="not found","not found",IF(H1378="","","ditto"))))</f>
        <v/>
      </c>
    </row>
    <row r="1380" spans="1:8" x14ac:dyDescent="0.35">
      <c r="A1380" s="699"/>
      <c r="B1380" s="768"/>
      <c r="C1380" s="768"/>
      <c r="D1380" s="768"/>
      <c r="E1380" s="775"/>
      <c r="F1380" s="778" t="str">
        <f>IF($A1380="","",IF(NOT($A1380=$A1379),IFERROR(IF(INDEX('40-15 SCALE LABEL INFO'!I$2:I$65,MATCH($A1380,'40-15 SCALE LABEL INFO'!$A$2:$A$65,0))="","",INDEX('40-15 SCALE LABEL INFO'!I$2:I$65,MATCH($A1380,'40-15 SCALE LABEL INFO'!$A$2:$A$65,0))),"not found"),IF(F1379="not found","not found",IF(F1379="","","ditto"))))</f>
        <v/>
      </c>
      <c r="G1380" s="779" t="str">
        <f>IF($A1380="","",IF(NOT($A1380=$A1379),IFERROR(IF(INDEX('40-15 SCALE LABEL INFO'!J$2:J$65,MATCH($A1380,'40-15 SCALE LABEL INFO'!$A$2:$A$65,0))="","",INDEX('40-15 SCALE LABEL INFO'!J$2:J$65,MATCH($A1380,'40-15 SCALE LABEL INFO'!$A$2:$A$65,0))),"not found"),IF(G1379="not found","not found",IF(G1379="","","ditto"))))</f>
        <v/>
      </c>
      <c r="H1380" s="772" t="str">
        <f>IF($A1380="","",IF(NOT($A1380=$A1379),IFERROR(IF(INDEX('40-15 SCALE LABEL INFO'!K$2:K$65,MATCH($A1380,'40-15 SCALE LABEL INFO'!$A$2:$A$65,0))="","",INDEX('40-15 SCALE LABEL INFO'!K$2:K$65,MATCH($A1380,'40-15 SCALE LABEL INFO'!$A$2:$A$65,0))),"not found"),IF(H1379="not found","not found",IF(H1379="","","ditto"))))</f>
        <v/>
      </c>
    </row>
    <row r="1381" spans="1:8" x14ac:dyDescent="0.35">
      <c r="A1381" s="699"/>
      <c r="B1381" s="768"/>
      <c r="C1381" s="768"/>
      <c r="D1381" s="768"/>
      <c r="E1381" s="775"/>
      <c r="F1381" s="778" t="str">
        <f>IF($A1381="","",IF(NOT($A1381=$A1380),IFERROR(IF(INDEX('40-15 SCALE LABEL INFO'!I$2:I$65,MATCH($A1381,'40-15 SCALE LABEL INFO'!$A$2:$A$65,0))="","",INDEX('40-15 SCALE LABEL INFO'!I$2:I$65,MATCH($A1381,'40-15 SCALE LABEL INFO'!$A$2:$A$65,0))),"not found"),IF(F1380="not found","not found",IF(F1380="","","ditto"))))</f>
        <v/>
      </c>
      <c r="G1381" s="779" t="str">
        <f>IF($A1381="","",IF(NOT($A1381=$A1380),IFERROR(IF(INDEX('40-15 SCALE LABEL INFO'!J$2:J$65,MATCH($A1381,'40-15 SCALE LABEL INFO'!$A$2:$A$65,0))="","",INDEX('40-15 SCALE LABEL INFO'!J$2:J$65,MATCH($A1381,'40-15 SCALE LABEL INFO'!$A$2:$A$65,0))),"not found"),IF(G1380="not found","not found",IF(G1380="","","ditto"))))</f>
        <v/>
      </c>
      <c r="H1381" s="772" t="str">
        <f>IF($A1381="","",IF(NOT($A1381=$A1380),IFERROR(IF(INDEX('40-15 SCALE LABEL INFO'!K$2:K$65,MATCH($A1381,'40-15 SCALE LABEL INFO'!$A$2:$A$65,0))="","",INDEX('40-15 SCALE LABEL INFO'!K$2:K$65,MATCH($A1381,'40-15 SCALE LABEL INFO'!$A$2:$A$65,0))),"not found"),IF(H1380="not found","not found",IF(H1380="","","ditto"))))</f>
        <v/>
      </c>
    </row>
    <row r="1382" spans="1:8" x14ac:dyDescent="0.35">
      <c r="A1382" s="699"/>
      <c r="B1382" s="768"/>
      <c r="C1382" s="768"/>
      <c r="D1382" s="768"/>
      <c r="E1382" s="775"/>
      <c r="F1382" s="778" t="str">
        <f>IF($A1382="","",IF(NOT($A1382=$A1381),IFERROR(IF(INDEX('40-15 SCALE LABEL INFO'!I$2:I$65,MATCH($A1382,'40-15 SCALE LABEL INFO'!$A$2:$A$65,0))="","",INDEX('40-15 SCALE LABEL INFO'!I$2:I$65,MATCH($A1382,'40-15 SCALE LABEL INFO'!$A$2:$A$65,0))),"not found"),IF(F1381="not found","not found",IF(F1381="","","ditto"))))</f>
        <v/>
      </c>
      <c r="G1382" s="779" t="str">
        <f>IF($A1382="","",IF(NOT($A1382=$A1381),IFERROR(IF(INDEX('40-15 SCALE LABEL INFO'!J$2:J$65,MATCH($A1382,'40-15 SCALE LABEL INFO'!$A$2:$A$65,0))="","",INDEX('40-15 SCALE LABEL INFO'!J$2:J$65,MATCH($A1382,'40-15 SCALE LABEL INFO'!$A$2:$A$65,0))),"not found"),IF(G1381="not found","not found",IF(G1381="","","ditto"))))</f>
        <v/>
      </c>
      <c r="H1382" s="772" t="str">
        <f>IF($A1382="","",IF(NOT($A1382=$A1381),IFERROR(IF(INDEX('40-15 SCALE LABEL INFO'!K$2:K$65,MATCH($A1382,'40-15 SCALE LABEL INFO'!$A$2:$A$65,0))="","",INDEX('40-15 SCALE LABEL INFO'!K$2:K$65,MATCH($A1382,'40-15 SCALE LABEL INFO'!$A$2:$A$65,0))),"not found"),IF(H1381="not found","not found",IF(H1381="","","ditto"))))</f>
        <v/>
      </c>
    </row>
    <row r="1383" spans="1:8" x14ac:dyDescent="0.35">
      <c r="A1383" s="699"/>
      <c r="B1383" s="768"/>
      <c r="C1383" s="768"/>
      <c r="D1383" s="768"/>
      <c r="E1383" s="775"/>
      <c r="F1383" s="778" t="str">
        <f>IF($A1383="","",IF(NOT($A1383=$A1382),IFERROR(IF(INDEX('40-15 SCALE LABEL INFO'!I$2:I$65,MATCH($A1383,'40-15 SCALE LABEL INFO'!$A$2:$A$65,0))="","",INDEX('40-15 SCALE LABEL INFO'!I$2:I$65,MATCH($A1383,'40-15 SCALE LABEL INFO'!$A$2:$A$65,0))),"not found"),IF(F1382="not found","not found",IF(F1382="","","ditto"))))</f>
        <v/>
      </c>
      <c r="G1383" s="779" t="str">
        <f>IF($A1383="","",IF(NOT($A1383=$A1382),IFERROR(IF(INDEX('40-15 SCALE LABEL INFO'!J$2:J$65,MATCH($A1383,'40-15 SCALE LABEL INFO'!$A$2:$A$65,0))="","",INDEX('40-15 SCALE LABEL INFO'!J$2:J$65,MATCH($A1383,'40-15 SCALE LABEL INFO'!$A$2:$A$65,0))),"not found"),IF(G1382="not found","not found",IF(G1382="","","ditto"))))</f>
        <v/>
      </c>
      <c r="H1383" s="772" t="str">
        <f>IF($A1383="","",IF(NOT($A1383=$A1382),IFERROR(IF(INDEX('40-15 SCALE LABEL INFO'!K$2:K$65,MATCH($A1383,'40-15 SCALE LABEL INFO'!$A$2:$A$65,0))="","",INDEX('40-15 SCALE LABEL INFO'!K$2:K$65,MATCH($A1383,'40-15 SCALE LABEL INFO'!$A$2:$A$65,0))),"not found"),IF(H1382="not found","not found",IF(H1382="","","ditto"))))</f>
        <v/>
      </c>
    </row>
    <row r="1384" spans="1:8" x14ac:dyDescent="0.35">
      <c r="A1384" s="699"/>
      <c r="B1384" s="768"/>
      <c r="C1384" s="768"/>
      <c r="D1384" s="768"/>
      <c r="E1384" s="775"/>
      <c r="F1384" s="778" t="str">
        <f>IF($A1384="","",IF(NOT($A1384=$A1383),IFERROR(IF(INDEX('40-15 SCALE LABEL INFO'!I$2:I$65,MATCH($A1384,'40-15 SCALE LABEL INFO'!$A$2:$A$65,0))="","",INDEX('40-15 SCALE LABEL INFO'!I$2:I$65,MATCH($A1384,'40-15 SCALE LABEL INFO'!$A$2:$A$65,0))),"not found"),IF(F1383="not found","not found",IF(F1383="","","ditto"))))</f>
        <v/>
      </c>
      <c r="G1384" s="779" t="str">
        <f>IF($A1384="","",IF(NOT($A1384=$A1383),IFERROR(IF(INDEX('40-15 SCALE LABEL INFO'!J$2:J$65,MATCH($A1384,'40-15 SCALE LABEL INFO'!$A$2:$A$65,0))="","",INDEX('40-15 SCALE LABEL INFO'!J$2:J$65,MATCH($A1384,'40-15 SCALE LABEL INFO'!$A$2:$A$65,0))),"not found"),IF(G1383="not found","not found",IF(G1383="","","ditto"))))</f>
        <v/>
      </c>
      <c r="H1384" s="772" t="str">
        <f>IF($A1384="","",IF(NOT($A1384=$A1383),IFERROR(IF(INDEX('40-15 SCALE LABEL INFO'!K$2:K$65,MATCH($A1384,'40-15 SCALE LABEL INFO'!$A$2:$A$65,0))="","",INDEX('40-15 SCALE LABEL INFO'!K$2:K$65,MATCH($A1384,'40-15 SCALE LABEL INFO'!$A$2:$A$65,0))),"not found"),IF(H1383="not found","not found",IF(H1383="","","ditto"))))</f>
        <v/>
      </c>
    </row>
    <row r="1385" spans="1:8" x14ac:dyDescent="0.35">
      <c r="A1385" s="699"/>
      <c r="B1385" s="768"/>
      <c r="C1385" s="768"/>
      <c r="D1385" s="768"/>
      <c r="E1385" s="775"/>
      <c r="F1385" s="778" t="str">
        <f>IF($A1385="","",IF(NOT($A1385=$A1384),IFERROR(IF(INDEX('40-15 SCALE LABEL INFO'!I$2:I$65,MATCH($A1385,'40-15 SCALE LABEL INFO'!$A$2:$A$65,0))="","",INDEX('40-15 SCALE LABEL INFO'!I$2:I$65,MATCH($A1385,'40-15 SCALE LABEL INFO'!$A$2:$A$65,0))),"not found"),IF(F1384="not found","not found",IF(F1384="","","ditto"))))</f>
        <v/>
      </c>
      <c r="G1385" s="779" t="str">
        <f>IF($A1385="","",IF(NOT($A1385=$A1384),IFERROR(IF(INDEX('40-15 SCALE LABEL INFO'!J$2:J$65,MATCH($A1385,'40-15 SCALE LABEL INFO'!$A$2:$A$65,0))="","",INDEX('40-15 SCALE LABEL INFO'!J$2:J$65,MATCH($A1385,'40-15 SCALE LABEL INFO'!$A$2:$A$65,0))),"not found"),IF(G1384="not found","not found",IF(G1384="","","ditto"))))</f>
        <v/>
      </c>
      <c r="H1385" s="772" t="str">
        <f>IF($A1385="","",IF(NOT($A1385=$A1384),IFERROR(IF(INDEX('40-15 SCALE LABEL INFO'!K$2:K$65,MATCH($A1385,'40-15 SCALE LABEL INFO'!$A$2:$A$65,0))="","",INDEX('40-15 SCALE LABEL INFO'!K$2:K$65,MATCH($A1385,'40-15 SCALE LABEL INFO'!$A$2:$A$65,0))),"not found"),IF(H1384="not found","not found",IF(H1384="","","ditto"))))</f>
        <v/>
      </c>
    </row>
    <row r="1386" spans="1:8" x14ac:dyDescent="0.35">
      <c r="A1386" s="699"/>
      <c r="B1386" s="768"/>
      <c r="C1386" s="768"/>
      <c r="D1386" s="768"/>
      <c r="E1386" s="775"/>
      <c r="F1386" s="778" t="str">
        <f>IF($A1386="","",IF(NOT($A1386=$A1385),IFERROR(IF(INDEX('40-15 SCALE LABEL INFO'!I$2:I$65,MATCH($A1386,'40-15 SCALE LABEL INFO'!$A$2:$A$65,0))="","",INDEX('40-15 SCALE LABEL INFO'!I$2:I$65,MATCH($A1386,'40-15 SCALE LABEL INFO'!$A$2:$A$65,0))),"not found"),IF(F1385="not found","not found",IF(F1385="","","ditto"))))</f>
        <v/>
      </c>
      <c r="G1386" s="779" t="str">
        <f>IF($A1386="","",IF(NOT($A1386=$A1385),IFERROR(IF(INDEX('40-15 SCALE LABEL INFO'!J$2:J$65,MATCH($A1386,'40-15 SCALE LABEL INFO'!$A$2:$A$65,0))="","",INDEX('40-15 SCALE LABEL INFO'!J$2:J$65,MATCH($A1386,'40-15 SCALE LABEL INFO'!$A$2:$A$65,0))),"not found"),IF(G1385="not found","not found",IF(G1385="","","ditto"))))</f>
        <v/>
      </c>
      <c r="H1386" s="772" t="str">
        <f>IF($A1386="","",IF(NOT($A1386=$A1385),IFERROR(IF(INDEX('40-15 SCALE LABEL INFO'!K$2:K$65,MATCH($A1386,'40-15 SCALE LABEL INFO'!$A$2:$A$65,0))="","",INDEX('40-15 SCALE LABEL INFO'!K$2:K$65,MATCH($A1386,'40-15 SCALE LABEL INFO'!$A$2:$A$65,0))),"not found"),IF(H1385="not found","not found",IF(H1385="","","ditto"))))</f>
        <v/>
      </c>
    </row>
    <row r="1387" spans="1:8" x14ac:dyDescent="0.35">
      <c r="A1387" s="699"/>
      <c r="B1387" s="768"/>
      <c r="C1387" s="768"/>
      <c r="D1387" s="768"/>
      <c r="E1387" s="775"/>
      <c r="F1387" s="778" t="str">
        <f>IF($A1387="","",IF(NOT($A1387=$A1386),IFERROR(IF(INDEX('40-15 SCALE LABEL INFO'!I$2:I$65,MATCH($A1387,'40-15 SCALE LABEL INFO'!$A$2:$A$65,0))="","",INDEX('40-15 SCALE LABEL INFO'!I$2:I$65,MATCH($A1387,'40-15 SCALE LABEL INFO'!$A$2:$A$65,0))),"not found"),IF(F1386="not found","not found",IF(F1386="","","ditto"))))</f>
        <v/>
      </c>
      <c r="G1387" s="779" t="str">
        <f>IF($A1387="","",IF(NOT($A1387=$A1386),IFERROR(IF(INDEX('40-15 SCALE LABEL INFO'!J$2:J$65,MATCH($A1387,'40-15 SCALE LABEL INFO'!$A$2:$A$65,0))="","",INDEX('40-15 SCALE LABEL INFO'!J$2:J$65,MATCH($A1387,'40-15 SCALE LABEL INFO'!$A$2:$A$65,0))),"not found"),IF(G1386="not found","not found",IF(G1386="","","ditto"))))</f>
        <v/>
      </c>
      <c r="H1387" s="772" t="str">
        <f>IF($A1387="","",IF(NOT($A1387=$A1386),IFERROR(IF(INDEX('40-15 SCALE LABEL INFO'!K$2:K$65,MATCH($A1387,'40-15 SCALE LABEL INFO'!$A$2:$A$65,0))="","",INDEX('40-15 SCALE LABEL INFO'!K$2:K$65,MATCH($A1387,'40-15 SCALE LABEL INFO'!$A$2:$A$65,0))),"not found"),IF(H1386="not found","not found",IF(H1386="","","ditto"))))</f>
        <v/>
      </c>
    </row>
    <row r="1388" spans="1:8" x14ac:dyDescent="0.35">
      <c r="A1388" s="699"/>
      <c r="B1388" s="768"/>
      <c r="C1388" s="768"/>
      <c r="D1388" s="768"/>
      <c r="E1388" s="775"/>
      <c r="F1388" s="778" t="str">
        <f>IF($A1388="","",IF(NOT($A1388=$A1387),IFERROR(IF(INDEX('40-15 SCALE LABEL INFO'!I$2:I$65,MATCH($A1388,'40-15 SCALE LABEL INFO'!$A$2:$A$65,0))="","",INDEX('40-15 SCALE LABEL INFO'!I$2:I$65,MATCH($A1388,'40-15 SCALE LABEL INFO'!$A$2:$A$65,0))),"not found"),IF(F1387="not found","not found",IF(F1387="","","ditto"))))</f>
        <v/>
      </c>
      <c r="G1388" s="779" t="str">
        <f>IF($A1388="","",IF(NOT($A1388=$A1387),IFERROR(IF(INDEX('40-15 SCALE LABEL INFO'!J$2:J$65,MATCH($A1388,'40-15 SCALE LABEL INFO'!$A$2:$A$65,0))="","",INDEX('40-15 SCALE LABEL INFO'!J$2:J$65,MATCH($A1388,'40-15 SCALE LABEL INFO'!$A$2:$A$65,0))),"not found"),IF(G1387="not found","not found",IF(G1387="","","ditto"))))</f>
        <v/>
      </c>
      <c r="H1388" s="772" t="str">
        <f>IF($A1388="","",IF(NOT($A1388=$A1387),IFERROR(IF(INDEX('40-15 SCALE LABEL INFO'!K$2:K$65,MATCH($A1388,'40-15 SCALE LABEL INFO'!$A$2:$A$65,0))="","",INDEX('40-15 SCALE LABEL INFO'!K$2:K$65,MATCH($A1388,'40-15 SCALE LABEL INFO'!$A$2:$A$65,0))),"not found"),IF(H1387="not found","not found",IF(H1387="","","ditto"))))</f>
        <v/>
      </c>
    </row>
    <row r="1389" spans="1:8" x14ac:dyDescent="0.35">
      <c r="A1389" s="699"/>
      <c r="B1389" s="768"/>
      <c r="C1389" s="768"/>
      <c r="D1389" s="768"/>
      <c r="E1389" s="775"/>
      <c r="F1389" s="778" t="str">
        <f>IF($A1389="","",IF(NOT($A1389=$A1388),IFERROR(IF(INDEX('40-15 SCALE LABEL INFO'!I$2:I$65,MATCH($A1389,'40-15 SCALE LABEL INFO'!$A$2:$A$65,0))="","",INDEX('40-15 SCALE LABEL INFO'!I$2:I$65,MATCH($A1389,'40-15 SCALE LABEL INFO'!$A$2:$A$65,0))),"not found"),IF(F1388="not found","not found",IF(F1388="","","ditto"))))</f>
        <v/>
      </c>
      <c r="G1389" s="779" t="str">
        <f>IF($A1389="","",IF(NOT($A1389=$A1388),IFERROR(IF(INDEX('40-15 SCALE LABEL INFO'!J$2:J$65,MATCH($A1389,'40-15 SCALE LABEL INFO'!$A$2:$A$65,0))="","",INDEX('40-15 SCALE LABEL INFO'!J$2:J$65,MATCH($A1389,'40-15 SCALE LABEL INFO'!$A$2:$A$65,0))),"not found"),IF(G1388="not found","not found",IF(G1388="","","ditto"))))</f>
        <v/>
      </c>
      <c r="H1389" s="772" t="str">
        <f>IF($A1389="","",IF(NOT($A1389=$A1388),IFERROR(IF(INDEX('40-15 SCALE LABEL INFO'!K$2:K$65,MATCH($A1389,'40-15 SCALE LABEL INFO'!$A$2:$A$65,0))="","",INDEX('40-15 SCALE LABEL INFO'!K$2:K$65,MATCH($A1389,'40-15 SCALE LABEL INFO'!$A$2:$A$65,0))),"not found"),IF(H1388="not found","not found",IF(H1388="","","ditto"))))</f>
        <v/>
      </c>
    </row>
    <row r="1390" spans="1:8" x14ac:dyDescent="0.35">
      <c r="A1390" s="699"/>
      <c r="B1390" s="768"/>
      <c r="C1390" s="768"/>
      <c r="D1390" s="768"/>
      <c r="E1390" s="775"/>
      <c r="F1390" s="778" t="str">
        <f>IF($A1390="","",IF(NOT($A1390=$A1389),IFERROR(IF(INDEX('40-15 SCALE LABEL INFO'!I$2:I$65,MATCH($A1390,'40-15 SCALE LABEL INFO'!$A$2:$A$65,0))="","",INDEX('40-15 SCALE LABEL INFO'!I$2:I$65,MATCH($A1390,'40-15 SCALE LABEL INFO'!$A$2:$A$65,0))),"not found"),IF(F1389="not found","not found",IF(F1389="","","ditto"))))</f>
        <v/>
      </c>
      <c r="G1390" s="779" t="str">
        <f>IF($A1390="","",IF(NOT($A1390=$A1389),IFERROR(IF(INDEX('40-15 SCALE LABEL INFO'!J$2:J$65,MATCH($A1390,'40-15 SCALE LABEL INFO'!$A$2:$A$65,0))="","",INDEX('40-15 SCALE LABEL INFO'!J$2:J$65,MATCH($A1390,'40-15 SCALE LABEL INFO'!$A$2:$A$65,0))),"not found"),IF(G1389="not found","not found",IF(G1389="","","ditto"))))</f>
        <v/>
      </c>
      <c r="H1390" s="772" t="str">
        <f>IF($A1390="","",IF(NOT($A1390=$A1389),IFERROR(IF(INDEX('40-15 SCALE LABEL INFO'!K$2:K$65,MATCH($A1390,'40-15 SCALE LABEL INFO'!$A$2:$A$65,0))="","",INDEX('40-15 SCALE LABEL INFO'!K$2:K$65,MATCH($A1390,'40-15 SCALE LABEL INFO'!$A$2:$A$65,0))),"not found"),IF(H1389="not found","not found",IF(H1389="","","ditto"))))</f>
        <v/>
      </c>
    </row>
    <row r="1391" spans="1:8" x14ac:dyDescent="0.35">
      <c r="A1391" s="699"/>
      <c r="B1391" s="768"/>
      <c r="C1391" s="768"/>
      <c r="D1391" s="768"/>
      <c r="E1391" s="775"/>
      <c r="F1391" s="778" t="str">
        <f>IF($A1391="","",IF(NOT($A1391=$A1390),IFERROR(IF(INDEX('40-15 SCALE LABEL INFO'!I$2:I$65,MATCH($A1391,'40-15 SCALE LABEL INFO'!$A$2:$A$65,0))="","",INDEX('40-15 SCALE LABEL INFO'!I$2:I$65,MATCH($A1391,'40-15 SCALE LABEL INFO'!$A$2:$A$65,0))),"not found"),IF(F1390="not found","not found",IF(F1390="","","ditto"))))</f>
        <v/>
      </c>
      <c r="G1391" s="779" t="str">
        <f>IF($A1391="","",IF(NOT($A1391=$A1390),IFERROR(IF(INDEX('40-15 SCALE LABEL INFO'!J$2:J$65,MATCH($A1391,'40-15 SCALE LABEL INFO'!$A$2:$A$65,0))="","",INDEX('40-15 SCALE LABEL INFO'!J$2:J$65,MATCH($A1391,'40-15 SCALE LABEL INFO'!$A$2:$A$65,0))),"not found"),IF(G1390="not found","not found",IF(G1390="","","ditto"))))</f>
        <v/>
      </c>
      <c r="H1391" s="772" t="str">
        <f>IF($A1391="","",IF(NOT($A1391=$A1390),IFERROR(IF(INDEX('40-15 SCALE LABEL INFO'!K$2:K$65,MATCH($A1391,'40-15 SCALE LABEL INFO'!$A$2:$A$65,0))="","",INDEX('40-15 SCALE LABEL INFO'!K$2:K$65,MATCH($A1391,'40-15 SCALE LABEL INFO'!$A$2:$A$65,0))),"not found"),IF(H1390="not found","not found",IF(H1390="","","ditto"))))</f>
        <v/>
      </c>
    </row>
    <row r="1392" spans="1:8" x14ac:dyDescent="0.35">
      <c r="A1392" s="699"/>
      <c r="B1392" s="768"/>
      <c r="C1392" s="768"/>
      <c r="D1392" s="768"/>
      <c r="E1392" s="775"/>
      <c r="F1392" s="778" t="str">
        <f>IF($A1392="","",IF(NOT($A1392=$A1391),IFERROR(IF(INDEX('40-15 SCALE LABEL INFO'!I$2:I$65,MATCH($A1392,'40-15 SCALE LABEL INFO'!$A$2:$A$65,0))="","",INDEX('40-15 SCALE LABEL INFO'!I$2:I$65,MATCH($A1392,'40-15 SCALE LABEL INFO'!$A$2:$A$65,0))),"not found"),IF(F1391="not found","not found",IF(F1391="","","ditto"))))</f>
        <v/>
      </c>
      <c r="G1392" s="779" t="str">
        <f>IF($A1392="","",IF(NOT($A1392=$A1391),IFERROR(IF(INDEX('40-15 SCALE LABEL INFO'!J$2:J$65,MATCH($A1392,'40-15 SCALE LABEL INFO'!$A$2:$A$65,0))="","",INDEX('40-15 SCALE LABEL INFO'!J$2:J$65,MATCH($A1392,'40-15 SCALE LABEL INFO'!$A$2:$A$65,0))),"not found"),IF(G1391="not found","not found",IF(G1391="","","ditto"))))</f>
        <v/>
      </c>
      <c r="H1392" s="772" t="str">
        <f>IF($A1392="","",IF(NOT($A1392=$A1391),IFERROR(IF(INDEX('40-15 SCALE LABEL INFO'!K$2:K$65,MATCH($A1392,'40-15 SCALE LABEL INFO'!$A$2:$A$65,0))="","",INDEX('40-15 SCALE LABEL INFO'!K$2:K$65,MATCH($A1392,'40-15 SCALE LABEL INFO'!$A$2:$A$65,0))),"not found"),IF(H1391="not found","not found",IF(H1391="","","ditto"))))</f>
        <v/>
      </c>
    </row>
    <row r="1393" spans="1:8" x14ac:dyDescent="0.35">
      <c r="A1393" s="699"/>
      <c r="B1393" s="768"/>
      <c r="C1393" s="768"/>
      <c r="D1393" s="768"/>
      <c r="E1393" s="775"/>
      <c r="F1393" s="778" t="str">
        <f>IF($A1393="","",IF(NOT($A1393=$A1392),IFERROR(IF(INDEX('40-15 SCALE LABEL INFO'!I$2:I$65,MATCH($A1393,'40-15 SCALE LABEL INFO'!$A$2:$A$65,0))="","",INDEX('40-15 SCALE LABEL INFO'!I$2:I$65,MATCH($A1393,'40-15 SCALE LABEL INFO'!$A$2:$A$65,0))),"not found"),IF(F1392="not found","not found",IF(F1392="","","ditto"))))</f>
        <v/>
      </c>
      <c r="G1393" s="779" t="str">
        <f>IF($A1393="","",IF(NOT($A1393=$A1392),IFERROR(IF(INDEX('40-15 SCALE LABEL INFO'!J$2:J$65,MATCH($A1393,'40-15 SCALE LABEL INFO'!$A$2:$A$65,0))="","",INDEX('40-15 SCALE LABEL INFO'!J$2:J$65,MATCH($A1393,'40-15 SCALE LABEL INFO'!$A$2:$A$65,0))),"not found"),IF(G1392="not found","not found",IF(G1392="","","ditto"))))</f>
        <v/>
      </c>
      <c r="H1393" s="772" t="str">
        <f>IF($A1393="","",IF(NOT($A1393=$A1392),IFERROR(IF(INDEX('40-15 SCALE LABEL INFO'!K$2:K$65,MATCH($A1393,'40-15 SCALE LABEL INFO'!$A$2:$A$65,0))="","",INDEX('40-15 SCALE LABEL INFO'!K$2:K$65,MATCH($A1393,'40-15 SCALE LABEL INFO'!$A$2:$A$65,0))),"not found"),IF(H1392="not found","not found",IF(H1392="","","ditto"))))</f>
        <v/>
      </c>
    </row>
    <row r="1394" spans="1:8" x14ac:dyDescent="0.35">
      <c r="A1394" s="699"/>
      <c r="B1394" s="768"/>
      <c r="C1394" s="768"/>
      <c r="D1394" s="768"/>
      <c r="E1394" s="775"/>
      <c r="F1394" s="778" t="str">
        <f>IF($A1394="","",IF(NOT($A1394=$A1393),IFERROR(IF(INDEX('40-15 SCALE LABEL INFO'!I$2:I$65,MATCH($A1394,'40-15 SCALE LABEL INFO'!$A$2:$A$65,0))="","",INDEX('40-15 SCALE LABEL INFO'!I$2:I$65,MATCH($A1394,'40-15 SCALE LABEL INFO'!$A$2:$A$65,0))),"not found"),IF(F1393="not found","not found",IF(F1393="","","ditto"))))</f>
        <v/>
      </c>
      <c r="G1394" s="779" t="str">
        <f>IF($A1394="","",IF(NOT($A1394=$A1393),IFERROR(IF(INDEX('40-15 SCALE LABEL INFO'!J$2:J$65,MATCH($A1394,'40-15 SCALE LABEL INFO'!$A$2:$A$65,0))="","",INDEX('40-15 SCALE LABEL INFO'!J$2:J$65,MATCH($A1394,'40-15 SCALE LABEL INFO'!$A$2:$A$65,0))),"not found"),IF(G1393="not found","not found",IF(G1393="","","ditto"))))</f>
        <v/>
      </c>
      <c r="H1394" s="772" t="str">
        <f>IF($A1394="","",IF(NOT($A1394=$A1393),IFERROR(IF(INDEX('40-15 SCALE LABEL INFO'!K$2:K$65,MATCH($A1394,'40-15 SCALE LABEL INFO'!$A$2:$A$65,0))="","",INDEX('40-15 SCALE LABEL INFO'!K$2:K$65,MATCH($A1394,'40-15 SCALE LABEL INFO'!$A$2:$A$65,0))),"not found"),IF(H1393="not found","not found",IF(H1393="","","ditto"))))</f>
        <v/>
      </c>
    </row>
    <row r="1395" spans="1:8" x14ac:dyDescent="0.35">
      <c r="A1395" s="699"/>
      <c r="B1395" s="768"/>
      <c r="C1395" s="768"/>
      <c r="D1395" s="768"/>
      <c r="E1395" s="775"/>
      <c r="F1395" s="778" t="str">
        <f>IF($A1395="","",IF(NOT($A1395=$A1394),IFERROR(IF(INDEX('40-15 SCALE LABEL INFO'!I$2:I$65,MATCH($A1395,'40-15 SCALE LABEL INFO'!$A$2:$A$65,0))="","",INDEX('40-15 SCALE LABEL INFO'!I$2:I$65,MATCH($A1395,'40-15 SCALE LABEL INFO'!$A$2:$A$65,0))),"not found"),IF(F1394="not found","not found",IF(F1394="","","ditto"))))</f>
        <v/>
      </c>
      <c r="G1395" s="779" t="str">
        <f>IF($A1395="","",IF(NOT($A1395=$A1394),IFERROR(IF(INDEX('40-15 SCALE LABEL INFO'!J$2:J$65,MATCH($A1395,'40-15 SCALE LABEL INFO'!$A$2:$A$65,0))="","",INDEX('40-15 SCALE LABEL INFO'!J$2:J$65,MATCH($A1395,'40-15 SCALE LABEL INFO'!$A$2:$A$65,0))),"not found"),IF(G1394="not found","not found",IF(G1394="","","ditto"))))</f>
        <v/>
      </c>
      <c r="H1395" s="772" t="str">
        <f>IF($A1395="","",IF(NOT($A1395=$A1394),IFERROR(IF(INDEX('40-15 SCALE LABEL INFO'!K$2:K$65,MATCH($A1395,'40-15 SCALE LABEL INFO'!$A$2:$A$65,0))="","",INDEX('40-15 SCALE LABEL INFO'!K$2:K$65,MATCH($A1395,'40-15 SCALE LABEL INFO'!$A$2:$A$65,0))),"not found"),IF(H1394="not found","not found",IF(H1394="","","ditto"))))</f>
        <v/>
      </c>
    </row>
    <row r="1396" spans="1:8" x14ac:dyDescent="0.35">
      <c r="A1396" s="699"/>
      <c r="B1396" s="768"/>
      <c r="C1396" s="768"/>
      <c r="D1396" s="768"/>
      <c r="E1396" s="775"/>
      <c r="F1396" s="778" t="str">
        <f>IF($A1396="","",IF(NOT($A1396=$A1395),IFERROR(IF(INDEX('40-15 SCALE LABEL INFO'!I$2:I$65,MATCH($A1396,'40-15 SCALE LABEL INFO'!$A$2:$A$65,0))="","",INDEX('40-15 SCALE LABEL INFO'!I$2:I$65,MATCH($A1396,'40-15 SCALE LABEL INFO'!$A$2:$A$65,0))),"not found"),IF(F1395="not found","not found",IF(F1395="","","ditto"))))</f>
        <v/>
      </c>
      <c r="G1396" s="779" t="str">
        <f>IF($A1396="","",IF(NOT($A1396=$A1395),IFERROR(IF(INDEX('40-15 SCALE LABEL INFO'!J$2:J$65,MATCH($A1396,'40-15 SCALE LABEL INFO'!$A$2:$A$65,0))="","",INDEX('40-15 SCALE LABEL INFO'!J$2:J$65,MATCH($A1396,'40-15 SCALE LABEL INFO'!$A$2:$A$65,0))),"not found"),IF(G1395="not found","not found",IF(G1395="","","ditto"))))</f>
        <v/>
      </c>
      <c r="H1396" s="772" t="str">
        <f>IF($A1396="","",IF(NOT($A1396=$A1395),IFERROR(IF(INDEX('40-15 SCALE LABEL INFO'!K$2:K$65,MATCH($A1396,'40-15 SCALE LABEL INFO'!$A$2:$A$65,0))="","",INDEX('40-15 SCALE LABEL INFO'!K$2:K$65,MATCH($A1396,'40-15 SCALE LABEL INFO'!$A$2:$A$65,0))),"not found"),IF(H1395="not found","not found",IF(H1395="","","ditto"))))</f>
        <v/>
      </c>
    </row>
    <row r="1397" spans="1:8" x14ac:dyDescent="0.35">
      <c r="A1397" s="699"/>
      <c r="B1397" s="768"/>
      <c r="C1397" s="768"/>
      <c r="D1397" s="768"/>
      <c r="E1397" s="775"/>
      <c r="F1397" s="778" t="str">
        <f>IF($A1397="","",IF(NOT($A1397=$A1396),IFERROR(IF(INDEX('40-15 SCALE LABEL INFO'!I$2:I$65,MATCH($A1397,'40-15 SCALE LABEL INFO'!$A$2:$A$65,0))="","",INDEX('40-15 SCALE LABEL INFO'!I$2:I$65,MATCH($A1397,'40-15 SCALE LABEL INFO'!$A$2:$A$65,0))),"not found"),IF(F1396="not found","not found",IF(F1396="","","ditto"))))</f>
        <v/>
      </c>
      <c r="G1397" s="779" t="str">
        <f>IF($A1397="","",IF(NOT($A1397=$A1396),IFERROR(IF(INDEX('40-15 SCALE LABEL INFO'!J$2:J$65,MATCH($A1397,'40-15 SCALE LABEL INFO'!$A$2:$A$65,0))="","",INDEX('40-15 SCALE LABEL INFO'!J$2:J$65,MATCH($A1397,'40-15 SCALE LABEL INFO'!$A$2:$A$65,0))),"not found"),IF(G1396="not found","not found",IF(G1396="","","ditto"))))</f>
        <v/>
      </c>
      <c r="H1397" s="772" t="str">
        <f>IF($A1397="","",IF(NOT($A1397=$A1396),IFERROR(IF(INDEX('40-15 SCALE LABEL INFO'!K$2:K$65,MATCH($A1397,'40-15 SCALE LABEL INFO'!$A$2:$A$65,0))="","",INDEX('40-15 SCALE LABEL INFO'!K$2:K$65,MATCH($A1397,'40-15 SCALE LABEL INFO'!$A$2:$A$65,0))),"not found"),IF(H1396="not found","not found",IF(H1396="","","ditto"))))</f>
        <v/>
      </c>
    </row>
    <row r="1398" spans="1:8" x14ac:dyDescent="0.35">
      <c r="A1398" s="699"/>
      <c r="B1398" s="768"/>
      <c r="C1398" s="768"/>
      <c r="D1398" s="768"/>
      <c r="E1398" s="775"/>
      <c r="F1398" s="778" t="str">
        <f>IF($A1398="","",IF(NOT($A1398=$A1397),IFERROR(IF(INDEX('40-15 SCALE LABEL INFO'!I$2:I$65,MATCH($A1398,'40-15 SCALE LABEL INFO'!$A$2:$A$65,0))="","",INDEX('40-15 SCALE LABEL INFO'!I$2:I$65,MATCH($A1398,'40-15 SCALE LABEL INFO'!$A$2:$A$65,0))),"not found"),IF(F1397="not found","not found",IF(F1397="","","ditto"))))</f>
        <v/>
      </c>
      <c r="G1398" s="779" t="str">
        <f>IF($A1398="","",IF(NOT($A1398=$A1397),IFERROR(IF(INDEX('40-15 SCALE LABEL INFO'!J$2:J$65,MATCH($A1398,'40-15 SCALE LABEL INFO'!$A$2:$A$65,0))="","",INDEX('40-15 SCALE LABEL INFO'!J$2:J$65,MATCH($A1398,'40-15 SCALE LABEL INFO'!$A$2:$A$65,0))),"not found"),IF(G1397="not found","not found",IF(G1397="","","ditto"))))</f>
        <v/>
      </c>
      <c r="H1398" s="772" t="str">
        <f>IF($A1398="","",IF(NOT($A1398=$A1397),IFERROR(IF(INDEX('40-15 SCALE LABEL INFO'!K$2:K$65,MATCH($A1398,'40-15 SCALE LABEL INFO'!$A$2:$A$65,0))="","",INDEX('40-15 SCALE LABEL INFO'!K$2:K$65,MATCH($A1398,'40-15 SCALE LABEL INFO'!$A$2:$A$65,0))),"not found"),IF(H1397="not found","not found",IF(H1397="","","ditto"))))</f>
        <v/>
      </c>
    </row>
    <row r="1399" spans="1:8" x14ac:dyDescent="0.35">
      <c r="A1399" s="699"/>
      <c r="B1399" s="768"/>
      <c r="C1399" s="768"/>
      <c r="D1399" s="768"/>
      <c r="E1399" s="775"/>
      <c r="F1399" s="778" t="str">
        <f>IF($A1399="","",IF(NOT($A1399=$A1398),IFERROR(IF(INDEX('40-15 SCALE LABEL INFO'!I$2:I$65,MATCH($A1399,'40-15 SCALE LABEL INFO'!$A$2:$A$65,0))="","",INDEX('40-15 SCALE LABEL INFO'!I$2:I$65,MATCH($A1399,'40-15 SCALE LABEL INFO'!$A$2:$A$65,0))),"not found"),IF(F1398="not found","not found",IF(F1398="","","ditto"))))</f>
        <v/>
      </c>
      <c r="G1399" s="779" t="str">
        <f>IF($A1399="","",IF(NOT($A1399=$A1398),IFERROR(IF(INDEX('40-15 SCALE LABEL INFO'!J$2:J$65,MATCH($A1399,'40-15 SCALE LABEL INFO'!$A$2:$A$65,0))="","",INDEX('40-15 SCALE LABEL INFO'!J$2:J$65,MATCH($A1399,'40-15 SCALE LABEL INFO'!$A$2:$A$65,0))),"not found"),IF(G1398="not found","not found",IF(G1398="","","ditto"))))</f>
        <v/>
      </c>
      <c r="H1399" s="772" t="str">
        <f>IF($A1399="","",IF(NOT($A1399=$A1398),IFERROR(IF(INDEX('40-15 SCALE LABEL INFO'!K$2:K$65,MATCH($A1399,'40-15 SCALE LABEL INFO'!$A$2:$A$65,0))="","",INDEX('40-15 SCALE LABEL INFO'!K$2:K$65,MATCH($A1399,'40-15 SCALE LABEL INFO'!$A$2:$A$65,0))),"not found"),IF(H1398="not found","not found",IF(H1398="","","ditto"))))</f>
        <v/>
      </c>
    </row>
    <row r="1400" spans="1:8" x14ac:dyDescent="0.35">
      <c r="A1400" s="699"/>
      <c r="B1400" s="768"/>
      <c r="C1400" s="768"/>
      <c r="D1400" s="768"/>
      <c r="E1400" s="775"/>
      <c r="F1400" s="778" t="str">
        <f>IF($A1400="","",IF(NOT($A1400=$A1399),IFERROR(IF(INDEX('40-15 SCALE LABEL INFO'!I$2:I$65,MATCH($A1400,'40-15 SCALE LABEL INFO'!$A$2:$A$65,0))="","",INDEX('40-15 SCALE LABEL INFO'!I$2:I$65,MATCH($A1400,'40-15 SCALE LABEL INFO'!$A$2:$A$65,0))),"not found"),IF(F1399="not found","not found",IF(F1399="","","ditto"))))</f>
        <v/>
      </c>
      <c r="G1400" s="779" t="str">
        <f>IF($A1400="","",IF(NOT($A1400=$A1399),IFERROR(IF(INDEX('40-15 SCALE LABEL INFO'!J$2:J$65,MATCH($A1400,'40-15 SCALE LABEL INFO'!$A$2:$A$65,0))="","",INDEX('40-15 SCALE LABEL INFO'!J$2:J$65,MATCH($A1400,'40-15 SCALE LABEL INFO'!$A$2:$A$65,0))),"not found"),IF(G1399="not found","not found",IF(G1399="","","ditto"))))</f>
        <v/>
      </c>
      <c r="H1400" s="772" t="str">
        <f>IF($A1400="","",IF(NOT($A1400=$A1399),IFERROR(IF(INDEX('40-15 SCALE LABEL INFO'!K$2:K$65,MATCH($A1400,'40-15 SCALE LABEL INFO'!$A$2:$A$65,0))="","",INDEX('40-15 SCALE LABEL INFO'!K$2:K$65,MATCH($A1400,'40-15 SCALE LABEL INFO'!$A$2:$A$65,0))),"not found"),IF(H1399="not found","not found",IF(H1399="","","ditto"))))</f>
        <v/>
      </c>
    </row>
    <row r="1401" spans="1:8" x14ac:dyDescent="0.35">
      <c r="A1401" s="699"/>
      <c r="B1401" s="768"/>
      <c r="C1401" s="768"/>
      <c r="D1401" s="768"/>
      <c r="E1401" s="775"/>
      <c r="F1401" s="778" t="str">
        <f>IF($A1401="","",IF(NOT($A1401=$A1400),IFERROR(IF(INDEX('40-15 SCALE LABEL INFO'!I$2:I$65,MATCH($A1401,'40-15 SCALE LABEL INFO'!$A$2:$A$65,0))="","",INDEX('40-15 SCALE LABEL INFO'!I$2:I$65,MATCH($A1401,'40-15 SCALE LABEL INFO'!$A$2:$A$65,0))),"not found"),IF(F1400="not found","not found",IF(F1400="","","ditto"))))</f>
        <v/>
      </c>
      <c r="G1401" s="779" t="str">
        <f>IF($A1401="","",IF(NOT($A1401=$A1400),IFERROR(IF(INDEX('40-15 SCALE LABEL INFO'!J$2:J$65,MATCH($A1401,'40-15 SCALE LABEL INFO'!$A$2:$A$65,0))="","",INDEX('40-15 SCALE LABEL INFO'!J$2:J$65,MATCH($A1401,'40-15 SCALE LABEL INFO'!$A$2:$A$65,0))),"not found"),IF(G1400="not found","not found",IF(G1400="","","ditto"))))</f>
        <v/>
      </c>
      <c r="H1401" s="772" t="str">
        <f>IF($A1401="","",IF(NOT($A1401=$A1400),IFERROR(IF(INDEX('40-15 SCALE LABEL INFO'!K$2:K$65,MATCH($A1401,'40-15 SCALE LABEL INFO'!$A$2:$A$65,0))="","",INDEX('40-15 SCALE LABEL INFO'!K$2:K$65,MATCH($A1401,'40-15 SCALE LABEL INFO'!$A$2:$A$65,0))),"not found"),IF(H1400="not found","not found",IF(H1400="","","ditto"))))</f>
        <v/>
      </c>
    </row>
    <row r="1402" spans="1:8" x14ac:dyDescent="0.35">
      <c r="A1402" s="699"/>
      <c r="B1402" s="768"/>
      <c r="C1402" s="768"/>
      <c r="D1402" s="768"/>
      <c r="E1402" s="775"/>
      <c r="F1402" s="778" t="str">
        <f>IF($A1402="","",IF(NOT($A1402=$A1401),IFERROR(IF(INDEX('40-15 SCALE LABEL INFO'!I$2:I$65,MATCH($A1402,'40-15 SCALE LABEL INFO'!$A$2:$A$65,0))="","",INDEX('40-15 SCALE LABEL INFO'!I$2:I$65,MATCH($A1402,'40-15 SCALE LABEL INFO'!$A$2:$A$65,0))),"not found"),IF(F1401="not found","not found",IF(F1401="","","ditto"))))</f>
        <v/>
      </c>
      <c r="G1402" s="779" t="str">
        <f>IF($A1402="","",IF(NOT($A1402=$A1401),IFERROR(IF(INDEX('40-15 SCALE LABEL INFO'!J$2:J$65,MATCH($A1402,'40-15 SCALE LABEL INFO'!$A$2:$A$65,0))="","",INDEX('40-15 SCALE LABEL INFO'!J$2:J$65,MATCH($A1402,'40-15 SCALE LABEL INFO'!$A$2:$A$65,0))),"not found"),IF(G1401="not found","not found",IF(G1401="","","ditto"))))</f>
        <v/>
      </c>
      <c r="H1402" s="772" t="str">
        <f>IF($A1402="","",IF(NOT($A1402=$A1401),IFERROR(IF(INDEX('40-15 SCALE LABEL INFO'!K$2:K$65,MATCH($A1402,'40-15 SCALE LABEL INFO'!$A$2:$A$65,0))="","",INDEX('40-15 SCALE LABEL INFO'!K$2:K$65,MATCH($A1402,'40-15 SCALE LABEL INFO'!$A$2:$A$65,0))),"not found"),IF(H1401="not found","not found",IF(H1401="","","ditto"))))</f>
        <v/>
      </c>
    </row>
    <row r="1403" spans="1:8" x14ac:dyDescent="0.35">
      <c r="A1403" s="699"/>
      <c r="B1403" s="768"/>
      <c r="C1403" s="768"/>
      <c r="D1403" s="768"/>
      <c r="E1403" s="775"/>
      <c r="F1403" s="778" t="str">
        <f>IF($A1403="","",IF(NOT($A1403=$A1402),IFERROR(IF(INDEX('40-15 SCALE LABEL INFO'!I$2:I$65,MATCH($A1403,'40-15 SCALE LABEL INFO'!$A$2:$A$65,0))="","",INDEX('40-15 SCALE LABEL INFO'!I$2:I$65,MATCH($A1403,'40-15 SCALE LABEL INFO'!$A$2:$A$65,0))),"not found"),IF(F1402="not found","not found",IF(F1402="","","ditto"))))</f>
        <v/>
      </c>
      <c r="G1403" s="779" t="str">
        <f>IF($A1403="","",IF(NOT($A1403=$A1402),IFERROR(IF(INDEX('40-15 SCALE LABEL INFO'!J$2:J$65,MATCH($A1403,'40-15 SCALE LABEL INFO'!$A$2:$A$65,0))="","",INDEX('40-15 SCALE LABEL INFO'!J$2:J$65,MATCH($A1403,'40-15 SCALE LABEL INFO'!$A$2:$A$65,0))),"not found"),IF(G1402="not found","not found",IF(G1402="","","ditto"))))</f>
        <v/>
      </c>
      <c r="H1403" s="772" t="str">
        <f>IF($A1403="","",IF(NOT($A1403=$A1402),IFERROR(IF(INDEX('40-15 SCALE LABEL INFO'!K$2:K$65,MATCH($A1403,'40-15 SCALE LABEL INFO'!$A$2:$A$65,0))="","",INDEX('40-15 SCALE LABEL INFO'!K$2:K$65,MATCH($A1403,'40-15 SCALE LABEL INFO'!$A$2:$A$65,0))),"not found"),IF(H1402="not found","not found",IF(H1402="","","ditto"))))</f>
        <v/>
      </c>
    </row>
    <row r="1404" spans="1:8" x14ac:dyDescent="0.35">
      <c r="A1404" s="699"/>
      <c r="B1404" s="768"/>
      <c r="C1404" s="768"/>
      <c r="D1404" s="768"/>
      <c r="E1404" s="775"/>
      <c r="F1404" s="778" t="str">
        <f>IF($A1404="","",IF(NOT($A1404=$A1403),IFERROR(IF(INDEX('40-15 SCALE LABEL INFO'!I$2:I$65,MATCH($A1404,'40-15 SCALE LABEL INFO'!$A$2:$A$65,0))="","",INDEX('40-15 SCALE LABEL INFO'!I$2:I$65,MATCH($A1404,'40-15 SCALE LABEL INFO'!$A$2:$A$65,0))),"not found"),IF(F1403="not found","not found",IF(F1403="","","ditto"))))</f>
        <v/>
      </c>
      <c r="G1404" s="779" t="str">
        <f>IF($A1404="","",IF(NOT($A1404=$A1403),IFERROR(IF(INDEX('40-15 SCALE LABEL INFO'!J$2:J$65,MATCH($A1404,'40-15 SCALE LABEL INFO'!$A$2:$A$65,0))="","",INDEX('40-15 SCALE LABEL INFO'!J$2:J$65,MATCH($A1404,'40-15 SCALE LABEL INFO'!$A$2:$A$65,0))),"not found"),IF(G1403="not found","not found",IF(G1403="","","ditto"))))</f>
        <v/>
      </c>
      <c r="H1404" s="772" t="str">
        <f>IF($A1404="","",IF(NOT($A1404=$A1403),IFERROR(IF(INDEX('40-15 SCALE LABEL INFO'!K$2:K$65,MATCH($A1404,'40-15 SCALE LABEL INFO'!$A$2:$A$65,0))="","",INDEX('40-15 SCALE LABEL INFO'!K$2:K$65,MATCH($A1404,'40-15 SCALE LABEL INFO'!$A$2:$A$65,0))),"not found"),IF(H1403="not found","not found",IF(H1403="","","ditto"))))</f>
        <v/>
      </c>
    </row>
    <row r="1405" spans="1:8" x14ac:dyDescent="0.35">
      <c r="A1405" s="699"/>
      <c r="B1405" s="768"/>
      <c r="C1405" s="768"/>
      <c r="D1405" s="768"/>
      <c r="E1405" s="775"/>
      <c r="F1405" s="778" t="str">
        <f>IF($A1405="","",IF(NOT($A1405=$A1404),IFERROR(IF(INDEX('40-15 SCALE LABEL INFO'!I$2:I$65,MATCH($A1405,'40-15 SCALE LABEL INFO'!$A$2:$A$65,0))="","",INDEX('40-15 SCALE LABEL INFO'!I$2:I$65,MATCH($A1405,'40-15 SCALE LABEL INFO'!$A$2:$A$65,0))),"not found"),IF(F1404="not found","not found",IF(F1404="","","ditto"))))</f>
        <v/>
      </c>
      <c r="G1405" s="779" t="str">
        <f>IF($A1405="","",IF(NOT($A1405=$A1404),IFERROR(IF(INDEX('40-15 SCALE LABEL INFO'!J$2:J$65,MATCH($A1405,'40-15 SCALE LABEL INFO'!$A$2:$A$65,0))="","",INDEX('40-15 SCALE LABEL INFO'!J$2:J$65,MATCH($A1405,'40-15 SCALE LABEL INFO'!$A$2:$A$65,0))),"not found"),IF(G1404="not found","not found",IF(G1404="","","ditto"))))</f>
        <v/>
      </c>
      <c r="H1405" s="772" t="str">
        <f>IF($A1405="","",IF(NOT($A1405=$A1404),IFERROR(IF(INDEX('40-15 SCALE LABEL INFO'!K$2:K$65,MATCH($A1405,'40-15 SCALE LABEL INFO'!$A$2:$A$65,0))="","",INDEX('40-15 SCALE LABEL INFO'!K$2:K$65,MATCH($A1405,'40-15 SCALE LABEL INFO'!$A$2:$A$65,0))),"not found"),IF(H1404="not found","not found",IF(H1404="","","ditto"))))</f>
        <v/>
      </c>
    </row>
    <row r="1406" spans="1:8" x14ac:dyDescent="0.35">
      <c r="A1406" s="699"/>
      <c r="B1406" s="768"/>
      <c r="C1406" s="768"/>
      <c r="D1406" s="768"/>
      <c r="E1406" s="775"/>
      <c r="F1406" s="778" t="str">
        <f>IF($A1406="","",IF(NOT($A1406=$A1405),IFERROR(IF(INDEX('40-15 SCALE LABEL INFO'!I$2:I$65,MATCH($A1406,'40-15 SCALE LABEL INFO'!$A$2:$A$65,0))="","",INDEX('40-15 SCALE LABEL INFO'!I$2:I$65,MATCH($A1406,'40-15 SCALE LABEL INFO'!$A$2:$A$65,0))),"not found"),IF(F1405="not found","not found",IF(F1405="","","ditto"))))</f>
        <v/>
      </c>
      <c r="G1406" s="779" t="str">
        <f>IF($A1406="","",IF(NOT($A1406=$A1405),IFERROR(IF(INDEX('40-15 SCALE LABEL INFO'!J$2:J$65,MATCH($A1406,'40-15 SCALE LABEL INFO'!$A$2:$A$65,0))="","",INDEX('40-15 SCALE LABEL INFO'!J$2:J$65,MATCH($A1406,'40-15 SCALE LABEL INFO'!$A$2:$A$65,0))),"not found"),IF(G1405="not found","not found",IF(G1405="","","ditto"))))</f>
        <v/>
      </c>
      <c r="H1406" s="772" t="str">
        <f>IF($A1406="","",IF(NOT($A1406=$A1405),IFERROR(IF(INDEX('40-15 SCALE LABEL INFO'!K$2:K$65,MATCH($A1406,'40-15 SCALE LABEL INFO'!$A$2:$A$65,0))="","",INDEX('40-15 SCALE LABEL INFO'!K$2:K$65,MATCH($A1406,'40-15 SCALE LABEL INFO'!$A$2:$A$65,0))),"not found"),IF(H1405="not found","not found",IF(H1405="","","ditto"))))</f>
        <v/>
      </c>
    </row>
    <row r="1407" spans="1:8" x14ac:dyDescent="0.35">
      <c r="A1407" s="699"/>
      <c r="B1407" s="768"/>
      <c r="C1407" s="768"/>
      <c r="D1407" s="768"/>
      <c r="E1407" s="775"/>
      <c r="F1407" s="778" t="str">
        <f>IF($A1407="","",IF(NOT($A1407=$A1406),IFERROR(IF(INDEX('40-15 SCALE LABEL INFO'!I$2:I$65,MATCH($A1407,'40-15 SCALE LABEL INFO'!$A$2:$A$65,0))="","",INDEX('40-15 SCALE LABEL INFO'!I$2:I$65,MATCH($A1407,'40-15 SCALE LABEL INFO'!$A$2:$A$65,0))),"not found"),IF(F1406="not found","not found",IF(F1406="","","ditto"))))</f>
        <v/>
      </c>
      <c r="G1407" s="779" t="str">
        <f>IF($A1407="","",IF(NOT($A1407=$A1406),IFERROR(IF(INDEX('40-15 SCALE LABEL INFO'!J$2:J$65,MATCH($A1407,'40-15 SCALE LABEL INFO'!$A$2:$A$65,0))="","",INDEX('40-15 SCALE LABEL INFO'!J$2:J$65,MATCH($A1407,'40-15 SCALE LABEL INFO'!$A$2:$A$65,0))),"not found"),IF(G1406="not found","not found",IF(G1406="","","ditto"))))</f>
        <v/>
      </c>
      <c r="H1407" s="772" t="str">
        <f>IF($A1407="","",IF(NOT($A1407=$A1406),IFERROR(IF(INDEX('40-15 SCALE LABEL INFO'!K$2:K$65,MATCH($A1407,'40-15 SCALE LABEL INFO'!$A$2:$A$65,0))="","",INDEX('40-15 SCALE LABEL INFO'!K$2:K$65,MATCH($A1407,'40-15 SCALE LABEL INFO'!$A$2:$A$65,0))),"not found"),IF(H1406="not found","not found",IF(H1406="","","ditto"))))</f>
        <v/>
      </c>
    </row>
    <row r="1408" spans="1:8" x14ac:dyDescent="0.35">
      <c r="A1408" s="699"/>
      <c r="B1408" s="768"/>
      <c r="C1408" s="768"/>
      <c r="D1408" s="768"/>
      <c r="E1408" s="775"/>
      <c r="F1408" s="778" t="str">
        <f>IF($A1408="","",IF(NOT($A1408=$A1407),IFERROR(IF(INDEX('40-15 SCALE LABEL INFO'!I$2:I$65,MATCH($A1408,'40-15 SCALE LABEL INFO'!$A$2:$A$65,0))="","",INDEX('40-15 SCALE LABEL INFO'!I$2:I$65,MATCH($A1408,'40-15 SCALE LABEL INFO'!$A$2:$A$65,0))),"not found"),IF(F1407="not found","not found",IF(F1407="","","ditto"))))</f>
        <v/>
      </c>
      <c r="G1408" s="779" t="str">
        <f>IF($A1408="","",IF(NOT($A1408=$A1407),IFERROR(IF(INDEX('40-15 SCALE LABEL INFO'!J$2:J$65,MATCH($A1408,'40-15 SCALE LABEL INFO'!$A$2:$A$65,0))="","",INDEX('40-15 SCALE LABEL INFO'!J$2:J$65,MATCH($A1408,'40-15 SCALE LABEL INFO'!$A$2:$A$65,0))),"not found"),IF(G1407="not found","not found",IF(G1407="","","ditto"))))</f>
        <v/>
      </c>
      <c r="H1408" s="772" t="str">
        <f>IF($A1408="","",IF(NOT($A1408=$A1407),IFERROR(IF(INDEX('40-15 SCALE LABEL INFO'!K$2:K$65,MATCH($A1408,'40-15 SCALE LABEL INFO'!$A$2:$A$65,0))="","",INDEX('40-15 SCALE LABEL INFO'!K$2:K$65,MATCH($A1408,'40-15 SCALE LABEL INFO'!$A$2:$A$65,0))),"not found"),IF(H1407="not found","not found",IF(H1407="","","ditto"))))</f>
        <v/>
      </c>
    </row>
    <row r="1409" spans="1:8" x14ac:dyDescent="0.35">
      <c r="A1409" s="699"/>
      <c r="B1409" s="768"/>
      <c r="C1409" s="768"/>
      <c r="D1409" s="768"/>
      <c r="E1409" s="775"/>
      <c r="F1409" s="778" t="str">
        <f>IF($A1409="","",IF(NOT($A1409=$A1408),IFERROR(IF(INDEX('40-15 SCALE LABEL INFO'!I$2:I$65,MATCH($A1409,'40-15 SCALE LABEL INFO'!$A$2:$A$65,0))="","",INDEX('40-15 SCALE LABEL INFO'!I$2:I$65,MATCH($A1409,'40-15 SCALE LABEL INFO'!$A$2:$A$65,0))),"not found"),IF(F1408="not found","not found",IF(F1408="","","ditto"))))</f>
        <v/>
      </c>
      <c r="G1409" s="779" t="str">
        <f>IF($A1409="","",IF(NOT($A1409=$A1408),IFERROR(IF(INDEX('40-15 SCALE LABEL INFO'!J$2:J$65,MATCH($A1409,'40-15 SCALE LABEL INFO'!$A$2:$A$65,0))="","",INDEX('40-15 SCALE LABEL INFO'!J$2:J$65,MATCH($A1409,'40-15 SCALE LABEL INFO'!$A$2:$A$65,0))),"not found"),IF(G1408="not found","not found",IF(G1408="","","ditto"))))</f>
        <v/>
      </c>
      <c r="H1409" s="772" t="str">
        <f>IF($A1409="","",IF(NOT($A1409=$A1408),IFERROR(IF(INDEX('40-15 SCALE LABEL INFO'!K$2:K$65,MATCH($A1409,'40-15 SCALE LABEL INFO'!$A$2:$A$65,0))="","",INDEX('40-15 SCALE LABEL INFO'!K$2:K$65,MATCH($A1409,'40-15 SCALE LABEL INFO'!$A$2:$A$65,0))),"not found"),IF(H1408="not found","not found",IF(H1408="","","ditto"))))</f>
        <v/>
      </c>
    </row>
    <row r="1410" spans="1:8" x14ac:dyDescent="0.35">
      <c r="A1410" s="699"/>
      <c r="B1410" s="768"/>
      <c r="C1410" s="768"/>
      <c r="D1410" s="768"/>
      <c r="E1410" s="775"/>
      <c r="F1410" s="778" t="str">
        <f>IF($A1410="","",IF(NOT($A1410=$A1409),IFERROR(IF(INDEX('40-15 SCALE LABEL INFO'!I$2:I$65,MATCH($A1410,'40-15 SCALE LABEL INFO'!$A$2:$A$65,0))="","",INDEX('40-15 SCALE LABEL INFO'!I$2:I$65,MATCH($A1410,'40-15 SCALE LABEL INFO'!$A$2:$A$65,0))),"not found"),IF(F1409="not found","not found",IF(F1409="","","ditto"))))</f>
        <v/>
      </c>
      <c r="G1410" s="779" t="str">
        <f>IF($A1410="","",IF(NOT($A1410=$A1409),IFERROR(IF(INDEX('40-15 SCALE LABEL INFO'!J$2:J$65,MATCH($A1410,'40-15 SCALE LABEL INFO'!$A$2:$A$65,0))="","",INDEX('40-15 SCALE LABEL INFO'!J$2:J$65,MATCH($A1410,'40-15 SCALE LABEL INFO'!$A$2:$A$65,0))),"not found"),IF(G1409="not found","not found",IF(G1409="","","ditto"))))</f>
        <v/>
      </c>
      <c r="H1410" s="772" t="str">
        <f>IF($A1410="","",IF(NOT($A1410=$A1409),IFERROR(IF(INDEX('40-15 SCALE LABEL INFO'!K$2:K$65,MATCH($A1410,'40-15 SCALE LABEL INFO'!$A$2:$A$65,0))="","",INDEX('40-15 SCALE LABEL INFO'!K$2:K$65,MATCH($A1410,'40-15 SCALE LABEL INFO'!$A$2:$A$65,0))),"not found"),IF(H1409="not found","not found",IF(H1409="","","ditto"))))</f>
        <v/>
      </c>
    </row>
    <row r="1411" spans="1:8" x14ac:dyDescent="0.35">
      <c r="A1411" s="699"/>
      <c r="B1411" s="768"/>
      <c r="C1411" s="768"/>
      <c r="D1411" s="768"/>
      <c r="E1411" s="775"/>
      <c r="F1411" s="778" t="str">
        <f>IF($A1411="","",IF(NOT($A1411=$A1410),IFERROR(IF(INDEX('40-15 SCALE LABEL INFO'!I$2:I$65,MATCH($A1411,'40-15 SCALE LABEL INFO'!$A$2:$A$65,0))="","",INDEX('40-15 SCALE LABEL INFO'!I$2:I$65,MATCH($A1411,'40-15 SCALE LABEL INFO'!$A$2:$A$65,0))),"not found"),IF(F1410="not found","not found",IF(F1410="","","ditto"))))</f>
        <v/>
      </c>
      <c r="G1411" s="779" t="str">
        <f>IF($A1411="","",IF(NOT($A1411=$A1410),IFERROR(IF(INDEX('40-15 SCALE LABEL INFO'!J$2:J$65,MATCH($A1411,'40-15 SCALE LABEL INFO'!$A$2:$A$65,0))="","",INDEX('40-15 SCALE LABEL INFO'!J$2:J$65,MATCH($A1411,'40-15 SCALE LABEL INFO'!$A$2:$A$65,0))),"not found"),IF(G1410="not found","not found",IF(G1410="","","ditto"))))</f>
        <v/>
      </c>
      <c r="H1411" s="772" t="str">
        <f>IF($A1411="","",IF(NOT($A1411=$A1410),IFERROR(IF(INDEX('40-15 SCALE LABEL INFO'!K$2:K$65,MATCH($A1411,'40-15 SCALE LABEL INFO'!$A$2:$A$65,0))="","",INDEX('40-15 SCALE LABEL INFO'!K$2:K$65,MATCH($A1411,'40-15 SCALE LABEL INFO'!$A$2:$A$65,0))),"not found"),IF(H1410="not found","not found",IF(H1410="","","ditto"))))</f>
        <v/>
      </c>
    </row>
    <row r="1412" spans="1:8" x14ac:dyDescent="0.35">
      <c r="A1412" s="699"/>
      <c r="B1412" s="768"/>
      <c r="C1412" s="768"/>
      <c r="D1412" s="768"/>
      <c r="E1412" s="775"/>
      <c r="F1412" s="778" t="str">
        <f>IF($A1412="","",IF(NOT($A1412=$A1411),IFERROR(IF(INDEX('40-15 SCALE LABEL INFO'!I$2:I$65,MATCH($A1412,'40-15 SCALE LABEL INFO'!$A$2:$A$65,0))="","",INDEX('40-15 SCALE LABEL INFO'!I$2:I$65,MATCH($A1412,'40-15 SCALE LABEL INFO'!$A$2:$A$65,0))),"not found"),IF(F1411="not found","not found",IF(F1411="","","ditto"))))</f>
        <v/>
      </c>
      <c r="G1412" s="779" t="str">
        <f>IF($A1412="","",IF(NOT($A1412=$A1411),IFERROR(IF(INDEX('40-15 SCALE LABEL INFO'!J$2:J$65,MATCH($A1412,'40-15 SCALE LABEL INFO'!$A$2:$A$65,0))="","",INDEX('40-15 SCALE LABEL INFO'!J$2:J$65,MATCH($A1412,'40-15 SCALE LABEL INFO'!$A$2:$A$65,0))),"not found"),IF(G1411="not found","not found",IF(G1411="","","ditto"))))</f>
        <v/>
      </c>
      <c r="H1412" s="772" t="str">
        <f>IF($A1412="","",IF(NOT($A1412=$A1411),IFERROR(IF(INDEX('40-15 SCALE LABEL INFO'!K$2:K$65,MATCH($A1412,'40-15 SCALE LABEL INFO'!$A$2:$A$65,0))="","",INDEX('40-15 SCALE LABEL INFO'!K$2:K$65,MATCH($A1412,'40-15 SCALE LABEL INFO'!$A$2:$A$65,0))),"not found"),IF(H1411="not found","not found",IF(H1411="","","ditto"))))</f>
        <v/>
      </c>
    </row>
    <row r="1413" spans="1:8" x14ac:dyDescent="0.35">
      <c r="A1413" s="699"/>
      <c r="B1413" s="768"/>
      <c r="C1413" s="768"/>
      <c r="D1413" s="768"/>
      <c r="E1413" s="775"/>
      <c r="F1413" s="778" t="str">
        <f>IF($A1413="","",IF(NOT($A1413=$A1412),IFERROR(IF(INDEX('40-15 SCALE LABEL INFO'!I$2:I$65,MATCH($A1413,'40-15 SCALE LABEL INFO'!$A$2:$A$65,0))="","",INDEX('40-15 SCALE LABEL INFO'!I$2:I$65,MATCH($A1413,'40-15 SCALE LABEL INFO'!$A$2:$A$65,0))),"not found"),IF(F1412="not found","not found",IF(F1412="","","ditto"))))</f>
        <v/>
      </c>
      <c r="G1413" s="779" t="str">
        <f>IF($A1413="","",IF(NOT($A1413=$A1412),IFERROR(IF(INDEX('40-15 SCALE LABEL INFO'!J$2:J$65,MATCH($A1413,'40-15 SCALE LABEL INFO'!$A$2:$A$65,0))="","",INDEX('40-15 SCALE LABEL INFO'!J$2:J$65,MATCH($A1413,'40-15 SCALE LABEL INFO'!$A$2:$A$65,0))),"not found"),IF(G1412="not found","not found",IF(G1412="","","ditto"))))</f>
        <v/>
      </c>
      <c r="H1413" s="772" t="str">
        <f>IF($A1413="","",IF(NOT($A1413=$A1412),IFERROR(IF(INDEX('40-15 SCALE LABEL INFO'!K$2:K$65,MATCH($A1413,'40-15 SCALE LABEL INFO'!$A$2:$A$65,0))="","",INDEX('40-15 SCALE LABEL INFO'!K$2:K$65,MATCH($A1413,'40-15 SCALE LABEL INFO'!$A$2:$A$65,0))),"not found"),IF(H1412="not found","not found",IF(H1412="","","ditto"))))</f>
        <v/>
      </c>
    </row>
    <row r="1414" spans="1:8" x14ac:dyDescent="0.35">
      <c r="A1414" s="699"/>
      <c r="B1414" s="768"/>
      <c r="C1414" s="768"/>
      <c r="D1414" s="768"/>
      <c r="E1414" s="775"/>
      <c r="F1414" s="778" t="str">
        <f>IF($A1414="","",IF(NOT($A1414=$A1413),IFERROR(IF(INDEX('40-15 SCALE LABEL INFO'!I$2:I$65,MATCH($A1414,'40-15 SCALE LABEL INFO'!$A$2:$A$65,0))="","",INDEX('40-15 SCALE LABEL INFO'!I$2:I$65,MATCH($A1414,'40-15 SCALE LABEL INFO'!$A$2:$A$65,0))),"not found"),IF(F1413="not found","not found",IF(F1413="","","ditto"))))</f>
        <v/>
      </c>
      <c r="G1414" s="779" t="str">
        <f>IF($A1414="","",IF(NOT($A1414=$A1413),IFERROR(IF(INDEX('40-15 SCALE LABEL INFO'!J$2:J$65,MATCH($A1414,'40-15 SCALE LABEL INFO'!$A$2:$A$65,0))="","",INDEX('40-15 SCALE LABEL INFO'!J$2:J$65,MATCH($A1414,'40-15 SCALE LABEL INFO'!$A$2:$A$65,0))),"not found"),IF(G1413="not found","not found",IF(G1413="","","ditto"))))</f>
        <v/>
      </c>
      <c r="H1414" s="772" t="str">
        <f>IF($A1414="","",IF(NOT($A1414=$A1413),IFERROR(IF(INDEX('40-15 SCALE LABEL INFO'!K$2:K$65,MATCH($A1414,'40-15 SCALE LABEL INFO'!$A$2:$A$65,0))="","",INDEX('40-15 SCALE LABEL INFO'!K$2:K$65,MATCH($A1414,'40-15 SCALE LABEL INFO'!$A$2:$A$65,0))),"not found"),IF(H1413="not found","not found",IF(H1413="","","ditto"))))</f>
        <v/>
      </c>
    </row>
    <row r="1415" spans="1:8" x14ac:dyDescent="0.35">
      <c r="A1415" s="699"/>
      <c r="B1415" s="768"/>
      <c r="C1415" s="768"/>
      <c r="D1415" s="768"/>
      <c r="E1415" s="775"/>
      <c r="F1415" s="778" t="str">
        <f>IF($A1415="","",IF(NOT($A1415=$A1414),IFERROR(IF(INDEX('40-15 SCALE LABEL INFO'!I$2:I$65,MATCH($A1415,'40-15 SCALE LABEL INFO'!$A$2:$A$65,0))="","",INDEX('40-15 SCALE LABEL INFO'!I$2:I$65,MATCH($A1415,'40-15 SCALE LABEL INFO'!$A$2:$A$65,0))),"not found"),IF(F1414="not found","not found",IF(F1414="","","ditto"))))</f>
        <v/>
      </c>
      <c r="G1415" s="779" t="str">
        <f>IF($A1415="","",IF(NOT($A1415=$A1414),IFERROR(IF(INDEX('40-15 SCALE LABEL INFO'!J$2:J$65,MATCH($A1415,'40-15 SCALE LABEL INFO'!$A$2:$A$65,0))="","",INDEX('40-15 SCALE LABEL INFO'!J$2:J$65,MATCH($A1415,'40-15 SCALE LABEL INFO'!$A$2:$A$65,0))),"not found"),IF(G1414="not found","not found",IF(G1414="","","ditto"))))</f>
        <v/>
      </c>
      <c r="H1415" s="772" t="str">
        <f>IF($A1415="","",IF(NOT($A1415=$A1414),IFERROR(IF(INDEX('40-15 SCALE LABEL INFO'!K$2:K$65,MATCH($A1415,'40-15 SCALE LABEL INFO'!$A$2:$A$65,0))="","",INDEX('40-15 SCALE LABEL INFO'!K$2:K$65,MATCH($A1415,'40-15 SCALE LABEL INFO'!$A$2:$A$65,0))),"not found"),IF(H1414="not found","not found",IF(H1414="","","ditto"))))</f>
        <v/>
      </c>
    </row>
    <row r="1416" spans="1:8" x14ac:dyDescent="0.35">
      <c r="A1416" s="699"/>
      <c r="B1416" s="768"/>
      <c r="C1416" s="768"/>
      <c r="D1416" s="768"/>
      <c r="E1416" s="775"/>
      <c r="F1416" s="778" t="str">
        <f>IF($A1416="","",IF(NOT($A1416=$A1415),IFERROR(IF(INDEX('40-15 SCALE LABEL INFO'!I$2:I$65,MATCH($A1416,'40-15 SCALE LABEL INFO'!$A$2:$A$65,0))="","",INDEX('40-15 SCALE LABEL INFO'!I$2:I$65,MATCH($A1416,'40-15 SCALE LABEL INFO'!$A$2:$A$65,0))),"not found"),IF(F1415="not found","not found",IF(F1415="","","ditto"))))</f>
        <v/>
      </c>
      <c r="G1416" s="779" t="str">
        <f>IF($A1416="","",IF(NOT($A1416=$A1415),IFERROR(IF(INDEX('40-15 SCALE LABEL INFO'!J$2:J$65,MATCH($A1416,'40-15 SCALE LABEL INFO'!$A$2:$A$65,0))="","",INDEX('40-15 SCALE LABEL INFO'!J$2:J$65,MATCH($A1416,'40-15 SCALE LABEL INFO'!$A$2:$A$65,0))),"not found"),IF(G1415="not found","not found",IF(G1415="","","ditto"))))</f>
        <v/>
      </c>
      <c r="H1416" s="772" t="str">
        <f>IF($A1416="","",IF(NOT($A1416=$A1415),IFERROR(IF(INDEX('40-15 SCALE LABEL INFO'!K$2:K$65,MATCH($A1416,'40-15 SCALE LABEL INFO'!$A$2:$A$65,0))="","",INDEX('40-15 SCALE LABEL INFO'!K$2:K$65,MATCH($A1416,'40-15 SCALE LABEL INFO'!$A$2:$A$65,0))),"not found"),IF(H1415="not found","not found",IF(H1415="","","ditto"))))</f>
        <v/>
      </c>
    </row>
    <row r="1417" spans="1:8" x14ac:dyDescent="0.35">
      <c r="A1417" s="699"/>
      <c r="B1417" s="768"/>
      <c r="C1417" s="768"/>
      <c r="D1417" s="768"/>
      <c r="E1417" s="775"/>
      <c r="F1417" s="778" t="str">
        <f>IF($A1417="","",IF(NOT($A1417=$A1416),IFERROR(IF(INDEX('40-15 SCALE LABEL INFO'!I$2:I$65,MATCH($A1417,'40-15 SCALE LABEL INFO'!$A$2:$A$65,0))="","",INDEX('40-15 SCALE LABEL INFO'!I$2:I$65,MATCH($A1417,'40-15 SCALE LABEL INFO'!$A$2:$A$65,0))),"not found"),IF(F1416="not found","not found",IF(F1416="","","ditto"))))</f>
        <v/>
      </c>
      <c r="G1417" s="779" t="str">
        <f>IF($A1417="","",IF(NOT($A1417=$A1416),IFERROR(IF(INDEX('40-15 SCALE LABEL INFO'!J$2:J$65,MATCH($A1417,'40-15 SCALE LABEL INFO'!$A$2:$A$65,0))="","",INDEX('40-15 SCALE LABEL INFO'!J$2:J$65,MATCH($A1417,'40-15 SCALE LABEL INFO'!$A$2:$A$65,0))),"not found"),IF(G1416="not found","not found",IF(G1416="","","ditto"))))</f>
        <v/>
      </c>
      <c r="H1417" s="772" t="str">
        <f>IF($A1417="","",IF(NOT($A1417=$A1416),IFERROR(IF(INDEX('40-15 SCALE LABEL INFO'!K$2:K$65,MATCH($A1417,'40-15 SCALE LABEL INFO'!$A$2:$A$65,0))="","",INDEX('40-15 SCALE LABEL INFO'!K$2:K$65,MATCH($A1417,'40-15 SCALE LABEL INFO'!$A$2:$A$65,0))),"not found"),IF(H1416="not found","not found",IF(H1416="","","ditto"))))</f>
        <v/>
      </c>
    </row>
    <row r="1418" spans="1:8" x14ac:dyDescent="0.35">
      <c r="A1418" s="699"/>
      <c r="B1418" s="768"/>
      <c r="C1418" s="768"/>
      <c r="D1418" s="768"/>
      <c r="E1418" s="775"/>
      <c r="F1418" s="778" t="str">
        <f>IF($A1418="","",IF(NOT($A1418=$A1417),IFERROR(IF(INDEX('40-15 SCALE LABEL INFO'!I$2:I$65,MATCH($A1418,'40-15 SCALE LABEL INFO'!$A$2:$A$65,0))="","",INDEX('40-15 SCALE LABEL INFO'!I$2:I$65,MATCH($A1418,'40-15 SCALE LABEL INFO'!$A$2:$A$65,0))),"not found"),IF(F1417="not found","not found",IF(F1417="","","ditto"))))</f>
        <v/>
      </c>
      <c r="G1418" s="779" t="str">
        <f>IF($A1418="","",IF(NOT($A1418=$A1417),IFERROR(IF(INDEX('40-15 SCALE LABEL INFO'!J$2:J$65,MATCH($A1418,'40-15 SCALE LABEL INFO'!$A$2:$A$65,0))="","",INDEX('40-15 SCALE LABEL INFO'!J$2:J$65,MATCH($A1418,'40-15 SCALE LABEL INFO'!$A$2:$A$65,0))),"not found"),IF(G1417="not found","not found",IF(G1417="","","ditto"))))</f>
        <v/>
      </c>
      <c r="H1418" s="772" t="str">
        <f>IF($A1418="","",IF(NOT($A1418=$A1417),IFERROR(IF(INDEX('40-15 SCALE LABEL INFO'!K$2:K$65,MATCH($A1418,'40-15 SCALE LABEL INFO'!$A$2:$A$65,0))="","",INDEX('40-15 SCALE LABEL INFO'!K$2:K$65,MATCH($A1418,'40-15 SCALE LABEL INFO'!$A$2:$A$65,0))),"not found"),IF(H1417="not found","not found",IF(H1417="","","ditto"))))</f>
        <v/>
      </c>
    </row>
    <row r="1419" spans="1:8" x14ac:dyDescent="0.35">
      <c r="A1419" s="699"/>
      <c r="B1419" s="768"/>
      <c r="C1419" s="768"/>
      <c r="D1419" s="768"/>
      <c r="E1419" s="775"/>
      <c r="F1419" s="778" t="str">
        <f>IF($A1419="","",IF(NOT($A1419=$A1418),IFERROR(IF(INDEX('40-15 SCALE LABEL INFO'!I$2:I$65,MATCH($A1419,'40-15 SCALE LABEL INFO'!$A$2:$A$65,0))="","",INDEX('40-15 SCALE LABEL INFO'!I$2:I$65,MATCH($A1419,'40-15 SCALE LABEL INFO'!$A$2:$A$65,0))),"not found"),IF(F1418="not found","not found",IF(F1418="","","ditto"))))</f>
        <v/>
      </c>
      <c r="G1419" s="779" t="str">
        <f>IF($A1419="","",IF(NOT($A1419=$A1418),IFERROR(IF(INDEX('40-15 SCALE LABEL INFO'!J$2:J$65,MATCH($A1419,'40-15 SCALE LABEL INFO'!$A$2:$A$65,0))="","",INDEX('40-15 SCALE LABEL INFO'!J$2:J$65,MATCH($A1419,'40-15 SCALE LABEL INFO'!$A$2:$A$65,0))),"not found"),IF(G1418="not found","not found",IF(G1418="","","ditto"))))</f>
        <v/>
      </c>
      <c r="H1419" s="772" t="str">
        <f>IF($A1419="","",IF(NOT($A1419=$A1418),IFERROR(IF(INDEX('40-15 SCALE LABEL INFO'!K$2:K$65,MATCH($A1419,'40-15 SCALE LABEL INFO'!$A$2:$A$65,0))="","",INDEX('40-15 SCALE LABEL INFO'!K$2:K$65,MATCH($A1419,'40-15 SCALE LABEL INFO'!$A$2:$A$65,0))),"not found"),IF(H1418="not found","not found",IF(H1418="","","ditto"))))</f>
        <v/>
      </c>
    </row>
    <row r="1420" spans="1:8" x14ac:dyDescent="0.35">
      <c r="A1420" s="699"/>
      <c r="B1420" s="768"/>
      <c r="C1420" s="768"/>
      <c r="D1420" s="768"/>
      <c r="E1420" s="775"/>
      <c r="F1420" s="778" t="str">
        <f>IF($A1420="","",IF(NOT($A1420=$A1419),IFERROR(IF(INDEX('40-15 SCALE LABEL INFO'!I$2:I$65,MATCH($A1420,'40-15 SCALE LABEL INFO'!$A$2:$A$65,0))="","",INDEX('40-15 SCALE LABEL INFO'!I$2:I$65,MATCH($A1420,'40-15 SCALE LABEL INFO'!$A$2:$A$65,0))),"not found"),IF(F1419="not found","not found",IF(F1419="","","ditto"))))</f>
        <v/>
      </c>
      <c r="G1420" s="779" t="str">
        <f>IF($A1420="","",IF(NOT($A1420=$A1419),IFERROR(IF(INDEX('40-15 SCALE LABEL INFO'!J$2:J$65,MATCH($A1420,'40-15 SCALE LABEL INFO'!$A$2:$A$65,0))="","",INDEX('40-15 SCALE LABEL INFO'!J$2:J$65,MATCH($A1420,'40-15 SCALE LABEL INFO'!$A$2:$A$65,0))),"not found"),IF(G1419="not found","not found",IF(G1419="","","ditto"))))</f>
        <v/>
      </c>
      <c r="H1420" s="772" t="str">
        <f>IF($A1420="","",IF(NOT($A1420=$A1419),IFERROR(IF(INDEX('40-15 SCALE LABEL INFO'!K$2:K$65,MATCH($A1420,'40-15 SCALE LABEL INFO'!$A$2:$A$65,0))="","",INDEX('40-15 SCALE LABEL INFO'!K$2:K$65,MATCH($A1420,'40-15 SCALE LABEL INFO'!$A$2:$A$65,0))),"not found"),IF(H1419="not found","not found",IF(H1419="","","ditto"))))</f>
        <v/>
      </c>
    </row>
    <row r="1421" spans="1:8" x14ac:dyDescent="0.35">
      <c r="A1421" s="699"/>
      <c r="B1421" s="768"/>
      <c r="C1421" s="768"/>
      <c r="D1421" s="768"/>
      <c r="E1421" s="775"/>
      <c r="F1421" s="778" t="str">
        <f>IF($A1421="","",IF(NOT($A1421=$A1420),IFERROR(IF(INDEX('40-15 SCALE LABEL INFO'!I$2:I$65,MATCH($A1421,'40-15 SCALE LABEL INFO'!$A$2:$A$65,0))="","",INDEX('40-15 SCALE LABEL INFO'!I$2:I$65,MATCH($A1421,'40-15 SCALE LABEL INFO'!$A$2:$A$65,0))),"not found"),IF(F1420="not found","not found",IF(F1420="","","ditto"))))</f>
        <v/>
      </c>
      <c r="G1421" s="779" t="str">
        <f>IF($A1421="","",IF(NOT($A1421=$A1420),IFERROR(IF(INDEX('40-15 SCALE LABEL INFO'!J$2:J$65,MATCH($A1421,'40-15 SCALE LABEL INFO'!$A$2:$A$65,0))="","",INDEX('40-15 SCALE LABEL INFO'!J$2:J$65,MATCH($A1421,'40-15 SCALE LABEL INFO'!$A$2:$A$65,0))),"not found"),IF(G1420="not found","not found",IF(G1420="","","ditto"))))</f>
        <v/>
      </c>
      <c r="H1421" s="772" t="str">
        <f>IF($A1421="","",IF(NOT($A1421=$A1420),IFERROR(IF(INDEX('40-15 SCALE LABEL INFO'!K$2:K$65,MATCH($A1421,'40-15 SCALE LABEL INFO'!$A$2:$A$65,0))="","",INDEX('40-15 SCALE LABEL INFO'!K$2:K$65,MATCH($A1421,'40-15 SCALE LABEL INFO'!$A$2:$A$65,0))),"not found"),IF(H1420="not found","not found",IF(H1420="","","ditto"))))</f>
        <v/>
      </c>
    </row>
    <row r="1422" spans="1:8" x14ac:dyDescent="0.35">
      <c r="A1422" s="699"/>
      <c r="B1422" s="768"/>
      <c r="C1422" s="768"/>
      <c r="D1422" s="768"/>
      <c r="E1422" s="775"/>
      <c r="F1422" s="778" t="str">
        <f>IF($A1422="","",IF(NOT($A1422=$A1421),IFERROR(IF(INDEX('40-15 SCALE LABEL INFO'!I$2:I$65,MATCH($A1422,'40-15 SCALE LABEL INFO'!$A$2:$A$65,0))="","",INDEX('40-15 SCALE LABEL INFO'!I$2:I$65,MATCH($A1422,'40-15 SCALE LABEL INFO'!$A$2:$A$65,0))),"not found"),IF(F1421="not found","not found",IF(F1421="","","ditto"))))</f>
        <v/>
      </c>
      <c r="G1422" s="779" t="str">
        <f>IF($A1422="","",IF(NOT($A1422=$A1421),IFERROR(IF(INDEX('40-15 SCALE LABEL INFO'!J$2:J$65,MATCH($A1422,'40-15 SCALE LABEL INFO'!$A$2:$A$65,0))="","",INDEX('40-15 SCALE LABEL INFO'!J$2:J$65,MATCH($A1422,'40-15 SCALE LABEL INFO'!$A$2:$A$65,0))),"not found"),IF(G1421="not found","not found",IF(G1421="","","ditto"))))</f>
        <v/>
      </c>
      <c r="H1422" s="772" t="str">
        <f>IF($A1422="","",IF(NOT($A1422=$A1421),IFERROR(IF(INDEX('40-15 SCALE LABEL INFO'!K$2:K$65,MATCH($A1422,'40-15 SCALE LABEL INFO'!$A$2:$A$65,0))="","",INDEX('40-15 SCALE LABEL INFO'!K$2:K$65,MATCH($A1422,'40-15 SCALE LABEL INFO'!$A$2:$A$65,0))),"not found"),IF(H1421="not found","not found",IF(H1421="","","ditto"))))</f>
        <v/>
      </c>
    </row>
    <row r="1423" spans="1:8" x14ac:dyDescent="0.35">
      <c r="A1423" s="699"/>
      <c r="B1423" s="768"/>
      <c r="C1423" s="768"/>
      <c r="D1423" s="768"/>
      <c r="E1423" s="775"/>
      <c r="F1423" s="778" t="str">
        <f>IF($A1423="","",IF(NOT($A1423=$A1422),IFERROR(IF(INDEX('40-15 SCALE LABEL INFO'!I$2:I$65,MATCH($A1423,'40-15 SCALE LABEL INFO'!$A$2:$A$65,0))="","",INDEX('40-15 SCALE LABEL INFO'!I$2:I$65,MATCH($A1423,'40-15 SCALE LABEL INFO'!$A$2:$A$65,0))),"not found"),IF(F1422="not found","not found",IF(F1422="","","ditto"))))</f>
        <v/>
      </c>
      <c r="G1423" s="779" t="str">
        <f>IF($A1423="","",IF(NOT($A1423=$A1422),IFERROR(IF(INDEX('40-15 SCALE LABEL INFO'!J$2:J$65,MATCH($A1423,'40-15 SCALE LABEL INFO'!$A$2:$A$65,0))="","",INDEX('40-15 SCALE LABEL INFO'!J$2:J$65,MATCH($A1423,'40-15 SCALE LABEL INFO'!$A$2:$A$65,0))),"not found"),IF(G1422="not found","not found",IF(G1422="","","ditto"))))</f>
        <v/>
      </c>
      <c r="H1423" s="772" t="str">
        <f>IF($A1423="","",IF(NOT($A1423=$A1422),IFERROR(IF(INDEX('40-15 SCALE LABEL INFO'!K$2:K$65,MATCH($A1423,'40-15 SCALE LABEL INFO'!$A$2:$A$65,0))="","",INDEX('40-15 SCALE LABEL INFO'!K$2:K$65,MATCH($A1423,'40-15 SCALE LABEL INFO'!$A$2:$A$65,0))),"not found"),IF(H1422="not found","not found",IF(H1422="","","ditto"))))</f>
        <v/>
      </c>
    </row>
    <row r="1424" spans="1:8" x14ac:dyDescent="0.35">
      <c r="A1424" s="699"/>
      <c r="B1424" s="768"/>
      <c r="C1424" s="768"/>
      <c r="D1424" s="768"/>
      <c r="E1424" s="775"/>
      <c r="F1424" s="778" t="str">
        <f>IF($A1424="","",IF(NOT($A1424=$A1423),IFERROR(IF(INDEX('40-15 SCALE LABEL INFO'!I$2:I$65,MATCH($A1424,'40-15 SCALE LABEL INFO'!$A$2:$A$65,0))="","",INDEX('40-15 SCALE LABEL INFO'!I$2:I$65,MATCH($A1424,'40-15 SCALE LABEL INFO'!$A$2:$A$65,0))),"not found"),IF(F1423="not found","not found",IF(F1423="","","ditto"))))</f>
        <v/>
      </c>
      <c r="G1424" s="779" t="str">
        <f>IF($A1424="","",IF(NOT($A1424=$A1423),IFERROR(IF(INDEX('40-15 SCALE LABEL INFO'!J$2:J$65,MATCH($A1424,'40-15 SCALE LABEL INFO'!$A$2:$A$65,0))="","",INDEX('40-15 SCALE LABEL INFO'!J$2:J$65,MATCH($A1424,'40-15 SCALE LABEL INFO'!$A$2:$A$65,0))),"not found"),IF(G1423="not found","not found",IF(G1423="","","ditto"))))</f>
        <v/>
      </c>
      <c r="H1424" s="772" t="str">
        <f>IF($A1424="","",IF(NOT($A1424=$A1423),IFERROR(IF(INDEX('40-15 SCALE LABEL INFO'!K$2:K$65,MATCH($A1424,'40-15 SCALE LABEL INFO'!$A$2:$A$65,0))="","",INDEX('40-15 SCALE LABEL INFO'!K$2:K$65,MATCH($A1424,'40-15 SCALE LABEL INFO'!$A$2:$A$65,0))),"not found"),IF(H1423="not found","not found",IF(H1423="","","ditto"))))</f>
        <v/>
      </c>
    </row>
    <row r="1425" spans="1:8" x14ac:dyDescent="0.35">
      <c r="A1425" s="699"/>
      <c r="B1425" s="768"/>
      <c r="C1425" s="768"/>
      <c r="D1425" s="768"/>
      <c r="E1425" s="775"/>
      <c r="F1425" s="778" t="str">
        <f>IF($A1425="","",IF(NOT($A1425=$A1424),IFERROR(IF(INDEX('40-15 SCALE LABEL INFO'!I$2:I$65,MATCH($A1425,'40-15 SCALE LABEL INFO'!$A$2:$A$65,0))="","",INDEX('40-15 SCALE LABEL INFO'!I$2:I$65,MATCH($A1425,'40-15 SCALE LABEL INFO'!$A$2:$A$65,0))),"not found"),IF(F1424="not found","not found",IF(F1424="","","ditto"))))</f>
        <v/>
      </c>
      <c r="G1425" s="779" t="str">
        <f>IF($A1425="","",IF(NOT($A1425=$A1424),IFERROR(IF(INDEX('40-15 SCALE LABEL INFO'!J$2:J$65,MATCH($A1425,'40-15 SCALE LABEL INFO'!$A$2:$A$65,0))="","",INDEX('40-15 SCALE LABEL INFO'!J$2:J$65,MATCH($A1425,'40-15 SCALE LABEL INFO'!$A$2:$A$65,0))),"not found"),IF(G1424="not found","not found",IF(G1424="","","ditto"))))</f>
        <v/>
      </c>
      <c r="H1425" s="772" t="str">
        <f>IF($A1425="","",IF(NOT($A1425=$A1424),IFERROR(IF(INDEX('40-15 SCALE LABEL INFO'!K$2:K$65,MATCH($A1425,'40-15 SCALE LABEL INFO'!$A$2:$A$65,0))="","",INDEX('40-15 SCALE LABEL INFO'!K$2:K$65,MATCH($A1425,'40-15 SCALE LABEL INFO'!$A$2:$A$65,0))),"not found"),IF(H1424="not found","not found",IF(H1424="","","ditto"))))</f>
        <v/>
      </c>
    </row>
    <row r="1426" spans="1:8" x14ac:dyDescent="0.35">
      <c r="A1426" s="699"/>
      <c r="B1426" s="768"/>
      <c r="C1426" s="768"/>
      <c r="D1426" s="768"/>
      <c r="E1426" s="775"/>
      <c r="F1426" s="778" t="str">
        <f>IF($A1426="","",IF(NOT($A1426=$A1425),IFERROR(IF(INDEX('40-15 SCALE LABEL INFO'!I$2:I$65,MATCH($A1426,'40-15 SCALE LABEL INFO'!$A$2:$A$65,0))="","",INDEX('40-15 SCALE LABEL INFO'!I$2:I$65,MATCH($A1426,'40-15 SCALE LABEL INFO'!$A$2:$A$65,0))),"not found"),IF(F1425="not found","not found",IF(F1425="","","ditto"))))</f>
        <v/>
      </c>
      <c r="G1426" s="779" t="str">
        <f>IF($A1426="","",IF(NOT($A1426=$A1425),IFERROR(IF(INDEX('40-15 SCALE LABEL INFO'!J$2:J$65,MATCH($A1426,'40-15 SCALE LABEL INFO'!$A$2:$A$65,0))="","",INDEX('40-15 SCALE LABEL INFO'!J$2:J$65,MATCH($A1426,'40-15 SCALE LABEL INFO'!$A$2:$A$65,0))),"not found"),IF(G1425="not found","not found",IF(G1425="","","ditto"))))</f>
        <v/>
      </c>
      <c r="H1426" s="772" t="str">
        <f>IF($A1426="","",IF(NOT($A1426=$A1425),IFERROR(IF(INDEX('40-15 SCALE LABEL INFO'!K$2:K$65,MATCH($A1426,'40-15 SCALE LABEL INFO'!$A$2:$A$65,0))="","",INDEX('40-15 SCALE LABEL INFO'!K$2:K$65,MATCH($A1426,'40-15 SCALE LABEL INFO'!$A$2:$A$65,0))),"not found"),IF(H1425="not found","not found",IF(H1425="","","ditto"))))</f>
        <v/>
      </c>
    </row>
    <row r="1427" spans="1:8" x14ac:dyDescent="0.35">
      <c r="A1427" s="699"/>
      <c r="B1427" s="768"/>
      <c r="C1427" s="768"/>
      <c r="D1427" s="768"/>
      <c r="E1427" s="775"/>
      <c r="F1427" s="778" t="str">
        <f>IF($A1427="","",IF(NOT($A1427=$A1426),IFERROR(IF(INDEX('40-15 SCALE LABEL INFO'!I$2:I$65,MATCH($A1427,'40-15 SCALE LABEL INFO'!$A$2:$A$65,0))="","",INDEX('40-15 SCALE LABEL INFO'!I$2:I$65,MATCH($A1427,'40-15 SCALE LABEL INFO'!$A$2:$A$65,0))),"not found"),IF(F1426="not found","not found",IF(F1426="","","ditto"))))</f>
        <v/>
      </c>
      <c r="G1427" s="779" t="str">
        <f>IF($A1427="","",IF(NOT($A1427=$A1426),IFERROR(IF(INDEX('40-15 SCALE LABEL INFO'!J$2:J$65,MATCH($A1427,'40-15 SCALE LABEL INFO'!$A$2:$A$65,0))="","",INDEX('40-15 SCALE LABEL INFO'!J$2:J$65,MATCH($A1427,'40-15 SCALE LABEL INFO'!$A$2:$A$65,0))),"not found"),IF(G1426="not found","not found",IF(G1426="","","ditto"))))</f>
        <v/>
      </c>
      <c r="H1427" s="772" t="str">
        <f>IF($A1427="","",IF(NOT($A1427=$A1426),IFERROR(IF(INDEX('40-15 SCALE LABEL INFO'!K$2:K$65,MATCH($A1427,'40-15 SCALE LABEL INFO'!$A$2:$A$65,0))="","",INDEX('40-15 SCALE LABEL INFO'!K$2:K$65,MATCH($A1427,'40-15 SCALE LABEL INFO'!$A$2:$A$65,0))),"not found"),IF(H1426="not found","not found",IF(H1426="","","ditto"))))</f>
        <v/>
      </c>
    </row>
    <row r="1428" spans="1:8" x14ac:dyDescent="0.35">
      <c r="A1428" s="699"/>
      <c r="B1428" s="768"/>
      <c r="C1428" s="768"/>
      <c r="D1428" s="768"/>
      <c r="E1428" s="775"/>
      <c r="F1428" s="778" t="str">
        <f>IF($A1428="","",IF(NOT($A1428=$A1427),IFERROR(IF(INDEX('40-15 SCALE LABEL INFO'!I$2:I$65,MATCH($A1428,'40-15 SCALE LABEL INFO'!$A$2:$A$65,0))="","",INDEX('40-15 SCALE LABEL INFO'!I$2:I$65,MATCH($A1428,'40-15 SCALE LABEL INFO'!$A$2:$A$65,0))),"not found"),IF(F1427="not found","not found",IF(F1427="","","ditto"))))</f>
        <v/>
      </c>
      <c r="G1428" s="779" t="str">
        <f>IF($A1428="","",IF(NOT($A1428=$A1427),IFERROR(IF(INDEX('40-15 SCALE LABEL INFO'!J$2:J$65,MATCH($A1428,'40-15 SCALE LABEL INFO'!$A$2:$A$65,0))="","",INDEX('40-15 SCALE LABEL INFO'!J$2:J$65,MATCH($A1428,'40-15 SCALE LABEL INFO'!$A$2:$A$65,0))),"not found"),IF(G1427="not found","not found",IF(G1427="","","ditto"))))</f>
        <v/>
      </c>
      <c r="H1428" s="772" t="str">
        <f>IF($A1428="","",IF(NOT($A1428=$A1427),IFERROR(IF(INDEX('40-15 SCALE LABEL INFO'!K$2:K$65,MATCH($A1428,'40-15 SCALE LABEL INFO'!$A$2:$A$65,0))="","",INDEX('40-15 SCALE LABEL INFO'!K$2:K$65,MATCH($A1428,'40-15 SCALE LABEL INFO'!$A$2:$A$65,0))),"not found"),IF(H1427="not found","not found",IF(H1427="","","ditto"))))</f>
        <v/>
      </c>
    </row>
    <row r="1429" spans="1:8" x14ac:dyDescent="0.35">
      <c r="A1429" s="699"/>
      <c r="B1429" s="768"/>
      <c r="C1429" s="768"/>
      <c r="D1429" s="768"/>
      <c r="E1429" s="775"/>
      <c r="F1429" s="778" t="str">
        <f>IF($A1429="","",IF(NOT($A1429=$A1428),IFERROR(IF(INDEX('40-15 SCALE LABEL INFO'!I$2:I$65,MATCH($A1429,'40-15 SCALE LABEL INFO'!$A$2:$A$65,0))="","",INDEX('40-15 SCALE LABEL INFO'!I$2:I$65,MATCH($A1429,'40-15 SCALE LABEL INFO'!$A$2:$A$65,0))),"not found"),IF(F1428="not found","not found",IF(F1428="","","ditto"))))</f>
        <v/>
      </c>
      <c r="G1429" s="779" t="str">
        <f>IF($A1429="","",IF(NOT($A1429=$A1428),IFERROR(IF(INDEX('40-15 SCALE LABEL INFO'!J$2:J$65,MATCH($A1429,'40-15 SCALE LABEL INFO'!$A$2:$A$65,0))="","",INDEX('40-15 SCALE LABEL INFO'!J$2:J$65,MATCH($A1429,'40-15 SCALE LABEL INFO'!$A$2:$A$65,0))),"not found"),IF(G1428="not found","not found",IF(G1428="","","ditto"))))</f>
        <v/>
      </c>
      <c r="H1429" s="772" t="str">
        <f>IF($A1429="","",IF(NOT($A1429=$A1428),IFERROR(IF(INDEX('40-15 SCALE LABEL INFO'!K$2:K$65,MATCH($A1429,'40-15 SCALE LABEL INFO'!$A$2:$A$65,0))="","",INDEX('40-15 SCALE LABEL INFO'!K$2:K$65,MATCH($A1429,'40-15 SCALE LABEL INFO'!$A$2:$A$65,0))),"not found"),IF(H1428="not found","not found",IF(H1428="","","ditto"))))</f>
        <v/>
      </c>
    </row>
    <row r="1430" spans="1:8" x14ac:dyDescent="0.35">
      <c r="A1430" s="699"/>
      <c r="B1430" s="768"/>
      <c r="C1430" s="768"/>
      <c r="D1430" s="768"/>
      <c r="E1430" s="775"/>
      <c r="F1430" s="778" t="str">
        <f>IF($A1430="","",IF(NOT($A1430=$A1429),IFERROR(IF(INDEX('40-15 SCALE LABEL INFO'!I$2:I$65,MATCH($A1430,'40-15 SCALE LABEL INFO'!$A$2:$A$65,0))="","",INDEX('40-15 SCALE LABEL INFO'!I$2:I$65,MATCH($A1430,'40-15 SCALE LABEL INFO'!$A$2:$A$65,0))),"not found"),IF(F1429="not found","not found",IF(F1429="","","ditto"))))</f>
        <v/>
      </c>
      <c r="G1430" s="779" t="str">
        <f>IF($A1430="","",IF(NOT($A1430=$A1429),IFERROR(IF(INDEX('40-15 SCALE LABEL INFO'!J$2:J$65,MATCH($A1430,'40-15 SCALE LABEL INFO'!$A$2:$A$65,0))="","",INDEX('40-15 SCALE LABEL INFO'!J$2:J$65,MATCH($A1430,'40-15 SCALE LABEL INFO'!$A$2:$A$65,0))),"not found"),IF(G1429="not found","not found",IF(G1429="","","ditto"))))</f>
        <v/>
      </c>
      <c r="H1430" s="772" t="str">
        <f>IF($A1430="","",IF(NOT($A1430=$A1429),IFERROR(IF(INDEX('40-15 SCALE LABEL INFO'!K$2:K$65,MATCH($A1430,'40-15 SCALE LABEL INFO'!$A$2:$A$65,0))="","",INDEX('40-15 SCALE LABEL INFO'!K$2:K$65,MATCH($A1430,'40-15 SCALE LABEL INFO'!$A$2:$A$65,0))),"not found"),IF(H1429="not found","not found",IF(H1429="","","ditto"))))</f>
        <v/>
      </c>
    </row>
    <row r="1431" spans="1:8" x14ac:dyDescent="0.35">
      <c r="A1431" s="699"/>
      <c r="B1431" s="768"/>
      <c r="C1431" s="768"/>
      <c r="D1431" s="768"/>
      <c r="E1431" s="775"/>
      <c r="F1431" s="778" t="str">
        <f>IF($A1431="","",IF(NOT($A1431=$A1430),IFERROR(IF(INDEX('40-15 SCALE LABEL INFO'!I$2:I$65,MATCH($A1431,'40-15 SCALE LABEL INFO'!$A$2:$A$65,0))="","",INDEX('40-15 SCALE LABEL INFO'!I$2:I$65,MATCH($A1431,'40-15 SCALE LABEL INFO'!$A$2:$A$65,0))),"not found"),IF(F1430="not found","not found",IF(F1430="","","ditto"))))</f>
        <v/>
      </c>
      <c r="G1431" s="779" t="str">
        <f>IF($A1431="","",IF(NOT($A1431=$A1430),IFERROR(IF(INDEX('40-15 SCALE LABEL INFO'!J$2:J$65,MATCH($A1431,'40-15 SCALE LABEL INFO'!$A$2:$A$65,0))="","",INDEX('40-15 SCALE LABEL INFO'!J$2:J$65,MATCH($A1431,'40-15 SCALE LABEL INFO'!$A$2:$A$65,0))),"not found"),IF(G1430="not found","not found",IF(G1430="","","ditto"))))</f>
        <v/>
      </c>
      <c r="H1431" s="772" t="str">
        <f>IF($A1431="","",IF(NOT($A1431=$A1430),IFERROR(IF(INDEX('40-15 SCALE LABEL INFO'!K$2:K$65,MATCH($A1431,'40-15 SCALE LABEL INFO'!$A$2:$A$65,0))="","",INDEX('40-15 SCALE LABEL INFO'!K$2:K$65,MATCH($A1431,'40-15 SCALE LABEL INFO'!$A$2:$A$65,0))),"not found"),IF(H1430="not found","not found",IF(H1430="","","ditto"))))</f>
        <v/>
      </c>
    </row>
    <row r="1432" spans="1:8" x14ac:dyDescent="0.35">
      <c r="A1432" s="699"/>
      <c r="B1432" s="768"/>
      <c r="C1432" s="768"/>
      <c r="D1432" s="768"/>
      <c r="E1432" s="775"/>
      <c r="F1432" s="778" t="str">
        <f>IF($A1432="","",IF(NOT($A1432=$A1431),IFERROR(IF(INDEX('40-15 SCALE LABEL INFO'!I$2:I$65,MATCH($A1432,'40-15 SCALE LABEL INFO'!$A$2:$A$65,0))="","",INDEX('40-15 SCALE LABEL INFO'!I$2:I$65,MATCH($A1432,'40-15 SCALE LABEL INFO'!$A$2:$A$65,0))),"not found"),IF(F1431="not found","not found",IF(F1431="","","ditto"))))</f>
        <v/>
      </c>
      <c r="G1432" s="779" t="str">
        <f>IF($A1432="","",IF(NOT($A1432=$A1431),IFERROR(IF(INDEX('40-15 SCALE LABEL INFO'!J$2:J$65,MATCH($A1432,'40-15 SCALE LABEL INFO'!$A$2:$A$65,0))="","",INDEX('40-15 SCALE LABEL INFO'!J$2:J$65,MATCH($A1432,'40-15 SCALE LABEL INFO'!$A$2:$A$65,0))),"not found"),IF(G1431="not found","not found",IF(G1431="","","ditto"))))</f>
        <v/>
      </c>
      <c r="H1432" s="772" t="str">
        <f>IF($A1432="","",IF(NOT($A1432=$A1431),IFERROR(IF(INDEX('40-15 SCALE LABEL INFO'!K$2:K$65,MATCH($A1432,'40-15 SCALE LABEL INFO'!$A$2:$A$65,0))="","",INDEX('40-15 SCALE LABEL INFO'!K$2:K$65,MATCH($A1432,'40-15 SCALE LABEL INFO'!$A$2:$A$65,0))),"not found"),IF(H1431="not found","not found",IF(H1431="","","ditto"))))</f>
        <v/>
      </c>
    </row>
    <row r="1433" spans="1:8" x14ac:dyDescent="0.35">
      <c r="A1433" s="699"/>
      <c r="B1433" s="768"/>
      <c r="C1433" s="768"/>
      <c r="D1433" s="768"/>
      <c r="E1433" s="775"/>
      <c r="F1433" s="778" t="str">
        <f>IF($A1433="","",IF(NOT($A1433=$A1432),IFERROR(IF(INDEX('40-15 SCALE LABEL INFO'!I$2:I$65,MATCH($A1433,'40-15 SCALE LABEL INFO'!$A$2:$A$65,0))="","",INDEX('40-15 SCALE LABEL INFO'!I$2:I$65,MATCH($A1433,'40-15 SCALE LABEL INFO'!$A$2:$A$65,0))),"not found"),IF(F1432="not found","not found",IF(F1432="","","ditto"))))</f>
        <v/>
      </c>
      <c r="G1433" s="779" t="str">
        <f>IF($A1433="","",IF(NOT($A1433=$A1432),IFERROR(IF(INDEX('40-15 SCALE LABEL INFO'!J$2:J$65,MATCH($A1433,'40-15 SCALE LABEL INFO'!$A$2:$A$65,0))="","",INDEX('40-15 SCALE LABEL INFO'!J$2:J$65,MATCH($A1433,'40-15 SCALE LABEL INFO'!$A$2:$A$65,0))),"not found"),IF(G1432="not found","not found",IF(G1432="","","ditto"))))</f>
        <v/>
      </c>
      <c r="H1433" s="772" t="str">
        <f>IF($A1433="","",IF(NOT($A1433=$A1432),IFERROR(IF(INDEX('40-15 SCALE LABEL INFO'!K$2:K$65,MATCH($A1433,'40-15 SCALE LABEL INFO'!$A$2:$A$65,0))="","",INDEX('40-15 SCALE LABEL INFO'!K$2:K$65,MATCH($A1433,'40-15 SCALE LABEL INFO'!$A$2:$A$65,0))),"not found"),IF(H1432="not found","not found",IF(H1432="","","ditto"))))</f>
        <v/>
      </c>
    </row>
    <row r="1434" spans="1:8" x14ac:dyDescent="0.35">
      <c r="A1434" s="699"/>
      <c r="B1434" s="768"/>
      <c r="C1434" s="768"/>
      <c r="D1434" s="768"/>
      <c r="E1434" s="775"/>
      <c r="F1434" s="778" t="str">
        <f>IF($A1434="","",IF(NOT($A1434=$A1433),IFERROR(IF(INDEX('40-15 SCALE LABEL INFO'!I$2:I$65,MATCH($A1434,'40-15 SCALE LABEL INFO'!$A$2:$A$65,0))="","",INDEX('40-15 SCALE LABEL INFO'!I$2:I$65,MATCH($A1434,'40-15 SCALE LABEL INFO'!$A$2:$A$65,0))),"not found"),IF(F1433="not found","not found",IF(F1433="","","ditto"))))</f>
        <v/>
      </c>
      <c r="G1434" s="779" t="str">
        <f>IF($A1434="","",IF(NOT($A1434=$A1433),IFERROR(IF(INDEX('40-15 SCALE LABEL INFO'!J$2:J$65,MATCH($A1434,'40-15 SCALE LABEL INFO'!$A$2:$A$65,0))="","",INDEX('40-15 SCALE LABEL INFO'!J$2:J$65,MATCH($A1434,'40-15 SCALE LABEL INFO'!$A$2:$A$65,0))),"not found"),IF(G1433="not found","not found",IF(G1433="","","ditto"))))</f>
        <v/>
      </c>
      <c r="H1434" s="772" t="str">
        <f>IF($A1434="","",IF(NOT($A1434=$A1433),IFERROR(IF(INDEX('40-15 SCALE LABEL INFO'!K$2:K$65,MATCH($A1434,'40-15 SCALE LABEL INFO'!$A$2:$A$65,0))="","",INDEX('40-15 SCALE LABEL INFO'!K$2:K$65,MATCH($A1434,'40-15 SCALE LABEL INFO'!$A$2:$A$65,0))),"not found"),IF(H1433="not found","not found",IF(H1433="","","ditto"))))</f>
        <v/>
      </c>
    </row>
    <row r="1435" spans="1:8" x14ac:dyDescent="0.35">
      <c r="A1435" s="699"/>
      <c r="B1435" s="768"/>
      <c r="C1435" s="768"/>
      <c r="D1435" s="768"/>
      <c r="E1435" s="775"/>
      <c r="F1435" s="778" t="str">
        <f>IF($A1435="","",IF(NOT($A1435=$A1434),IFERROR(IF(INDEX('40-15 SCALE LABEL INFO'!I$2:I$65,MATCH($A1435,'40-15 SCALE LABEL INFO'!$A$2:$A$65,0))="","",INDEX('40-15 SCALE LABEL INFO'!I$2:I$65,MATCH($A1435,'40-15 SCALE LABEL INFO'!$A$2:$A$65,0))),"not found"),IF(F1434="not found","not found",IF(F1434="","","ditto"))))</f>
        <v/>
      </c>
      <c r="G1435" s="779" t="str">
        <f>IF($A1435="","",IF(NOT($A1435=$A1434),IFERROR(IF(INDEX('40-15 SCALE LABEL INFO'!J$2:J$65,MATCH($A1435,'40-15 SCALE LABEL INFO'!$A$2:$A$65,0))="","",INDEX('40-15 SCALE LABEL INFO'!J$2:J$65,MATCH($A1435,'40-15 SCALE LABEL INFO'!$A$2:$A$65,0))),"not found"),IF(G1434="not found","not found",IF(G1434="","","ditto"))))</f>
        <v/>
      </c>
      <c r="H1435" s="772" t="str">
        <f>IF($A1435="","",IF(NOT($A1435=$A1434),IFERROR(IF(INDEX('40-15 SCALE LABEL INFO'!K$2:K$65,MATCH($A1435,'40-15 SCALE LABEL INFO'!$A$2:$A$65,0))="","",INDEX('40-15 SCALE LABEL INFO'!K$2:K$65,MATCH($A1435,'40-15 SCALE LABEL INFO'!$A$2:$A$65,0))),"not found"),IF(H1434="not found","not found",IF(H1434="","","ditto"))))</f>
        <v/>
      </c>
    </row>
    <row r="1436" spans="1:8" x14ac:dyDescent="0.35">
      <c r="A1436" s="699"/>
      <c r="B1436" s="768"/>
      <c r="C1436" s="768"/>
      <c r="D1436" s="768"/>
      <c r="E1436" s="775"/>
      <c r="F1436" s="778" t="str">
        <f>IF($A1436="","",IF(NOT($A1436=$A1435),IFERROR(IF(INDEX('40-15 SCALE LABEL INFO'!I$2:I$65,MATCH($A1436,'40-15 SCALE LABEL INFO'!$A$2:$A$65,0))="","",INDEX('40-15 SCALE LABEL INFO'!I$2:I$65,MATCH($A1436,'40-15 SCALE LABEL INFO'!$A$2:$A$65,0))),"not found"),IF(F1435="not found","not found",IF(F1435="","","ditto"))))</f>
        <v/>
      </c>
      <c r="G1436" s="779" t="str">
        <f>IF($A1436="","",IF(NOT($A1436=$A1435),IFERROR(IF(INDEX('40-15 SCALE LABEL INFO'!J$2:J$65,MATCH($A1436,'40-15 SCALE LABEL INFO'!$A$2:$A$65,0))="","",INDEX('40-15 SCALE LABEL INFO'!J$2:J$65,MATCH($A1436,'40-15 SCALE LABEL INFO'!$A$2:$A$65,0))),"not found"),IF(G1435="not found","not found",IF(G1435="","","ditto"))))</f>
        <v/>
      </c>
      <c r="H1436" s="772" t="str">
        <f>IF($A1436="","",IF(NOT($A1436=$A1435),IFERROR(IF(INDEX('40-15 SCALE LABEL INFO'!K$2:K$65,MATCH($A1436,'40-15 SCALE LABEL INFO'!$A$2:$A$65,0))="","",INDEX('40-15 SCALE LABEL INFO'!K$2:K$65,MATCH($A1436,'40-15 SCALE LABEL INFO'!$A$2:$A$65,0))),"not found"),IF(H1435="not found","not found",IF(H1435="","","ditto"))))</f>
        <v/>
      </c>
    </row>
    <row r="1437" spans="1:8" x14ac:dyDescent="0.35">
      <c r="A1437" s="699"/>
      <c r="B1437" s="768"/>
      <c r="C1437" s="768"/>
      <c r="D1437" s="768"/>
      <c r="E1437" s="775"/>
      <c r="F1437" s="778" t="str">
        <f>IF($A1437="","",IF(NOT($A1437=$A1436),IFERROR(IF(INDEX('40-15 SCALE LABEL INFO'!I$2:I$65,MATCH($A1437,'40-15 SCALE LABEL INFO'!$A$2:$A$65,0))="","",INDEX('40-15 SCALE LABEL INFO'!I$2:I$65,MATCH($A1437,'40-15 SCALE LABEL INFO'!$A$2:$A$65,0))),"not found"),IF(F1436="not found","not found",IF(F1436="","","ditto"))))</f>
        <v/>
      </c>
      <c r="G1437" s="779" t="str">
        <f>IF($A1437="","",IF(NOT($A1437=$A1436),IFERROR(IF(INDEX('40-15 SCALE LABEL INFO'!J$2:J$65,MATCH($A1437,'40-15 SCALE LABEL INFO'!$A$2:$A$65,0))="","",INDEX('40-15 SCALE LABEL INFO'!J$2:J$65,MATCH($A1437,'40-15 SCALE LABEL INFO'!$A$2:$A$65,0))),"not found"),IF(G1436="not found","not found",IF(G1436="","","ditto"))))</f>
        <v/>
      </c>
      <c r="H1437" s="772" t="str">
        <f>IF($A1437="","",IF(NOT($A1437=$A1436),IFERROR(IF(INDEX('40-15 SCALE LABEL INFO'!K$2:K$65,MATCH($A1437,'40-15 SCALE LABEL INFO'!$A$2:$A$65,0))="","",INDEX('40-15 SCALE LABEL INFO'!K$2:K$65,MATCH($A1437,'40-15 SCALE LABEL INFO'!$A$2:$A$65,0))),"not found"),IF(H1436="not found","not found",IF(H1436="","","ditto"))))</f>
        <v/>
      </c>
    </row>
    <row r="1438" spans="1:8" x14ac:dyDescent="0.35">
      <c r="A1438" s="699"/>
      <c r="B1438" s="768"/>
      <c r="C1438" s="768"/>
      <c r="D1438" s="768"/>
      <c r="E1438" s="775"/>
      <c r="F1438" s="778" t="str">
        <f>IF($A1438="","",IF(NOT($A1438=$A1437),IFERROR(IF(INDEX('40-15 SCALE LABEL INFO'!I$2:I$65,MATCH($A1438,'40-15 SCALE LABEL INFO'!$A$2:$A$65,0))="","",INDEX('40-15 SCALE LABEL INFO'!I$2:I$65,MATCH($A1438,'40-15 SCALE LABEL INFO'!$A$2:$A$65,0))),"not found"),IF(F1437="not found","not found",IF(F1437="","","ditto"))))</f>
        <v/>
      </c>
      <c r="G1438" s="779" t="str">
        <f>IF($A1438="","",IF(NOT($A1438=$A1437),IFERROR(IF(INDEX('40-15 SCALE LABEL INFO'!J$2:J$65,MATCH($A1438,'40-15 SCALE LABEL INFO'!$A$2:$A$65,0))="","",INDEX('40-15 SCALE LABEL INFO'!J$2:J$65,MATCH($A1438,'40-15 SCALE LABEL INFO'!$A$2:$A$65,0))),"not found"),IF(G1437="not found","not found",IF(G1437="","","ditto"))))</f>
        <v/>
      </c>
      <c r="H1438" s="772" t="str">
        <f>IF($A1438="","",IF(NOT($A1438=$A1437),IFERROR(IF(INDEX('40-15 SCALE LABEL INFO'!K$2:K$65,MATCH($A1438,'40-15 SCALE LABEL INFO'!$A$2:$A$65,0))="","",INDEX('40-15 SCALE LABEL INFO'!K$2:K$65,MATCH($A1438,'40-15 SCALE LABEL INFO'!$A$2:$A$65,0))),"not found"),IF(H1437="not found","not found",IF(H1437="","","ditto"))))</f>
        <v/>
      </c>
    </row>
    <row r="1439" spans="1:8" x14ac:dyDescent="0.35">
      <c r="A1439" s="699"/>
      <c r="B1439" s="768"/>
      <c r="C1439" s="768"/>
      <c r="D1439" s="768"/>
      <c r="E1439" s="775"/>
      <c r="F1439" s="778" t="str">
        <f>IF($A1439="","",IF(NOT($A1439=$A1438),IFERROR(IF(INDEX('40-15 SCALE LABEL INFO'!I$2:I$65,MATCH($A1439,'40-15 SCALE LABEL INFO'!$A$2:$A$65,0))="","",INDEX('40-15 SCALE LABEL INFO'!I$2:I$65,MATCH($A1439,'40-15 SCALE LABEL INFO'!$A$2:$A$65,0))),"not found"),IF(F1438="not found","not found",IF(F1438="","","ditto"))))</f>
        <v/>
      </c>
      <c r="G1439" s="779" t="str">
        <f>IF($A1439="","",IF(NOT($A1439=$A1438),IFERROR(IF(INDEX('40-15 SCALE LABEL INFO'!J$2:J$65,MATCH($A1439,'40-15 SCALE LABEL INFO'!$A$2:$A$65,0))="","",INDEX('40-15 SCALE LABEL INFO'!J$2:J$65,MATCH($A1439,'40-15 SCALE LABEL INFO'!$A$2:$A$65,0))),"not found"),IF(G1438="not found","not found",IF(G1438="","","ditto"))))</f>
        <v/>
      </c>
      <c r="H1439" s="772" t="str">
        <f>IF($A1439="","",IF(NOT($A1439=$A1438),IFERROR(IF(INDEX('40-15 SCALE LABEL INFO'!K$2:K$65,MATCH($A1439,'40-15 SCALE LABEL INFO'!$A$2:$A$65,0))="","",INDEX('40-15 SCALE LABEL INFO'!K$2:K$65,MATCH($A1439,'40-15 SCALE LABEL INFO'!$A$2:$A$65,0))),"not found"),IF(H1438="not found","not found",IF(H1438="","","ditto"))))</f>
        <v/>
      </c>
    </row>
    <row r="1440" spans="1:8" x14ac:dyDescent="0.35">
      <c r="A1440" s="699"/>
      <c r="B1440" s="768"/>
      <c r="C1440" s="768"/>
      <c r="D1440" s="768"/>
      <c r="E1440" s="775"/>
      <c r="F1440" s="778" t="str">
        <f>IF($A1440="","",IF(NOT($A1440=$A1439),IFERROR(IF(INDEX('40-15 SCALE LABEL INFO'!I$2:I$65,MATCH($A1440,'40-15 SCALE LABEL INFO'!$A$2:$A$65,0))="","",INDEX('40-15 SCALE LABEL INFO'!I$2:I$65,MATCH($A1440,'40-15 SCALE LABEL INFO'!$A$2:$A$65,0))),"not found"),IF(F1439="not found","not found",IF(F1439="","","ditto"))))</f>
        <v/>
      </c>
      <c r="G1440" s="779" t="str">
        <f>IF($A1440="","",IF(NOT($A1440=$A1439),IFERROR(IF(INDEX('40-15 SCALE LABEL INFO'!J$2:J$65,MATCH($A1440,'40-15 SCALE LABEL INFO'!$A$2:$A$65,0))="","",INDEX('40-15 SCALE LABEL INFO'!J$2:J$65,MATCH($A1440,'40-15 SCALE LABEL INFO'!$A$2:$A$65,0))),"not found"),IF(G1439="not found","not found",IF(G1439="","","ditto"))))</f>
        <v/>
      </c>
      <c r="H1440" s="772" t="str">
        <f>IF($A1440="","",IF(NOT($A1440=$A1439),IFERROR(IF(INDEX('40-15 SCALE LABEL INFO'!K$2:K$65,MATCH($A1440,'40-15 SCALE LABEL INFO'!$A$2:$A$65,0))="","",INDEX('40-15 SCALE LABEL INFO'!K$2:K$65,MATCH($A1440,'40-15 SCALE LABEL INFO'!$A$2:$A$65,0))),"not found"),IF(H1439="not found","not found",IF(H1439="","","ditto"))))</f>
        <v/>
      </c>
    </row>
    <row r="1441" spans="1:8" x14ac:dyDescent="0.35">
      <c r="A1441" s="699"/>
      <c r="B1441" s="768"/>
      <c r="C1441" s="768"/>
      <c r="D1441" s="768"/>
      <c r="E1441" s="775"/>
      <c r="F1441" s="778" t="str">
        <f>IF($A1441="","",IF(NOT($A1441=$A1440),IFERROR(IF(INDEX('40-15 SCALE LABEL INFO'!I$2:I$65,MATCH($A1441,'40-15 SCALE LABEL INFO'!$A$2:$A$65,0))="","",INDEX('40-15 SCALE LABEL INFO'!I$2:I$65,MATCH($A1441,'40-15 SCALE LABEL INFO'!$A$2:$A$65,0))),"not found"),IF(F1440="not found","not found",IF(F1440="","","ditto"))))</f>
        <v/>
      </c>
      <c r="G1441" s="779" t="str">
        <f>IF($A1441="","",IF(NOT($A1441=$A1440),IFERROR(IF(INDEX('40-15 SCALE LABEL INFO'!J$2:J$65,MATCH($A1441,'40-15 SCALE LABEL INFO'!$A$2:$A$65,0))="","",INDEX('40-15 SCALE LABEL INFO'!J$2:J$65,MATCH($A1441,'40-15 SCALE LABEL INFO'!$A$2:$A$65,0))),"not found"),IF(G1440="not found","not found",IF(G1440="","","ditto"))))</f>
        <v/>
      </c>
      <c r="H1441" s="772" t="str">
        <f>IF($A1441="","",IF(NOT($A1441=$A1440),IFERROR(IF(INDEX('40-15 SCALE LABEL INFO'!K$2:K$65,MATCH($A1441,'40-15 SCALE LABEL INFO'!$A$2:$A$65,0))="","",INDEX('40-15 SCALE LABEL INFO'!K$2:K$65,MATCH($A1441,'40-15 SCALE LABEL INFO'!$A$2:$A$65,0))),"not found"),IF(H1440="not found","not found",IF(H1440="","","ditto"))))</f>
        <v/>
      </c>
    </row>
    <row r="1442" spans="1:8" x14ac:dyDescent="0.35">
      <c r="A1442" s="699"/>
      <c r="B1442" s="768"/>
      <c r="C1442" s="768"/>
      <c r="D1442" s="768"/>
      <c r="E1442" s="775"/>
      <c r="F1442" s="778" t="str">
        <f>IF($A1442="","",IF(NOT($A1442=$A1441),IFERROR(IF(INDEX('40-15 SCALE LABEL INFO'!I$2:I$65,MATCH($A1442,'40-15 SCALE LABEL INFO'!$A$2:$A$65,0))="","",INDEX('40-15 SCALE LABEL INFO'!I$2:I$65,MATCH($A1442,'40-15 SCALE LABEL INFO'!$A$2:$A$65,0))),"not found"),IF(F1441="not found","not found",IF(F1441="","","ditto"))))</f>
        <v/>
      </c>
      <c r="G1442" s="779" t="str">
        <f>IF($A1442="","",IF(NOT($A1442=$A1441),IFERROR(IF(INDEX('40-15 SCALE LABEL INFO'!J$2:J$65,MATCH($A1442,'40-15 SCALE LABEL INFO'!$A$2:$A$65,0))="","",INDEX('40-15 SCALE LABEL INFO'!J$2:J$65,MATCH($A1442,'40-15 SCALE LABEL INFO'!$A$2:$A$65,0))),"not found"),IF(G1441="not found","not found",IF(G1441="","","ditto"))))</f>
        <v/>
      </c>
      <c r="H1442" s="772" t="str">
        <f>IF($A1442="","",IF(NOT($A1442=$A1441),IFERROR(IF(INDEX('40-15 SCALE LABEL INFO'!K$2:K$65,MATCH($A1442,'40-15 SCALE LABEL INFO'!$A$2:$A$65,0))="","",INDEX('40-15 SCALE LABEL INFO'!K$2:K$65,MATCH($A1442,'40-15 SCALE LABEL INFO'!$A$2:$A$65,0))),"not found"),IF(H1441="not found","not found",IF(H1441="","","ditto"))))</f>
        <v/>
      </c>
    </row>
    <row r="1443" spans="1:8" x14ac:dyDescent="0.35">
      <c r="A1443" s="699"/>
      <c r="B1443" s="768"/>
      <c r="C1443" s="768"/>
      <c r="D1443" s="768"/>
      <c r="E1443" s="775"/>
      <c r="F1443" s="778" t="str">
        <f>IF($A1443="","",IF(NOT($A1443=$A1442),IFERROR(IF(INDEX('40-15 SCALE LABEL INFO'!I$2:I$65,MATCH($A1443,'40-15 SCALE LABEL INFO'!$A$2:$A$65,0))="","",INDEX('40-15 SCALE LABEL INFO'!I$2:I$65,MATCH($A1443,'40-15 SCALE LABEL INFO'!$A$2:$A$65,0))),"not found"),IF(F1442="not found","not found",IF(F1442="","","ditto"))))</f>
        <v/>
      </c>
      <c r="G1443" s="779" t="str">
        <f>IF($A1443="","",IF(NOT($A1443=$A1442),IFERROR(IF(INDEX('40-15 SCALE LABEL INFO'!J$2:J$65,MATCH($A1443,'40-15 SCALE LABEL INFO'!$A$2:$A$65,0))="","",INDEX('40-15 SCALE LABEL INFO'!J$2:J$65,MATCH($A1443,'40-15 SCALE LABEL INFO'!$A$2:$A$65,0))),"not found"),IF(G1442="not found","not found",IF(G1442="","","ditto"))))</f>
        <v/>
      </c>
      <c r="H1443" s="772" t="str">
        <f>IF($A1443="","",IF(NOT($A1443=$A1442),IFERROR(IF(INDEX('40-15 SCALE LABEL INFO'!K$2:K$65,MATCH($A1443,'40-15 SCALE LABEL INFO'!$A$2:$A$65,0))="","",INDEX('40-15 SCALE LABEL INFO'!K$2:K$65,MATCH($A1443,'40-15 SCALE LABEL INFO'!$A$2:$A$65,0))),"not found"),IF(H1442="not found","not found",IF(H1442="","","ditto"))))</f>
        <v/>
      </c>
    </row>
    <row r="1444" spans="1:8" x14ac:dyDescent="0.35">
      <c r="A1444" s="699"/>
      <c r="B1444" s="768"/>
      <c r="C1444" s="768"/>
      <c r="D1444" s="768"/>
      <c r="E1444" s="775"/>
      <c r="F1444" s="778" t="str">
        <f>IF($A1444="","",IF(NOT($A1444=$A1443),IFERROR(IF(INDEX('40-15 SCALE LABEL INFO'!I$2:I$65,MATCH($A1444,'40-15 SCALE LABEL INFO'!$A$2:$A$65,0))="","",INDEX('40-15 SCALE LABEL INFO'!I$2:I$65,MATCH($A1444,'40-15 SCALE LABEL INFO'!$A$2:$A$65,0))),"not found"),IF(F1443="not found","not found",IF(F1443="","","ditto"))))</f>
        <v/>
      </c>
      <c r="G1444" s="779" t="str">
        <f>IF($A1444="","",IF(NOT($A1444=$A1443),IFERROR(IF(INDEX('40-15 SCALE LABEL INFO'!J$2:J$65,MATCH($A1444,'40-15 SCALE LABEL INFO'!$A$2:$A$65,0))="","",INDEX('40-15 SCALE LABEL INFO'!J$2:J$65,MATCH($A1444,'40-15 SCALE LABEL INFO'!$A$2:$A$65,0))),"not found"),IF(G1443="not found","not found",IF(G1443="","","ditto"))))</f>
        <v/>
      </c>
      <c r="H1444" s="772" t="str">
        <f>IF($A1444="","",IF(NOT($A1444=$A1443),IFERROR(IF(INDEX('40-15 SCALE LABEL INFO'!K$2:K$65,MATCH($A1444,'40-15 SCALE LABEL INFO'!$A$2:$A$65,0))="","",INDEX('40-15 SCALE LABEL INFO'!K$2:K$65,MATCH($A1444,'40-15 SCALE LABEL INFO'!$A$2:$A$65,0))),"not found"),IF(H1443="not found","not found",IF(H1443="","","ditto"))))</f>
        <v/>
      </c>
    </row>
    <row r="1445" spans="1:8" x14ac:dyDescent="0.35">
      <c r="A1445" s="699"/>
      <c r="B1445" s="768"/>
      <c r="C1445" s="768"/>
      <c r="D1445" s="768"/>
      <c r="E1445" s="775"/>
      <c r="F1445" s="778" t="str">
        <f>IF($A1445="","",IF(NOT($A1445=$A1444),IFERROR(IF(INDEX('40-15 SCALE LABEL INFO'!I$2:I$65,MATCH($A1445,'40-15 SCALE LABEL INFO'!$A$2:$A$65,0))="","",INDEX('40-15 SCALE LABEL INFO'!I$2:I$65,MATCH($A1445,'40-15 SCALE LABEL INFO'!$A$2:$A$65,0))),"not found"),IF(F1444="not found","not found",IF(F1444="","","ditto"))))</f>
        <v/>
      </c>
      <c r="G1445" s="779" t="str">
        <f>IF($A1445="","",IF(NOT($A1445=$A1444),IFERROR(IF(INDEX('40-15 SCALE LABEL INFO'!J$2:J$65,MATCH($A1445,'40-15 SCALE LABEL INFO'!$A$2:$A$65,0))="","",INDEX('40-15 SCALE LABEL INFO'!J$2:J$65,MATCH($A1445,'40-15 SCALE LABEL INFO'!$A$2:$A$65,0))),"not found"),IF(G1444="not found","not found",IF(G1444="","","ditto"))))</f>
        <v/>
      </c>
      <c r="H1445" s="772" t="str">
        <f>IF($A1445="","",IF(NOT($A1445=$A1444),IFERROR(IF(INDEX('40-15 SCALE LABEL INFO'!K$2:K$65,MATCH($A1445,'40-15 SCALE LABEL INFO'!$A$2:$A$65,0))="","",INDEX('40-15 SCALE LABEL INFO'!K$2:K$65,MATCH($A1445,'40-15 SCALE LABEL INFO'!$A$2:$A$65,0))),"not found"),IF(H1444="not found","not found",IF(H1444="","","ditto"))))</f>
        <v/>
      </c>
    </row>
    <row r="1446" spans="1:8" x14ac:dyDescent="0.35">
      <c r="A1446" s="699"/>
      <c r="B1446" s="768"/>
      <c r="C1446" s="768"/>
      <c r="D1446" s="768"/>
      <c r="E1446" s="775"/>
      <c r="F1446" s="778" t="str">
        <f>IF($A1446="","",IF(NOT($A1446=$A1445),IFERROR(IF(INDEX('40-15 SCALE LABEL INFO'!I$2:I$65,MATCH($A1446,'40-15 SCALE LABEL INFO'!$A$2:$A$65,0))="","",INDEX('40-15 SCALE LABEL INFO'!I$2:I$65,MATCH($A1446,'40-15 SCALE LABEL INFO'!$A$2:$A$65,0))),"not found"),IF(F1445="not found","not found",IF(F1445="","","ditto"))))</f>
        <v/>
      </c>
      <c r="G1446" s="779" t="str">
        <f>IF($A1446="","",IF(NOT($A1446=$A1445),IFERROR(IF(INDEX('40-15 SCALE LABEL INFO'!J$2:J$65,MATCH($A1446,'40-15 SCALE LABEL INFO'!$A$2:$A$65,0))="","",INDEX('40-15 SCALE LABEL INFO'!J$2:J$65,MATCH($A1446,'40-15 SCALE LABEL INFO'!$A$2:$A$65,0))),"not found"),IF(G1445="not found","not found",IF(G1445="","","ditto"))))</f>
        <v/>
      </c>
      <c r="H1446" s="772" t="str">
        <f>IF($A1446="","",IF(NOT($A1446=$A1445),IFERROR(IF(INDEX('40-15 SCALE LABEL INFO'!K$2:K$65,MATCH($A1446,'40-15 SCALE LABEL INFO'!$A$2:$A$65,0))="","",INDEX('40-15 SCALE LABEL INFO'!K$2:K$65,MATCH($A1446,'40-15 SCALE LABEL INFO'!$A$2:$A$65,0))),"not found"),IF(H1445="not found","not found",IF(H1445="","","ditto"))))</f>
        <v/>
      </c>
    </row>
    <row r="1447" spans="1:8" x14ac:dyDescent="0.35">
      <c r="A1447" s="699"/>
      <c r="B1447" s="768"/>
      <c r="C1447" s="768"/>
      <c r="D1447" s="768"/>
      <c r="E1447" s="775"/>
      <c r="F1447" s="778" t="str">
        <f>IF($A1447="","",IF(NOT($A1447=$A1446),IFERROR(IF(INDEX('40-15 SCALE LABEL INFO'!I$2:I$65,MATCH($A1447,'40-15 SCALE LABEL INFO'!$A$2:$A$65,0))="","",INDEX('40-15 SCALE LABEL INFO'!I$2:I$65,MATCH($A1447,'40-15 SCALE LABEL INFO'!$A$2:$A$65,0))),"not found"),IF(F1446="not found","not found",IF(F1446="","","ditto"))))</f>
        <v/>
      </c>
      <c r="G1447" s="779" t="str">
        <f>IF($A1447="","",IF(NOT($A1447=$A1446),IFERROR(IF(INDEX('40-15 SCALE LABEL INFO'!J$2:J$65,MATCH($A1447,'40-15 SCALE LABEL INFO'!$A$2:$A$65,0))="","",INDEX('40-15 SCALE LABEL INFO'!J$2:J$65,MATCH($A1447,'40-15 SCALE LABEL INFO'!$A$2:$A$65,0))),"not found"),IF(G1446="not found","not found",IF(G1446="","","ditto"))))</f>
        <v/>
      </c>
      <c r="H1447" s="772" t="str">
        <f>IF($A1447="","",IF(NOT($A1447=$A1446),IFERROR(IF(INDEX('40-15 SCALE LABEL INFO'!K$2:K$65,MATCH($A1447,'40-15 SCALE LABEL INFO'!$A$2:$A$65,0))="","",INDEX('40-15 SCALE LABEL INFO'!K$2:K$65,MATCH($A1447,'40-15 SCALE LABEL INFO'!$A$2:$A$65,0))),"not found"),IF(H1446="not found","not found",IF(H1446="","","ditto"))))</f>
        <v/>
      </c>
    </row>
    <row r="1448" spans="1:8" x14ac:dyDescent="0.35">
      <c r="A1448" s="699"/>
      <c r="B1448" s="768"/>
      <c r="C1448" s="768"/>
      <c r="D1448" s="768"/>
      <c r="E1448" s="775"/>
      <c r="F1448" s="778" t="str">
        <f>IF($A1448="","",IF(NOT($A1448=$A1447),IFERROR(IF(INDEX('40-15 SCALE LABEL INFO'!I$2:I$65,MATCH($A1448,'40-15 SCALE LABEL INFO'!$A$2:$A$65,0))="","",INDEX('40-15 SCALE LABEL INFO'!I$2:I$65,MATCH($A1448,'40-15 SCALE LABEL INFO'!$A$2:$A$65,0))),"not found"),IF(F1447="not found","not found",IF(F1447="","","ditto"))))</f>
        <v/>
      </c>
      <c r="G1448" s="779" t="str">
        <f>IF($A1448="","",IF(NOT($A1448=$A1447),IFERROR(IF(INDEX('40-15 SCALE LABEL INFO'!J$2:J$65,MATCH($A1448,'40-15 SCALE LABEL INFO'!$A$2:$A$65,0))="","",INDEX('40-15 SCALE LABEL INFO'!J$2:J$65,MATCH($A1448,'40-15 SCALE LABEL INFO'!$A$2:$A$65,0))),"not found"),IF(G1447="not found","not found",IF(G1447="","","ditto"))))</f>
        <v/>
      </c>
      <c r="H1448" s="772" t="str">
        <f>IF($A1448="","",IF(NOT($A1448=$A1447),IFERROR(IF(INDEX('40-15 SCALE LABEL INFO'!K$2:K$65,MATCH($A1448,'40-15 SCALE LABEL INFO'!$A$2:$A$65,0))="","",INDEX('40-15 SCALE LABEL INFO'!K$2:K$65,MATCH($A1448,'40-15 SCALE LABEL INFO'!$A$2:$A$65,0))),"not found"),IF(H1447="not found","not found",IF(H1447="","","ditto"))))</f>
        <v/>
      </c>
    </row>
    <row r="1449" spans="1:8" x14ac:dyDescent="0.35">
      <c r="A1449" s="699"/>
      <c r="B1449" s="768"/>
      <c r="C1449" s="768"/>
      <c r="D1449" s="768"/>
      <c r="E1449" s="775"/>
      <c r="F1449" s="778" t="str">
        <f>IF($A1449="","",IF(NOT($A1449=$A1448),IFERROR(IF(INDEX('40-15 SCALE LABEL INFO'!I$2:I$65,MATCH($A1449,'40-15 SCALE LABEL INFO'!$A$2:$A$65,0))="","",INDEX('40-15 SCALE LABEL INFO'!I$2:I$65,MATCH($A1449,'40-15 SCALE LABEL INFO'!$A$2:$A$65,0))),"not found"),IF(F1448="not found","not found",IF(F1448="","","ditto"))))</f>
        <v/>
      </c>
      <c r="G1449" s="779" t="str">
        <f>IF($A1449="","",IF(NOT($A1449=$A1448),IFERROR(IF(INDEX('40-15 SCALE LABEL INFO'!J$2:J$65,MATCH($A1449,'40-15 SCALE LABEL INFO'!$A$2:$A$65,0))="","",INDEX('40-15 SCALE LABEL INFO'!J$2:J$65,MATCH($A1449,'40-15 SCALE LABEL INFO'!$A$2:$A$65,0))),"not found"),IF(G1448="not found","not found",IF(G1448="","","ditto"))))</f>
        <v/>
      </c>
      <c r="H1449" s="772" t="str">
        <f>IF($A1449="","",IF(NOT($A1449=$A1448),IFERROR(IF(INDEX('40-15 SCALE LABEL INFO'!K$2:K$65,MATCH($A1449,'40-15 SCALE LABEL INFO'!$A$2:$A$65,0))="","",INDEX('40-15 SCALE LABEL INFO'!K$2:K$65,MATCH($A1449,'40-15 SCALE LABEL INFO'!$A$2:$A$65,0))),"not found"),IF(H1448="not found","not found",IF(H1448="","","ditto"))))</f>
        <v/>
      </c>
    </row>
    <row r="1450" spans="1:8" x14ac:dyDescent="0.35">
      <c r="A1450" s="699"/>
      <c r="B1450" s="768"/>
      <c r="C1450" s="768"/>
      <c r="D1450" s="768"/>
      <c r="E1450" s="775"/>
      <c r="F1450" s="778" t="str">
        <f>IF($A1450="","",IF(NOT($A1450=$A1449),IFERROR(IF(INDEX('40-15 SCALE LABEL INFO'!I$2:I$65,MATCH($A1450,'40-15 SCALE LABEL INFO'!$A$2:$A$65,0))="","",INDEX('40-15 SCALE LABEL INFO'!I$2:I$65,MATCH($A1450,'40-15 SCALE LABEL INFO'!$A$2:$A$65,0))),"not found"),IF(F1449="not found","not found",IF(F1449="","","ditto"))))</f>
        <v/>
      </c>
      <c r="G1450" s="779" t="str">
        <f>IF($A1450="","",IF(NOT($A1450=$A1449),IFERROR(IF(INDEX('40-15 SCALE LABEL INFO'!J$2:J$65,MATCH($A1450,'40-15 SCALE LABEL INFO'!$A$2:$A$65,0))="","",INDEX('40-15 SCALE LABEL INFO'!J$2:J$65,MATCH($A1450,'40-15 SCALE LABEL INFO'!$A$2:$A$65,0))),"not found"),IF(G1449="not found","not found",IF(G1449="","","ditto"))))</f>
        <v/>
      </c>
      <c r="H1450" s="772" t="str">
        <f>IF($A1450="","",IF(NOT($A1450=$A1449),IFERROR(IF(INDEX('40-15 SCALE LABEL INFO'!K$2:K$65,MATCH($A1450,'40-15 SCALE LABEL INFO'!$A$2:$A$65,0))="","",INDEX('40-15 SCALE LABEL INFO'!K$2:K$65,MATCH($A1450,'40-15 SCALE LABEL INFO'!$A$2:$A$65,0))),"not found"),IF(H1449="not found","not found",IF(H1449="","","ditto"))))</f>
        <v/>
      </c>
    </row>
    <row r="1451" spans="1:8" x14ac:dyDescent="0.35">
      <c r="A1451" s="699"/>
      <c r="B1451" s="768"/>
      <c r="C1451" s="768"/>
      <c r="D1451" s="768"/>
      <c r="E1451" s="775"/>
      <c r="F1451" s="778" t="str">
        <f>IF($A1451="","",IF(NOT($A1451=$A1450),IFERROR(IF(INDEX('40-15 SCALE LABEL INFO'!I$2:I$65,MATCH($A1451,'40-15 SCALE LABEL INFO'!$A$2:$A$65,0))="","",INDEX('40-15 SCALE LABEL INFO'!I$2:I$65,MATCH($A1451,'40-15 SCALE LABEL INFO'!$A$2:$A$65,0))),"not found"),IF(F1450="not found","not found",IF(F1450="","","ditto"))))</f>
        <v/>
      </c>
      <c r="G1451" s="779" t="str">
        <f>IF($A1451="","",IF(NOT($A1451=$A1450),IFERROR(IF(INDEX('40-15 SCALE LABEL INFO'!J$2:J$65,MATCH($A1451,'40-15 SCALE LABEL INFO'!$A$2:$A$65,0))="","",INDEX('40-15 SCALE LABEL INFO'!J$2:J$65,MATCH($A1451,'40-15 SCALE LABEL INFO'!$A$2:$A$65,0))),"not found"),IF(G1450="not found","not found",IF(G1450="","","ditto"))))</f>
        <v/>
      </c>
      <c r="H1451" s="772" t="str">
        <f>IF($A1451="","",IF(NOT($A1451=$A1450),IFERROR(IF(INDEX('40-15 SCALE LABEL INFO'!K$2:K$65,MATCH($A1451,'40-15 SCALE LABEL INFO'!$A$2:$A$65,0))="","",INDEX('40-15 SCALE LABEL INFO'!K$2:K$65,MATCH($A1451,'40-15 SCALE LABEL INFO'!$A$2:$A$65,0))),"not found"),IF(H1450="not found","not found",IF(H1450="","","ditto"))))</f>
        <v/>
      </c>
    </row>
    <row r="1452" spans="1:8" x14ac:dyDescent="0.35">
      <c r="A1452" s="699"/>
      <c r="B1452" s="768"/>
      <c r="C1452" s="768"/>
      <c r="D1452" s="768"/>
      <c r="E1452" s="775"/>
      <c r="F1452" s="778" t="str">
        <f>IF($A1452="","",IF(NOT($A1452=$A1451),IFERROR(IF(INDEX('40-15 SCALE LABEL INFO'!I$2:I$65,MATCH($A1452,'40-15 SCALE LABEL INFO'!$A$2:$A$65,0))="","",INDEX('40-15 SCALE LABEL INFO'!I$2:I$65,MATCH($A1452,'40-15 SCALE LABEL INFO'!$A$2:$A$65,0))),"not found"),IF(F1451="not found","not found",IF(F1451="","","ditto"))))</f>
        <v/>
      </c>
      <c r="G1452" s="779" t="str">
        <f>IF($A1452="","",IF(NOT($A1452=$A1451),IFERROR(IF(INDEX('40-15 SCALE LABEL INFO'!J$2:J$65,MATCH($A1452,'40-15 SCALE LABEL INFO'!$A$2:$A$65,0))="","",INDEX('40-15 SCALE LABEL INFO'!J$2:J$65,MATCH($A1452,'40-15 SCALE LABEL INFO'!$A$2:$A$65,0))),"not found"),IF(G1451="not found","not found",IF(G1451="","","ditto"))))</f>
        <v/>
      </c>
      <c r="H1452" s="772" t="str">
        <f>IF($A1452="","",IF(NOT($A1452=$A1451),IFERROR(IF(INDEX('40-15 SCALE LABEL INFO'!K$2:K$65,MATCH($A1452,'40-15 SCALE LABEL INFO'!$A$2:$A$65,0))="","",INDEX('40-15 SCALE LABEL INFO'!K$2:K$65,MATCH($A1452,'40-15 SCALE LABEL INFO'!$A$2:$A$65,0))),"not found"),IF(H1451="not found","not found",IF(H1451="","","ditto"))))</f>
        <v/>
      </c>
    </row>
    <row r="1453" spans="1:8" x14ac:dyDescent="0.35">
      <c r="A1453" s="699"/>
      <c r="B1453" s="768"/>
      <c r="C1453" s="768"/>
      <c r="D1453" s="768"/>
      <c r="E1453" s="775"/>
      <c r="F1453" s="778" t="str">
        <f>IF($A1453="","",IF(NOT($A1453=$A1452),IFERROR(IF(INDEX('40-15 SCALE LABEL INFO'!I$2:I$65,MATCH($A1453,'40-15 SCALE LABEL INFO'!$A$2:$A$65,0))="","",INDEX('40-15 SCALE LABEL INFO'!I$2:I$65,MATCH($A1453,'40-15 SCALE LABEL INFO'!$A$2:$A$65,0))),"not found"),IF(F1452="not found","not found",IF(F1452="","","ditto"))))</f>
        <v/>
      </c>
      <c r="G1453" s="779" t="str">
        <f>IF($A1453="","",IF(NOT($A1453=$A1452),IFERROR(IF(INDEX('40-15 SCALE LABEL INFO'!J$2:J$65,MATCH($A1453,'40-15 SCALE LABEL INFO'!$A$2:$A$65,0))="","",INDEX('40-15 SCALE LABEL INFO'!J$2:J$65,MATCH($A1453,'40-15 SCALE LABEL INFO'!$A$2:$A$65,0))),"not found"),IF(G1452="not found","not found",IF(G1452="","","ditto"))))</f>
        <v/>
      </c>
      <c r="H1453" s="772" t="str">
        <f>IF($A1453="","",IF(NOT($A1453=$A1452),IFERROR(IF(INDEX('40-15 SCALE LABEL INFO'!K$2:K$65,MATCH($A1453,'40-15 SCALE LABEL INFO'!$A$2:$A$65,0))="","",INDEX('40-15 SCALE LABEL INFO'!K$2:K$65,MATCH($A1453,'40-15 SCALE LABEL INFO'!$A$2:$A$65,0))),"not found"),IF(H1452="not found","not found",IF(H1452="","","ditto"))))</f>
        <v/>
      </c>
    </row>
    <row r="1454" spans="1:8" x14ac:dyDescent="0.35">
      <c r="A1454" s="699"/>
      <c r="B1454" s="768"/>
      <c r="C1454" s="768"/>
      <c r="D1454" s="768"/>
      <c r="E1454" s="775"/>
      <c r="F1454" s="778" t="str">
        <f>IF($A1454="","",IF(NOT($A1454=$A1453),IFERROR(IF(INDEX('40-15 SCALE LABEL INFO'!I$2:I$65,MATCH($A1454,'40-15 SCALE LABEL INFO'!$A$2:$A$65,0))="","",INDEX('40-15 SCALE LABEL INFO'!I$2:I$65,MATCH($A1454,'40-15 SCALE LABEL INFO'!$A$2:$A$65,0))),"not found"),IF(F1453="not found","not found",IF(F1453="","","ditto"))))</f>
        <v/>
      </c>
      <c r="G1454" s="779" t="str">
        <f>IF($A1454="","",IF(NOT($A1454=$A1453),IFERROR(IF(INDEX('40-15 SCALE LABEL INFO'!J$2:J$65,MATCH($A1454,'40-15 SCALE LABEL INFO'!$A$2:$A$65,0))="","",INDEX('40-15 SCALE LABEL INFO'!J$2:J$65,MATCH($A1454,'40-15 SCALE LABEL INFO'!$A$2:$A$65,0))),"not found"),IF(G1453="not found","not found",IF(G1453="","","ditto"))))</f>
        <v/>
      </c>
      <c r="H1454" s="772" t="str">
        <f>IF($A1454="","",IF(NOT($A1454=$A1453),IFERROR(IF(INDEX('40-15 SCALE LABEL INFO'!K$2:K$65,MATCH($A1454,'40-15 SCALE LABEL INFO'!$A$2:$A$65,0))="","",INDEX('40-15 SCALE LABEL INFO'!K$2:K$65,MATCH($A1454,'40-15 SCALE LABEL INFO'!$A$2:$A$65,0))),"not found"),IF(H1453="not found","not found",IF(H1453="","","ditto"))))</f>
        <v/>
      </c>
    </row>
    <row r="1455" spans="1:8" x14ac:dyDescent="0.35">
      <c r="A1455" s="699"/>
      <c r="B1455" s="768"/>
      <c r="C1455" s="768"/>
      <c r="D1455" s="768"/>
      <c r="E1455" s="775"/>
      <c r="F1455" s="778" t="str">
        <f>IF($A1455="","",IF(NOT($A1455=$A1454),IFERROR(IF(INDEX('40-15 SCALE LABEL INFO'!I$2:I$65,MATCH($A1455,'40-15 SCALE LABEL INFO'!$A$2:$A$65,0))="","",INDEX('40-15 SCALE LABEL INFO'!I$2:I$65,MATCH($A1455,'40-15 SCALE LABEL INFO'!$A$2:$A$65,0))),"not found"),IF(F1454="not found","not found",IF(F1454="","","ditto"))))</f>
        <v/>
      </c>
      <c r="G1455" s="779" t="str">
        <f>IF($A1455="","",IF(NOT($A1455=$A1454),IFERROR(IF(INDEX('40-15 SCALE LABEL INFO'!J$2:J$65,MATCH($A1455,'40-15 SCALE LABEL INFO'!$A$2:$A$65,0))="","",INDEX('40-15 SCALE LABEL INFO'!J$2:J$65,MATCH($A1455,'40-15 SCALE LABEL INFO'!$A$2:$A$65,0))),"not found"),IF(G1454="not found","not found",IF(G1454="","","ditto"))))</f>
        <v/>
      </c>
      <c r="H1455" s="772" t="str">
        <f>IF($A1455="","",IF(NOT($A1455=$A1454),IFERROR(IF(INDEX('40-15 SCALE LABEL INFO'!K$2:K$65,MATCH($A1455,'40-15 SCALE LABEL INFO'!$A$2:$A$65,0))="","",INDEX('40-15 SCALE LABEL INFO'!K$2:K$65,MATCH($A1455,'40-15 SCALE LABEL INFO'!$A$2:$A$65,0))),"not found"),IF(H1454="not found","not found",IF(H1454="","","ditto"))))</f>
        <v/>
      </c>
    </row>
    <row r="1456" spans="1:8" x14ac:dyDescent="0.35">
      <c r="A1456" s="699"/>
      <c r="B1456" s="768"/>
      <c r="C1456" s="768"/>
      <c r="D1456" s="768"/>
      <c r="E1456" s="775"/>
      <c r="F1456" s="778" t="str">
        <f>IF($A1456="","",IF(NOT($A1456=$A1455),IFERROR(IF(INDEX('40-15 SCALE LABEL INFO'!I$2:I$65,MATCH($A1456,'40-15 SCALE LABEL INFO'!$A$2:$A$65,0))="","",INDEX('40-15 SCALE LABEL INFO'!I$2:I$65,MATCH($A1456,'40-15 SCALE LABEL INFO'!$A$2:$A$65,0))),"not found"),IF(F1455="not found","not found",IF(F1455="","","ditto"))))</f>
        <v/>
      </c>
      <c r="G1456" s="779" t="str">
        <f>IF($A1456="","",IF(NOT($A1456=$A1455),IFERROR(IF(INDEX('40-15 SCALE LABEL INFO'!J$2:J$65,MATCH($A1456,'40-15 SCALE LABEL INFO'!$A$2:$A$65,0))="","",INDEX('40-15 SCALE LABEL INFO'!J$2:J$65,MATCH($A1456,'40-15 SCALE LABEL INFO'!$A$2:$A$65,0))),"not found"),IF(G1455="not found","not found",IF(G1455="","","ditto"))))</f>
        <v/>
      </c>
      <c r="H1456" s="772" t="str">
        <f>IF($A1456="","",IF(NOT($A1456=$A1455),IFERROR(IF(INDEX('40-15 SCALE LABEL INFO'!K$2:K$65,MATCH($A1456,'40-15 SCALE LABEL INFO'!$A$2:$A$65,0))="","",INDEX('40-15 SCALE LABEL INFO'!K$2:K$65,MATCH($A1456,'40-15 SCALE LABEL INFO'!$A$2:$A$65,0))),"not found"),IF(H1455="not found","not found",IF(H1455="","","ditto"))))</f>
        <v/>
      </c>
    </row>
    <row r="1457" spans="1:8" x14ac:dyDescent="0.35">
      <c r="A1457" s="699"/>
      <c r="B1457" s="768"/>
      <c r="C1457" s="768"/>
      <c r="D1457" s="768"/>
      <c r="E1457" s="775"/>
      <c r="F1457" s="778" t="str">
        <f>IF($A1457="","",IF(NOT($A1457=$A1456),IFERROR(IF(INDEX('40-15 SCALE LABEL INFO'!I$2:I$65,MATCH($A1457,'40-15 SCALE LABEL INFO'!$A$2:$A$65,0))="","",INDEX('40-15 SCALE LABEL INFO'!I$2:I$65,MATCH($A1457,'40-15 SCALE LABEL INFO'!$A$2:$A$65,0))),"not found"),IF(F1456="not found","not found",IF(F1456="","","ditto"))))</f>
        <v/>
      </c>
      <c r="G1457" s="779" t="str">
        <f>IF($A1457="","",IF(NOT($A1457=$A1456),IFERROR(IF(INDEX('40-15 SCALE LABEL INFO'!J$2:J$65,MATCH($A1457,'40-15 SCALE LABEL INFO'!$A$2:$A$65,0))="","",INDEX('40-15 SCALE LABEL INFO'!J$2:J$65,MATCH($A1457,'40-15 SCALE LABEL INFO'!$A$2:$A$65,0))),"not found"),IF(G1456="not found","not found",IF(G1456="","","ditto"))))</f>
        <v/>
      </c>
      <c r="H1457" s="772" t="str">
        <f>IF($A1457="","",IF(NOT($A1457=$A1456),IFERROR(IF(INDEX('40-15 SCALE LABEL INFO'!K$2:K$65,MATCH($A1457,'40-15 SCALE LABEL INFO'!$A$2:$A$65,0))="","",INDEX('40-15 SCALE LABEL INFO'!K$2:K$65,MATCH($A1457,'40-15 SCALE LABEL INFO'!$A$2:$A$65,0))),"not found"),IF(H1456="not found","not found",IF(H1456="","","ditto"))))</f>
        <v/>
      </c>
    </row>
    <row r="1458" spans="1:8" x14ac:dyDescent="0.35">
      <c r="A1458" s="699"/>
      <c r="B1458" s="768"/>
      <c r="C1458" s="768"/>
      <c r="D1458" s="768"/>
      <c r="E1458" s="775"/>
      <c r="F1458" s="778" t="str">
        <f>IF($A1458="","",IF(NOT($A1458=$A1457),IFERROR(IF(INDEX('40-15 SCALE LABEL INFO'!I$2:I$65,MATCH($A1458,'40-15 SCALE LABEL INFO'!$A$2:$A$65,0))="","",INDEX('40-15 SCALE LABEL INFO'!I$2:I$65,MATCH($A1458,'40-15 SCALE LABEL INFO'!$A$2:$A$65,0))),"not found"),IF(F1457="not found","not found",IF(F1457="","","ditto"))))</f>
        <v/>
      </c>
      <c r="G1458" s="779" t="str">
        <f>IF($A1458="","",IF(NOT($A1458=$A1457),IFERROR(IF(INDEX('40-15 SCALE LABEL INFO'!J$2:J$65,MATCH($A1458,'40-15 SCALE LABEL INFO'!$A$2:$A$65,0))="","",INDEX('40-15 SCALE LABEL INFO'!J$2:J$65,MATCH($A1458,'40-15 SCALE LABEL INFO'!$A$2:$A$65,0))),"not found"),IF(G1457="not found","not found",IF(G1457="","","ditto"))))</f>
        <v/>
      </c>
      <c r="H1458" s="772" t="str">
        <f>IF($A1458="","",IF(NOT($A1458=$A1457),IFERROR(IF(INDEX('40-15 SCALE LABEL INFO'!K$2:K$65,MATCH($A1458,'40-15 SCALE LABEL INFO'!$A$2:$A$65,0))="","",INDEX('40-15 SCALE LABEL INFO'!K$2:K$65,MATCH($A1458,'40-15 SCALE LABEL INFO'!$A$2:$A$65,0))),"not found"),IF(H1457="not found","not found",IF(H1457="","","ditto"))))</f>
        <v/>
      </c>
    </row>
    <row r="1459" spans="1:8" x14ac:dyDescent="0.35">
      <c r="A1459" s="699"/>
      <c r="B1459" s="768"/>
      <c r="C1459" s="768"/>
      <c r="D1459" s="768"/>
      <c r="E1459" s="775"/>
      <c r="F1459" s="778" t="str">
        <f>IF($A1459="","",IF(NOT($A1459=$A1458),IFERROR(IF(INDEX('40-15 SCALE LABEL INFO'!I$2:I$65,MATCH($A1459,'40-15 SCALE LABEL INFO'!$A$2:$A$65,0))="","",INDEX('40-15 SCALE LABEL INFO'!I$2:I$65,MATCH($A1459,'40-15 SCALE LABEL INFO'!$A$2:$A$65,0))),"not found"),IF(F1458="not found","not found",IF(F1458="","","ditto"))))</f>
        <v/>
      </c>
      <c r="G1459" s="779" t="str">
        <f>IF($A1459="","",IF(NOT($A1459=$A1458),IFERROR(IF(INDEX('40-15 SCALE LABEL INFO'!J$2:J$65,MATCH($A1459,'40-15 SCALE LABEL INFO'!$A$2:$A$65,0))="","",INDEX('40-15 SCALE LABEL INFO'!J$2:J$65,MATCH($A1459,'40-15 SCALE LABEL INFO'!$A$2:$A$65,0))),"not found"),IF(G1458="not found","not found",IF(G1458="","","ditto"))))</f>
        <v/>
      </c>
      <c r="H1459" s="772" t="str">
        <f>IF($A1459="","",IF(NOT($A1459=$A1458),IFERROR(IF(INDEX('40-15 SCALE LABEL INFO'!K$2:K$65,MATCH($A1459,'40-15 SCALE LABEL INFO'!$A$2:$A$65,0))="","",INDEX('40-15 SCALE LABEL INFO'!K$2:K$65,MATCH($A1459,'40-15 SCALE LABEL INFO'!$A$2:$A$65,0))),"not found"),IF(H1458="not found","not found",IF(H1458="","","ditto"))))</f>
        <v/>
      </c>
    </row>
    <row r="1460" spans="1:8" x14ac:dyDescent="0.35">
      <c r="A1460" s="699"/>
      <c r="B1460" s="768"/>
      <c r="C1460" s="768"/>
      <c r="D1460" s="768"/>
      <c r="E1460" s="775"/>
      <c r="F1460" s="778" t="str">
        <f>IF($A1460="","",IF(NOT($A1460=$A1459),IFERROR(IF(INDEX('40-15 SCALE LABEL INFO'!I$2:I$65,MATCH($A1460,'40-15 SCALE LABEL INFO'!$A$2:$A$65,0))="","",INDEX('40-15 SCALE LABEL INFO'!I$2:I$65,MATCH($A1460,'40-15 SCALE LABEL INFO'!$A$2:$A$65,0))),"not found"),IF(F1459="not found","not found",IF(F1459="","","ditto"))))</f>
        <v/>
      </c>
      <c r="G1460" s="779" t="str">
        <f>IF($A1460="","",IF(NOT($A1460=$A1459),IFERROR(IF(INDEX('40-15 SCALE LABEL INFO'!J$2:J$65,MATCH($A1460,'40-15 SCALE LABEL INFO'!$A$2:$A$65,0))="","",INDEX('40-15 SCALE LABEL INFO'!J$2:J$65,MATCH($A1460,'40-15 SCALE LABEL INFO'!$A$2:$A$65,0))),"not found"),IF(G1459="not found","not found",IF(G1459="","","ditto"))))</f>
        <v/>
      </c>
      <c r="H1460" s="772" t="str">
        <f>IF($A1460="","",IF(NOT($A1460=$A1459),IFERROR(IF(INDEX('40-15 SCALE LABEL INFO'!K$2:K$65,MATCH($A1460,'40-15 SCALE LABEL INFO'!$A$2:$A$65,0))="","",INDEX('40-15 SCALE LABEL INFO'!K$2:K$65,MATCH($A1460,'40-15 SCALE LABEL INFO'!$A$2:$A$65,0))),"not found"),IF(H1459="not found","not found",IF(H1459="","","ditto"))))</f>
        <v/>
      </c>
    </row>
    <row r="1461" spans="1:8" x14ac:dyDescent="0.35">
      <c r="A1461" s="699"/>
      <c r="B1461" s="768"/>
      <c r="C1461" s="768"/>
      <c r="D1461" s="768"/>
      <c r="E1461" s="775"/>
      <c r="F1461" s="778" t="str">
        <f>IF($A1461="","",IF(NOT($A1461=$A1460),IFERROR(IF(INDEX('40-15 SCALE LABEL INFO'!I$2:I$65,MATCH($A1461,'40-15 SCALE LABEL INFO'!$A$2:$A$65,0))="","",INDEX('40-15 SCALE LABEL INFO'!I$2:I$65,MATCH($A1461,'40-15 SCALE LABEL INFO'!$A$2:$A$65,0))),"not found"),IF(F1460="not found","not found",IF(F1460="","","ditto"))))</f>
        <v/>
      </c>
      <c r="G1461" s="779" t="str">
        <f>IF($A1461="","",IF(NOT($A1461=$A1460),IFERROR(IF(INDEX('40-15 SCALE LABEL INFO'!J$2:J$65,MATCH($A1461,'40-15 SCALE LABEL INFO'!$A$2:$A$65,0))="","",INDEX('40-15 SCALE LABEL INFO'!J$2:J$65,MATCH($A1461,'40-15 SCALE LABEL INFO'!$A$2:$A$65,0))),"not found"),IF(G1460="not found","not found",IF(G1460="","","ditto"))))</f>
        <v/>
      </c>
      <c r="H1461" s="772" t="str">
        <f>IF($A1461="","",IF(NOT($A1461=$A1460),IFERROR(IF(INDEX('40-15 SCALE LABEL INFO'!K$2:K$65,MATCH($A1461,'40-15 SCALE LABEL INFO'!$A$2:$A$65,0))="","",INDEX('40-15 SCALE LABEL INFO'!K$2:K$65,MATCH($A1461,'40-15 SCALE LABEL INFO'!$A$2:$A$65,0))),"not found"),IF(H1460="not found","not found",IF(H1460="","","ditto"))))</f>
        <v/>
      </c>
    </row>
    <row r="1462" spans="1:8" x14ac:dyDescent="0.35">
      <c r="A1462" s="699"/>
      <c r="B1462" s="768"/>
      <c r="C1462" s="768"/>
      <c r="D1462" s="768"/>
      <c r="E1462" s="775"/>
      <c r="F1462" s="778" t="str">
        <f>IF($A1462="","",IF(NOT($A1462=$A1461),IFERROR(IF(INDEX('40-15 SCALE LABEL INFO'!I$2:I$65,MATCH($A1462,'40-15 SCALE LABEL INFO'!$A$2:$A$65,0))="","",INDEX('40-15 SCALE LABEL INFO'!I$2:I$65,MATCH($A1462,'40-15 SCALE LABEL INFO'!$A$2:$A$65,0))),"not found"),IF(F1461="not found","not found",IF(F1461="","","ditto"))))</f>
        <v/>
      </c>
      <c r="G1462" s="779" t="str">
        <f>IF($A1462="","",IF(NOT($A1462=$A1461),IFERROR(IF(INDEX('40-15 SCALE LABEL INFO'!J$2:J$65,MATCH($A1462,'40-15 SCALE LABEL INFO'!$A$2:$A$65,0))="","",INDEX('40-15 SCALE LABEL INFO'!J$2:J$65,MATCH($A1462,'40-15 SCALE LABEL INFO'!$A$2:$A$65,0))),"not found"),IF(G1461="not found","not found",IF(G1461="","","ditto"))))</f>
        <v/>
      </c>
      <c r="H1462" s="772" t="str">
        <f>IF($A1462="","",IF(NOT($A1462=$A1461),IFERROR(IF(INDEX('40-15 SCALE LABEL INFO'!K$2:K$65,MATCH($A1462,'40-15 SCALE LABEL INFO'!$A$2:$A$65,0))="","",INDEX('40-15 SCALE LABEL INFO'!K$2:K$65,MATCH($A1462,'40-15 SCALE LABEL INFO'!$A$2:$A$65,0))),"not found"),IF(H1461="not found","not found",IF(H1461="","","ditto"))))</f>
        <v/>
      </c>
    </row>
    <row r="1463" spans="1:8" x14ac:dyDescent="0.35">
      <c r="A1463" s="699"/>
      <c r="B1463" s="768"/>
      <c r="C1463" s="768"/>
      <c r="D1463" s="768"/>
      <c r="E1463" s="775"/>
      <c r="F1463" s="778" t="str">
        <f>IF($A1463="","",IF(NOT($A1463=$A1462),IFERROR(IF(INDEX('40-15 SCALE LABEL INFO'!I$2:I$65,MATCH($A1463,'40-15 SCALE LABEL INFO'!$A$2:$A$65,0))="","",INDEX('40-15 SCALE LABEL INFO'!I$2:I$65,MATCH($A1463,'40-15 SCALE LABEL INFO'!$A$2:$A$65,0))),"not found"),IF(F1462="not found","not found",IF(F1462="","","ditto"))))</f>
        <v/>
      </c>
      <c r="G1463" s="779" t="str">
        <f>IF($A1463="","",IF(NOT($A1463=$A1462),IFERROR(IF(INDEX('40-15 SCALE LABEL INFO'!J$2:J$65,MATCH($A1463,'40-15 SCALE LABEL INFO'!$A$2:$A$65,0))="","",INDEX('40-15 SCALE LABEL INFO'!J$2:J$65,MATCH($A1463,'40-15 SCALE LABEL INFO'!$A$2:$A$65,0))),"not found"),IF(G1462="not found","not found",IF(G1462="","","ditto"))))</f>
        <v/>
      </c>
      <c r="H1463" s="772" t="str">
        <f>IF($A1463="","",IF(NOT($A1463=$A1462),IFERROR(IF(INDEX('40-15 SCALE LABEL INFO'!K$2:K$65,MATCH($A1463,'40-15 SCALE LABEL INFO'!$A$2:$A$65,0))="","",INDEX('40-15 SCALE LABEL INFO'!K$2:K$65,MATCH($A1463,'40-15 SCALE LABEL INFO'!$A$2:$A$65,0))),"not found"),IF(H1462="not found","not found",IF(H1462="","","ditto"))))</f>
        <v/>
      </c>
    </row>
    <row r="1464" spans="1:8" x14ac:dyDescent="0.35">
      <c r="A1464" s="699"/>
      <c r="B1464" s="768"/>
      <c r="C1464" s="768"/>
      <c r="D1464" s="768"/>
      <c r="E1464" s="775"/>
      <c r="F1464" s="778" t="str">
        <f>IF($A1464="","",IF(NOT($A1464=$A1463),IFERROR(IF(INDEX('40-15 SCALE LABEL INFO'!I$2:I$65,MATCH($A1464,'40-15 SCALE LABEL INFO'!$A$2:$A$65,0))="","",INDEX('40-15 SCALE LABEL INFO'!I$2:I$65,MATCH($A1464,'40-15 SCALE LABEL INFO'!$A$2:$A$65,0))),"not found"),IF(F1463="not found","not found",IF(F1463="","","ditto"))))</f>
        <v/>
      </c>
      <c r="G1464" s="779" t="str">
        <f>IF($A1464="","",IF(NOT($A1464=$A1463),IFERROR(IF(INDEX('40-15 SCALE LABEL INFO'!J$2:J$65,MATCH($A1464,'40-15 SCALE LABEL INFO'!$A$2:$A$65,0))="","",INDEX('40-15 SCALE LABEL INFO'!J$2:J$65,MATCH($A1464,'40-15 SCALE LABEL INFO'!$A$2:$A$65,0))),"not found"),IF(G1463="not found","not found",IF(G1463="","","ditto"))))</f>
        <v/>
      </c>
      <c r="H1464" s="772" t="str">
        <f>IF($A1464="","",IF(NOT($A1464=$A1463),IFERROR(IF(INDEX('40-15 SCALE LABEL INFO'!K$2:K$65,MATCH($A1464,'40-15 SCALE LABEL INFO'!$A$2:$A$65,0))="","",INDEX('40-15 SCALE LABEL INFO'!K$2:K$65,MATCH($A1464,'40-15 SCALE LABEL INFO'!$A$2:$A$65,0))),"not found"),IF(H1463="not found","not found",IF(H1463="","","ditto"))))</f>
        <v/>
      </c>
    </row>
    <row r="1465" spans="1:8" x14ac:dyDescent="0.35">
      <c r="A1465" s="699"/>
      <c r="B1465" s="768"/>
      <c r="C1465" s="768"/>
      <c r="D1465" s="768"/>
      <c r="E1465" s="775"/>
      <c r="F1465" s="778" t="str">
        <f>IF($A1465="","",IF(NOT($A1465=$A1464),IFERROR(IF(INDEX('40-15 SCALE LABEL INFO'!I$2:I$65,MATCH($A1465,'40-15 SCALE LABEL INFO'!$A$2:$A$65,0))="","",INDEX('40-15 SCALE LABEL INFO'!I$2:I$65,MATCH($A1465,'40-15 SCALE LABEL INFO'!$A$2:$A$65,0))),"not found"),IF(F1464="not found","not found",IF(F1464="","","ditto"))))</f>
        <v/>
      </c>
      <c r="G1465" s="779" t="str">
        <f>IF($A1465="","",IF(NOT($A1465=$A1464),IFERROR(IF(INDEX('40-15 SCALE LABEL INFO'!J$2:J$65,MATCH($A1465,'40-15 SCALE LABEL INFO'!$A$2:$A$65,0))="","",INDEX('40-15 SCALE LABEL INFO'!J$2:J$65,MATCH($A1465,'40-15 SCALE LABEL INFO'!$A$2:$A$65,0))),"not found"),IF(G1464="not found","not found",IF(G1464="","","ditto"))))</f>
        <v/>
      </c>
      <c r="H1465" s="772" t="str">
        <f>IF($A1465="","",IF(NOT($A1465=$A1464),IFERROR(IF(INDEX('40-15 SCALE LABEL INFO'!K$2:K$65,MATCH($A1465,'40-15 SCALE LABEL INFO'!$A$2:$A$65,0))="","",INDEX('40-15 SCALE LABEL INFO'!K$2:K$65,MATCH($A1465,'40-15 SCALE LABEL INFO'!$A$2:$A$65,0))),"not found"),IF(H1464="not found","not found",IF(H1464="","","ditto"))))</f>
        <v/>
      </c>
    </row>
    <row r="1466" spans="1:8" x14ac:dyDescent="0.35">
      <c r="A1466" s="699"/>
      <c r="B1466" s="768"/>
      <c r="C1466" s="768"/>
      <c r="D1466" s="768"/>
      <c r="E1466" s="775"/>
      <c r="F1466" s="778" t="str">
        <f>IF($A1466="","",IF(NOT($A1466=$A1465),IFERROR(IF(INDEX('40-15 SCALE LABEL INFO'!I$2:I$65,MATCH($A1466,'40-15 SCALE LABEL INFO'!$A$2:$A$65,0))="","",INDEX('40-15 SCALE LABEL INFO'!I$2:I$65,MATCH($A1466,'40-15 SCALE LABEL INFO'!$A$2:$A$65,0))),"not found"),IF(F1465="not found","not found",IF(F1465="","","ditto"))))</f>
        <v/>
      </c>
      <c r="G1466" s="779" t="str">
        <f>IF($A1466="","",IF(NOT($A1466=$A1465),IFERROR(IF(INDEX('40-15 SCALE LABEL INFO'!J$2:J$65,MATCH($A1466,'40-15 SCALE LABEL INFO'!$A$2:$A$65,0))="","",INDEX('40-15 SCALE LABEL INFO'!J$2:J$65,MATCH($A1466,'40-15 SCALE LABEL INFO'!$A$2:$A$65,0))),"not found"),IF(G1465="not found","not found",IF(G1465="","","ditto"))))</f>
        <v/>
      </c>
      <c r="H1466" s="772" t="str">
        <f>IF($A1466="","",IF(NOT($A1466=$A1465),IFERROR(IF(INDEX('40-15 SCALE LABEL INFO'!K$2:K$65,MATCH($A1466,'40-15 SCALE LABEL INFO'!$A$2:$A$65,0))="","",INDEX('40-15 SCALE LABEL INFO'!K$2:K$65,MATCH($A1466,'40-15 SCALE LABEL INFO'!$A$2:$A$65,0))),"not found"),IF(H1465="not found","not found",IF(H1465="","","ditto"))))</f>
        <v/>
      </c>
    </row>
    <row r="1467" spans="1:8" x14ac:dyDescent="0.35">
      <c r="A1467" s="699"/>
      <c r="B1467" s="768"/>
      <c r="C1467" s="768"/>
      <c r="D1467" s="768"/>
      <c r="E1467" s="775"/>
      <c r="F1467" s="778" t="str">
        <f>IF($A1467="","",IF(NOT($A1467=$A1466),IFERROR(IF(INDEX('40-15 SCALE LABEL INFO'!I$2:I$65,MATCH($A1467,'40-15 SCALE LABEL INFO'!$A$2:$A$65,0))="","",INDEX('40-15 SCALE LABEL INFO'!I$2:I$65,MATCH($A1467,'40-15 SCALE LABEL INFO'!$A$2:$A$65,0))),"not found"),IF(F1466="not found","not found",IF(F1466="","","ditto"))))</f>
        <v/>
      </c>
      <c r="G1467" s="779" t="str">
        <f>IF($A1467="","",IF(NOT($A1467=$A1466),IFERROR(IF(INDEX('40-15 SCALE LABEL INFO'!J$2:J$65,MATCH($A1467,'40-15 SCALE LABEL INFO'!$A$2:$A$65,0))="","",INDEX('40-15 SCALE LABEL INFO'!J$2:J$65,MATCH($A1467,'40-15 SCALE LABEL INFO'!$A$2:$A$65,0))),"not found"),IF(G1466="not found","not found",IF(G1466="","","ditto"))))</f>
        <v/>
      </c>
      <c r="H1467" s="772" t="str">
        <f>IF($A1467="","",IF(NOT($A1467=$A1466),IFERROR(IF(INDEX('40-15 SCALE LABEL INFO'!K$2:K$65,MATCH($A1467,'40-15 SCALE LABEL INFO'!$A$2:$A$65,0))="","",INDEX('40-15 SCALE LABEL INFO'!K$2:K$65,MATCH($A1467,'40-15 SCALE LABEL INFO'!$A$2:$A$65,0))),"not found"),IF(H1466="not found","not found",IF(H1466="","","ditto"))))</f>
        <v/>
      </c>
    </row>
    <row r="1468" spans="1:8" x14ac:dyDescent="0.35">
      <c r="A1468" s="699"/>
      <c r="B1468" s="768"/>
      <c r="C1468" s="768"/>
      <c r="D1468" s="768"/>
      <c r="E1468" s="775"/>
      <c r="F1468" s="778" t="str">
        <f>IF($A1468="","",IF(NOT($A1468=$A1467),IFERROR(IF(INDEX('40-15 SCALE LABEL INFO'!I$2:I$65,MATCH($A1468,'40-15 SCALE LABEL INFO'!$A$2:$A$65,0))="","",INDEX('40-15 SCALE LABEL INFO'!I$2:I$65,MATCH($A1468,'40-15 SCALE LABEL INFO'!$A$2:$A$65,0))),"not found"),IF(F1467="not found","not found",IF(F1467="","","ditto"))))</f>
        <v/>
      </c>
      <c r="G1468" s="779" t="str">
        <f>IF($A1468="","",IF(NOT($A1468=$A1467),IFERROR(IF(INDEX('40-15 SCALE LABEL INFO'!J$2:J$65,MATCH($A1468,'40-15 SCALE LABEL INFO'!$A$2:$A$65,0))="","",INDEX('40-15 SCALE LABEL INFO'!J$2:J$65,MATCH($A1468,'40-15 SCALE LABEL INFO'!$A$2:$A$65,0))),"not found"),IF(G1467="not found","not found",IF(G1467="","","ditto"))))</f>
        <v/>
      </c>
      <c r="H1468" s="772" t="str">
        <f>IF($A1468="","",IF(NOT($A1468=$A1467),IFERROR(IF(INDEX('40-15 SCALE LABEL INFO'!K$2:K$65,MATCH($A1468,'40-15 SCALE LABEL INFO'!$A$2:$A$65,0))="","",INDEX('40-15 SCALE LABEL INFO'!K$2:K$65,MATCH($A1468,'40-15 SCALE LABEL INFO'!$A$2:$A$65,0))),"not found"),IF(H1467="not found","not found",IF(H1467="","","ditto"))))</f>
        <v/>
      </c>
    </row>
    <row r="1469" spans="1:8" x14ac:dyDescent="0.35">
      <c r="A1469" s="699"/>
      <c r="B1469" s="768"/>
      <c r="C1469" s="768"/>
      <c r="D1469" s="768"/>
      <c r="E1469" s="775"/>
      <c r="F1469" s="778" t="str">
        <f>IF($A1469="","",IF(NOT($A1469=$A1468),IFERROR(IF(INDEX('40-15 SCALE LABEL INFO'!I$2:I$65,MATCH($A1469,'40-15 SCALE LABEL INFO'!$A$2:$A$65,0))="","",INDEX('40-15 SCALE LABEL INFO'!I$2:I$65,MATCH($A1469,'40-15 SCALE LABEL INFO'!$A$2:$A$65,0))),"not found"),IF(F1468="not found","not found",IF(F1468="","","ditto"))))</f>
        <v/>
      </c>
      <c r="G1469" s="779" t="str">
        <f>IF($A1469="","",IF(NOT($A1469=$A1468),IFERROR(IF(INDEX('40-15 SCALE LABEL INFO'!J$2:J$65,MATCH($A1469,'40-15 SCALE LABEL INFO'!$A$2:$A$65,0))="","",INDEX('40-15 SCALE LABEL INFO'!J$2:J$65,MATCH($A1469,'40-15 SCALE LABEL INFO'!$A$2:$A$65,0))),"not found"),IF(G1468="not found","not found",IF(G1468="","","ditto"))))</f>
        <v/>
      </c>
      <c r="H1469" s="772" t="str">
        <f>IF($A1469="","",IF(NOT($A1469=$A1468),IFERROR(IF(INDEX('40-15 SCALE LABEL INFO'!K$2:K$65,MATCH($A1469,'40-15 SCALE LABEL INFO'!$A$2:$A$65,0))="","",INDEX('40-15 SCALE LABEL INFO'!K$2:K$65,MATCH($A1469,'40-15 SCALE LABEL INFO'!$A$2:$A$65,0))),"not found"),IF(H1468="not found","not found",IF(H1468="","","ditto"))))</f>
        <v/>
      </c>
    </row>
    <row r="1470" spans="1:8" x14ac:dyDescent="0.35">
      <c r="A1470" s="699"/>
      <c r="B1470" s="768"/>
      <c r="C1470" s="768"/>
      <c r="D1470" s="768"/>
      <c r="E1470" s="775"/>
      <c r="F1470" s="778" t="str">
        <f>IF($A1470="","",IF(NOT($A1470=$A1469),IFERROR(IF(INDEX('40-15 SCALE LABEL INFO'!I$2:I$65,MATCH($A1470,'40-15 SCALE LABEL INFO'!$A$2:$A$65,0))="","",INDEX('40-15 SCALE LABEL INFO'!I$2:I$65,MATCH($A1470,'40-15 SCALE LABEL INFO'!$A$2:$A$65,0))),"not found"),IF(F1469="not found","not found",IF(F1469="","","ditto"))))</f>
        <v/>
      </c>
      <c r="G1470" s="779" t="str">
        <f>IF($A1470="","",IF(NOT($A1470=$A1469),IFERROR(IF(INDEX('40-15 SCALE LABEL INFO'!J$2:J$65,MATCH($A1470,'40-15 SCALE LABEL INFO'!$A$2:$A$65,0))="","",INDEX('40-15 SCALE LABEL INFO'!J$2:J$65,MATCH($A1470,'40-15 SCALE LABEL INFO'!$A$2:$A$65,0))),"not found"),IF(G1469="not found","not found",IF(G1469="","","ditto"))))</f>
        <v/>
      </c>
      <c r="H1470" s="772" t="str">
        <f>IF($A1470="","",IF(NOT($A1470=$A1469),IFERROR(IF(INDEX('40-15 SCALE LABEL INFO'!K$2:K$65,MATCH($A1470,'40-15 SCALE LABEL INFO'!$A$2:$A$65,0))="","",INDEX('40-15 SCALE LABEL INFO'!K$2:K$65,MATCH($A1470,'40-15 SCALE LABEL INFO'!$A$2:$A$65,0))),"not found"),IF(H1469="not found","not found",IF(H1469="","","ditto"))))</f>
        <v/>
      </c>
    </row>
    <row r="1471" spans="1:8" x14ac:dyDescent="0.35">
      <c r="A1471" s="699"/>
      <c r="B1471" s="768"/>
      <c r="C1471" s="768"/>
      <c r="D1471" s="768"/>
      <c r="E1471" s="775"/>
      <c r="F1471" s="778" t="str">
        <f>IF($A1471="","",IF(NOT($A1471=$A1470),IFERROR(IF(INDEX('40-15 SCALE LABEL INFO'!I$2:I$65,MATCH($A1471,'40-15 SCALE LABEL INFO'!$A$2:$A$65,0))="","",INDEX('40-15 SCALE LABEL INFO'!I$2:I$65,MATCH($A1471,'40-15 SCALE LABEL INFO'!$A$2:$A$65,0))),"not found"),IF(F1470="not found","not found",IF(F1470="","","ditto"))))</f>
        <v/>
      </c>
      <c r="G1471" s="779" t="str">
        <f>IF($A1471="","",IF(NOT($A1471=$A1470),IFERROR(IF(INDEX('40-15 SCALE LABEL INFO'!J$2:J$65,MATCH($A1471,'40-15 SCALE LABEL INFO'!$A$2:$A$65,0))="","",INDEX('40-15 SCALE LABEL INFO'!J$2:J$65,MATCH($A1471,'40-15 SCALE LABEL INFO'!$A$2:$A$65,0))),"not found"),IF(G1470="not found","not found",IF(G1470="","","ditto"))))</f>
        <v/>
      </c>
      <c r="H1471" s="772" t="str">
        <f>IF($A1471="","",IF(NOT($A1471=$A1470),IFERROR(IF(INDEX('40-15 SCALE LABEL INFO'!K$2:K$65,MATCH($A1471,'40-15 SCALE LABEL INFO'!$A$2:$A$65,0))="","",INDEX('40-15 SCALE LABEL INFO'!K$2:K$65,MATCH($A1471,'40-15 SCALE LABEL INFO'!$A$2:$A$65,0))),"not found"),IF(H1470="not found","not found",IF(H1470="","","ditto"))))</f>
        <v/>
      </c>
    </row>
    <row r="1472" spans="1:8" x14ac:dyDescent="0.35">
      <c r="A1472" s="699"/>
      <c r="B1472" s="768"/>
      <c r="C1472" s="768"/>
      <c r="D1472" s="768"/>
      <c r="E1472" s="775"/>
      <c r="F1472" s="778" t="str">
        <f>IF($A1472="","",IF(NOT($A1472=$A1471),IFERROR(IF(INDEX('40-15 SCALE LABEL INFO'!I$2:I$65,MATCH($A1472,'40-15 SCALE LABEL INFO'!$A$2:$A$65,0))="","",INDEX('40-15 SCALE LABEL INFO'!I$2:I$65,MATCH($A1472,'40-15 SCALE LABEL INFO'!$A$2:$A$65,0))),"not found"),IF(F1471="not found","not found",IF(F1471="","","ditto"))))</f>
        <v/>
      </c>
      <c r="G1472" s="779" t="str">
        <f>IF($A1472="","",IF(NOT($A1472=$A1471),IFERROR(IF(INDEX('40-15 SCALE LABEL INFO'!J$2:J$65,MATCH($A1472,'40-15 SCALE LABEL INFO'!$A$2:$A$65,0))="","",INDEX('40-15 SCALE LABEL INFO'!J$2:J$65,MATCH($A1472,'40-15 SCALE LABEL INFO'!$A$2:$A$65,0))),"not found"),IF(G1471="not found","not found",IF(G1471="","","ditto"))))</f>
        <v/>
      </c>
      <c r="H1472" s="772" t="str">
        <f>IF($A1472="","",IF(NOT($A1472=$A1471),IFERROR(IF(INDEX('40-15 SCALE LABEL INFO'!K$2:K$65,MATCH($A1472,'40-15 SCALE LABEL INFO'!$A$2:$A$65,0))="","",INDEX('40-15 SCALE LABEL INFO'!K$2:K$65,MATCH($A1472,'40-15 SCALE LABEL INFO'!$A$2:$A$65,0))),"not found"),IF(H1471="not found","not found",IF(H1471="","","ditto"))))</f>
        <v/>
      </c>
    </row>
    <row r="1473" spans="1:8" x14ac:dyDescent="0.35">
      <c r="A1473" s="699"/>
      <c r="B1473" s="768"/>
      <c r="C1473" s="768"/>
      <c r="D1473" s="768"/>
      <c r="E1473" s="775"/>
      <c r="F1473" s="778" t="str">
        <f>IF($A1473="","",IF(NOT($A1473=$A1472),IFERROR(IF(INDEX('40-15 SCALE LABEL INFO'!I$2:I$65,MATCH($A1473,'40-15 SCALE LABEL INFO'!$A$2:$A$65,0))="","",INDEX('40-15 SCALE LABEL INFO'!I$2:I$65,MATCH($A1473,'40-15 SCALE LABEL INFO'!$A$2:$A$65,0))),"not found"),IF(F1472="not found","not found",IF(F1472="","","ditto"))))</f>
        <v/>
      </c>
      <c r="G1473" s="779" t="str">
        <f>IF($A1473="","",IF(NOT($A1473=$A1472),IFERROR(IF(INDEX('40-15 SCALE LABEL INFO'!J$2:J$65,MATCH($A1473,'40-15 SCALE LABEL INFO'!$A$2:$A$65,0))="","",INDEX('40-15 SCALE LABEL INFO'!J$2:J$65,MATCH($A1473,'40-15 SCALE LABEL INFO'!$A$2:$A$65,0))),"not found"),IF(G1472="not found","not found",IF(G1472="","","ditto"))))</f>
        <v/>
      </c>
      <c r="H1473" s="772" t="str">
        <f>IF($A1473="","",IF(NOT($A1473=$A1472),IFERROR(IF(INDEX('40-15 SCALE LABEL INFO'!K$2:K$65,MATCH($A1473,'40-15 SCALE LABEL INFO'!$A$2:$A$65,0))="","",INDEX('40-15 SCALE LABEL INFO'!K$2:K$65,MATCH($A1473,'40-15 SCALE LABEL INFO'!$A$2:$A$65,0))),"not found"),IF(H1472="not found","not found",IF(H1472="","","ditto"))))</f>
        <v/>
      </c>
    </row>
    <row r="1474" spans="1:8" x14ac:dyDescent="0.35">
      <c r="A1474" s="699"/>
      <c r="B1474" s="768"/>
      <c r="C1474" s="768"/>
      <c r="D1474" s="768"/>
      <c r="E1474" s="775"/>
      <c r="F1474" s="778" t="str">
        <f>IF($A1474="","",IF(NOT($A1474=$A1473),IFERROR(IF(INDEX('40-15 SCALE LABEL INFO'!I$2:I$65,MATCH($A1474,'40-15 SCALE LABEL INFO'!$A$2:$A$65,0))="","",INDEX('40-15 SCALE LABEL INFO'!I$2:I$65,MATCH($A1474,'40-15 SCALE LABEL INFO'!$A$2:$A$65,0))),"not found"),IF(F1473="not found","not found",IF(F1473="","","ditto"))))</f>
        <v/>
      </c>
      <c r="G1474" s="779" t="str">
        <f>IF($A1474="","",IF(NOT($A1474=$A1473),IFERROR(IF(INDEX('40-15 SCALE LABEL INFO'!J$2:J$65,MATCH($A1474,'40-15 SCALE LABEL INFO'!$A$2:$A$65,0))="","",INDEX('40-15 SCALE LABEL INFO'!J$2:J$65,MATCH($A1474,'40-15 SCALE LABEL INFO'!$A$2:$A$65,0))),"not found"),IF(G1473="not found","not found",IF(G1473="","","ditto"))))</f>
        <v/>
      </c>
      <c r="H1474" s="772" t="str">
        <f>IF($A1474="","",IF(NOT($A1474=$A1473),IFERROR(IF(INDEX('40-15 SCALE LABEL INFO'!K$2:K$65,MATCH($A1474,'40-15 SCALE LABEL INFO'!$A$2:$A$65,0))="","",INDEX('40-15 SCALE LABEL INFO'!K$2:K$65,MATCH($A1474,'40-15 SCALE LABEL INFO'!$A$2:$A$65,0))),"not found"),IF(H1473="not found","not found",IF(H1473="","","ditto"))))</f>
        <v/>
      </c>
    </row>
    <row r="1475" spans="1:8" x14ac:dyDescent="0.35">
      <c r="A1475" s="699"/>
      <c r="B1475" s="768"/>
      <c r="C1475" s="768"/>
      <c r="D1475" s="768"/>
      <c r="E1475" s="775"/>
      <c r="F1475" s="778" t="str">
        <f>IF($A1475="","",IF(NOT($A1475=$A1474),IFERROR(IF(INDEX('40-15 SCALE LABEL INFO'!I$2:I$65,MATCH($A1475,'40-15 SCALE LABEL INFO'!$A$2:$A$65,0))="","",INDEX('40-15 SCALE LABEL INFO'!I$2:I$65,MATCH($A1475,'40-15 SCALE LABEL INFO'!$A$2:$A$65,0))),"not found"),IF(F1474="not found","not found",IF(F1474="","","ditto"))))</f>
        <v/>
      </c>
      <c r="G1475" s="779" t="str">
        <f>IF($A1475="","",IF(NOT($A1475=$A1474),IFERROR(IF(INDEX('40-15 SCALE LABEL INFO'!J$2:J$65,MATCH($A1475,'40-15 SCALE LABEL INFO'!$A$2:$A$65,0))="","",INDEX('40-15 SCALE LABEL INFO'!J$2:J$65,MATCH($A1475,'40-15 SCALE LABEL INFO'!$A$2:$A$65,0))),"not found"),IF(G1474="not found","not found",IF(G1474="","","ditto"))))</f>
        <v/>
      </c>
      <c r="H1475" s="772" t="str">
        <f>IF($A1475="","",IF(NOT($A1475=$A1474),IFERROR(IF(INDEX('40-15 SCALE LABEL INFO'!K$2:K$65,MATCH($A1475,'40-15 SCALE LABEL INFO'!$A$2:$A$65,0))="","",INDEX('40-15 SCALE LABEL INFO'!K$2:K$65,MATCH($A1475,'40-15 SCALE LABEL INFO'!$A$2:$A$65,0))),"not found"),IF(H1474="not found","not found",IF(H1474="","","ditto"))))</f>
        <v/>
      </c>
    </row>
    <row r="1476" spans="1:8" x14ac:dyDescent="0.35">
      <c r="A1476" s="699"/>
      <c r="B1476" s="768"/>
      <c r="C1476" s="768"/>
      <c r="D1476" s="768"/>
      <c r="E1476" s="775"/>
      <c r="F1476" s="778" t="str">
        <f>IF($A1476="","",IF(NOT($A1476=$A1475),IFERROR(IF(INDEX('40-15 SCALE LABEL INFO'!I$2:I$65,MATCH($A1476,'40-15 SCALE LABEL INFO'!$A$2:$A$65,0))="","",INDEX('40-15 SCALE LABEL INFO'!I$2:I$65,MATCH($A1476,'40-15 SCALE LABEL INFO'!$A$2:$A$65,0))),"not found"),IF(F1475="not found","not found",IF(F1475="","","ditto"))))</f>
        <v/>
      </c>
      <c r="G1476" s="779" t="str">
        <f>IF($A1476="","",IF(NOT($A1476=$A1475),IFERROR(IF(INDEX('40-15 SCALE LABEL INFO'!J$2:J$65,MATCH($A1476,'40-15 SCALE LABEL INFO'!$A$2:$A$65,0))="","",INDEX('40-15 SCALE LABEL INFO'!J$2:J$65,MATCH($A1476,'40-15 SCALE LABEL INFO'!$A$2:$A$65,0))),"not found"),IF(G1475="not found","not found",IF(G1475="","","ditto"))))</f>
        <v/>
      </c>
      <c r="H1476" s="772" t="str">
        <f>IF($A1476="","",IF(NOT($A1476=$A1475),IFERROR(IF(INDEX('40-15 SCALE LABEL INFO'!K$2:K$65,MATCH($A1476,'40-15 SCALE LABEL INFO'!$A$2:$A$65,0))="","",INDEX('40-15 SCALE LABEL INFO'!K$2:K$65,MATCH($A1476,'40-15 SCALE LABEL INFO'!$A$2:$A$65,0))),"not found"),IF(H1475="not found","not found",IF(H1475="","","ditto"))))</f>
        <v/>
      </c>
    </row>
    <row r="1477" spans="1:8" x14ac:dyDescent="0.35">
      <c r="A1477" s="699"/>
      <c r="B1477" s="768"/>
      <c r="C1477" s="768"/>
      <c r="D1477" s="768"/>
      <c r="E1477" s="775"/>
      <c r="F1477" s="778" t="str">
        <f>IF($A1477="","",IF(NOT($A1477=$A1476),IFERROR(IF(INDEX('40-15 SCALE LABEL INFO'!I$2:I$65,MATCH($A1477,'40-15 SCALE LABEL INFO'!$A$2:$A$65,0))="","",INDEX('40-15 SCALE LABEL INFO'!I$2:I$65,MATCH($A1477,'40-15 SCALE LABEL INFO'!$A$2:$A$65,0))),"not found"),IF(F1476="not found","not found",IF(F1476="","","ditto"))))</f>
        <v/>
      </c>
      <c r="G1477" s="779" t="str">
        <f>IF($A1477="","",IF(NOT($A1477=$A1476),IFERROR(IF(INDEX('40-15 SCALE LABEL INFO'!J$2:J$65,MATCH($A1477,'40-15 SCALE LABEL INFO'!$A$2:$A$65,0))="","",INDEX('40-15 SCALE LABEL INFO'!J$2:J$65,MATCH($A1477,'40-15 SCALE LABEL INFO'!$A$2:$A$65,0))),"not found"),IF(G1476="not found","not found",IF(G1476="","","ditto"))))</f>
        <v/>
      </c>
      <c r="H1477" s="772" t="str">
        <f>IF($A1477="","",IF(NOT($A1477=$A1476),IFERROR(IF(INDEX('40-15 SCALE LABEL INFO'!K$2:K$65,MATCH($A1477,'40-15 SCALE LABEL INFO'!$A$2:$A$65,0))="","",INDEX('40-15 SCALE LABEL INFO'!K$2:K$65,MATCH($A1477,'40-15 SCALE LABEL INFO'!$A$2:$A$65,0))),"not found"),IF(H1476="not found","not found",IF(H1476="","","ditto"))))</f>
        <v/>
      </c>
    </row>
    <row r="1478" spans="1:8" x14ac:dyDescent="0.35">
      <c r="A1478" s="699"/>
      <c r="B1478" s="768"/>
      <c r="C1478" s="768"/>
      <c r="D1478" s="768"/>
      <c r="E1478" s="775"/>
      <c r="F1478" s="778" t="str">
        <f>IF($A1478="","",IF(NOT($A1478=$A1477),IFERROR(IF(INDEX('40-15 SCALE LABEL INFO'!I$2:I$65,MATCH($A1478,'40-15 SCALE LABEL INFO'!$A$2:$A$65,0))="","",INDEX('40-15 SCALE LABEL INFO'!I$2:I$65,MATCH($A1478,'40-15 SCALE LABEL INFO'!$A$2:$A$65,0))),"not found"),IF(F1477="not found","not found",IF(F1477="","","ditto"))))</f>
        <v/>
      </c>
      <c r="G1478" s="779" t="str">
        <f>IF($A1478="","",IF(NOT($A1478=$A1477),IFERROR(IF(INDEX('40-15 SCALE LABEL INFO'!J$2:J$65,MATCH($A1478,'40-15 SCALE LABEL INFO'!$A$2:$A$65,0))="","",INDEX('40-15 SCALE LABEL INFO'!J$2:J$65,MATCH($A1478,'40-15 SCALE LABEL INFO'!$A$2:$A$65,0))),"not found"),IF(G1477="not found","not found",IF(G1477="","","ditto"))))</f>
        <v/>
      </c>
      <c r="H1478" s="772" t="str">
        <f>IF($A1478="","",IF(NOT($A1478=$A1477),IFERROR(IF(INDEX('40-15 SCALE LABEL INFO'!K$2:K$65,MATCH($A1478,'40-15 SCALE LABEL INFO'!$A$2:$A$65,0))="","",INDEX('40-15 SCALE LABEL INFO'!K$2:K$65,MATCH($A1478,'40-15 SCALE LABEL INFO'!$A$2:$A$65,0))),"not found"),IF(H1477="not found","not found",IF(H1477="","","ditto"))))</f>
        <v/>
      </c>
    </row>
    <row r="1479" spans="1:8" x14ac:dyDescent="0.35">
      <c r="A1479" s="699"/>
      <c r="B1479" s="768"/>
      <c r="C1479" s="768"/>
      <c r="D1479" s="768"/>
      <c r="E1479" s="775"/>
      <c r="F1479" s="778" t="str">
        <f>IF($A1479="","",IF(NOT($A1479=$A1478),IFERROR(IF(INDEX('40-15 SCALE LABEL INFO'!I$2:I$65,MATCH($A1479,'40-15 SCALE LABEL INFO'!$A$2:$A$65,0))="","",INDEX('40-15 SCALE LABEL INFO'!I$2:I$65,MATCH($A1479,'40-15 SCALE LABEL INFO'!$A$2:$A$65,0))),"not found"),IF(F1478="not found","not found",IF(F1478="","","ditto"))))</f>
        <v/>
      </c>
      <c r="G1479" s="779" t="str">
        <f>IF($A1479="","",IF(NOT($A1479=$A1478),IFERROR(IF(INDEX('40-15 SCALE LABEL INFO'!J$2:J$65,MATCH($A1479,'40-15 SCALE LABEL INFO'!$A$2:$A$65,0))="","",INDEX('40-15 SCALE LABEL INFO'!J$2:J$65,MATCH($A1479,'40-15 SCALE LABEL INFO'!$A$2:$A$65,0))),"not found"),IF(G1478="not found","not found",IF(G1478="","","ditto"))))</f>
        <v/>
      </c>
      <c r="H1479" s="772" t="str">
        <f>IF($A1479="","",IF(NOT($A1479=$A1478),IFERROR(IF(INDEX('40-15 SCALE LABEL INFO'!K$2:K$65,MATCH($A1479,'40-15 SCALE LABEL INFO'!$A$2:$A$65,0))="","",INDEX('40-15 SCALE LABEL INFO'!K$2:K$65,MATCH($A1479,'40-15 SCALE LABEL INFO'!$A$2:$A$65,0))),"not found"),IF(H1478="not found","not found",IF(H1478="","","ditto"))))</f>
        <v/>
      </c>
    </row>
    <row r="1480" spans="1:8" x14ac:dyDescent="0.35">
      <c r="A1480" s="699"/>
      <c r="B1480" s="768"/>
      <c r="C1480" s="768"/>
      <c r="D1480" s="768"/>
      <c r="E1480" s="775"/>
      <c r="F1480" s="778" t="str">
        <f>IF($A1480="","",IF(NOT($A1480=$A1479),IFERROR(IF(INDEX('40-15 SCALE LABEL INFO'!I$2:I$65,MATCH($A1480,'40-15 SCALE LABEL INFO'!$A$2:$A$65,0))="","",INDEX('40-15 SCALE LABEL INFO'!I$2:I$65,MATCH($A1480,'40-15 SCALE LABEL INFO'!$A$2:$A$65,0))),"not found"),IF(F1479="not found","not found",IF(F1479="","","ditto"))))</f>
        <v/>
      </c>
      <c r="G1480" s="779" t="str">
        <f>IF($A1480="","",IF(NOT($A1480=$A1479),IFERROR(IF(INDEX('40-15 SCALE LABEL INFO'!J$2:J$65,MATCH($A1480,'40-15 SCALE LABEL INFO'!$A$2:$A$65,0))="","",INDEX('40-15 SCALE LABEL INFO'!J$2:J$65,MATCH($A1480,'40-15 SCALE LABEL INFO'!$A$2:$A$65,0))),"not found"),IF(G1479="not found","not found",IF(G1479="","","ditto"))))</f>
        <v/>
      </c>
      <c r="H1480" s="772" t="str">
        <f>IF($A1480="","",IF(NOT($A1480=$A1479),IFERROR(IF(INDEX('40-15 SCALE LABEL INFO'!K$2:K$65,MATCH($A1480,'40-15 SCALE LABEL INFO'!$A$2:$A$65,0))="","",INDEX('40-15 SCALE LABEL INFO'!K$2:K$65,MATCH($A1480,'40-15 SCALE LABEL INFO'!$A$2:$A$65,0))),"not found"),IF(H1479="not found","not found",IF(H1479="","","ditto"))))</f>
        <v/>
      </c>
    </row>
    <row r="1481" spans="1:8" x14ac:dyDescent="0.35">
      <c r="A1481" s="699"/>
      <c r="B1481" s="768"/>
      <c r="C1481" s="768"/>
      <c r="D1481" s="768"/>
      <c r="E1481" s="775"/>
      <c r="F1481" s="778" t="str">
        <f>IF($A1481="","",IF(NOT($A1481=$A1480),IFERROR(IF(INDEX('40-15 SCALE LABEL INFO'!I$2:I$65,MATCH($A1481,'40-15 SCALE LABEL INFO'!$A$2:$A$65,0))="","",INDEX('40-15 SCALE LABEL INFO'!I$2:I$65,MATCH($A1481,'40-15 SCALE LABEL INFO'!$A$2:$A$65,0))),"not found"),IF(F1480="not found","not found",IF(F1480="","","ditto"))))</f>
        <v/>
      </c>
      <c r="G1481" s="779" t="str">
        <f>IF($A1481="","",IF(NOT($A1481=$A1480),IFERROR(IF(INDEX('40-15 SCALE LABEL INFO'!J$2:J$65,MATCH($A1481,'40-15 SCALE LABEL INFO'!$A$2:$A$65,0))="","",INDEX('40-15 SCALE LABEL INFO'!J$2:J$65,MATCH($A1481,'40-15 SCALE LABEL INFO'!$A$2:$A$65,0))),"not found"),IF(G1480="not found","not found",IF(G1480="","","ditto"))))</f>
        <v/>
      </c>
      <c r="H1481" s="772" t="str">
        <f>IF($A1481="","",IF(NOT($A1481=$A1480),IFERROR(IF(INDEX('40-15 SCALE LABEL INFO'!K$2:K$65,MATCH($A1481,'40-15 SCALE LABEL INFO'!$A$2:$A$65,0))="","",INDEX('40-15 SCALE LABEL INFO'!K$2:K$65,MATCH($A1481,'40-15 SCALE LABEL INFO'!$A$2:$A$65,0))),"not found"),IF(H1480="not found","not found",IF(H1480="","","ditto"))))</f>
        <v/>
      </c>
    </row>
    <row r="1482" spans="1:8" x14ac:dyDescent="0.35">
      <c r="A1482" s="699"/>
      <c r="B1482" s="768"/>
      <c r="C1482" s="768"/>
      <c r="D1482" s="768"/>
      <c r="E1482" s="775"/>
      <c r="F1482" s="778" t="str">
        <f>IF($A1482="","",IF(NOT($A1482=$A1481),IFERROR(IF(INDEX('40-15 SCALE LABEL INFO'!I$2:I$65,MATCH($A1482,'40-15 SCALE LABEL INFO'!$A$2:$A$65,0))="","",INDEX('40-15 SCALE LABEL INFO'!I$2:I$65,MATCH($A1482,'40-15 SCALE LABEL INFO'!$A$2:$A$65,0))),"not found"),IF(F1481="not found","not found",IF(F1481="","","ditto"))))</f>
        <v/>
      </c>
      <c r="G1482" s="779" t="str">
        <f>IF($A1482="","",IF(NOT($A1482=$A1481),IFERROR(IF(INDEX('40-15 SCALE LABEL INFO'!J$2:J$65,MATCH($A1482,'40-15 SCALE LABEL INFO'!$A$2:$A$65,0))="","",INDEX('40-15 SCALE LABEL INFO'!J$2:J$65,MATCH($A1482,'40-15 SCALE LABEL INFO'!$A$2:$A$65,0))),"not found"),IF(G1481="not found","not found",IF(G1481="","","ditto"))))</f>
        <v/>
      </c>
      <c r="H1482" s="772" t="str">
        <f>IF($A1482="","",IF(NOT($A1482=$A1481),IFERROR(IF(INDEX('40-15 SCALE LABEL INFO'!K$2:K$65,MATCH($A1482,'40-15 SCALE LABEL INFO'!$A$2:$A$65,0))="","",INDEX('40-15 SCALE LABEL INFO'!K$2:K$65,MATCH($A1482,'40-15 SCALE LABEL INFO'!$A$2:$A$65,0))),"not found"),IF(H1481="not found","not found",IF(H1481="","","ditto"))))</f>
        <v/>
      </c>
    </row>
    <row r="1483" spans="1:8" x14ac:dyDescent="0.35">
      <c r="A1483" s="699"/>
      <c r="B1483" s="768"/>
      <c r="C1483" s="768"/>
      <c r="D1483" s="768"/>
      <c r="E1483" s="775"/>
      <c r="F1483" s="778" t="str">
        <f>IF($A1483="","",IF(NOT($A1483=$A1482),IFERROR(IF(INDEX('40-15 SCALE LABEL INFO'!I$2:I$65,MATCH($A1483,'40-15 SCALE LABEL INFO'!$A$2:$A$65,0))="","",INDEX('40-15 SCALE LABEL INFO'!I$2:I$65,MATCH($A1483,'40-15 SCALE LABEL INFO'!$A$2:$A$65,0))),"not found"),IF(F1482="not found","not found",IF(F1482="","","ditto"))))</f>
        <v/>
      </c>
      <c r="G1483" s="779" t="str">
        <f>IF($A1483="","",IF(NOT($A1483=$A1482),IFERROR(IF(INDEX('40-15 SCALE LABEL INFO'!J$2:J$65,MATCH($A1483,'40-15 SCALE LABEL INFO'!$A$2:$A$65,0))="","",INDEX('40-15 SCALE LABEL INFO'!J$2:J$65,MATCH($A1483,'40-15 SCALE LABEL INFO'!$A$2:$A$65,0))),"not found"),IF(G1482="not found","not found",IF(G1482="","","ditto"))))</f>
        <v/>
      </c>
      <c r="H1483" s="772" t="str">
        <f>IF($A1483="","",IF(NOT($A1483=$A1482),IFERROR(IF(INDEX('40-15 SCALE LABEL INFO'!K$2:K$65,MATCH($A1483,'40-15 SCALE LABEL INFO'!$A$2:$A$65,0))="","",INDEX('40-15 SCALE LABEL INFO'!K$2:K$65,MATCH($A1483,'40-15 SCALE LABEL INFO'!$A$2:$A$65,0))),"not found"),IF(H1482="not found","not found",IF(H1482="","","ditto"))))</f>
        <v/>
      </c>
    </row>
    <row r="1484" spans="1:8" x14ac:dyDescent="0.35">
      <c r="A1484" s="699"/>
      <c r="B1484" s="768"/>
      <c r="C1484" s="768"/>
      <c r="D1484" s="768"/>
      <c r="E1484" s="775"/>
      <c r="F1484" s="778" t="str">
        <f>IF($A1484="","",IF(NOT($A1484=$A1483),IFERROR(IF(INDEX('40-15 SCALE LABEL INFO'!I$2:I$65,MATCH($A1484,'40-15 SCALE LABEL INFO'!$A$2:$A$65,0))="","",INDEX('40-15 SCALE LABEL INFO'!I$2:I$65,MATCH($A1484,'40-15 SCALE LABEL INFO'!$A$2:$A$65,0))),"not found"),IF(F1483="not found","not found",IF(F1483="","","ditto"))))</f>
        <v/>
      </c>
      <c r="G1484" s="779" t="str">
        <f>IF($A1484="","",IF(NOT($A1484=$A1483),IFERROR(IF(INDEX('40-15 SCALE LABEL INFO'!J$2:J$65,MATCH($A1484,'40-15 SCALE LABEL INFO'!$A$2:$A$65,0))="","",INDEX('40-15 SCALE LABEL INFO'!J$2:J$65,MATCH($A1484,'40-15 SCALE LABEL INFO'!$A$2:$A$65,0))),"not found"),IF(G1483="not found","not found",IF(G1483="","","ditto"))))</f>
        <v/>
      </c>
      <c r="H1484" s="772" t="str">
        <f>IF($A1484="","",IF(NOT($A1484=$A1483),IFERROR(IF(INDEX('40-15 SCALE LABEL INFO'!K$2:K$65,MATCH($A1484,'40-15 SCALE LABEL INFO'!$A$2:$A$65,0))="","",INDEX('40-15 SCALE LABEL INFO'!K$2:K$65,MATCH($A1484,'40-15 SCALE LABEL INFO'!$A$2:$A$65,0))),"not found"),IF(H1483="not found","not found",IF(H1483="","","ditto"))))</f>
        <v/>
      </c>
    </row>
    <row r="1485" spans="1:8" x14ac:dyDescent="0.35">
      <c r="A1485" s="699"/>
      <c r="B1485" s="768"/>
      <c r="C1485" s="768"/>
      <c r="D1485" s="768"/>
      <c r="E1485" s="775"/>
      <c r="F1485" s="778" t="str">
        <f>IF($A1485="","",IF(NOT($A1485=$A1484),IFERROR(IF(INDEX('40-15 SCALE LABEL INFO'!I$2:I$65,MATCH($A1485,'40-15 SCALE LABEL INFO'!$A$2:$A$65,0))="","",INDEX('40-15 SCALE LABEL INFO'!I$2:I$65,MATCH($A1485,'40-15 SCALE LABEL INFO'!$A$2:$A$65,0))),"not found"),IF(F1484="not found","not found",IF(F1484="","","ditto"))))</f>
        <v/>
      </c>
      <c r="G1485" s="779" t="str">
        <f>IF($A1485="","",IF(NOT($A1485=$A1484),IFERROR(IF(INDEX('40-15 SCALE LABEL INFO'!J$2:J$65,MATCH($A1485,'40-15 SCALE LABEL INFO'!$A$2:$A$65,0))="","",INDEX('40-15 SCALE LABEL INFO'!J$2:J$65,MATCH($A1485,'40-15 SCALE LABEL INFO'!$A$2:$A$65,0))),"not found"),IF(G1484="not found","not found",IF(G1484="","","ditto"))))</f>
        <v/>
      </c>
      <c r="H1485" s="772" t="str">
        <f>IF($A1485="","",IF(NOT($A1485=$A1484),IFERROR(IF(INDEX('40-15 SCALE LABEL INFO'!K$2:K$65,MATCH($A1485,'40-15 SCALE LABEL INFO'!$A$2:$A$65,0))="","",INDEX('40-15 SCALE LABEL INFO'!K$2:K$65,MATCH($A1485,'40-15 SCALE LABEL INFO'!$A$2:$A$65,0))),"not found"),IF(H1484="not found","not found",IF(H1484="","","ditto"))))</f>
        <v/>
      </c>
    </row>
    <row r="1486" spans="1:8" x14ac:dyDescent="0.35">
      <c r="A1486" s="699"/>
      <c r="B1486" s="768"/>
      <c r="C1486" s="768"/>
      <c r="D1486" s="768"/>
      <c r="E1486" s="775"/>
      <c r="F1486" s="778" t="str">
        <f>IF($A1486="","",IF(NOT($A1486=$A1485),IFERROR(IF(INDEX('40-15 SCALE LABEL INFO'!I$2:I$65,MATCH($A1486,'40-15 SCALE LABEL INFO'!$A$2:$A$65,0))="","",INDEX('40-15 SCALE LABEL INFO'!I$2:I$65,MATCH($A1486,'40-15 SCALE LABEL INFO'!$A$2:$A$65,0))),"not found"),IF(F1485="not found","not found",IF(F1485="","","ditto"))))</f>
        <v/>
      </c>
      <c r="G1486" s="779" t="str">
        <f>IF($A1486="","",IF(NOT($A1486=$A1485),IFERROR(IF(INDEX('40-15 SCALE LABEL INFO'!J$2:J$65,MATCH($A1486,'40-15 SCALE LABEL INFO'!$A$2:$A$65,0))="","",INDEX('40-15 SCALE LABEL INFO'!J$2:J$65,MATCH($A1486,'40-15 SCALE LABEL INFO'!$A$2:$A$65,0))),"not found"),IF(G1485="not found","not found",IF(G1485="","","ditto"))))</f>
        <v/>
      </c>
      <c r="H1486" s="772" t="str">
        <f>IF($A1486="","",IF(NOT($A1486=$A1485),IFERROR(IF(INDEX('40-15 SCALE LABEL INFO'!K$2:K$65,MATCH($A1486,'40-15 SCALE LABEL INFO'!$A$2:$A$65,0))="","",INDEX('40-15 SCALE LABEL INFO'!K$2:K$65,MATCH($A1486,'40-15 SCALE LABEL INFO'!$A$2:$A$65,0))),"not found"),IF(H1485="not found","not found",IF(H1485="","","ditto"))))</f>
        <v/>
      </c>
    </row>
    <row r="1487" spans="1:8" x14ac:dyDescent="0.35">
      <c r="A1487" s="699"/>
      <c r="B1487" s="768"/>
      <c r="C1487" s="768"/>
      <c r="D1487" s="768"/>
      <c r="E1487" s="775"/>
      <c r="F1487" s="778" t="str">
        <f>IF($A1487="","",IF(NOT($A1487=$A1486),IFERROR(IF(INDEX('40-15 SCALE LABEL INFO'!I$2:I$65,MATCH($A1487,'40-15 SCALE LABEL INFO'!$A$2:$A$65,0))="","",INDEX('40-15 SCALE LABEL INFO'!I$2:I$65,MATCH($A1487,'40-15 SCALE LABEL INFO'!$A$2:$A$65,0))),"not found"),IF(F1486="not found","not found",IF(F1486="","","ditto"))))</f>
        <v/>
      </c>
      <c r="G1487" s="779" t="str">
        <f>IF($A1487="","",IF(NOT($A1487=$A1486),IFERROR(IF(INDEX('40-15 SCALE LABEL INFO'!J$2:J$65,MATCH($A1487,'40-15 SCALE LABEL INFO'!$A$2:$A$65,0))="","",INDEX('40-15 SCALE LABEL INFO'!J$2:J$65,MATCH($A1487,'40-15 SCALE LABEL INFO'!$A$2:$A$65,0))),"not found"),IF(G1486="not found","not found",IF(G1486="","","ditto"))))</f>
        <v/>
      </c>
      <c r="H1487" s="772" t="str">
        <f>IF($A1487="","",IF(NOT($A1487=$A1486),IFERROR(IF(INDEX('40-15 SCALE LABEL INFO'!K$2:K$65,MATCH($A1487,'40-15 SCALE LABEL INFO'!$A$2:$A$65,0))="","",INDEX('40-15 SCALE LABEL INFO'!K$2:K$65,MATCH($A1487,'40-15 SCALE LABEL INFO'!$A$2:$A$65,0))),"not found"),IF(H1486="not found","not found",IF(H1486="","","ditto"))))</f>
        <v/>
      </c>
    </row>
    <row r="1488" spans="1:8" x14ac:dyDescent="0.35">
      <c r="A1488" s="699"/>
      <c r="B1488" s="768"/>
      <c r="C1488" s="768"/>
      <c r="D1488" s="768"/>
      <c r="E1488" s="775"/>
      <c r="F1488" s="778" t="str">
        <f>IF($A1488="","",IF(NOT($A1488=$A1487),IFERROR(IF(INDEX('40-15 SCALE LABEL INFO'!I$2:I$65,MATCH($A1488,'40-15 SCALE LABEL INFO'!$A$2:$A$65,0))="","",INDEX('40-15 SCALE LABEL INFO'!I$2:I$65,MATCH($A1488,'40-15 SCALE LABEL INFO'!$A$2:$A$65,0))),"not found"),IF(F1487="not found","not found",IF(F1487="","","ditto"))))</f>
        <v/>
      </c>
      <c r="G1488" s="779" t="str">
        <f>IF($A1488="","",IF(NOT($A1488=$A1487),IFERROR(IF(INDEX('40-15 SCALE LABEL INFO'!J$2:J$65,MATCH($A1488,'40-15 SCALE LABEL INFO'!$A$2:$A$65,0))="","",INDEX('40-15 SCALE LABEL INFO'!J$2:J$65,MATCH($A1488,'40-15 SCALE LABEL INFO'!$A$2:$A$65,0))),"not found"),IF(G1487="not found","not found",IF(G1487="","","ditto"))))</f>
        <v/>
      </c>
      <c r="H1488" s="772" t="str">
        <f>IF($A1488="","",IF(NOT($A1488=$A1487),IFERROR(IF(INDEX('40-15 SCALE LABEL INFO'!K$2:K$65,MATCH($A1488,'40-15 SCALE LABEL INFO'!$A$2:$A$65,0))="","",INDEX('40-15 SCALE LABEL INFO'!K$2:K$65,MATCH($A1488,'40-15 SCALE LABEL INFO'!$A$2:$A$65,0))),"not found"),IF(H1487="not found","not found",IF(H1487="","","ditto"))))</f>
        <v/>
      </c>
    </row>
    <row r="1489" spans="1:8" x14ac:dyDescent="0.35">
      <c r="A1489" s="699"/>
      <c r="B1489" s="768"/>
      <c r="C1489" s="768"/>
      <c r="D1489" s="768"/>
      <c r="E1489" s="775"/>
      <c r="F1489" s="778" t="str">
        <f>IF($A1489="","",IF(NOT($A1489=$A1488),IFERROR(IF(INDEX('40-15 SCALE LABEL INFO'!I$2:I$65,MATCH($A1489,'40-15 SCALE LABEL INFO'!$A$2:$A$65,0))="","",INDEX('40-15 SCALE LABEL INFO'!I$2:I$65,MATCH($A1489,'40-15 SCALE LABEL INFO'!$A$2:$A$65,0))),"not found"),IF(F1488="not found","not found",IF(F1488="","","ditto"))))</f>
        <v/>
      </c>
      <c r="G1489" s="779" t="str">
        <f>IF($A1489="","",IF(NOT($A1489=$A1488),IFERROR(IF(INDEX('40-15 SCALE LABEL INFO'!J$2:J$65,MATCH($A1489,'40-15 SCALE LABEL INFO'!$A$2:$A$65,0))="","",INDEX('40-15 SCALE LABEL INFO'!J$2:J$65,MATCH($A1489,'40-15 SCALE LABEL INFO'!$A$2:$A$65,0))),"not found"),IF(G1488="not found","not found",IF(G1488="","","ditto"))))</f>
        <v/>
      </c>
      <c r="H1489" s="772" t="str">
        <f>IF($A1489="","",IF(NOT($A1489=$A1488),IFERROR(IF(INDEX('40-15 SCALE LABEL INFO'!K$2:K$65,MATCH($A1489,'40-15 SCALE LABEL INFO'!$A$2:$A$65,0))="","",INDEX('40-15 SCALE LABEL INFO'!K$2:K$65,MATCH($A1489,'40-15 SCALE LABEL INFO'!$A$2:$A$65,0))),"not found"),IF(H1488="not found","not found",IF(H1488="","","ditto"))))</f>
        <v/>
      </c>
    </row>
    <row r="1490" spans="1:8" x14ac:dyDescent="0.35">
      <c r="A1490" s="699"/>
      <c r="B1490" s="768"/>
      <c r="C1490" s="768"/>
      <c r="D1490" s="768"/>
      <c r="E1490" s="775"/>
      <c r="F1490" s="778" t="str">
        <f>IF($A1490="","",IF(NOT($A1490=$A1489),IFERROR(IF(INDEX('40-15 SCALE LABEL INFO'!I$2:I$65,MATCH($A1490,'40-15 SCALE LABEL INFO'!$A$2:$A$65,0))="","",INDEX('40-15 SCALE LABEL INFO'!I$2:I$65,MATCH($A1490,'40-15 SCALE LABEL INFO'!$A$2:$A$65,0))),"not found"),IF(F1489="not found","not found",IF(F1489="","","ditto"))))</f>
        <v/>
      </c>
      <c r="G1490" s="779" t="str">
        <f>IF($A1490="","",IF(NOT($A1490=$A1489),IFERROR(IF(INDEX('40-15 SCALE LABEL INFO'!J$2:J$65,MATCH($A1490,'40-15 SCALE LABEL INFO'!$A$2:$A$65,0))="","",INDEX('40-15 SCALE LABEL INFO'!J$2:J$65,MATCH($A1490,'40-15 SCALE LABEL INFO'!$A$2:$A$65,0))),"not found"),IF(G1489="not found","not found",IF(G1489="","","ditto"))))</f>
        <v/>
      </c>
      <c r="H1490" s="772" t="str">
        <f>IF($A1490="","",IF(NOT($A1490=$A1489),IFERROR(IF(INDEX('40-15 SCALE LABEL INFO'!K$2:K$65,MATCH($A1490,'40-15 SCALE LABEL INFO'!$A$2:$A$65,0))="","",INDEX('40-15 SCALE LABEL INFO'!K$2:K$65,MATCH($A1490,'40-15 SCALE LABEL INFO'!$A$2:$A$65,0))),"not found"),IF(H1489="not found","not found",IF(H1489="","","ditto"))))</f>
        <v/>
      </c>
    </row>
    <row r="1491" spans="1:8" x14ac:dyDescent="0.35">
      <c r="A1491" s="699"/>
      <c r="B1491" s="768"/>
      <c r="C1491" s="768"/>
      <c r="D1491" s="768"/>
      <c r="E1491" s="775"/>
      <c r="F1491" s="778" t="str">
        <f>IF($A1491="","",IF(NOT($A1491=$A1490),IFERROR(IF(INDEX('40-15 SCALE LABEL INFO'!I$2:I$65,MATCH($A1491,'40-15 SCALE LABEL INFO'!$A$2:$A$65,0))="","",INDEX('40-15 SCALE LABEL INFO'!I$2:I$65,MATCH($A1491,'40-15 SCALE LABEL INFO'!$A$2:$A$65,0))),"not found"),IF(F1490="not found","not found",IF(F1490="","","ditto"))))</f>
        <v/>
      </c>
      <c r="G1491" s="779" t="str">
        <f>IF($A1491="","",IF(NOT($A1491=$A1490),IFERROR(IF(INDEX('40-15 SCALE LABEL INFO'!J$2:J$65,MATCH($A1491,'40-15 SCALE LABEL INFO'!$A$2:$A$65,0))="","",INDEX('40-15 SCALE LABEL INFO'!J$2:J$65,MATCH($A1491,'40-15 SCALE LABEL INFO'!$A$2:$A$65,0))),"not found"),IF(G1490="not found","not found",IF(G1490="","","ditto"))))</f>
        <v/>
      </c>
      <c r="H1491" s="772" t="str">
        <f>IF($A1491="","",IF(NOT($A1491=$A1490),IFERROR(IF(INDEX('40-15 SCALE LABEL INFO'!K$2:K$65,MATCH($A1491,'40-15 SCALE LABEL INFO'!$A$2:$A$65,0))="","",INDEX('40-15 SCALE LABEL INFO'!K$2:K$65,MATCH($A1491,'40-15 SCALE LABEL INFO'!$A$2:$A$65,0))),"not found"),IF(H1490="not found","not found",IF(H1490="","","ditto"))))</f>
        <v/>
      </c>
    </row>
    <row r="1492" spans="1:8" x14ac:dyDescent="0.35">
      <c r="A1492" s="699"/>
      <c r="B1492" s="768"/>
      <c r="C1492" s="768"/>
      <c r="D1492" s="768"/>
      <c r="E1492" s="775"/>
      <c r="F1492" s="778" t="str">
        <f>IF($A1492="","",IF(NOT($A1492=$A1491),IFERROR(IF(INDEX('40-15 SCALE LABEL INFO'!I$2:I$65,MATCH($A1492,'40-15 SCALE LABEL INFO'!$A$2:$A$65,0))="","",INDEX('40-15 SCALE LABEL INFO'!I$2:I$65,MATCH($A1492,'40-15 SCALE LABEL INFO'!$A$2:$A$65,0))),"not found"),IF(F1491="not found","not found",IF(F1491="","","ditto"))))</f>
        <v/>
      </c>
      <c r="G1492" s="779" t="str">
        <f>IF($A1492="","",IF(NOT($A1492=$A1491),IFERROR(IF(INDEX('40-15 SCALE LABEL INFO'!J$2:J$65,MATCH($A1492,'40-15 SCALE LABEL INFO'!$A$2:$A$65,0))="","",INDEX('40-15 SCALE LABEL INFO'!J$2:J$65,MATCH($A1492,'40-15 SCALE LABEL INFO'!$A$2:$A$65,0))),"not found"),IF(G1491="not found","not found",IF(G1491="","","ditto"))))</f>
        <v/>
      </c>
      <c r="H1492" s="772" t="str">
        <f>IF($A1492="","",IF(NOT($A1492=$A1491),IFERROR(IF(INDEX('40-15 SCALE LABEL INFO'!K$2:K$65,MATCH($A1492,'40-15 SCALE LABEL INFO'!$A$2:$A$65,0))="","",INDEX('40-15 SCALE LABEL INFO'!K$2:K$65,MATCH($A1492,'40-15 SCALE LABEL INFO'!$A$2:$A$65,0))),"not found"),IF(H1491="not found","not found",IF(H1491="","","ditto"))))</f>
        <v/>
      </c>
    </row>
    <row r="1493" spans="1:8" x14ac:dyDescent="0.35">
      <c r="A1493" s="699"/>
      <c r="B1493" s="768"/>
      <c r="C1493" s="768"/>
      <c r="D1493" s="768"/>
      <c r="E1493" s="775"/>
      <c r="F1493" s="778" t="str">
        <f>IF($A1493="","",IF(NOT($A1493=$A1492),IFERROR(IF(INDEX('40-15 SCALE LABEL INFO'!I$2:I$65,MATCH($A1493,'40-15 SCALE LABEL INFO'!$A$2:$A$65,0))="","",INDEX('40-15 SCALE LABEL INFO'!I$2:I$65,MATCH($A1493,'40-15 SCALE LABEL INFO'!$A$2:$A$65,0))),"not found"),IF(F1492="not found","not found",IF(F1492="","","ditto"))))</f>
        <v/>
      </c>
      <c r="G1493" s="779" t="str">
        <f>IF($A1493="","",IF(NOT($A1493=$A1492),IFERROR(IF(INDEX('40-15 SCALE LABEL INFO'!J$2:J$65,MATCH($A1493,'40-15 SCALE LABEL INFO'!$A$2:$A$65,0))="","",INDEX('40-15 SCALE LABEL INFO'!J$2:J$65,MATCH($A1493,'40-15 SCALE LABEL INFO'!$A$2:$A$65,0))),"not found"),IF(G1492="not found","not found",IF(G1492="","","ditto"))))</f>
        <v/>
      </c>
      <c r="H1493" s="772" t="str">
        <f>IF($A1493="","",IF(NOT($A1493=$A1492),IFERROR(IF(INDEX('40-15 SCALE LABEL INFO'!K$2:K$65,MATCH($A1493,'40-15 SCALE LABEL INFO'!$A$2:$A$65,0))="","",INDEX('40-15 SCALE LABEL INFO'!K$2:K$65,MATCH($A1493,'40-15 SCALE LABEL INFO'!$A$2:$A$65,0))),"not found"),IF(H1492="not found","not found",IF(H1492="","","ditto"))))</f>
        <v/>
      </c>
    </row>
    <row r="1494" spans="1:8" x14ac:dyDescent="0.35">
      <c r="A1494" s="699"/>
      <c r="B1494" s="768"/>
      <c r="C1494" s="768"/>
      <c r="D1494" s="768"/>
      <c r="E1494" s="775"/>
      <c r="F1494" s="778" t="str">
        <f>IF($A1494="","",IF(NOT($A1494=$A1493),IFERROR(IF(INDEX('40-15 SCALE LABEL INFO'!I$2:I$65,MATCH($A1494,'40-15 SCALE LABEL INFO'!$A$2:$A$65,0))="","",INDEX('40-15 SCALE LABEL INFO'!I$2:I$65,MATCH($A1494,'40-15 SCALE LABEL INFO'!$A$2:$A$65,0))),"not found"),IF(F1493="not found","not found",IF(F1493="","","ditto"))))</f>
        <v/>
      </c>
      <c r="G1494" s="779" t="str">
        <f>IF($A1494="","",IF(NOT($A1494=$A1493),IFERROR(IF(INDEX('40-15 SCALE LABEL INFO'!J$2:J$65,MATCH($A1494,'40-15 SCALE LABEL INFO'!$A$2:$A$65,0))="","",INDEX('40-15 SCALE LABEL INFO'!J$2:J$65,MATCH($A1494,'40-15 SCALE LABEL INFO'!$A$2:$A$65,0))),"not found"),IF(G1493="not found","not found",IF(G1493="","","ditto"))))</f>
        <v/>
      </c>
      <c r="H1494" s="772" t="str">
        <f>IF($A1494="","",IF(NOT($A1494=$A1493),IFERROR(IF(INDEX('40-15 SCALE LABEL INFO'!K$2:K$65,MATCH($A1494,'40-15 SCALE LABEL INFO'!$A$2:$A$65,0))="","",INDEX('40-15 SCALE LABEL INFO'!K$2:K$65,MATCH($A1494,'40-15 SCALE LABEL INFO'!$A$2:$A$65,0))),"not found"),IF(H1493="not found","not found",IF(H1493="","","ditto"))))</f>
        <v/>
      </c>
    </row>
    <row r="1495" spans="1:8" x14ac:dyDescent="0.35">
      <c r="A1495" s="699"/>
      <c r="B1495" s="768"/>
      <c r="C1495" s="768"/>
      <c r="D1495" s="768"/>
      <c r="E1495" s="775"/>
      <c r="F1495" s="778" t="str">
        <f>IF($A1495="","",IF(NOT($A1495=$A1494),IFERROR(IF(INDEX('40-15 SCALE LABEL INFO'!I$2:I$65,MATCH($A1495,'40-15 SCALE LABEL INFO'!$A$2:$A$65,0))="","",INDEX('40-15 SCALE LABEL INFO'!I$2:I$65,MATCH($A1495,'40-15 SCALE LABEL INFO'!$A$2:$A$65,0))),"not found"),IF(F1494="not found","not found",IF(F1494="","","ditto"))))</f>
        <v/>
      </c>
      <c r="G1495" s="779" t="str">
        <f>IF($A1495="","",IF(NOT($A1495=$A1494),IFERROR(IF(INDEX('40-15 SCALE LABEL INFO'!J$2:J$65,MATCH($A1495,'40-15 SCALE LABEL INFO'!$A$2:$A$65,0))="","",INDEX('40-15 SCALE LABEL INFO'!J$2:J$65,MATCH($A1495,'40-15 SCALE LABEL INFO'!$A$2:$A$65,0))),"not found"),IF(G1494="not found","not found",IF(G1494="","","ditto"))))</f>
        <v/>
      </c>
      <c r="H1495" s="772" t="str">
        <f>IF($A1495="","",IF(NOT($A1495=$A1494),IFERROR(IF(INDEX('40-15 SCALE LABEL INFO'!K$2:K$65,MATCH($A1495,'40-15 SCALE LABEL INFO'!$A$2:$A$65,0))="","",INDEX('40-15 SCALE LABEL INFO'!K$2:K$65,MATCH($A1495,'40-15 SCALE LABEL INFO'!$A$2:$A$65,0))),"not found"),IF(H1494="not found","not found",IF(H1494="","","ditto"))))</f>
        <v/>
      </c>
    </row>
    <row r="1496" spans="1:8" x14ac:dyDescent="0.35">
      <c r="A1496" s="699"/>
      <c r="B1496" s="768"/>
      <c r="C1496" s="768"/>
      <c r="D1496" s="768"/>
      <c r="E1496" s="775"/>
      <c r="F1496" s="778" t="str">
        <f>IF($A1496="","",IF(NOT($A1496=$A1495),IFERROR(IF(INDEX('40-15 SCALE LABEL INFO'!I$2:I$65,MATCH($A1496,'40-15 SCALE LABEL INFO'!$A$2:$A$65,0))="","",INDEX('40-15 SCALE LABEL INFO'!I$2:I$65,MATCH($A1496,'40-15 SCALE LABEL INFO'!$A$2:$A$65,0))),"not found"),IF(F1495="not found","not found",IF(F1495="","","ditto"))))</f>
        <v/>
      </c>
      <c r="G1496" s="779" t="str">
        <f>IF($A1496="","",IF(NOT($A1496=$A1495),IFERROR(IF(INDEX('40-15 SCALE LABEL INFO'!J$2:J$65,MATCH($A1496,'40-15 SCALE LABEL INFO'!$A$2:$A$65,0))="","",INDEX('40-15 SCALE LABEL INFO'!J$2:J$65,MATCH($A1496,'40-15 SCALE LABEL INFO'!$A$2:$A$65,0))),"not found"),IF(G1495="not found","not found",IF(G1495="","","ditto"))))</f>
        <v/>
      </c>
      <c r="H1496" s="772" t="str">
        <f>IF($A1496="","",IF(NOT($A1496=$A1495),IFERROR(IF(INDEX('40-15 SCALE LABEL INFO'!K$2:K$65,MATCH($A1496,'40-15 SCALE LABEL INFO'!$A$2:$A$65,0))="","",INDEX('40-15 SCALE LABEL INFO'!K$2:K$65,MATCH($A1496,'40-15 SCALE LABEL INFO'!$A$2:$A$65,0))),"not found"),IF(H1495="not found","not found",IF(H1495="","","ditto"))))</f>
        <v/>
      </c>
    </row>
    <row r="1497" spans="1:8" x14ac:dyDescent="0.35">
      <c r="A1497" s="699"/>
      <c r="B1497" s="768"/>
      <c r="C1497" s="768"/>
      <c r="D1497" s="768"/>
      <c r="E1497" s="775"/>
      <c r="F1497" s="778" t="str">
        <f>IF($A1497="","",IF(NOT($A1497=$A1496),IFERROR(IF(INDEX('40-15 SCALE LABEL INFO'!I$2:I$65,MATCH($A1497,'40-15 SCALE LABEL INFO'!$A$2:$A$65,0))="","",INDEX('40-15 SCALE LABEL INFO'!I$2:I$65,MATCH($A1497,'40-15 SCALE LABEL INFO'!$A$2:$A$65,0))),"not found"),IF(F1496="not found","not found",IF(F1496="","","ditto"))))</f>
        <v/>
      </c>
      <c r="G1497" s="779" t="str">
        <f>IF($A1497="","",IF(NOT($A1497=$A1496),IFERROR(IF(INDEX('40-15 SCALE LABEL INFO'!J$2:J$65,MATCH($A1497,'40-15 SCALE LABEL INFO'!$A$2:$A$65,0))="","",INDEX('40-15 SCALE LABEL INFO'!J$2:J$65,MATCH($A1497,'40-15 SCALE LABEL INFO'!$A$2:$A$65,0))),"not found"),IF(G1496="not found","not found",IF(G1496="","","ditto"))))</f>
        <v/>
      </c>
      <c r="H1497" s="772" t="str">
        <f>IF($A1497="","",IF(NOT($A1497=$A1496),IFERROR(IF(INDEX('40-15 SCALE LABEL INFO'!K$2:K$65,MATCH($A1497,'40-15 SCALE LABEL INFO'!$A$2:$A$65,0))="","",INDEX('40-15 SCALE LABEL INFO'!K$2:K$65,MATCH($A1497,'40-15 SCALE LABEL INFO'!$A$2:$A$65,0))),"not found"),IF(H1496="not found","not found",IF(H1496="","","ditto"))))</f>
        <v/>
      </c>
    </row>
    <row r="1498" spans="1:8" x14ac:dyDescent="0.35">
      <c r="A1498" s="699"/>
      <c r="B1498" s="768"/>
      <c r="C1498" s="768"/>
      <c r="D1498" s="768"/>
      <c r="E1498" s="775"/>
      <c r="F1498" s="778" t="str">
        <f>IF($A1498="","",IF(NOT($A1498=$A1497),IFERROR(IF(INDEX('40-15 SCALE LABEL INFO'!I$2:I$65,MATCH($A1498,'40-15 SCALE LABEL INFO'!$A$2:$A$65,0))="","",INDEX('40-15 SCALE LABEL INFO'!I$2:I$65,MATCH($A1498,'40-15 SCALE LABEL INFO'!$A$2:$A$65,0))),"not found"),IF(F1497="not found","not found",IF(F1497="","","ditto"))))</f>
        <v/>
      </c>
      <c r="G1498" s="779" t="str">
        <f>IF($A1498="","",IF(NOT($A1498=$A1497),IFERROR(IF(INDEX('40-15 SCALE LABEL INFO'!J$2:J$65,MATCH($A1498,'40-15 SCALE LABEL INFO'!$A$2:$A$65,0))="","",INDEX('40-15 SCALE LABEL INFO'!J$2:J$65,MATCH($A1498,'40-15 SCALE LABEL INFO'!$A$2:$A$65,0))),"not found"),IF(G1497="not found","not found",IF(G1497="","","ditto"))))</f>
        <v/>
      </c>
      <c r="H1498" s="772" t="str">
        <f>IF($A1498="","",IF(NOT($A1498=$A1497),IFERROR(IF(INDEX('40-15 SCALE LABEL INFO'!K$2:K$65,MATCH($A1498,'40-15 SCALE LABEL INFO'!$A$2:$A$65,0))="","",INDEX('40-15 SCALE LABEL INFO'!K$2:K$65,MATCH($A1498,'40-15 SCALE LABEL INFO'!$A$2:$A$65,0))),"not found"),IF(H1497="not found","not found",IF(H1497="","","ditto"))))</f>
        <v/>
      </c>
    </row>
    <row r="1499" spans="1:8" x14ac:dyDescent="0.35">
      <c r="A1499" s="699"/>
      <c r="B1499" s="768"/>
      <c r="C1499" s="768"/>
      <c r="D1499" s="768"/>
      <c r="E1499" s="775"/>
      <c r="F1499" s="778" t="str">
        <f>IF($A1499="","",IF(NOT($A1499=$A1498),IFERROR(IF(INDEX('40-15 SCALE LABEL INFO'!I$2:I$65,MATCH($A1499,'40-15 SCALE LABEL INFO'!$A$2:$A$65,0))="","",INDEX('40-15 SCALE LABEL INFO'!I$2:I$65,MATCH($A1499,'40-15 SCALE LABEL INFO'!$A$2:$A$65,0))),"not found"),IF(F1498="not found","not found",IF(F1498="","","ditto"))))</f>
        <v/>
      </c>
      <c r="G1499" s="779" t="str">
        <f>IF($A1499="","",IF(NOT($A1499=$A1498),IFERROR(IF(INDEX('40-15 SCALE LABEL INFO'!J$2:J$65,MATCH($A1499,'40-15 SCALE LABEL INFO'!$A$2:$A$65,0))="","",INDEX('40-15 SCALE LABEL INFO'!J$2:J$65,MATCH($A1499,'40-15 SCALE LABEL INFO'!$A$2:$A$65,0))),"not found"),IF(G1498="not found","not found",IF(G1498="","","ditto"))))</f>
        <v/>
      </c>
      <c r="H1499" s="772" t="str">
        <f>IF($A1499="","",IF(NOT($A1499=$A1498),IFERROR(IF(INDEX('40-15 SCALE LABEL INFO'!K$2:K$65,MATCH($A1499,'40-15 SCALE LABEL INFO'!$A$2:$A$65,0))="","",INDEX('40-15 SCALE LABEL INFO'!K$2:K$65,MATCH($A1499,'40-15 SCALE LABEL INFO'!$A$2:$A$65,0))),"not found"),IF(H1498="not found","not found",IF(H1498="","","ditto"))))</f>
        <v/>
      </c>
    </row>
    <row r="1500" spans="1:8" x14ac:dyDescent="0.35">
      <c r="A1500" s="699"/>
      <c r="B1500" s="768"/>
      <c r="C1500" s="768"/>
      <c r="D1500" s="768"/>
      <c r="E1500" s="775"/>
      <c r="F1500" s="778" t="str">
        <f>IF($A1500="","",IF(NOT($A1500=$A1499),IFERROR(IF(INDEX('40-15 SCALE LABEL INFO'!I$2:I$65,MATCH($A1500,'40-15 SCALE LABEL INFO'!$A$2:$A$65,0))="","",INDEX('40-15 SCALE LABEL INFO'!I$2:I$65,MATCH($A1500,'40-15 SCALE LABEL INFO'!$A$2:$A$65,0))),"not found"),IF(F1499="not found","not found",IF(F1499="","","ditto"))))</f>
        <v/>
      </c>
      <c r="G1500" s="779" t="str">
        <f>IF($A1500="","",IF(NOT($A1500=$A1499),IFERROR(IF(INDEX('40-15 SCALE LABEL INFO'!J$2:J$65,MATCH($A1500,'40-15 SCALE LABEL INFO'!$A$2:$A$65,0))="","",INDEX('40-15 SCALE LABEL INFO'!J$2:J$65,MATCH($A1500,'40-15 SCALE LABEL INFO'!$A$2:$A$65,0))),"not found"),IF(G1499="not found","not found",IF(G1499="","","ditto"))))</f>
        <v/>
      </c>
      <c r="H1500" s="772" t="str">
        <f>IF($A1500="","",IF(NOT($A1500=$A1499),IFERROR(IF(INDEX('40-15 SCALE LABEL INFO'!K$2:K$65,MATCH($A1500,'40-15 SCALE LABEL INFO'!$A$2:$A$65,0))="","",INDEX('40-15 SCALE LABEL INFO'!K$2:K$65,MATCH($A1500,'40-15 SCALE LABEL INFO'!$A$2:$A$65,0))),"not found"),IF(H1499="not found","not found",IF(H1499="","","ditto"))))</f>
        <v/>
      </c>
    </row>
    <row r="1501" spans="1:8" x14ac:dyDescent="0.35">
      <c r="A1501" s="699"/>
      <c r="B1501" s="768"/>
      <c r="C1501" s="768"/>
      <c r="D1501" s="768"/>
      <c r="E1501" s="775"/>
      <c r="F1501" s="778" t="str">
        <f>IF($A1501="","",IF(NOT($A1501=$A1500),IFERROR(IF(INDEX('40-15 SCALE LABEL INFO'!I$2:I$65,MATCH($A1501,'40-15 SCALE LABEL INFO'!$A$2:$A$65,0))="","",INDEX('40-15 SCALE LABEL INFO'!I$2:I$65,MATCH($A1501,'40-15 SCALE LABEL INFO'!$A$2:$A$65,0))),"not found"),IF(F1500="not found","not found",IF(F1500="","","ditto"))))</f>
        <v/>
      </c>
      <c r="G1501" s="779" t="str">
        <f>IF($A1501="","",IF(NOT($A1501=$A1500),IFERROR(IF(INDEX('40-15 SCALE LABEL INFO'!J$2:J$65,MATCH($A1501,'40-15 SCALE LABEL INFO'!$A$2:$A$65,0))="","",INDEX('40-15 SCALE LABEL INFO'!J$2:J$65,MATCH($A1501,'40-15 SCALE LABEL INFO'!$A$2:$A$65,0))),"not found"),IF(G1500="not found","not found",IF(G1500="","","ditto"))))</f>
        <v/>
      </c>
      <c r="H1501" s="772" t="str">
        <f>IF($A1501="","",IF(NOT($A1501=$A1500),IFERROR(IF(INDEX('40-15 SCALE LABEL INFO'!K$2:K$65,MATCH($A1501,'40-15 SCALE LABEL INFO'!$A$2:$A$65,0))="","",INDEX('40-15 SCALE LABEL INFO'!K$2:K$65,MATCH($A1501,'40-15 SCALE LABEL INFO'!$A$2:$A$65,0))),"not found"),IF(H1500="not found","not found",IF(H1500="","","ditto"))))</f>
        <v/>
      </c>
    </row>
    <row r="1502" spans="1:8" x14ac:dyDescent="0.35">
      <c r="A1502" s="699"/>
      <c r="B1502" s="768"/>
      <c r="C1502" s="768"/>
      <c r="D1502" s="768"/>
      <c r="E1502" s="775"/>
      <c r="F1502" s="778" t="str">
        <f>IF($A1502="","",IF(NOT($A1502=$A1501),IFERROR(IF(INDEX('40-15 SCALE LABEL INFO'!I$2:I$65,MATCH($A1502,'40-15 SCALE LABEL INFO'!$A$2:$A$65,0))="","",INDEX('40-15 SCALE LABEL INFO'!I$2:I$65,MATCH($A1502,'40-15 SCALE LABEL INFO'!$A$2:$A$65,0))),"not found"),IF(F1501="not found","not found",IF(F1501="","","ditto"))))</f>
        <v/>
      </c>
      <c r="G1502" s="779" t="str">
        <f>IF($A1502="","",IF(NOT($A1502=$A1501),IFERROR(IF(INDEX('40-15 SCALE LABEL INFO'!J$2:J$65,MATCH($A1502,'40-15 SCALE LABEL INFO'!$A$2:$A$65,0))="","",INDEX('40-15 SCALE LABEL INFO'!J$2:J$65,MATCH($A1502,'40-15 SCALE LABEL INFO'!$A$2:$A$65,0))),"not found"),IF(G1501="not found","not found",IF(G1501="","","ditto"))))</f>
        <v/>
      </c>
      <c r="H1502" s="772" t="str">
        <f>IF($A1502="","",IF(NOT($A1502=$A1501),IFERROR(IF(INDEX('40-15 SCALE LABEL INFO'!K$2:K$65,MATCH($A1502,'40-15 SCALE LABEL INFO'!$A$2:$A$65,0))="","",INDEX('40-15 SCALE LABEL INFO'!K$2:K$65,MATCH($A1502,'40-15 SCALE LABEL INFO'!$A$2:$A$65,0))),"not found"),IF(H1501="not found","not found",IF(H1501="","","ditto"))))</f>
        <v/>
      </c>
    </row>
    <row r="1503" spans="1:8" x14ac:dyDescent="0.35">
      <c r="A1503" s="699"/>
      <c r="B1503" s="768"/>
      <c r="C1503" s="768"/>
      <c r="D1503" s="768"/>
      <c r="E1503" s="775"/>
      <c r="F1503" s="778" t="str">
        <f>IF($A1503="","",IF(NOT($A1503=$A1502),IFERROR(IF(INDEX('40-15 SCALE LABEL INFO'!I$2:I$65,MATCH($A1503,'40-15 SCALE LABEL INFO'!$A$2:$A$65,0))="","",INDEX('40-15 SCALE LABEL INFO'!I$2:I$65,MATCH($A1503,'40-15 SCALE LABEL INFO'!$A$2:$A$65,0))),"not found"),IF(F1502="not found","not found",IF(F1502="","","ditto"))))</f>
        <v/>
      </c>
      <c r="G1503" s="779" t="str">
        <f>IF($A1503="","",IF(NOT($A1503=$A1502),IFERROR(IF(INDEX('40-15 SCALE LABEL INFO'!J$2:J$65,MATCH($A1503,'40-15 SCALE LABEL INFO'!$A$2:$A$65,0))="","",INDEX('40-15 SCALE LABEL INFO'!J$2:J$65,MATCH($A1503,'40-15 SCALE LABEL INFO'!$A$2:$A$65,0))),"not found"),IF(G1502="not found","not found",IF(G1502="","","ditto"))))</f>
        <v/>
      </c>
      <c r="H1503" s="772" t="str">
        <f>IF($A1503="","",IF(NOT($A1503=$A1502),IFERROR(IF(INDEX('40-15 SCALE LABEL INFO'!K$2:K$65,MATCH($A1503,'40-15 SCALE LABEL INFO'!$A$2:$A$65,0))="","",INDEX('40-15 SCALE LABEL INFO'!K$2:K$65,MATCH($A1503,'40-15 SCALE LABEL INFO'!$A$2:$A$65,0))),"not found"),IF(H1502="not found","not found",IF(H1502="","","ditto"))))</f>
        <v/>
      </c>
    </row>
    <row r="1504" spans="1:8" x14ac:dyDescent="0.35">
      <c r="A1504" s="699"/>
      <c r="B1504" s="768"/>
      <c r="C1504" s="768"/>
      <c r="D1504" s="768"/>
      <c r="E1504" s="775"/>
      <c r="F1504" s="778" t="str">
        <f>IF($A1504="","",IF(NOT($A1504=$A1503),IFERROR(IF(INDEX('40-15 SCALE LABEL INFO'!I$2:I$65,MATCH($A1504,'40-15 SCALE LABEL INFO'!$A$2:$A$65,0))="","",INDEX('40-15 SCALE LABEL INFO'!I$2:I$65,MATCH($A1504,'40-15 SCALE LABEL INFO'!$A$2:$A$65,0))),"not found"),IF(F1503="not found","not found",IF(F1503="","","ditto"))))</f>
        <v/>
      </c>
      <c r="G1504" s="779" t="str">
        <f>IF($A1504="","",IF(NOT($A1504=$A1503),IFERROR(IF(INDEX('40-15 SCALE LABEL INFO'!J$2:J$65,MATCH($A1504,'40-15 SCALE LABEL INFO'!$A$2:$A$65,0))="","",INDEX('40-15 SCALE LABEL INFO'!J$2:J$65,MATCH($A1504,'40-15 SCALE LABEL INFO'!$A$2:$A$65,0))),"not found"),IF(G1503="not found","not found",IF(G1503="","","ditto"))))</f>
        <v/>
      </c>
      <c r="H1504" s="772" t="str">
        <f>IF($A1504="","",IF(NOT($A1504=$A1503),IFERROR(IF(INDEX('40-15 SCALE LABEL INFO'!K$2:K$65,MATCH($A1504,'40-15 SCALE LABEL INFO'!$A$2:$A$65,0))="","",INDEX('40-15 SCALE LABEL INFO'!K$2:K$65,MATCH($A1504,'40-15 SCALE LABEL INFO'!$A$2:$A$65,0))),"not found"),IF(H1503="not found","not found",IF(H1503="","","ditto"))))</f>
        <v/>
      </c>
    </row>
    <row r="1505" spans="1:8" x14ac:dyDescent="0.35">
      <c r="A1505" s="699"/>
      <c r="B1505" s="768"/>
      <c r="C1505" s="768"/>
      <c r="D1505" s="768"/>
      <c r="E1505" s="775"/>
      <c r="F1505" s="778" t="str">
        <f>IF($A1505="","",IF(NOT($A1505=$A1504),IFERROR(IF(INDEX('40-15 SCALE LABEL INFO'!I$2:I$65,MATCH($A1505,'40-15 SCALE LABEL INFO'!$A$2:$A$65,0))="","",INDEX('40-15 SCALE LABEL INFO'!I$2:I$65,MATCH($A1505,'40-15 SCALE LABEL INFO'!$A$2:$A$65,0))),"not found"),IF(F1504="not found","not found",IF(F1504="","","ditto"))))</f>
        <v/>
      </c>
      <c r="G1505" s="779" t="str">
        <f>IF($A1505="","",IF(NOT($A1505=$A1504),IFERROR(IF(INDEX('40-15 SCALE LABEL INFO'!J$2:J$65,MATCH($A1505,'40-15 SCALE LABEL INFO'!$A$2:$A$65,0))="","",INDEX('40-15 SCALE LABEL INFO'!J$2:J$65,MATCH($A1505,'40-15 SCALE LABEL INFO'!$A$2:$A$65,0))),"not found"),IF(G1504="not found","not found",IF(G1504="","","ditto"))))</f>
        <v/>
      </c>
      <c r="H1505" s="772" t="str">
        <f>IF($A1505="","",IF(NOT($A1505=$A1504),IFERROR(IF(INDEX('40-15 SCALE LABEL INFO'!K$2:K$65,MATCH($A1505,'40-15 SCALE LABEL INFO'!$A$2:$A$65,0))="","",INDEX('40-15 SCALE LABEL INFO'!K$2:K$65,MATCH($A1505,'40-15 SCALE LABEL INFO'!$A$2:$A$65,0))),"not found"),IF(H1504="not found","not found",IF(H1504="","","ditto"))))</f>
        <v/>
      </c>
    </row>
    <row r="1506" spans="1:8" x14ac:dyDescent="0.35">
      <c r="A1506" s="699"/>
      <c r="B1506" s="768"/>
      <c r="C1506" s="768"/>
      <c r="D1506" s="768"/>
      <c r="E1506" s="775"/>
      <c r="F1506" s="778" t="str">
        <f>IF($A1506="","",IF(NOT($A1506=$A1505),IFERROR(IF(INDEX('40-15 SCALE LABEL INFO'!I$2:I$65,MATCH($A1506,'40-15 SCALE LABEL INFO'!$A$2:$A$65,0))="","",INDEX('40-15 SCALE LABEL INFO'!I$2:I$65,MATCH($A1506,'40-15 SCALE LABEL INFO'!$A$2:$A$65,0))),"not found"),IF(F1505="not found","not found",IF(F1505="","","ditto"))))</f>
        <v/>
      </c>
      <c r="G1506" s="779" t="str">
        <f>IF($A1506="","",IF(NOT($A1506=$A1505),IFERROR(IF(INDEX('40-15 SCALE LABEL INFO'!J$2:J$65,MATCH($A1506,'40-15 SCALE LABEL INFO'!$A$2:$A$65,0))="","",INDEX('40-15 SCALE LABEL INFO'!J$2:J$65,MATCH($A1506,'40-15 SCALE LABEL INFO'!$A$2:$A$65,0))),"not found"),IF(G1505="not found","not found",IF(G1505="","","ditto"))))</f>
        <v/>
      </c>
      <c r="H1506" s="772" t="str">
        <f>IF($A1506="","",IF(NOT($A1506=$A1505),IFERROR(IF(INDEX('40-15 SCALE LABEL INFO'!K$2:K$65,MATCH($A1506,'40-15 SCALE LABEL INFO'!$A$2:$A$65,0))="","",INDEX('40-15 SCALE LABEL INFO'!K$2:K$65,MATCH($A1506,'40-15 SCALE LABEL INFO'!$A$2:$A$65,0))),"not found"),IF(H1505="not found","not found",IF(H1505="","","ditto"))))</f>
        <v/>
      </c>
    </row>
    <row r="1507" spans="1:8" x14ac:dyDescent="0.35">
      <c r="A1507" s="699"/>
      <c r="B1507" s="768"/>
      <c r="C1507" s="768"/>
      <c r="D1507" s="768"/>
      <c r="E1507" s="775"/>
      <c r="F1507" s="778" t="str">
        <f>IF($A1507="","",IF(NOT($A1507=$A1506),IFERROR(IF(INDEX('40-15 SCALE LABEL INFO'!I$2:I$65,MATCH($A1507,'40-15 SCALE LABEL INFO'!$A$2:$A$65,0))="","",INDEX('40-15 SCALE LABEL INFO'!I$2:I$65,MATCH($A1507,'40-15 SCALE LABEL INFO'!$A$2:$A$65,0))),"not found"),IF(F1506="not found","not found",IF(F1506="","","ditto"))))</f>
        <v/>
      </c>
      <c r="G1507" s="779" t="str">
        <f>IF($A1507="","",IF(NOT($A1507=$A1506),IFERROR(IF(INDEX('40-15 SCALE LABEL INFO'!J$2:J$65,MATCH($A1507,'40-15 SCALE LABEL INFO'!$A$2:$A$65,0))="","",INDEX('40-15 SCALE LABEL INFO'!J$2:J$65,MATCH($A1507,'40-15 SCALE LABEL INFO'!$A$2:$A$65,0))),"not found"),IF(G1506="not found","not found",IF(G1506="","","ditto"))))</f>
        <v/>
      </c>
      <c r="H1507" s="772" t="str">
        <f>IF($A1507="","",IF(NOT($A1507=$A1506),IFERROR(IF(INDEX('40-15 SCALE LABEL INFO'!K$2:K$65,MATCH($A1507,'40-15 SCALE LABEL INFO'!$A$2:$A$65,0))="","",INDEX('40-15 SCALE LABEL INFO'!K$2:K$65,MATCH($A1507,'40-15 SCALE LABEL INFO'!$A$2:$A$65,0))),"not found"),IF(H1506="not found","not found",IF(H1506="","","ditto"))))</f>
        <v/>
      </c>
    </row>
    <row r="1508" spans="1:8" x14ac:dyDescent="0.35">
      <c r="A1508" s="699"/>
      <c r="B1508" s="768"/>
      <c r="C1508" s="768"/>
      <c r="D1508" s="768"/>
      <c r="E1508" s="775"/>
      <c r="F1508" s="778" t="str">
        <f>IF($A1508="","",IF(NOT($A1508=$A1507),IFERROR(IF(INDEX('40-15 SCALE LABEL INFO'!I$2:I$65,MATCH($A1508,'40-15 SCALE LABEL INFO'!$A$2:$A$65,0))="","",INDEX('40-15 SCALE LABEL INFO'!I$2:I$65,MATCH($A1508,'40-15 SCALE LABEL INFO'!$A$2:$A$65,0))),"not found"),IF(F1507="not found","not found",IF(F1507="","","ditto"))))</f>
        <v/>
      </c>
      <c r="G1508" s="779" t="str">
        <f>IF($A1508="","",IF(NOT($A1508=$A1507),IFERROR(IF(INDEX('40-15 SCALE LABEL INFO'!J$2:J$65,MATCH($A1508,'40-15 SCALE LABEL INFO'!$A$2:$A$65,0))="","",INDEX('40-15 SCALE LABEL INFO'!J$2:J$65,MATCH($A1508,'40-15 SCALE LABEL INFO'!$A$2:$A$65,0))),"not found"),IF(G1507="not found","not found",IF(G1507="","","ditto"))))</f>
        <v/>
      </c>
      <c r="H1508" s="772" t="str">
        <f>IF($A1508="","",IF(NOT($A1508=$A1507),IFERROR(IF(INDEX('40-15 SCALE LABEL INFO'!K$2:K$65,MATCH($A1508,'40-15 SCALE LABEL INFO'!$A$2:$A$65,0))="","",INDEX('40-15 SCALE LABEL INFO'!K$2:K$65,MATCH($A1508,'40-15 SCALE LABEL INFO'!$A$2:$A$65,0))),"not found"),IF(H1507="not found","not found",IF(H1507="","","ditto"))))</f>
        <v/>
      </c>
    </row>
    <row r="1509" spans="1:8" x14ac:dyDescent="0.35">
      <c r="A1509" s="699"/>
      <c r="B1509" s="768"/>
      <c r="C1509" s="768"/>
      <c r="D1509" s="768"/>
      <c r="E1509" s="775"/>
      <c r="F1509" s="778" t="str">
        <f>IF($A1509="","",IF(NOT($A1509=$A1508),IFERROR(IF(INDEX('40-15 SCALE LABEL INFO'!I$2:I$65,MATCH($A1509,'40-15 SCALE LABEL INFO'!$A$2:$A$65,0))="","",INDEX('40-15 SCALE LABEL INFO'!I$2:I$65,MATCH($A1509,'40-15 SCALE LABEL INFO'!$A$2:$A$65,0))),"not found"),IF(F1508="not found","not found",IF(F1508="","","ditto"))))</f>
        <v/>
      </c>
      <c r="G1509" s="779" t="str">
        <f>IF($A1509="","",IF(NOT($A1509=$A1508),IFERROR(IF(INDEX('40-15 SCALE LABEL INFO'!J$2:J$65,MATCH($A1509,'40-15 SCALE LABEL INFO'!$A$2:$A$65,0))="","",INDEX('40-15 SCALE LABEL INFO'!J$2:J$65,MATCH($A1509,'40-15 SCALE LABEL INFO'!$A$2:$A$65,0))),"not found"),IF(G1508="not found","not found",IF(G1508="","","ditto"))))</f>
        <v/>
      </c>
      <c r="H1509" s="772" t="str">
        <f>IF($A1509="","",IF(NOT($A1509=$A1508),IFERROR(IF(INDEX('40-15 SCALE LABEL INFO'!K$2:K$65,MATCH($A1509,'40-15 SCALE LABEL INFO'!$A$2:$A$65,0))="","",INDEX('40-15 SCALE LABEL INFO'!K$2:K$65,MATCH($A1509,'40-15 SCALE LABEL INFO'!$A$2:$A$65,0))),"not found"),IF(H1508="not found","not found",IF(H1508="","","ditto"))))</f>
        <v/>
      </c>
    </row>
    <row r="1510" spans="1:8" x14ac:dyDescent="0.35">
      <c r="A1510" s="699"/>
      <c r="B1510" s="768"/>
      <c r="C1510" s="768"/>
      <c r="D1510" s="768"/>
      <c r="E1510" s="775"/>
      <c r="F1510" s="778" t="str">
        <f>IF($A1510="","",IF(NOT($A1510=$A1509),IFERROR(IF(INDEX('40-15 SCALE LABEL INFO'!I$2:I$65,MATCH($A1510,'40-15 SCALE LABEL INFO'!$A$2:$A$65,0))="","",INDEX('40-15 SCALE LABEL INFO'!I$2:I$65,MATCH($A1510,'40-15 SCALE LABEL INFO'!$A$2:$A$65,0))),"not found"),IF(F1509="not found","not found",IF(F1509="","","ditto"))))</f>
        <v/>
      </c>
      <c r="G1510" s="779" t="str">
        <f>IF($A1510="","",IF(NOT($A1510=$A1509),IFERROR(IF(INDEX('40-15 SCALE LABEL INFO'!J$2:J$65,MATCH($A1510,'40-15 SCALE LABEL INFO'!$A$2:$A$65,0))="","",INDEX('40-15 SCALE LABEL INFO'!J$2:J$65,MATCH($A1510,'40-15 SCALE LABEL INFO'!$A$2:$A$65,0))),"not found"),IF(G1509="not found","not found",IF(G1509="","","ditto"))))</f>
        <v/>
      </c>
      <c r="H1510" s="772" t="str">
        <f>IF($A1510="","",IF(NOT($A1510=$A1509),IFERROR(IF(INDEX('40-15 SCALE LABEL INFO'!K$2:K$65,MATCH($A1510,'40-15 SCALE LABEL INFO'!$A$2:$A$65,0))="","",INDEX('40-15 SCALE LABEL INFO'!K$2:K$65,MATCH($A1510,'40-15 SCALE LABEL INFO'!$A$2:$A$65,0))),"not found"),IF(H1509="not found","not found",IF(H1509="","","ditto"))))</f>
        <v/>
      </c>
    </row>
    <row r="1511" spans="1:8" x14ac:dyDescent="0.35">
      <c r="A1511" s="699"/>
      <c r="B1511" s="768"/>
      <c r="C1511" s="768"/>
      <c r="D1511" s="768"/>
      <c r="E1511" s="775"/>
      <c r="F1511" s="778" t="str">
        <f>IF($A1511="","",IF(NOT($A1511=$A1510),IFERROR(IF(INDEX('40-15 SCALE LABEL INFO'!I$2:I$65,MATCH($A1511,'40-15 SCALE LABEL INFO'!$A$2:$A$65,0))="","",INDEX('40-15 SCALE LABEL INFO'!I$2:I$65,MATCH($A1511,'40-15 SCALE LABEL INFO'!$A$2:$A$65,0))),"not found"),IF(F1510="not found","not found",IF(F1510="","","ditto"))))</f>
        <v/>
      </c>
      <c r="G1511" s="779" t="str">
        <f>IF($A1511="","",IF(NOT($A1511=$A1510),IFERROR(IF(INDEX('40-15 SCALE LABEL INFO'!J$2:J$65,MATCH($A1511,'40-15 SCALE LABEL INFO'!$A$2:$A$65,0))="","",INDEX('40-15 SCALE LABEL INFO'!J$2:J$65,MATCH($A1511,'40-15 SCALE LABEL INFO'!$A$2:$A$65,0))),"not found"),IF(G1510="not found","not found",IF(G1510="","","ditto"))))</f>
        <v/>
      </c>
      <c r="H1511" s="772" t="str">
        <f>IF($A1511="","",IF(NOT($A1511=$A1510),IFERROR(IF(INDEX('40-15 SCALE LABEL INFO'!K$2:K$65,MATCH($A1511,'40-15 SCALE LABEL INFO'!$A$2:$A$65,0))="","",INDEX('40-15 SCALE LABEL INFO'!K$2:K$65,MATCH($A1511,'40-15 SCALE LABEL INFO'!$A$2:$A$65,0))),"not found"),IF(H1510="not found","not found",IF(H1510="","","ditto"))))</f>
        <v/>
      </c>
    </row>
    <row r="1512" spans="1:8" x14ac:dyDescent="0.35">
      <c r="A1512" s="699"/>
      <c r="B1512" s="768"/>
      <c r="C1512" s="768"/>
      <c r="D1512" s="768"/>
      <c r="E1512" s="775"/>
      <c r="F1512" s="778" t="str">
        <f>IF($A1512="","",IF(NOT($A1512=$A1511),IFERROR(IF(INDEX('40-15 SCALE LABEL INFO'!I$2:I$65,MATCH($A1512,'40-15 SCALE LABEL INFO'!$A$2:$A$65,0))="","",INDEX('40-15 SCALE LABEL INFO'!I$2:I$65,MATCH($A1512,'40-15 SCALE LABEL INFO'!$A$2:$A$65,0))),"not found"),IF(F1511="not found","not found",IF(F1511="","","ditto"))))</f>
        <v/>
      </c>
      <c r="G1512" s="779" t="str">
        <f>IF($A1512="","",IF(NOT($A1512=$A1511),IFERROR(IF(INDEX('40-15 SCALE LABEL INFO'!J$2:J$65,MATCH($A1512,'40-15 SCALE LABEL INFO'!$A$2:$A$65,0))="","",INDEX('40-15 SCALE LABEL INFO'!J$2:J$65,MATCH($A1512,'40-15 SCALE LABEL INFO'!$A$2:$A$65,0))),"not found"),IF(G1511="not found","not found",IF(G1511="","","ditto"))))</f>
        <v/>
      </c>
      <c r="H1512" s="772" t="str">
        <f>IF($A1512="","",IF(NOT($A1512=$A1511),IFERROR(IF(INDEX('40-15 SCALE LABEL INFO'!K$2:K$65,MATCH($A1512,'40-15 SCALE LABEL INFO'!$A$2:$A$65,0))="","",INDEX('40-15 SCALE LABEL INFO'!K$2:K$65,MATCH($A1512,'40-15 SCALE LABEL INFO'!$A$2:$A$65,0))),"not found"),IF(H1511="not found","not found",IF(H1511="","","ditto"))))</f>
        <v/>
      </c>
    </row>
    <row r="1513" spans="1:8" x14ac:dyDescent="0.35">
      <c r="A1513" s="699"/>
      <c r="B1513" s="768"/>
      <c r="C1513" s="768"/>
      <c r="D1513" s="768"/>
      <c r="E1513" s="775"/>
      <c r="F1513" s="778" t="str">
        <f>IF($A1513="","",IF(NOT($A1513=$A1512),IFERROR(IF(INDEX('40-15 SCALE LABEL INFO'!I$2:I$65,MATCH($A1513,'40-15 SCALE LABEL INFO'!$A$2:$A$65,0))="","",INDEX('40-15 SCALE LABEL INFO'!I$2:I$65,MATCH($A1513,'40-15 SCALE LABEL INFO'!$A$2:$A$65,0))),"not found"),IF(F1512="not found","not found",IF(F1512="","","ditto"))))</f>
        <v/>
      </c>
      <c r="G1513" s="779" t="str">
        <f>IF($A1513="","",IF(NOT($A1513=$A1512),IFERROR(IF(INDEX('40-15 SCALE LABEL INFO'!J$2:J$65,MATCH($A1513,'40-15 SCALE LABEL INFO'!$A$2:$A$65,0))="","",INDEX('40-15 SCALE LABEL INFO'!J$2:J$65,MATCH($A1513,'40-15 SCALE LABEL INFO'!$A$2:$A$65,0))),"not found"),IF(G1512="not found","not found",IF(G1512="","","ditto"))))</f>
        <v/>
      </c>
      <c r="H1513" s="772" t="str">
        <f>IF($A1513="","",IF(NOT($A1513=$A1512),IFERROR(IF(INDEX('40-15 SCALE LABEL INFO'!K$2:K$65,MATCH($A1513,'40-15 SCALE LABEL INFO'!$A$2:$A$65,0))="","",INDEX('40-15 SCALE LABEL INFO'!K$2:K$65,MATCH($A1513,'40-15 SCALE LABEL INFO'!$A$2:$A$65,0))),"not found"),IF(H1512="not found","not found",IF(H1512="","","ditto"))))</f>
        <v/>
      </c>
    </row>
    <row r="1514" spans="1:8" x14ac:dyDescent="0.35">
      <c r="A1514" s="699"/>
      <c r="B1514" s="768"/>
      <c r="C1514" s="768"/>
      <c r="D1514" s="768"/>
      <c r="E1514" s="775"/>
      <c r="F1514" s="778" t="str">
        <f>IF($A1514="","",IF(NOT($A1514=$A1513),IFERROR(IF(INDEX('40-15 SCALE LABEL INFO'!I$2:I$65,MATCH($A1514,'40-15 SCALE LABEL INFO'!$A$2:$A$65,0))="","",INDEX('40-15 SCALE LABEL INFO'!I$2:I$65,MATCH($A1514,'40-15 SCALE LABEL INFO'!$A$2:$A$65,0))),"not found"),IF(F1513="not found","not found",IF(F1513="","","ditto"))))</f>
        <v/>
      </c>
      <c r="G1514" s="779" t="str">
        <f>IF($A1514="","",IF(NOT($A1514=$A1513),IFERROR(IF(INDEX('40-15 SCALE LABEL INFO'!J$2:J$65,MATCH($A1514,'40-15 SCALE LABEL INFO'!$A$2:$A$65,0))="","",INDEX('40-15 SCALE LABEL INFO'!J$2:J$65,MATCH($A1514,'40-15 SCALE LABEL INFO'!$A$2:$A$65,0))),"not found"),IF(G1513="not found","not found",IF(G1513="","","ditto"))))</f>
        <v/>
      </c>
      <c r="H1514" s="772" t="str">
        <f>IF($A1514="","",IF(NOT($A1514=$A1513),IFERROR(IF(INDEX('40-15 SCALE LABEL INFO'!K$2:K$65,MATCH($A1514,'40-15 SCALE LABEL INFO'!$A$2:$A$65,0))="","",INDEX('40-15 SCALE LABEL INFO'!K$2:K$65,MATCH($A1514,'40-15 SCALE LABEL INFO'!$A$2:$A$65,0))),"not found"),IF(H1513="not found","not found",IF(H1513="","","ditto"))))</f>
        <v/>
      </c>
    </row>
    <row r="1515" spans="1:8" x14ac:dyDescent="0.35">
      <c r="A1515" s="699"/>
      <c r="B1515" s="768"/>
      <c r="C1515" s="768"/>
      <c r="D1515" s="768"/>
      <c r="E1515" s="775"/>
      <c r="F1515" s="778" t="str">
        <f>IF($A1515="","",IF(NOT($A1515=$A1514),IFERROR(IF(INDEX('40-15 SCALE LABEL INFO'!I$2:I$65,MATCH($A1515,'40-15 SCALE LABEL INFO'!$A$2:$A$65,0))="","",INDEX('40-15 SCALE LABEL INFO'!I$2:I$65,MATCH($A1515,'40-15 SCALE LABEL INFO'!$A$2:$A$65,0))),"not found"),IF(F1514="not found","not found",IF(F1514="","","ditto"))))</f>
        <v/>
      </c>
      <c r="G1515" s="779" t="str">
        <f>IF($A1515="","",IF(NOT($A1515=$A1514),IFERROR(IF(INDEX('40-15 SCALE LABEL INFO'!J$2:J$65,MATCH($A1515,'40-15 SCALE LABEL INFO'!$A$2:$A$65,0))="","",INDEX('40-15 SCALE LABEL INFO'!J$2:J$65,MATCH($A1515,'40-15 SCALE LABEL INFO'!$A$2:$A$65,0))),"not found"),IF(G1514="not found","not found",IF(G1514="","","ditto"))))</f>
        <v/>
      </c>
      <c r="H1515" s="772" t="str">
        <f>IF($A1515="","",IF(NOT($A1515=$A1514),IFERROR(IF(INDEX('40-15 SCALE LABEL INFO'!K$2:K$65,MATCH($A1515,'40-15 SCALE LABEL INFO'!$A$2:$A$65,0))="","",INDEX('40-15 SCALE LABEL INFO'!K$2:K$65,MATCH($A1515,'40-15 SCALE LABEL INFO'!$A$2:$A$65,0))),"not found"),IF(H1514="not found","not found",IF(H1514="","","ditto"))))</f>
        <v/>
      </c>
    </row>
    <row r="1516" spans="1:8" x14ac:dyDescent="0.35">
      <c r="A1516" s="699"/>
      <c r="B1516" s="768"/>
      <c r="C1516" s="768"/>
      <c r="D1516" s="768"/>
      <c r="E1516" s="775"/>
      <c r="F1516" s="778" t="str">
        <f>IF($A1516="","",IF(NOT($A1516=$A1515),IFERROR(IF(INDEX('40-15 SCALE LABEL INFO'!I$2:I$65,MATCH($A1516,'40-15 SCALE LABEL INFO'!$A$2:$A$65,0))="","",INDEX('40-15 SCALE LABEL INFO'!I$2:I$65,MATCH($A1516,'40-15 SCALE LABEL INFO'!$A$2:$A$65,0))),"not found"),IF(F1515="not found","not found",IF(F1515="","","ditto"))))</f>
        <v/>
      </c>
      <c r="G1516" s="779" t="str">
        <f>IF($A1516="","",IF(NOT($A1516=$A1515),IFERROR(IF(INDEX('40-15 SCALE LABEL INFO'!J$2:J$65,MATCH($A1516,'40-15 SCALE LABEL INFO'!$A$2:$A$65,0))="","",INDEX('40-15 SCALE LABEL INFO'!J$2:J$65,MATCH($A1516,'40-15 SCALE LABEL INFO'!$A$2:$A$65,0))),"not found"),IF(G1515="not found","not found",IF(G1515="","","ditto"))))</f>
        <v/>
      </c>
      <c r="H1516" s="772" t="str">
        <f>IF($A1516="","",IF(NOT($A1516=$A1515),IFERROR(IF(INDEX('40-15 SCALE LABEL INFO'!K$2:K$65,MATCH($A1516,'40-15 SCALE LABEL INFO'!$A$2:$A$65,0))="","",INDEX('40-15 SCALE LABEL INFO'!K$2:K$65,MATCH($A1516,'40-15 SCALE LABEL INFO'!$A$2:$A$65,0))),"not found"),IF(H1515="not found","not found",IF(H1515="","","ditto"))))</f>
        <v/>
      </c>
    </row>
    <row r="1517" spans="1:8" x14ac:dyDescent="0.35">
      <c r="A1517" s="699"/>
      <c r="B1517" s="768"/>
      <c r="C1517" s="768"/>
      <c r="D1517" s="768"/>
      <c r="E1517" s="775"/>
      <c r="F1517" s="778" t="str">
        <f>IF($A1517="","",IF(NOT($A1517=$A1516),IFERROR(IF(INDEX('40-15 SCALE LABEL INFO'!I$2:I$65,MATCH($A1517,'40-15 SCALE LABEL INFO'!$A$2:$A$65,0))="","",INDEX('40-15 SCALE LABEL INFO'!I$2:I$65,MATCH($A1517,'40-15 SCALE LABEL INFO'!$A$2:$A$65,0))),"not found"),IF(F1516="not found","not found",IF(F1516="","","ditto"))))</f>
        <v/>
      </c>
      <c r="G1517" s="779" t="str">
        <f>IF($A1517="","",IF(NOT($A1517=$A1516),IFERROR(IF(INDEX('40-15 SCALE LABEL INFO'!J$2:J$65,MATCH($A1517,'40-15 SCALE LABEL INFO'!$A$2:$A$65,0))="","",INDEX('40-15 SCALE LABEL INFO'!J$2:J$65,MATCH($A1517,'40-15 SCALE LABEL INFO'!$A$2:$A$65,0))),"not found"),IF(G1516="not found","not found",IF(G1516="","","ditto"))))</f>
        <v/>
      </c>
      <c r="H1517" s="772" t="str">
        <f>IF($A1517="","",IF(NOT($A1517=$A1516),IFERROR(IF(INDEX('40-15 SCALE LABEL INFO'!K$2:K$65,MATCH($A1517,'40-15 SCALE LABEL INFO'!$A$2:$A$65,0))="","",INDEX('40-15 SCALE LABEL INFO'!K$2:K$65,MATCH($A1517,'40-15 SCALE LABEL INFO'!$A$2:$A$65,0))),"not found"),IF(H1516="not found","not found",IF(H1516="","","ditto"))))</f>
        <v/>
      </c>
    </row>
    <row r="1518" spans="1:8" x14ac:dyDescent="0.35">
      <c r="A1518" s="699"/>
      <c r="B1518" s="768"/>
      <c r="C1518" s="768"/>
      <c r="D1518" s="768"/>
      <c r="E1518" s="775"/>
      <c r="F1518" s="778" t="str">
        <f>IF($A1518="","",IF(NOT($A1518=$A1517),IFERROR(IF(INDEX('40-15 SCALE LABEL INFO'!I$2:I$65,MATCH($A1518,'40-15 SCALE LABEL INFO'!$A$2:$A$65,0))="","",INDEX('40-15 SCALE LABEL INFO'!I$2:I$65,MATCH($A1518,'40-15 SCALE LABEL INFO'!$A$2:$A$65,0))),"not found"),IF(F1517="not found","not found",IF(F1517="","","ditto"))))</f>
        <v/>
      </c>
      <c r="G1518" s="779" t="str">
        <f>IF($A1518="","",IF(NOT($A1518=$A1517),IFERROR(IF(INDEX('40-15 SCALE LABEL INFO'!J$2:J$65,MATCH($A1518,'40-15 SCALE LABEL INFO'!$A$2:$A$65,0))="","",INDEX('40-15 SCALE LABEL INFO'!J$2:J$65,MATCH($A1518,'40-15 SCALE LABEL INFO'!$A$2:$A$65,0))),"not found"),IF(G1517="not found","not found",IF(G1517="","","ditto"))))</f>
        <v/>
      </c>
      <c r="H1518" s="772" t="str">
        <f>IF($A1518="","",IF(NOT($A1518=$A1517),IFERROR(IF(INDEX('40-15 SCALE LABEL INFO'!K$2:K$65,MATCH($A1518,'40-15 SCALE LABEL INFO'!$A$2:$A$65,0))="","",INDEX('40-15 SCALE LABEL INFO'!K$2:K$65,MATCH($A1518,'40-15 SCALE LABEL INFO'!$A$2:$A$65,0))),"not found"),IF(H1517="not found","not found",IF(H1517="","","ditto"))))</f>
        <v/>
      </c>
    </row>
    <row r="1519" spans="1:8" x14ac:dyDescent="0.35">
      <c r="A1519" s="699"/>
      <c r="B1519" s="768"/>
      <c r="C1519" s="768"/>
      <c r="D1519" s="768"/>
      <c r="E1519" s="775"/>
      <c r="F1519" s="778" t="str">
        <f>IF($A1519="","",IF(NOT($A1519=$A1518),IFERROR(IF(INDEX('40-15 SCALE LABEL INFO'!I$2:I$65,MATCH($A1519,'40-15 SCALE LABEL INFO'!$A$2:$A$65,0))="","",INDEX('40-15 SCALE LABEL INFO'!I$2:I$65,MATCH($A1519,'40-15 SCALE LABEL INFO'!$A$2:$A$65,0))),"not found"),IF(F1518="not found","not found",IF(F1518="","","ditto"))))</f>
        <v/>
      </c>
      <c r="G1519" s="779" t="str">
        <f>IF($A1519="","",IF(NOT($A1519=$A1518),IFERROR(IF(INDEX('40-15 SCALE LABEL INFO'!J$2:J$65,MATCH($A1519,'40-15 SCALE LABEL INFO'!$A$2:$A$65,0))="","",INDEX('40-15 SCALE LABEL INFO'!J$2:J$65,MATCH($A1519,'40-15 SCALE LABEL INFO'!$A$2:$A$65,0))),"not found"),IF(G1518="not found","not found",IF(G1518="","","ditto"))))</f>
        <v/>
      </c>
      <c r="H1519" s="772" t="str">
        <f>IF($A1519="","",IF(NOT($A1519=$A1518),IFERROR(IF(INDEX('40-15 SCALE LABEL INFO'!K$2:K$65,MATCH($A1519,'40-15 SCALE LABEL INFO'!$A$2:$A$65,0))="","",INDEX('40-15 SCALE LABEL INFO'!K$2:K$65,MATCH($A1519,'40-15 SCALE LABEL INFO'!$A$2:$A$65,0))),"not found"),IF(H1518="not found","not found",IF(H1518="","","ditto"))))</f>
        <v/>
      </c>
    </row>
    <row r="1520" spans="1:8" x14ac:dyDescent="0.35">
      <c r="A1520" s="699"/>
      <c r="B1520" s="768"/>
      <c r="C1520" s="768"/>
      <c r="D1520" s="768"/>
      <c r="E1520" s="775"/>
      <c r="F1520" s="778" t="str">
        <f>IF($A1520="","",IF(NOT($A1520=$A1519),IFERROR(IF(INDEX('40-15 SCALE LABEL INFO'!I$2:I$65,MATCH($A1520,'40-15 SCALE LABEL INFO'!$A$2:$A$65,0))="","",INDEX('40-15 SCALE LABEL INFO'!I$2:I$65,MATCH($A1520,'40-15 SCALE LABEL INFO'!$A$2:$A$65,0))),"not found"),IF(F1519="not found","not found",IF(F1519="","","ditto"))))</f>
        <v/>
      </c>
      <c r="G1520" s="779" t="str">
        <f>IF($A1520="","",IF(NOT($A1520=$A1519),IFERROR(IF(INDEX('40-15 SCALE LABEL INFO'!J$2:J$65,MATCH($A1520,'40-15 SCALE LABEL INFO'!$A$2:$A$65,0))="","",INDEX('40-15 SCALE LABEL INFO'!J$2:J$65,MATCH($A1520,'40-15 SCALE LABEL INFO'!$A$2:$A$65,0))),"not found"),IF(G1519="not found","not found",IF(G1519="","","ditto"))))</f>
        <v/>
      </c>
      <c r="H1520" s="772" t="str">
        <f>IF($A1520="","",IF(NOT($A1520=$A1519),IFERROR(IF(INDEX('40-15 SCALE LABEL INFO'!K$2:K$65,MATCH($A1520,'40-15 SCALE LABEL INFO'!$A$2:$A$65,0))="","",INDEX('40-15 SCALE LABEL INFO'!K$2:K$65,MATCH($A1520,'40-15 SCALE LABEL INFO'!$A$2:$A$65,0))),"not found"),IF(H1519="not found","not found",IF(H1519="","","ditto"))))</f>
        <v/>
      </c>
    </row>
    <row r="1521" spans="1:8" x14ac:dyDescent="0.35">
      <c r="A1521" s="699"/>
      <c r="B1521" s="768"/>
      <c r="C1521" s="768"/>
      <c r="D1521" s="768"/>
      <c r="E1521" s="775"/>
      <c r="F1521" s="778" t="str">
        <f>IF($A1521="","",IF(NOT($A1521=$A1520),IFERROR(IF(INDEX('40-15 SCALE LABEL INFO'!I$2:I$65,MATCH($A1521,'40-15 SCALE LABEL INFO'!$A$2:$A$65,0))="","",INDEX('40-15 SCALE LABEL INFO'!I$2:I$65,MATCH($A1521,'40-15 SCALE LABEL INFO'!$A$2:$A$65,0))),"not found"),IF(F1520="not found","not found",IF(F1520="","","ditto"))))</f>
        <v/>
      </c>
      <c r="G1521" s="779" t="str">
        <f>IF($A1521="","",IF(NOT($A1521=$A1520),IFERROR(IF(INDEX('40-15 SCALE LABEL INFO'!J$2:J$65,MATCH($A1521,'40-15 SCALE LABEL INFO'!$A$2:$A$65,0))="","",INDEX('40-15 SCALE LABEL INFO'!J$2:J$65,MATCH($A1521,'40-15 SCALE LABEL INFO'!$A$2:$A$65,0))),"not found"),IF(G1520="not found","not found",IF(G1520="","","ditto"))))</f>
        <v/>
      </c>
      <c r="H1521" s="772" t="str">
        <f>IF($A1521="","",IF(NOT($A1521=$A1520),IFERROR(IF(INDEX('40-15 SCALE LABEL INFO'!K$2:K$65,MATCH($A1521,'40-15 SCALE LABEL INFO'!$A$2:$A$65,0))="","",INDEX('40-15 SCALE LABEL INFO'!K$2:K$65,MATCH($A1521,'40-15 SCALE LABEL INFO'!$A$2:$A$65,0))),"not found"),IF(H1520="not found","not found",IF(H1520="","","ditto"))))</f>
        <v/>
      </c>
    </row>
    <row r="1522" spans="1:8" x14ac:dyDescent="0.35">
      <c r="A1522" s="699"/>
      <c r="B1522" s="768"/>
      <c r="C1522" s="768"/>
      <c r="D1522" s="768"/>
      <c r="E1522" s="775"/>
      <c r="F1522" s="778" t="str">
        <f>IF($A1522="","",IF(NOT($A1522=$A1521),IFERROR(IF(INDEX('40-15 SCALE LABEL INFO'!I$2:I$65,MATCH($A1522,'40-15 SCALE LABEL INFO'!$A$2:$A$65,0))="","",INDEX('40-15 SCALE LABEL INFO'!I$2:I$65,MATCH($A1522,'40-15 SCALE LABEL INFO'!$A$2:$A$65,0))),"not found"),IF(F1521="not found","not found",IF(F1521="","","ditto"))))</f>
        <v/>
      </c>
      <c r="G1522" s="779" t="str">
        <f>IF($A1522="","",IF(NOT($A1522=$A1521),IFERROR(IF(INDEX('40-15 SCALE LABEL INFO'!J$2:J$65,MATCH($A1522,'40-15 SCALE LABEL INFO'!$A$2:$A$65,0))="","",INDEX('40-15 SCALE LABEL INFO'!J$2:J$65,MATCH($A1522,'40-15 SCALE LABEL INFO'!$A$2:$A$65,0))),"not found"),IF(G1521="not found","not found",IF(G1521="","","ditto"))))</f>
        <v/>
      </c>
      <c r="H1522" s="772" t="str">
        <f>IF($A1522="","",IF(NOT($A1522=$A1521),IFERROR(IF(INDEX('40-15 SCALE LABEL INFO'!K$2:K$65,MATCH($A1522,'40-15 SCALE LABEL INFO'!$A$2:$A$65,0))="","",INDEX('40-15 SCALE LABEL INFO'!K$2:K$65,MATCH($A1522,'40-15 SCALE LABEL INFO'!$A$2:$A$65,0))),"not found"),IF(H1521="not found","not found",IF(H1521="","","ditto"))))</f>
        <v/>
      </c>
    </row>
    <row r="1523" spans="1:8" x14ac:dyDescent="0.35">
      <c r="A1523" s="699"/>
      <c r="B1523" s="768"/>
      <c r="C1523" s="768"/>
      <c r="D1523" s="768"/>
      <c r="E1523" s="775"/>
      <c r="F1523" s="778" t="str">
        <f>IF($A1523="","",IF(NOT($A1523=$A1522),IFERROR(IF(INDEX('40-15 SCALE LABEL INFO'!I$2:I$65,MATCH($A1523,'40-15 SCALE LABEL INFO'!$A$2:$A$65,0))="","",INDEX('40-15 SCALE LABEL INFO'!I$2:I$65,MATCH($A1523,'40-15 SCALE LABEL INFO'!$A$2:$A$65,0))),"not found"),IF(F1522="not found","not found",IF(F1522="","","ditto"))))</f>
        <v/>
      </c>
      <c r="G1523" s="779" t="str">
        <f>IF($A1523="","",IF(NOT($A1523=$A1522),IFERROR(IF(INDEX('40-15 SCALE LABEL INFO'!J$2:J$65,MATCH($A1523,'40-15 SCALE LABEL INFO'!$A$2:$A$65,0))="","",INDEX('40-15 SCALE LABEL INFO'!J$2:J$65,MATCH($A1523,'40-15 SCALE LABEL INFO'!$A$2:$A$65,0))),"not found"),IF(G1522="not found","not found",IF(G1522="","","ditto"))))</f>
        <v/>
      </c>
      <c r="H1523" s="772" t="str">
        <f>IF($A1523="","",IF(NOT($A1523=$A1522),IFERROR(IF(INDEX('40-15 SCALE LABEL INFO'!K$2:K$65,MATCH($A1523,'40-15 SCALE LABEL INFO'!$A$2:$A$65,0))="","",INDEX('40-15 SCALE LABEL INFO'!K$2:K$65,MATCH($A1523,'40-15 SCALE LABEL INFO'!$A$2:$A$65,0))),"not found"),IF(H1522="not found","not found",IF(H1522="","","ditto"))))</f>
        <v/>
      </c>
    </row>
    <row r="1524" spans="1:8" x14ac:dyDescent="0.35">
      <c r="A1524" s="699"/>
      <c r="B1524" s="768"/>
      <c r="C1524" s="768"/>
      <c r="D1524" s="768"/>
      <c r="E1524" s="775"/>
      <c r="F1524" s="778" t="str">
        <f>IF($A1524="","",IF(NOT($A1524=$A1523),IFERROR(IF(INDEX('40-15 SCALE LABEL INFO'!I$2:I$65,MATCH($A1524,'40-15 SCALE LABEL INFO'!$A$2:$A$65,0))="","",INDEX('40-15 SCALE LABEL INFO'!I$2:I$65,MATCH($A1524,'40-15 SCALE LABEL INFO'!$A$2:$A$65,0))),"not found"),IF(F1523="not found","not found",IF(F1523="","","ditto"))))</f>
        <v/>
      </c>
      <c r="G1524" s="779" t="str">
        <f>IF($A1524="","",IF(NOT($A1524=$A1523),IFERROR(IF(INDEX('40-15 SCALE LABEL INFO'!J$2:J$65,MATCH($A1524,'40-15 SCALE LABEL INFO'!$A$2:$A$65,0))="","",INDEX('40-15 SCALE LABEL INFO'!J$2:J$65,MATCH($A1524,'40-15 SCALE LABEL INFO'!$A$2:$A$65,0))),"not found"),IF(G1523="not found","not found",IF(G1523="","","ditto"))))</f>
        <v/>
      </c>
      <c r="H1524" s="772" t="str">
        <f>IF($A1524="","",IF(NOT($A1524=$A1523),IFERROR(IF(INDEX('40-15 SCALE LABEL INFO'!K$2:K$65,MATCH($A1524,'40-15 SCALE LABEL INFO'!$A$2:$A$65,0))="","",INDEX('40-15 SCALE LABEL INFO'!K$2:K$65,MATCH($A1524,'40-15 SCALE LABEL INFO'!$A$2:$A$65,0))),"not found"),IF(H1523="not found","not found",IF(H1523="","","ditto"))))</f>
        <v/>
      </c>
    </row>
    <row r="1525" spans="1:8" x14ac:dyDescent="0.35">
      <c r="A1525" s="699"/>
      <c r="B1525" s="768"/>
      <c r="C1525" s="768"/>
      <c r="D1525" s="768"/>
      <c r="E1525" s="775"/>
      <c r="F1525" s="778" t="str">
        <f>IF($A1525="","",IF(NOT($A1525=$A1524),IFERROR(IF(INDEX('40-15 SCALE LABEL INFO'!I$2:I$65,MATCH($A1525,'40-15 SCALE LABEL INFO'!$A$2:$A$65,0))="","",INDEX('40-15 SCALE LABEL INFO'!I$2:I$65,MATCH($A1525,'40-15 SCALE LABEL INFO'!$A$2:$A$65,0))),"not found"),IF(F1524="not found","not found",IF(F1524="","","ditto"))))</f>
        <v/>
      </c>
      <c r="G1525" s="779" t="str">
        <f>IF($A1525="","",IF(NOT($A1525=$A1524),IFERROR(IF(INDEX('40-15 SCALE LABEL INFO'!J$2:J$65,MATCH($A1525,'40-15 SCALE LABEL INFO'!$A$2:$A$65,0))="","",INDEX('40-15 SCALE LABEL INFO'!J$2:J$65,MATCH($A1525,'40-15 SCALE LABEL INFO'!$A$2:$A$65,0))),"not found"),IF(G1524="not found","not found",IF(G1524="","","ditto"))))</f>
        <v/>
      </c>
      <c r="H1525" s="772" t="str">
        <f>IF($A1525="","",IF(NOT($A1525=$A1524),IFERROR(IF(INDEX('40-15 SCALE LABEL INFO'!K$2:K$65,MATCH($A1525,'40-15 SCALE LABEL INFO'!$A$2:$A$65,0))="","",INDEX('40-15 SCALE LABEL INFO'!K$2:K$65,MATCH($A1525,'40-15 SCALE LABEL INFO'!$A$2:$A$65,0))),"not found"),IF(H1524="not found","not found",IF(H1524="","","ditto"))))</f>
        <v/>
      </c>
    </row>
    <row r="1526" spans="1:8" x14ac:dyDescent="0.35">
      <c r="A1526" s="699"/>
      <c r="B1526" s="768"/>
      <c r="C1526" s="768"/>
      <c r="D1526" s="768"/>
      <c r="E1526" s="775"/>
      <c r="F1526" s="778" t="str">
        <f>IF($A1526="","",IF(NOT($A1526=$A1525),IFERROR(IF(INDEX('40-15 SCALE LABEL INFO'!I$2:I$65,MATCH($A1526,'40-15 SCALE LABEL INFO'!$A$2:$A$65,0))="","",INDEX('40-15 SCALE LABEL INFO'!I$2:I$65,MATCH($A1526,'40-15 SCALE LABEL INFO'!$A$2:$A$65,0))),"not found"),IF(F1525="not found","not found",IF(F1525="","","ditto"))))</f>
        <v/>
      </c>
      <c r="G1526" s="779" t="str">
        <f>IF($A1526="","",IF(NOT($A1526=$A1525),IFERROR(IF(INDEX('40-15 SCALE LABEL INFO'!J$2:J$65,MATCH($A1526,'40-15 SCALE LABEL INFO'!$A$2:$A$65,0))="","",INDEX('40-15 SCALE LABEL INFO'!J$2:J$65,MATCH($A1526,'40-15 SCALE LABEL INFO'!$A$2:$A$65,0))),"not found"),IF(G1525="not found","not found",IF(G1525="","","ditto"))))</f>
        <v/>
      </c>
      <c r="H1526" s="772" t="str">
        <f>IF($A1526="","",IF(NOT($A1526=$A1525),IFERROR(IF(INDEX('40-15 SCALE LABEL INFO'!K$2:K$65,MATCH($A1526,'40-15 SCALE LABEL INFO'!$A$2:$A$65,0))="","",INDEX('40-15 SCALE LABEL INFO'!K$2:K$65,MATCH($A1526,'40-15 SCALE LABEL INFO'!$A$2:$A$65,0))),"not found"),IF(H1525="not found","not found",IF(H1525="","","ditto"))))</f>
        <v/>
      </c>
    </row>
    <row r="1527" spans="1:8" x14ac:dyDescent="0.35">
      <c r="A1527" s="699"/>
      <c r="B1527" s="768"/>
      <c r="C1527" s="768"/>
      <c r="D1527" s="768"/>
      <c r="E1527" s="775"/>
      <c r="F1527" s="778" t="str">
        <f>IF($A1527="","",IF(NOT($A1527=$A1526),IFERROR(IF(INDEX('40-15 SCALE LABEL INFO'!I$2:I$65,MATCH($A1527,'40-15 SCALE LABEL INFO'!$A$2:$A$65,0))="","",INDEX('40-15 SCALE LABEL INFO'!I$2:I$65,MATCH($A1527,'40-15 SCALE LABEL INFO'!$A$2:$A$65,0))),"not found"),IF(F1526="not found","not found",IF(F1526="","","ditto"))))</f>
        <v/>
      </c>
      <c r="G1527" s="779" t="str">
        <f>IF($A1527="","",IF(NOT($A1527=$A1526),IFERROR(IF(INDEX('40-15 SCALE LABEL INFO'!J$2:J$65,MATCH($A1527,'40-15 SCALE LABEL INFO'!$A$2:$A$65,0))="","",INDEX('40-15 SCALE LABEL INFO'!J$2:J$65,MATCH($A1527,'40-15 SCALE LABEL INFO'!$A$2:$A$65,0))),"not found"),IF(G1526="not found","not found",IF(G1526="","","ditto"))))</f>
        <v/>
      </c>
      <c r="H1527" s="772" t="str">
        <f>IF($A1527="","",IF(NOT($A1527=$A1526),IFERROR(IF(INDEX('40-15 SCALE LABEL INFO'!K$2:K$65,MATCH($A1527,'40-15 SCALE LABEL INFO'!$A$2:$A$65,0))="","",INDEX('40-15 SCALE LABEL INFO'!K$2:K$65,MATCH($A1527,'40-15 SCALE LABEL INFO'!$A$2:$A$65,0))),"not found"),IF(H1526="not found","not found",IF(H1526="","","ditto"))))</f>
        <v/>
      </c>
    </row>
    <row r="1528" spans="1:8" x14ac:dyDescent="0.35">
      <c r="A1528" s="699"/>
      <c r="B1528" s="768"/>
      <c r="C1528" s="768"/>
      <c r="D1528" s="768"/>
      <c r="E1528" s="775"/>
      <c r="F1528" s="778" t="str">
        <f>IF($A1528="","",IF(NOT($A1528=$A1527),IFERROR(IF(INDEX('40-15 SCALE LABEL INFO'!I$2:I$65,MATCH($A1528,'40-15 SCALE LABEL INFO'!$A$2:$A$65,0))="","",INDEX('40-15 SCALE LABEL INFO'!I$2:I$65,MATCH($A1528,'40-15 SCALE LABEL INFO'!$A$2:$A$65,0))),"not found"),IF(F1527="not found","not found",IF(F1527="","","ditto"))))</f>
        <v/>
      </c>
      <c r="G1528" s="779" t="str">
        <f>IF($A1528="","",IF(NOT($A1528=$A1527),IFERROR(IF(INDEX('40-15 SCALE LABEL INFO'!J$2:J$65,MATCH($A1528,'40-15 SCALE LABEL INFO'!$A$2:$A$65,0))="","",INDEX('40-15 SCALE LABEL INFO'!J$2:J$65,MATCH($A1528,'40-15 SCALE LABEL INFO'!$A$2:$A$65,0))),"not found"),IF(G1527="not found","not found",IF(G1527="","","ditto"))))</f>
        <v/>
      </c>
      <c r="H1528" s="772" t="str">
        <f>IF($A1528="","",IF(NOT($A1528=$A1527),IFERROR(IF(INDEX('40-15 SCALE LABEL INFO'!K$2:K$65,MATCH($A1528,'40-15 SCALE LABEL INFO'!$A$2:$A$65,0))="","",INDEX('40-15 SCALE LABEL INFO'!K$2:K$65,MATCH($A1528,'40-15 SCALE LABEL INFO'!$A$2:$A$65,0))),"not found"),IF(H1527="not found","not found",IF(H1527="","","ditto"))))</f>
        <v/>
      </c>
    </row>
    <row r="1529" spans="1:8" x14ac:dyDescent="0.35">
      <c r="A1529" s="699"/>
      <c r="B1529" s="768"/>
      <c r="C1529" s="768"/>
      <c r="D1529" s="768"/>
      <c r="E1529" s="775"/>
      <c r="F1529" s="778" t="str">
        <f>IF($A1529="","",IF(NOT($A1529=$A1528),IFERROR(IF(INDEX('40-15 SCALE LABEL INFO'!I$2:I$65,MATCH($A1529,'40-15 SCALE LABEL INFO'!$A$2:$A$65,0))="","",INDEX('40-15 SCALE LABEL INFO'!I$2:I$65,MATCH($A1529,'40-15 SCALE LABEL INFO'!$A$2:$A$65,0))),"not found"),IF(F1528="not found","not found",IF(F1528="","","ditto"))))</f>
        <v/>
      </c>
      <c r="G1529" s="779" t="str">
        <f>IF($A1529="","",IF(NOT($A1529=$A1528),IFERROR(IF(INDEX('40-15 SCALE LABEL INFO'!J$2:J$65,MATCH($A1529,'40-15 SCALE LABEL INFO'!$A$2:$A$65,0))="","",INDEX('40-15 SCALE LABEL INFO'!J$2:J$65,MATCH($A1529,'40-15 SCALE LABEL INFO'!$A$2:$A$65,0))),"not found"),IF(G1528="not found","not found",IF(G1528="","","ditto"))))</f>
        <v/>
      </c>
      <c r="H1529" s="772" t="str">
        <f>IF($A1529="","",IF(NOT($A1529=$A1528),IFERROR(IF(INDEX('40-15 SCALE LABEL INFO'!K$2:K$65,MATCH($A1529,'40-15 SCALE LABEL INFO'!$A$2:$A$65,0))="","",INDEX('40-15 SCALE LABEL INFO'!K$2:K$65,MATCH($A1529,'40-15 SCALE LABEL INFO'!$A$2:$A$65,0))),"not found"),IF(H1528="not found","not found",IF(H1528="","","ditto"))))</f>
        <v/>
      </c>
    </row>
    <row r="1530" spans="1:8" x14ac:dyDescent="0.35">
      <c r="A1530" s="699"/>
      <c r="B1530" s="768"/>
      <c r="C1530" s="768"/>
      <c r="D1530" s="768"/>
      <c r="E1530" s="775"/>
      <c r="F1530" s="778" t="str">
        <f>IF($A1530="","",IF(NOT($A1530=$A1529),IFERROR(IF(INDEX('40-15 SCALE LABEL INFO'!I$2:I$65,MATCH($A1530,'40-15 SCALE LABEL INFO'!$A$2:$A$65,0))="","",INDEX('40-15 SCALE LABEL INFO'!I$2:I$65,MATCH($A1530,'40-15 SCALE LABEL INFO'!$A$2:$A$65,0))),"not found"),IF(F1529="not found","not found",IF(F1529="","","ditto"))))</f>
        <v/>
      </c>
      <c r="G1530" s="779" t="str">
        <f>IF($A1530="","",IF(NOT($A1530=$A1529),IFERROR(IF(INDEX('40-15 SCALE LABEL INFO'!J$2:J$65,MATCH($A1530,'40-15 SCALE LABEL INFO'!$A$2:$A$65,0))="","",INDEX('40-15 SCALE LABEL INFO'!J$2:J$65,MATCH($A1530,'40-15 SCALE LABEL INFO'!$A$2:$A$65,0))),"not found"),IF(G1529="not found","not found",IF(G1529="","","ditto"))))</f>
        <v/>
      </c>
      <c r="H1530" s="772" t="str">
        <f>IF($A1530="","",IF(NOT($A1530=$A1529),IFERROR(IF(INDEX('40-15 SCALE LABEL INFO'!K$2:K$65,MATCH($A1530,'40-15 SCALE LABEL INFO'!$A$2:$A$65,0))="","",INDEX('40-15 SCALE LABEL INFO'!K$2:K$65,MATCH($A1530,'40-15 SCALE LABEL INFO'!$A$2:$A$65,0))),"not found"),IF(H1529="not found","not found",IF(H1529="","","ditto"))))</f>
        <v/>
      </c>
    </row>
    <row r="1531" spans="1:8" x14ac:dyDescent="0.35">
      <c r="A1531" s="699"/>
      <c r="B1531" s="768"/>
      <c r="C1531" s="768"/>
      <c r="D1531" s="768"/>
      <c r="E1531" s="775"/>
      <c r="F1531" s="778" t="str">
        <f>IF($A1531="","",IF(NOT($A1531=$A1530),IFERROR(IF(INDEX('40-15 SCALE LABEL INFO'!I$2:I$65,MATCH($A1531,'40-15 SCALE LABEL INFO'!$A$2:$A$65,0))="","",INDEX('40-15 SCALE LABEL INFO'!I$2:I$65,MATCH($A1531,'40-15 SCALE LABEL INFO'!$A$2:$A$65,0))),"not found"),IF(F1530="not found","not found",IF(F1530="","","ditto"))))</f>
        <v/>
      </c>
      <c r="G1531" s="779" t="str">
        <f>IF($A1531="","",IF(NOT($A1531=$A1530),IFERROR(IF(INDEX('40-15 SCALE LABEL INFO'!J$2:J$65,MATCH($A1531,'40-15 SCALE LABEL INFO'!$A$2:$A$65,0))="","",INDEX('40-15 SCALE LABEL INFO'!J$2:J$65,MATCH($A1531,'40-15 SCALE LABEL INFO'!$A$2:$A$65,0))),"not found"),IF(G1530="not found","not found",IF(G1530="","","ditto"))))</f>
        <v/>
      </c>
      <c r="H1531" s="772" t="str">
        <f>IF($A1531="","",IF(NOT($A1531=$A1530),IFERROR(IF(INDEX('40-15 SCALE LABEL INFO'!K$2:K$65,MATCH($A1531,'40-15 SCALE LABEL INFO'!$A$2:$A$65,0))="","",INDEX('40-15 SCALE LABEL INFO'!K$2:K$65,MATCH($A1531,'40-15 SCALE LABEL INFO'!$A$2:$A$65,0))),"not found"),IF(H1530="not found","not found",IF(H1530="","","ditto"))))</f>
        <v/>
      </c>
    </row>
    <row r="1532" spans="1:8" x14ac:dyDescent="0.35">
      <c r="A1532" s="699"/>
      <c r="B1532" s="768"/>
      <c r="C1532" s="768"/>
      <c r="D1532" s="768"/>
      <c r="E1532" s="775"/>
      <c r="F1532" s="778" t="str">
        <f>IF($A1532="","",IF(NOT($A1532=$A1531),IFERROR(IF(INDEX('40-15 SCALE LABEL INFO'!I$2:I$65,MATCH($A1532,'40-15 SCALE LABEL INFO'!$A$2:$A$65,0))="","",INDEX('40-15 SCALE LABEL INFO'!I$2:I$65,MATCH($A1532,'40-15 SCALE LABEL INFO'!$A$2:$A$65,0))),"not found"),IF(F1531="not found","not found",IF(F1531="","","ditto"))))</f>
        <v/>
      </c>
      <c r="G1532" s="779" t="str">
        <f>IF($A1532="","",IF(NOT($A1532=$A1531),IFERROR(IF(INDEX('40-15 SCALE LABEL INFO'!J$2:J$65,MATCH($A1532,'40-15 SCALE LABEL INFO'!$A$2:$A$65,0))="","",INDEX('40-15 SCALE LABEL INFO'!J$2:J$65,MATCH($A1532,'40-15 SCALE LABEL INFO'!$A$2:$A$65,0))),"not found"),IF(G1531="not found","not found",IF(G1531="","","ditto"))))</f>
        <v/>
      </c>
      <c r="H1532" s="772" t="str">
        <f>IF($A1532="","",IF(NOT($A1532=$A1531),IFERROR(IF(INDEX('40-15 SCALE LABEL INFO'!K$2:K$65,MATCH($A1532,'40-15 SCALE LABEL INFO'!$A$2:$A$65,0))="","",INDEX('40-15 SCALE LABEL INFO'!K$2:K$65,MATCH($A1532,'40-15 SCALE LABEL INFO'!$A$2:$A$65,0))),"not found"),IF(H1531="not found","not found",IF(H1531="","","ditto"))))</f>
        <v/>
      </c>
    </row>
    <row r="1533" spans="1:8" x14ac:dyDescent="0.35">
      <c r="A1533" s="699"/>
      <c r="B1533" s="768"/>
      <c r="C1533" s="768"/>
      <c r="D1533" s="768"/>
      <c r="E1533" s="775"/>
      <c r="F1533" s="778" t="str">
        <f>IF($A1533="","",IF(NOT($A1533=$A1532),IFERROR(IF(INDEX('40-15 SCALE LABEL INFO'!I$2:I$65,MATCH($A1533,'40-15 SCALE LABEL INFO'!$A$2:$A$65,0))="","",INDEX('40-15 SCALE LABEL INFO'!I$2:I$65,MATCH($A1533,'40-15 SCALE LABEL INFO'!$A$2:$A$65,0))),"not found"),IF(F1532="not found","not found",IF(F1532="","","ditto"))))</f>
        <v/>
      </c>
      <c r="G1533" s="779" t="str">
        <f>IF($A1533="","",IF(NOT($A1533=$A1532),IFERROR(IF(INDEX('40-15 SCALE LABEL INFO'!J$2:J$65,MATCH($A1533,'40-15 SCALE LABEL INFO'!$A$2:$A$65,0))="","",INDEX('40-15 SCALE LABEL INFO'!J$2:J$65,MATCH($A1533,'40-15 SCALE LABEL INFO'!$A$2:$A$65,0))),"not found"),IF(G1532="not found","not found",IF(G1532="","","ditto"))))</f>
        <v/>
      </c>
      <c r="H1533" s="772" t="str">
        <f>IF($A1533="","",IF(NOT($A1533=$A1532),IFERROR(IF(INDEX('40-15 SCALE LABEL INFO'!K$2:K$65,MATCH($A1533,'40-15 SCALE LABEL INFO'!$A$2:$A$65,0))="","",INDEX('40-15 SCALE LABEL INFO'!K$2:K$65,MATCH($A1533,'40-15 SCALE LABEL INFO'!$A$2:$A$65,0))),"not found"),IF(H1532="not found","not found",IF(H1532="","","ditto"))))</f>
        <v/>
      </c>
    </row>
    <row r="1534" spans="1:8" x14ac:dyDescent="0.35">
      <c r="A1534" s="699"/>
      <c r="B1534" s="768"/>
      <c r="C1534" s="768"/>
      <c r="D1534" s="768"/>
      <c r="E1534" s="775"/>
      <c r="F1534" s="778" t="str">
        <f>IF($A1534="","",IF(NOT($A1534=$A1533),IFERROR(IF(INDEX('40-15 SCALE LABEL INFO'!I$2:I$65,MATCH($A1534,'40-15 SCALE LABEL INFO'!$A$2:$A$65,0))="","",INDEX('40-15 SCALE LABEL INFO'!I$2:I$65,MATCH($A1534,'40-15 SCALE LABEL INFO'!$A$2:$A$65,0))),"not found"),IF(F1533="not found","not found",IF(F1533="","","ditto"))))</f>
        <v/>
      </c>
      <c r="G1534" s="779" t="str">
        <f>IF($A1534="","",IF(NOT($A1534=$A1533),IFERROR(IF(INDEX('40-15 SCALE LABEL INFO'!J$2:J$65,MATCH($A1534,'40-15 SCALE LABEL INFO'!$A$2:$A$65,0))="","",INDEX('40-15 SCALE LABEL INFO'!J$2:J$65,MATCH($A1534,'40-15 SCALE LABEL INFO'!$A$2:$A$65,0))),"not found"),IF(G1533="not found","not found",IF(G1533="","","ditto"))))</f>
        <v/>
      </c>
      <c r="H1534" s="772" t="str">
        <f>IF($A1534="","",IF(NOT($A1534=$A1533),IFERROR(IF(INDEX('40-15 SCALE LABEL INFO'!K$2:K$65,MATCH($A1534,'40-15 SCALE LABEL INFO'!$A$2:$A$65,0))="","",INDEX('40-15 SCALE LABEL INFO'!K$2:K$65,MATCH($A1534,'40-15 SCALE LABEL INFO'!$A$2:$A$65,0))),"not found"),IF(H1533="not found","not found",IF(H1533="","","ditto"))))</f>
        <v/>
      </c>
    </row>
    <row r="1535" spans="1:8" x14ac:dyDescent="0.35">
      <c r="A1535" s="699"/>
      <c r="B1535" s="768"/>
      <c r="C1535" s="768"/>
      <c r="D1535" s="768"/>
      <c r="E1535" s="775"/>
      <c r="F1535" s="778" t="str">
        <f>IF($A1535="","",IF(NOT($A1535=$A1534),IFERROR(IF(INDEX('40-15 SCALE LABEL INFO'!I$2:I$65,MATCH($A1535,'40-15 SCALE LABEL INFO'!$A$2:$A$65,0))="","",INDEX('40-15 SCALE LABEL INFO'!I$2:I$65,MATCH($A1535,'40-15 SCALE LABEL INFO'!$A$2:$A$65,0))),"not found"),IF(F1534="not found","not found",IF(F1534="","","ditto"))))</f>
        <v/>
      </c>
      <c r="G1535" s="779" t="str">
        <f>IF($A1535="","",IF(NOT($A1535=$A1534),IFERROR(IF(INDEX('40-15 SCALE LABEL INFO'!J$2:J$65,MATCH($A1535,'40-15 SCALE LABEL INFO'!$A$2:$A$65,0))="","",INDEX('40-15 SCALE LABEL INFO'!J$2:J$65,MATCH($A1535,'40-15 SCALE LABEL INFO'!$A$2:$A$65,0))),"not found"),IF(G1534="not found","not found",IF(G1534="","","ditto"))))</f>
        <v/>
      </c>
      <c r="H1535" s="772" t="str">
        <f>IF($A1535="","",IF(NOT($A1535=$A1534),IFERROR(IF(INDEX('40-15 SCALE LABEL INFO'!K$2:K$65,MATCH($A1535,'40-15 SCALE LABEL INFO'!$A$2:$A$65,0))="","",INDEX('40-15 SCALE LABEL INFO'!K$2:K$65,MATCH($A1535,'40-15 SCALE LABEL INFO'!$A$2:$A$65,0))),"not found"),IF(H1534="not found","not found",IF(H1534="","","ditto"))))</f>
        <v/>
      </c>
    </row>
    <row r="1536" spans="1:8" x14ac:dyDescent="0.35">
      <c r="A1536" s="699"/>
      <c r="B1536" s="768"/>
      <c r="C1536" s="768"/>
      <c r="D1536" s="768"/>
      <c r="E1536" s="775"/>
      <c r="F1536" s="778" t="str">
        <f>IF($A1536="","",IF(NOT($A1536=$A1535),IFERROR(IF(INDEX('40-15 SCALE LABEL INFO'!I$2:I$65,MATCH($A1536,'40-15 SCALE LABEL INFO'!$A$2:$A$65,0))="","",INDEX('40-15 SCALE LABEL INFO'!I$2:I$65,MATCH($A1536,'40-15 SCALE LABEL INFO'!$A$2:$A$65,0))),"not found"),IF(F1535="not found","not found",IF(F1535="","","ditto"))))</f>
        <v/>
      </c>
      <c r="G1536" s="779" t="str">
        <f>IF($A1536="","",IF(NOT($A1536=$A1535),IFERROR(IF(INDEX('40-15 SCALE LABEL INFO'!J$2:J$65,MATCH($A1536,'40-15 SCALE LABEL INFO'!$A$2:$A$65,0))="","",INDEX('40-15 SCALE LABEL INFO'!J$2:J$65,MATCH($A1536,'40-15 SCALE LABEL INFO'!$A$2:$A$65,0))),"not found"),IF(G1535="not found","not found",IF(G1535="","","ditto"))))</f>
        <v/>
      </c>
      <c r="H1536" s="772" t="str">
        <f>IF($A1536="","",IF(NOT($A1536=$A1535),IFERROR(IF(INDEX('40-15 SCALE LABEL INFO'!K$2:K$65,MATCH($A1536,'40-15 SCALE LABEL INFO'!$A$2:$A$65,0))="","",INDEX('40-15 SCALE LABEL INFO'!K$2:K$65,MATCH($A1536,'40-15 SCALE LABEL INFO'!$A$2:$A$65,0))),"not found"),IF(H1535="not found","not found",IF(H1535="","","ditto"))))</f>
        <v/>
      </c>
    </row>
    <row r="1537" spans="1:8" x14ac:dyDescent="0.35">
      <c r="A1537" s="699"/>
      <c r="B1537" s="768"/>
      <c r="C1537" s="768"/>
      <c r="D1537" s="768"/>
      <c r="E1537" s="775"/>
      <c r="F1537" s="778" t="str">
        <f>IF($A1537="","",IF(NOT($A1537=$A1536),IFERROR(IF(INDEX('40-15 SCALE LABEL INFO'!I$2:I$65,MATCH($A1537,'40-15 SCALE LABEL INFO'!$A$2:$A$65,0))="","",INDEX('40-15 SCALE LABEL INFO'!I$2:I$65,MATCH($A1537,'40-15 SCALE LABEL INFO'!$A$2:$A$65,0))),"not found"),IF(F1536="not found","not found",IF(F1536="","","ditto"))))</f>
        <v/>
      </c>
      <c r="G1537" s="779" t="str">
        <f>IF($A1537="","",IF(NOT($A1537=$A1536),IFERROR(IF(INDEX('40-15 SCALE LABEL INFO'!J$2:J$65,MATCH($A1537,'40-15 SCALE LABEL INFO'!$A$2:$A$65,0))="","",INDEX('40-15 SCALE LABEL INFO'!J$2:J$65,MATCH($A1537,'40-15 SCALE LABEL INFO'!$A$2:$A$65,0))),"not found"),IF(G1536="not found","not found",IF(G1536="","","ditto"))))</f>
        <v/>
      </c>
      <c r="H1537" s="772" t="str">
        <f>IF($A1537="","",IF(NOT($A1537=$A1536),IFERROR(IF(INDEX('40-15 SCALE LABEL INFO'!K$2:K$65,MATCH($A1537,'40-15 SCALE LABEL INFO'!$A$2:$A$65,0))="","",INDEX('40-15 SCALE LABEL INFO'!K$2:K$65,MATCH($A1537,'40-15 SCALE LABEL INFO'!$A$2:$A$65,0))),"not found"),IF(H1536="not found","not found",IF(H1536="","","ditto"))))</f>
        <v/>
      </c>
    </row>
    <row r="1538" spans="1:8" x14ac:dyDescent="0.35">
      <c r="A1538" s="699"/>
      <c r="B1538" s="768"/>
      <c r="C1538" s="768"/>
      <c r="D1538" s="768"/>
      <c r="E1538" s="775"/>
      <c r="F1538" s="778" t="str">
        <f>IF($A1538="","",IF(NOT($A1538=$A1537),IFERROR(IF(INDEX('40-15 SCALE LABEL INFO'!I$2:I$65,MATCH($A1538,'40-15 SCALE LABEL INFO'!$A$2:$A$65,0))="","",INDEX('40-15 SCALE LABEL INFO'!I$2:I$65,MATCH($A1538,'40-15 SCALE LABEL INFO'!$A$2:$A$65,0))),"not found"),IF(F1537="not found","not found",IF(F1537="","","ditto"))))</f>
        <v/>
      </c>
      <c r="G1538" s="779" t="str">
        <f>IF($A1538="","",IF(NOT($A1538=$A1537),IFERROR(IF(INDEX('40-15 SCALE LABEL INFO'!J$2:J$65,MATCH($A1538,'40-15 SCALE LABEL INFO'!$A$2:$A$65,0))="","",INDEX('40-15 SCALE LABEL INFO'!J$2:J$65,MATCH($A1538,'40-15 SCALE LABEL INFO'!$A$2:$A$65,0))),"not found"),IF(G1537="not found","not found",IF(G1537="","","ditto"))))</f>
        <v/>
      </c>
      <c r="H1538" s="772" t="str">
        <f>IF($A1538="","",IF(NOT($A1538=$A1537),IFERROR(IF(INDEX('40-15 SCALE LABEL INFO'!K$2:K$65,MATCH($A1538,'40-15 SCALE LABEL INFO'!$A$2:$A$65,0))="","",INDEX('40-15 SCALE LABEL INFO'!K$2:K$65,MATCH($A1538,'40-15 SCALE LABEL INFO'!$A$2:$A$65,0))),"not found"),IF(H1537="not found","not found",IF(H1537="","","ditto"))))</f>
        <v/>
      </c>
    </row>
    <row r="1539" spans="1:8" x14ac:dyDescent="0.35">
      <c r="A1539" s="699"/>
      <c r="B1539" s="768"/>
      <c r="C1539" s="768"/>
      <c r="D1539" s="768"/>
      <c r="E1539" s="775"/>
      <c r="F1539" s="778" t="str">
        <f>IF($A1539="","",IF(NOT($A1539=$A1538),IFERROR(IF(INDEX('40-15 SCALE LABEL INFO'!I$2:I$65,MATCH($A1539,'40-15 SCALE LABEL INFO'!$A$2:$A$65,0))="","",INDEX('40-15 SCALE LABEL INFO'!I$2:I$65,MATCH($A1539,'40-15 SCALE LABEL INFO'!$A$2:$A$65,0))),"not found"),IF(F1538="not found","not found",IF(F1538="","","ditto"))))</f>
        <v/>
      </c>
      <c r="G1539" s="779" t="str">
        <f>IF($A1539="","",IF(NOT($A1539=$A1538),IFERROR(IF(INDEX('40-15 SCALE LABEL INFO'!J$2:J$65,MATCH($A1539,'40-15 SCALE LABEL INFO'!$A$2:$A$65,0))="","",INDEX('40-15 SCALE LABEL INFO'!J$2:J$65,MATCH($A1539,'40-15 SCALE LABEL INFO'!$A$2:$A$65,0))),"not found"),IF(G1538="not found","not found",IF(G1538="","","ditto"))))</f>
        <v/>
      </c>
      <c r="H1539" s="772" t="str">
        <f>IF($A1539="","",IF(NOT($A1539=$A1538),IFERROR(IF(INDEX('40-15 SCALE LABEL INFO'!K$2:K$65,MATCH($A1539,'40-15 SCALE LABEL INFO'!$A$2:$A$65,0))="","",INDEX('40-15 SCALE LABEL INFO'!K$2:K$65,MATCH($A1539,'40-15 SCALE LABEL INFO'!$A$2:$A$65,0))),"not found"),IF(H1538="not found","not found",IF(H1538="","","ditto"))))</f>
        <v/>
      </c>
    </row>
    <row r="1540" spans="1:8" x14ac:dyDescent="0.35">
      <c r="A1540" s="699"/>
      <c r="B1540" s="768"/>
      <c r="C1540" s="768"/>
      <c r="D1540" s="768"/>
      <c r="E1540" s="775"/>
      <c r="F1540" s="778" t="str">
        <f>IF($A1540="","",IF(NOT($A1540=$A1539),IFERROR(IF(INDEX('40-15 SCALE LABEL INFO'!I$2:I$65,MATCH($A1540,'40-15 SCALE LABEL INFO'!$A$2:$A$65,0))="","",INDEX('40-15 SCALE LABEL INFO'!I$2:I$65,MATCH($A1540,'40-15 SCALE LABEL INFO'!$A$2:$A$65,0))),"not found"),IF(F1539="not found","not found",IF(F1539="","","ditto"))))</f>
        <v/>
      </c>
      <c r="G1540" s="779" t="str">
        <f>IF($A1540="","",IF(NOT($A1540=$A1539),IFERROR(IF(INDEX('40-15 SCALE LABEL INFO'!J$2:J$65,MATCH($A1540,'40-15 SCALE LABEL INFO'!$A$2:$A$65,0))="","",INDEX('40-15 SCALE LABEL INFO'!J$2:J$65,MATCH($A1540,'40-15 SCALE LABEL INFO'!$A$2:$A$65,0))),"not found"),IF(G1539="not found","not found",IF(G1539="","","ditto"))))</f>
        <v/>
      </c>
      <c r="H1540" s="772" t="str">
        <f>IF($A1540="","",IF(NOT($A1540=$A1539),IFERROR(IF(INDEX('40-15 SCALE LABEL INFO'!K$2:K$65,MATCH($A1540,'40-15 SCALE LABEL INFO'!$A$2:$A$65,0))="","",INDEX('40-15 SCALE LABEL INFO'!K$2:K$65,MATCH($A1540,'40-15 SCALE LABEL INFO'!$A$2:$A$65,0))),"not found"),IF(H1539="not found","not found",IF(H1539="","","ditto"))))</f>
        <v/>
      </c>
    </row>
    <row r="1541" spans="1:8" x14ac:dyDescent="0.35">
      <c r="A1541" s="699"/>
      <c r="B1541" s="768"/>
      <c r="C1541" s="768"/>
      <c r="D1541" s="768"/>
      <c r="E1541" s="775"/>
      <c r="F1541" s="778" t="str">
        <f>IF($A1541="","",IF(NOT($A1541=$A1540),IFERROR(IF(INDEX('40-15 SCALE LABEL INFO'!I$2:I$65,MATCH($A1541,'40-15 SCALE LABEL INFO'!$A$2:$A$65,0))="","",INDEX('40-15 SCALE LABEL INFO'!I$2:I$65,MATCH($A1541,'40-15 SCALE LABEL INFO'!$A$2:$A$65,0))),"not found"),IF(F1540="not found","not found",IF(F1540="","","ditto"))))</f>
        <v/>
      </c>
      <c r="G1541" s="779" t="str">
        <f>IF($A1541="","",IF(NOT($A1541=$A1540),IFERROR(IF(INDEX('40-15 SCALE LABEL INFO'!J$2:J$65,MATCH($A1541,'40-15 SCALE LABEL INFO'!$A$2:$A$65,0))="","",INDEX('40-15 SCALE LABEL INFO'!J$2:J$65,MATCH($A1541,'40-15 SCALE LABEL INFO'!$A$2:$A$65,0))),"not found"),IF(G1540="not found","not found",IF(G1540="","","ditto"))))</f>
        <v/>
      </c>
      <c r="H1541" s="772" t="str">
        <f>IF($A1541="","",IF(NOT($A1541=$A1540),IFERROR(IF(INDEX('40-15 SCALE LABEL INFO'!K$2:K$65,MATCH($A1541,'40-15 SCALE LABEL INFO'!$A$2:$A$65,0))="","",INDEX('40-15 SCALE LABEL INFO'!K$2:K$65,MATCH($A1541,'40-15 SCALE LABEL INFO'!$A$2:$A$65,0))),"not found"),IF(H1540="not found","not found",IF(H1540="","","ditto"))))</f>
        <v/>
      </c>
    </row>
    <row r="1542" spans="1:8" x14ac:dyDescent="0.35">
      <c r="A1542" s="699"/>
      <c r="B1542" s="768"/>
      <c r="C1542" s="768"/>
      <c r="D1542" s="768"/>
      <c r="E1542" s="775"/>
      <c r="F1542" s="778" t="str">
        <f>IF($A1542="","",IF(NOT($A1542=$A1541),IFERROR(IF(INDEX('40-15 SCALE LABEL INFO'!I$2:I$65,MATCH($A1542,'40-15 SCALE LABEL INFO'!$A$2:$A$65,0))="","",INDEX('40-15 SCALE LABEL INFO'!I$2:I$65,MATCH($A1542,'40-15 SCALE LABEL INFO'!$A$2:$A$65,0))),"not found"),IF(F1541="not found","not found",IF(F1541="","","ditto"))))</f>
        <v/>
      </c>
      <c r="G1542" s="779" t="str">
        <f>IF($A1542="","",IF(NOT($A1542=$A1541),IFERROR(IF(INDEX('40-15 SCALE LABEL INFO'!J$2:J$65,MATCH($A1542,'40-15 SCALE LABEL INFO'!$A$2:$A$65,0))="","",INDEX('40-15 SCALE LABEL INFO'!J$2:J$65,MATCH($A1542,'40-15 SCALE LABEL INFO'!$A$2:$A$65,0))),"not found"),IF(G1541="not found","not found",IF(G1541="","","ditto"))))</f>
        <v/>
      </c>
      <c r="H1542" s="772" t="str">
        <f>IF($A1542="","",IF(NOT($A1542=$A1541),IFERROR(IF(INDEX('40-15 SCALE LABEL INFO'!K$2:K$65,MATCH($A1542,'40-15 SCALE LABEL INFO'!$A$2:$A$65,0))="","",INDEX('40-15 SCALE LABEL INFO'!K$2:K$65,MATCH($A1542,'40-15 SCALE LABEL INFO'!$A$2:$A$65,0))),"not found"),IF(H1541="not found","not found",IF(H1541="","","ditto"))))</f>
        <v/>
      </c>
    </row>
    <row r="1543" spans="1:8" x14ac:dyDescent="0.35">
      <c r="A1543" s="699"/>
      <c r="B1543" s="768"/>
      <c r="C1543" s="768"/>
      <c r="D1543" s="768"/>
      <c r="E1543" s="775"/>
      <c r="F1543" s="778" t="str">
        <f>IF($A1543="","",IF(NOT($A1543=$A1542),IFERROR(IF(INDEX('40-15 SCALE LABEL INFO'!I$2:I$65,MATCH($A1543,'40-15 SCALE LABEL INFO'!$A$2:$A$65,0))="","",INDEX('40-15 SCALE LABEL INFO'!I$2:I$65,MATCH($A1543,'40-15 SCALE LABEL INFO'!$A$2:$A$65,0))),"not found"),IF(F1542="not found","not found",IF(F1542="","","ditto"))))</f>
        <v/>
      </c>
      <c r="G1543" s="779" t="str">
        <f>IF($A1543="","",IF(NOT($A1543=$A1542),IFERROR(IF(INDEX('40-15 SCALE LABEL INFO'!J$2:J$65,MATCH($A1543,'40-15 SCALE LABEL INFO'!$A$2:$A$65,0))="","",INDEX('40-15 SCALE LABEL INFO'!J$2:J$65,MATCH($A1543,'40-15 SCALE LABEL INFO'!$A$2:$A$65,0))),"not found"),IF(G1542="not found","not found",IF(G1542="","","ditto"))))</f>
        <v/>
      </c>
      <c r="H1543" s="772" t="str">
        <f>IF($A1543="","",IF(NOT($A1543=$A1542),IFERROR(IF(INDEX('40-15 SCALE LABEL INFO'!K$2:K$65,MATCH($A1543,'40-15 SCALE LABEL INFO'!$A$2:$A$65,0))="","",INDEX('40-15 SCALE LABEL INFO'!K$2:K$65,MATCH($A1543,'40-15 SCALE LABEL INFO'!$A$2:$A$65,0))),"not found"),IF(H1542="not found","not found",IF(H1542="","","ditto"))))</f>
        <v/>
      </c>
    </row>
    <row r="1544" spans="1:8" x14ac:dyDescent="0.35">
      <c r="A1544" s="699"/>
      <c r="B1544" s="768"/>
      <c r="C1544" s="768"/>
      <c r="D1544" s="768"/>
      <c r="E1544" s="775"/>
      <c r="F1544" s="778" t="str">
        <f>IF($A1544="","",IF(NOT($A1544=$A1543),IFERROR(IF(INDEX('40-15 SCALE LABEL INFO'!I$2:I$65,MATCH($A1544,'40-15 SCALE LABEL INFO'!$A$2:$A$65,0))="","",INDEX('40-15 SCALE LABEL INFO'!I$2:I$65,MATCH($A1544,'40-15 SCALE LABEL INFO'!$A$2:$A$65,0))),"not found"),IF(F1543="not found","not found",IF(F1543="","","ditto"))))</f>
        <v/>
      </c>
      <c r="G1544" s="779" t="str">
        <f>IF($A1544="","",IF(NOT($A1544=$A1543),IFERROR(IF(INDEX('40-15 SCALE LABEL INFO'!J$2:J$65,MATCH($A1544,'40-15 SCALE LABEL INFO'!$A$2:$A$65,0))="","",INDEX('40-15 SCALE LABEL INFO'!J$2:J$65,MATCH($A1544,'40-15 SCALE LABEL INFO'!$A$2:$A$65,0))),"not found"),IF(G1543="not found","not found",IF(G1543="","","ditto"))))</f>
        <v/>
      </c>
      <c r="H1544" s="772" t="str">
        <f>IF($A1544="","",IF(NOT($A1544=$A1543),IFERROR(IF(INDEX('40-15 SCALE LABEL INFO'!K$2:K$65,MATCH($A1544,'40-15 SCALE LABEL INFO'!$A$2:$A$65,0))="","",INDEX('40-15 SCALE LABEL INFO'!K$2:K$65,MATCH($A1544,'40-15 SCALE LABEL INFO'!$A$2:$A$65,0))),"not found"),IF(H1543="not found","not found",IF(H1543="","","ditto"))))</f>
        <v/>
      </c>
    </row>
    <row r="1545" spans="1:8" x14ac:dyDescent="0.35">
      <c r="A1545" s="699"/>
      <c r="B1545" s="768"/>
      <c r="C1545" s="768"/>
      <c r="D1545" s="768"/>
      <c r="E1545" s="775"/>
      <c r="F1545" s="778" t="str">
        <f>IF($A1545="","",IF(NOT($A1545=$A1544),IFERROR(IF(INDEX('40-15 SCALE LABEL INFO'!I$2:I$65,MATCH($A1545,'40-15 SCALE LABEL INFO'!$A$2:$A$65,0))="","",INDEX('40-15 SCALE LABEL INFO'!I$2:I$65,MATCH($A1545,'40-15 SCALE LABEL INFO'!$A$2:$A$65,0))),"not found"),IF(F1544="not found","not found",IF(F1544="","","ditto"))))</f>
        <v/>
      </c>
      <c r="G1545" s="779" t="str">
        <f>IF($A1545="","",IF(NOT($A1545=$A1544),IFERROR(IF(INDEX('40-15 SCALE LABEL INFO'!J$2:J$65,MATCH($A1545,'40-15 SCALE LABEL INFO'!$A$2:$A$65,0))="","",INDEX('40-15 SCALE LABEL INFO'!J$2:J$65,MATCH($A1545,'40-15 SCALE LABEL INFO'!$A$2:$A$65,0))),"not found"),IF(G1544="not found","not found",IF(G1544="","","ditto"))))</f>
        <v/>
      </c>
      <c r="H1545" s="772" t="str">
        <f>IF($A1545="","",IF(NOT($A1545=$A1544),IFERROR(IF(INDEX('40-15 SCALE LABEL INFO'!K$2:K$65,MATCH($A1545,'40-15 SCALE LABEL INFO'!$A$2:$A$65,0))="","",INDEX('40-15 SCALE LABEL INFO'!K$2:K$65,MATCH($A1545,'40-15 SCALE LABEL INFO'!$A$2:$A$65,0))),"not found"),IF(H1544="not found","not found",IF(H1544="","","ditto"))))</f>
        <v/>
      </c>
    </row>
    <row r="1546" spans="1:8" x14ac:dyDescent="0.35">
      <c r="A1546" s="699"/>
      <c r="B1546" s="768"/>
      <c r="C1546" s="768"/>
      <c r="D1546" s="768"/>
      <c r="E1546" s="775"/>
      <c r="F1546" s="778" t="str">
        <f>IF($A1546="","",IF(NOT($A1546=$A1545),IFERROR(IF(INDEX('40-15 SCALE LABEL INFO'!I$2:I$65,MATCH($A1546,'40-15 SCALE LABEL INFO'!$A$2:$A$65,0))="","",INDEX('40-15 SCALE LABEL INFO'!I$2:I$65,MATCH($A1546,'40-15 SCALE LABEL INFO'!$A$2:$A$65,0))),"not found"),IF(F1545="not found","not found",IF(F1545="","","ditto"))))</f>
        <v/>
      </c>
      <c r="G1546" s="779" t="str">
        <f>IF($A1546="","",IF(NOT($A1546=$A1545),IFERROR(IF(INDEX('40-15 SCALE LABEL INFO'!J$2:J$65,MATCH($A1546,'40-15 SCALE LABEL INFO'!$A$2:$A$65,0))="","",INDEX('40-15 SCALE LABEL INFO'!J$2:J$65,MATCH($A1546,'40-15 SCALE LABEL INFO'!$A$2:$A$65,0))),"not found"),IF(G1545="not found","not found",IF(G1545="","","ditto"))))</f>
        <v/>
      </c>
      <c r="H1546" s="772" t="str">
        <f>IF($A1546="","",IF(NOT($A1546=$A1545),IFERROR(IF(INDEX('40-15 SCALE LABEL INFO'!K$2:K$65,MATCH($A1546,'40-15 SCALE LABEL INFO'!$A$2:$A$65,0))="","",INDEX('40-15 SCALE LABEL INFO'!K$2:K$65,MATCH($A1546,'40-15 SCALE LABEL INFO'!$A$2:$A$65,0))),"not found"),IF(H1545="not found","not found",IF(H1545="","","ditto"))))</f>
        <v/>
      </c>
    </row>
    <row r="1547" spans="1:8" x14ac:dyDescent="0.35">
      <c r="A1547" s="699"/>
      <c r="B1547" s="768"/>
      <c r="C1547" s="768"/>
      <c r="D1547" s="768"/>
      <c r="E1547" s="775"/>
      <c r="F1547" s="778" t="str">
        <f>IF($A1547="","",IF(NOT($A1547=$A1546),IFERROR(IF(INDEX('40-15 SCALE LABEL INFO'!I$2:I$65,MATCH($A1547,'40-15 SCALE LABEL INFO'!$A$2:$A$65,0))="","",INDEX('40-15 SCALE LABEL INFO'!I$2:I$65,MATCH($A1547,'40-15 SCALE LABEL INFO'!$A$2:$A$65,0))),"not found"),IF(F1546="not found","not found",IF(F1546="","","ditto"))))</f>
        <v/>
      </c>
      <c r="G1547" s="779" t="str">
        <f>IF($A1547="","",IF(NOT($A1547=$A1546),IFERROR(IF(INDEX('40-15 SCALE LABEL INFO'!J$2:J$65,MATCH($A1547,'40-15 SCALE LABEL INFO'!$A$2:$A$65,0))="","",INDEX('40-15 SCALE LABEL INFO'!J$2:J$65,MATCH($A1547,'40-15 SCALE LABEL INFO'!$A$2:$A$65,0))),"not found"),IF(G1546="not found","not found",IF(G1546="","","ditto"))))</f>
        <v/>
      </c>
      <c r="H1547" s="772" t="str">
        <f>IF($A1547="","",IF(NOT($A1547=$A1546),IFERROR(IF(INDEX('40-15 SCALE LABEL INFO'!K$2:K$65,MATCH($A1547,'40-15 SCALE LABEL INFO'!$A$2:$A$65,0))="","",INDEX('40-15 SCALE LABEL INFO'!K$2:K$65,MATCH($A1547,'40-15 SCALE LABEL INFO'!$A$2:$A$65,0))),"not found"),IF(H1546="not found","not found",IF(H1546="","","ditto"))))</f>
        <v/>
      </c>
    </row>
    <row r="1548" spans="1:8" x14ac:dyDescent="0.35">
      <c r="A1548" s="699"/>
      <c r="B1548" s="768"/>
      <c r="C1548" s="768"/>
      <c r="D1548" s="768"/>
      <c r="E1548" s="775"/>
      <c r="F1548" s="778" t="str">
        <f>IF($A1548="","",IF(NOT($A1548=$A1547),IFERROR(IF(INDEX('40-15 SCALE LABEL INFO'!I$2:I$65,MATCH($A1548,'40-15 SCALE LABEL INFO'!$A$2:$A$65,0))="","",INDEX('40-15 SCALE LABEL INFO'!I$2:I$65,MATCH($A1548,'40-15 SCALE LABEL INFO'!$A$2:$A$65,0))),"not found"),IF(F1547="not found","not found",IF(F1547="","","ditto"))))</f>
        <v/>
      </c>
      <c r="G1548" s="779" t="str">
        <f>IF($A1548="","",IF(NOT($A1548=$A1547),IFERROR(IF(INDEX('40-15 SCALE LABEL INFO'!J$2:J$65,MATCH($A1548,'40-15 SCALE LABEL INFO'!$A$2:$A$65,0))="","",INDEX('40-15 SCALE LABEL INFO'!J$2:J$65,MATCH($A1548,'40-15 SCALE LABEL INFO'!$A$2:$A$65,0))),"not found"),IF(G1547="not found","not found",IF(G1547="","","ditto"))))</f>
        <v/>
      </c>
      <c r="H1548" s="772" t="str">
        <f>IF($A1548="","",IF(NOT($A1548=$A1547),IFERROR(IF(INDEX('40-15 SCALE LABEL INFO'!K$2:K$65,MATCH($A1548,'40-15 SCALE LABEL INFO'!$A$2:$A$65,0))="","",INDEX('40-15 SCALE LABEL INFO'!K$2:K$65,MATCH($A1548,'40-15 SCALE LABEL INFO'!$A$2:$A$65,0))),"not found"),IF(H1547="not found","not found",IF(H1547="","","ditto"))))</f>
        <v/>
      </c>
    </row>
    <row r="1549" spans="1:8" x14ac:dyDescent="0.35">
      <c r="A1549" s="699"/>
      <c r="B1549" s="768"/>
      <c r="C1549" s="768"/>
      <c r="D1549" s="768"/>
      <c r="E1549" s="775"/>
      <c r="F1549" s="778" t="str">
        <f>IF($A1549="","",IF(NOT($A1549=$A1548),IFERROR(IF(INDEX('40-15 SCALE LABEL INFO'!I$2:I$65,MATCH($A1549,'40-15 SCALE LABEL INFO'!$A$2:$A$65,0))="","",INDEX('40-15 SCALE LABEL INFO'!I$2:I$65,MATCH($A1549,'40-15 SCALE LABEL INFO'!$A$2:$A$65,0))),"not found"),IF(F1548="not found","not found",IF(F1548="","","ditto"))))</f>
        <v/>
      </c>
      <c r="G1549" s="779" t="str">
        <f>IF($A1549="","",IF(NOT($A1549=$A1548),IFERROR(IF(INDEX('40-15 SCALE LABEL INFO'!J$2:J$65,MATCH($A1549,'40-15 SCALE LABEL INFO'!$A$2:$A$65,0))="","",INDEX('40-15 SCALE LABEL INFO'!J$2:J$65,MATCH($A1549,'40-15 SCALE LABEL INFO'!$A$2:$A$65,0))),"not found"),IF(G1548="not found","not found",IF(G1548="","","ditto"))))</f>
        <v/>
      </c>
      <c r="H1549" s="772" t="str">
        <f>IF($A1549="","",IF(NOT($A1549=$A1548),IFERROR(IF(INDEX('40-15 SCALE LABEL INFO'!K$2:K$65,MATCH($A1549,'40-15 SCALE LABEL INFO'!$A$2:$A$65,0))="","",INDEX('40-15 SCALE LABEL INFO'!K$2:K$65,MATCH($A1549,'40-15 SCALE LABEL INFO'!$A$2:$A$65,0))),"not found"),IF(H1548="not found","not found",IF(H1548="","","ditto"))))</f>
        <v/>
      </c>
    </row>
    <row r="1550" spans="1:8" x14ac:dyDescent="0.35">
      <c r="A1550" s="699"/>
      <c r="B1550" s="768"/>
      <c r="C1550" s="768"/>
      <c r="D1550" s="768"/>
      <c r="E1550" s="775"/>
      <c r="F1550" s="778" t="str">
        <f>IF($A1550="","",IF(NOT($A1550=$A1549),IFERROR(IF(INDEX('40-15 SCALE LABEL INFO'!I$2:I$65,MATCH($A1550,'40-15 SCALE LABEL INFO'!$A$2:$A$65,0))="","",INDEX('40-15 SCALE LABEL INFO'!I$2:I$65,MATCH($A1550,'40-15 SCALE LABEL INFO'!$A$2:$A$65,0))),"not found"),IF(F1549="not found","not found",IF(F1549="","","ditto"))))</f>
        <v/>
      </c>
      <c r="G1550" s="779" t="str">
        <f>IF($A1550="","",IF(NOT($A1550=$A1549),IFERROR(IF(INDEX('40-15 SCALE LABEL INFO'!J$2:J$65,MATCH($A1550,'40-15 SCALE LABEL INFO'!$A$2:$A$65,0))="","",INDEX('40-15 SCALE LABEL INFO'!J$2:J$65,MATCH($A1550,'40-15 SCALE LABEL INFO'!$A$2:$A$65,0))),"not found"),IF(G1549="not found","not found",IF(G1549="","","ditto"))))</f>
        <v/>
      </c>
      <c r="H1550" s="772" t="str">
        <f>IF($A1550="","",IF(NOT($A1550=$A1549),IFERROR(IF(INDEX('40-15 SCALE LABEL INFO'!K$2:K$65,MATCH($A1550,'40-15 SCALE LABEL INFO'!$A$2:$A$65,0))="","",INDEX('40-15 SCALE LABEL INFO'!K$2:K$65,MATCH($A1550,'40-15 SCALE LABEL INFO'!$A$2:$A$65,0))),"not found"),IF(H1549="not found","not found",IF(H1549="","","ditto"))))</f>
        <v/>
      </c>
    </row>
    <row r="1551" spans="1:8" x14ac:dyDescent="0.35">
      <c r="A1551" s="699"/>
      <c r="B1551" s="768"/>
      <c r="C1551" s="768"/>
      <c r="D1551" s="768"/>
      <c r="E1551" s="775"/>
      <c r="F1551" s="778" t="str">
        <f>IF($A1551="","",IF(NOT($A1551=$A1550),IFERROR(IF(INDEX('40-15 SCALE LABEL INFO'!I$2:I$65,MATCH($A1551,'40-15 SCALE LABEL INFO'!$A$2:$A$65,0))="","",INDEX('40-15 SCALE LABEL INFO'!I$2:I$65,MATCH($A1551,'40-15 SCALE LABEL INFO'!$A$2:$A$65,0))),"not found"),IF(F1550="not found","not found",IF(F1550="","","ditto"))))</f>
        <v/>
      </c>
      <c r="G1551" s="779" t="str">
        <f>IF($A1551="","",IF(NOT($A1551=$A1550),IFERROR(IF(INDEX('40-15 SCALE LABEL INFO'!J$2:J$65,MATCH($A1551,'40-15 SCALE LABEL INFO'!$A$2:$A$65,0))="","",INDEX('40-15 SCALE LABEL INFO'!J$2:J$65,MATCH($A1551,'40-15 SCALE LABEL INFO'!$A$2:$A$65,0))),"not found"),IF(G1550="not found","not found",IF(G1550="","","ditto"))))</f>
        <v/>
      </c>
      <c r="H1551" s="772" t="str">
        <f>IF($A1551="","",IF(NOT($A1551=$A1550),IFERROR(IF(INDEX('40-15 SCALE LABEL INFO'!K$2:K$65,MATCH($A1551,'40-15 SCALE LABEL INFO'!$A$2:$A$65,0))="","",INDEX('40-15 SCALE LABEL INFO'!K$2:K$65,MATCH($A1551,'40-15 SCALE LABEL INFO'!$A$2:$A$65,0))),"not found"),IF(H1550="not found","not found",IF(H1550="","","ditto"))))</f>
        <v/>
      </c>
    </row>
    <row r="1552" spans="1:8" x14ac:dyDescent="0.35">
      <c r="A1552" s="699"/>
      <c r="B1552" s="768"/>
      <c r="C1552" s="768"/>
      <c r="D1552" s="768"/>
      <c r="E1552" s="775"/>
      <c r="F1552" s="778" t="str">
        <f>IF($A1552="","",IF(NOT($A1552=$A1551),IFERROR(IF(INDEX('40-15 SCALE LABEL INFO'!I$2:I$65,MATCH($A1552,'40-15 SCALE LABEL INFO'!$A$2:$A$65,0))="","",INDEX('40-15 SCALE LABEL INFO'!I$2:I$65,MATCH($A1552,'40-15 SCALE LABEL INFO'!$A$2:$A$65,0))),"not found"),IF(F1551="not found","not found",IF(F1551="","","ditto"))))</f>
        <v/>
      </c>
      <c r="G1552" s="779" t="str">
        <f>IF($A1552="","",IF(NOT($A1552=$A1551),IFERROR(IF(INDEX('40-15 SCALE LABEL INFO'!J$2:J$65,MATCH($A1552,'40-15 SCALE LABEL INFO'!$A$2:$A$65,0))="","",INDEX('40-15 SCALE LABEL INFO'!J$2:J$65,MATCH($A1552,'40-15 SCALE LABEL INFO'!$A$2:$A$65,0))),"not found"),IF(G1551="not found","not found",IF(G1551="","","ditto"))))</f>
        <v/>
      </c>
      <c r="H1552" s="772" t="str">
        <f>IF($A1552="","",IF(NOT($A1552=$A1551),IFERROR(IF(INDEX('40-15 SCALE LABEL INFO'!K$2:K$65,MATCH($A1552,'40-15 SCALE LABEL INFO'!$A$2:$A$65,0))="","",INDEX('40-15 SCALE LABEL INFO'!K$2:K$65,MATCH($A1552,'40-15 SCALE LABEL INFO'!$A$2:$A$65,0))),"not found"),IF(H1551="not found","not found",IF(H1551="","","ditto"))))</f>
        <v/>
      </c>
    </row>
    <row r="1553" spans="1:8" x14ac:dyDescent="0.35">
      <c r="A1553" s="699"/>
      <c r="B1553" s="768"/>
      <c r="C1553" s="768"/>
      <c r="D1553" s="768"/>
      <c r="E1553" s="775"/>
      <c r="F1553" s="778" t="str">
        <f>IF($A1553="","",IF(NOT($A1553=$A1552),IFERROR(IF(INDEX('40-15 SCALE LABEL INFO'!I$2:I$65,MATCH($A1553,'40-15 SCALE LABEL INFO'!$A$2:$A$65,0))="","",INDEX('40-15 SCALE LABEL INFO'!I$2:I$65,MATCH($A1553,'40-15 SCALE LABEL INFO'!$A$2:$A$65,0))),"not found"),IF(F1552="not found","not found",IF(F1552="","","ditto"))))</f>
        <v/>
      </c>
      <c r="G1553" s="779" t="str">
        <f>IF($A1553="","",IF(NOT($A1553=$A1552),IFERROR(IF(INDEX('40-15 SCALE LABEL INFO'!J$2:J$65,MATCH($A1553,'40-15 SCALE LABEL INFO'!$A$2:$A$65,0))="","",INDEX('40-15 SCALE LABEL INFO'!J$2:J$65,MATCH($A1553,'40-15 SCALE LABEL INFO'!$A$2:$A$65,0))),"not found"),IF(G1552="not found","not found",IF(G1552="","","ditto"))))</f>
        <v/>
      </c>
      <c r="H1553" s="772" t="str">
        <f>IF($A1553="","",IF(NOT($A1553=$A1552),IFERROR(IF(INDEX('40-15 SCALE LABEL INFO'!K$2:K$65,MATCH($A1553,'40-15 SCALE LABEL INFO'!$A$2:$A$65,0))="","",INDEX('40-15 SCALE LABEL INFO'!K$2:K$65,MATCH($A1553,'40-15 SCALE LABEL INFO'!$A$2:$A$65,0))),"not found"),IF(H1552="not found","not found",IF(H1552="","","ditto"))))</f>
        <v/>
      </c>
    </row>
    <row r="1554" spans="1:8" x14ac:dyDescent="0.35">
      <c r="A1554" s="699"/>
      <c r="B1554" s="768"/>
      <c r="C1554" s="768"/>
      <c r="D1554" s="768"/>
      <c r="E1554" s="775"/>
      <c r="F1554" s="778" t="str">
        <f>IF($A1554="","",IF(NOT($A1554=$A1553),IFERROR(IF(INDEX('40-15 SCALE LABEL INFO'!I$2:I$65,MATCH($A1554,'40-15 SCALE LABEL INFO'!$A$2:$A$65,0))="","",INDEX('40-15 SCALE LABEL INFO'!I$2:I$65,MATCH($A1554,'40-15 SCALE LABEL INFO'!$A$2:$A$65,0))),"not found"),IF(F1553="not found","not found",IF(F1553="","","ditto"))))</f>
        <v/>
      </c>
      <c r="G1554" s="779" t="str">
        <f>IF($A1554="","",IF(NOT($A1554=$A1553),IFERROR(IF(INDEX('40-15 SCALE LABEL INFO'!J$2:J$65,MATCH($A1554,'40-15 SCALE LABEL INFO'!$A$2:$A$65,0))="","",INDEX('40-15 SCALE LABEL INFO'!J$2:J$65,MATCH($A1554,'40-15 SCALE LABEL INFO'!$A$2:$A$65,0))),"not found"),IF(G1553="not found","not found",IF(G1553="","","ditto"))))</f>
        <v/>
      </c>
      <c r="H1554" s="772" t="str">
        <f>IF($A1554="","",IF(NOT($A1554=$A1553),IFERROR(IF(INDEX('40-15 SCALE LABEL INFO'!K$2:K$65,MATCH($A1554,'40-15 SCALE LABEL INFO'!$A$2:$A$65,0))="","",INDEX('40-15 SCALE LABEL INFO'!K$2:K$65,MATCH($A1554,'40-15 SCALE LABEL INFO'!$A$2:$A$65,0))),"not found"),IF(H1553="not found","not found",IF(H1553="","","ditto"))))</f>
        <v/>
      </c>
    </row>
    <row r="1555" spans="1:8" x14ac:dyDescent="0.35">
      <c r="A1555" s="699"/>
      <c r="B1555" s="768"/>
      <c r="C1555" s="768"/>
      <c r="D1555" s="768"/>
      <c r="E1555" s="775"/>
      <c r="F1555" s="778" t="str">
        <f>IF($A1555="","",IF(NOT($A1555=$A1554),IFERROR(IF(INDEX('40-15 SCALE LABEL INFO'!I$2:I$65,MATCH($A1555,'40-15 SCALE LABEL INFO'!$A$2:$A$65,0))="","",INDEX('40-15 SCALE LABEL INFO'!I$2:I$65,MATCH($A1555,'40-15 SCALE LABEL INFO'!$A$2:$A$65,0))),"not found"),IF(F1554="not found","not found",IF(F1554="","","ditto"))))</f>
        <v/>
      </c>
      <c r="G1555" s="779" t="str">
        <f>IF($A1555="","",IF(NOT($A1555=$A1554),IFERROR(IF(INDEX('40-15 SCALE LABEL INFO'!J$2:J$65,MATCH($A1555,'40-15 SCALE LABEL INFO'!$A$2:$A$65,0))="","",INDEX('40-15 SCALE LABEL INFO'!J$2:J$65,MATCH($A1555,'40-15 SCALE LABEL INFO'!$A$2:$A$65,0))),"not found"),IF(G1554="not found","not found",IF(G1554="","","ditto"))))</f>
        <v/>
      </c>
      <c r="H1555" s="772" t="str">
        <f>IF($A1555="","",IF(NOT($A1555=$A1554),IFERROR(IF(INDEX('40-15 SCALE LABEL INFO'!K$2:K$65,MATCH($A1555,'40-15 SCALE LABEL INFO'!$A$2:$A$65,0))="","",INDEX('40-15 SCALE LABEL INFO'!K$2:K$65,MATCH($A1555,'40-15 SCALE LABEL INFO'!$A$2:$A$65,0))),"not found"),IF(H1554="not found","not found",IF(H1554="","","ditto"))))</f>
        <v/>
      </c>
    </row>
    <row r="1556" spans="1:8" x14ac:dyDescent="0.35">
      <c r="A1556" s="699"/>
      <c r="B1556" s="768"/>
      <c r="C1556" s="768"/>
      <c r="D1556" s="768"/>
      <c r="E1556" s="775"/>
      <c r="F1556" s="778" t="str">
        <f>IF($A1556="","",IF(NOT($A1556=$A1555),IFERROR(IF(INDEX('40-15 SCALE LABEL INFO'!I$2:I$65,MATCH($A1556,'40-15 SCALE LABEL INFO'!$A$2:$A$65,0))="","",INDEX('40-15 SCALE LABEL INFO'!I$2:I$65,MATCH($A1556,'40-15 SCALE LABEL INFO'!$A$2:$A$65,0))),"not found"),IF(F1555="not found","not found",IF(F1555="","","ditto"))))</f>
        <v/>
      </c>
      <c r="G1556" s="779" t="str">
        <f>IF($A1556="","",IF(NOT($A1556=$A1555),IFERROR(IF(INDEX('40-15 SCALE LABEL INFO'!J$2:J$65,MATCH($A1556,'40-15 SCALE LABEL INFO'!$A$2:$A$65,0))="","",INDEX('40-15 SCALE LABEL INFO'!J$2:J$65,MATCH($A1556,'40-15 SCALE LABEL INFO'!$A$2:$A$65,0))),"not found"),IF(G1555="not found","not found",IF(G1555="","","ditto"))))</f>
        <v/>
      </c>
      <c r="H1556" s="772" t="str">
        <f>IF($A1556="","",IF(NOT($A1556=$A1555),IFERROR(IF(INDEX('40-15 SCALE LABEL INFO'!K$2:K$65,MATCH($A1556,'40-15 SCALE LABEL INFO'!$A$2:$A$65,0))="","",INDEX('40-15 SCALE LABEL INFO'!K$2:K$65,MATCH($A1556,'40-15 SCALE LABEL INFO'!$A$2:$A$65,0))),"not found"),IF(H1555="not found","not found",IF(H1555="","","ditto"))))</f>
        <v/>
      </c>
    </row>
    <row r="1557" spans="1:8" x14ac:dyDescent="0.35">
      <c r="A1557" s="699"/>
      <c r="B1557" s="768"/>
      <c r="C1557" s="768"/>
      <c r="D1557" s="768"/>
      <c r="E1557" s="775"/>
      <c r="F1557" s="778" t="str">
        <f>IF($A1557="","",IF(NOT($A1557=$A1556),IFERROR(IF(INDEX('40-15 SCALE LABEL INFO'!I$2:I$65,MATCH($A1557,'40-15 SCALE LABEL INFO'!$A$2:$A$65,0))="","",INDEX('40-15 SCALE LABEL INFO'!I$2:I$65,MATCH($A1557,'40-15 SCALE LABEL INFO'!$A$2:$A$65,0))),"not found"),IF(F1556="not found","not found",IF(F1556="","","ditto"))))</f>
        <v/>
      </c>
      <c r="G1557" s="779" t="str">
        <f>IF($A1557="","",IF(NOT($A1557=$A1556),IFERROR(IF(INDEX('40-15 SCALE LABEL INFO'!J$2:J$65,MATCH($A1557,'40-15 SCALE LABEL INFO'!$A$2:$A$65,0))="","",INDEX('40-15 SCALE LABEL INFO'!J$2:J$65,MATCH($A1557,'40-15 SCALE LABEL INFO'!$A$2:$A$65,0))),"not found"),IF(G1556="not found","not found",IF(G1556="","","ditto"))))</f>
        <v/>
      </c>
      <c r="H1557" s="772" t="str">
        <f>IF($A1557="","",IF(NOT($A1557=$A1556),IFERROR(IF(INDEX('40-15 SCALE LABEL INFO'!K$2:K$65,MATCH($A1557,'40-15 SCALE LABEL INFO'!$A$2:$A$65,0))="","",INDEX('40-15 SCALE LABEL INFO'!K$2:K$65,MATCH($A1557,'40-15 SCALE LABEL INFO'!$A$2:$A$65,0))),"not found"),IF(H1556="not found","not found",IF(H1556="","","ditto"))))</f>
        <v/>
      </c>
    </row>
    <row r="1558" spans="1:8" x14ac:dyDescent="0.35">
      <c r="A1558" s="699"/>
      <c r="B1558" s="768"/>
      <c r="C1558" s="768"/>
      <c r="D1558" s="768"/>
      <c r="E1558" s="775"/>
      <c r="F1558" s="778" t="str">
        <f>IF($A1558="","",IF(NOT($A1558=$A1557),IFERROR(IF(INDEX('40-15 SCALE LABEL INFO'!I$2:I$65,MATCH($A1558,'40-15 SCALE LABEL INFO'!$A$2:$A$65,0))="","",INDEX('40-15 SCALE LABEL INFO'!I$2:I$65,MATCH($A1558,'40-15 SCALE LABEL INFO'!$A$2:$A$65,0))),"not found"),IF(F1557="not found","not found",IF(F1557="","","ditto"))))</f>
        <v/>
      </c>
      <c r="G1558" s="779" t="str">
        <f>IF($A1558="","",IF(NOT($A1558=$A1557),IFERROR(IF(INDEX('40-15 SCALE LABEL INFO'!J$2:J$65,MATCH($A1558,'40-15 SCALE LABEL INFO'!$A$2:$A$65,0))="","",INDEX('40-15 SCALE LABEL INFO'!J$2:J$65,MATCH($A1558,'40-15 SCALE LABEL INFO'!$A$2:$A$65,0))),"not found"),IF(G1557="not found","not found",IF(G1557="","","ditto"))))</f>
        <v/>
      </c>
      <c r="H1558" s="772" t="str">
        <f>IF($A1558="","",IF(NOT($A1558=$A1557),IFERROR(IF(INDEX('40-15 SCALE LABEL INFO'!K$2:K$65,MATCH($A1558,'40-15 SCALE LABEL INFO'!$A$2:$A$65,0))="","",INDEX('40-15 SCALE LABEL INFO'!K$2:K$65,MATCH($A1558,'40-15 SCALE LABEL INFO'!$A$2:$A$65,0))),"not found"),IF(H1557="not found","not found",IF(H1557="","","ditto"))))</f>
        <v/>
      </c>
    </row>
    <row r="1559" spans="1:8" x14ac:dyDescent="0.35">
      <c r="A1559" s="699"/>
      <c r="B1559" s="768"/>
      <c r="C1559" s="768"/>
      <c r="D1559" s="768"/>
      <c r="E1559" s="775"/>
      <c r="F1559" s="778" t="str">
        <f>IF($A1559="","",IF(NOT($A1559=$A1558),IFERROR(IF(INDEX('40-15 SCALE LABEL INFO'!I$2:I$65,MATCH($A1559,'40-15 SCALE LABEL INFO'!$A$2:$A$65,0))="","",INDEX('40-15 SCALE LABEL INFO'!I$2:I$65,MATCH($A1559,'40-15 SCALE LABEL INFO'!$A$2:$A$65,0))),"not found"),IF(F1558="not found","not found",IF(F1558="","","ditto"))))</f>
        <v/>
      </c>
      <c r="G1559" s="779" t="str">
        <f>IF($A1559="","",IF(NOT($A1559=$A1558),IFERROR(IF(INDEX('40-15 SCALE LABEL INFO'!J$2:J$65,MATCH($A1559,'40-15 SCALE LABEL INFO'!$A$2:$A$65,0))="","",INDEX('40-15 SCALE LABEL INFO'!J$2:J$65,MATCH($A1559,'40-15 SCALE LABEL INFO'!$A$2:$A$65,0))),"not found"),IF(G1558="not found","not found",IF(G1558="","","ditto"))))</f>
        <v/>
      </c>
      <c r="H1559" s="772" t="str">
        <f>IF($A1559="","",IF(NOT($A1559=$A1558),IFERROR(IF(INDEX('40-15 SCALE LABEL INFO'!K$2:K$65,MATCH($A1559,'40-15 SCALE LABEL INFO'!$A$2:$A$65,0))="","",INDEX('40-15 SCALE LABEL INFO'!K$2:K$65,MATCH($A1559,'40-15 SCALE LABEL INFO'!$A$2:$A$65,0))),"not found"),IF(H1558="not found","not found",IF(H1558="","","ditto"))))</f>
        <v/>
      </c>
    </row>
    <row r="1560" spans="1:8" x14ac:dyDescent="0.35">
      <c r="A1560" s="699"/>
      <c r="B1560" s="768"/>
      <c r="C1560" s="768"/>
      <c r="D1560" s="768"/>
      <c r="E1560" s="775"/>
      <c r="F1560" s="778" t="str">
        <f>IF($A1560="","",IF(NOT($A1560=$A1559),IFERROR(IF(INDEX('40-15 SCALE LABEL INFO'!I$2:I$65,MATCH($A1560,'40-15 SCALE LABEL INFO'!$A$2:$A$65,0))="","",INDEX('40-15 SCALE LABEL INFO'!I$2:I$65,MATCH($A1560,'40-15 SCALE LABEL INFO'!$A$2:$A$65,0))),"not found"),IF(F1559="not found","not found",IF(F1559="","","ditto"))))</f>
        <v/>
      </c>
      <c r="G1560" s="779" t="str">
        <f>IF($A1560="","",IF(NOT($A1560=$A1559),IFERROR(IF(INDEX('40-15 SCALE LABEL INFO'!J$2:J$65,MATCH($A1560,'40-15 SCALE LABEL INFO'!$A$2:$A$65,0))="","",INDEX('40-15 SCALE LABEL INFO'!J$2:J$65,MATCH($A1560,'40-15 SCALE LABEL INFO'!$A$2:$A$65,0))),"not found"),IF(G1559="not found","not found",IF(G1559="","","ditto"))))</f>
        <v/>
      </c>
      <c r="H1560" s="772" t="str">
        <f>IF($A1560="","",IF(NOT($A1560=$A1559),IFERROR(IF(INDEX('40-15 SCALE LABEL INFO'!K$2:K$65,MATCH($A1560,'40-15 SCALE LABEL INFO'!$A$2:$A$65,0))="","",INDEX('40-15 SCALE LABEL INFO'!K$2:K$65,MATCH($A1560,'40-15 SCALE LABEL INFO'!$A$2:$A$65,0))),"not found"),IF(H1559="not found","not found",IF(H1559="","","ditto"))))</f>
        <v/>
      </c>
    </row>
    <row r="1561" spans="1:8" x14ac:dyDescent="0.35">
      <c r="A1561" s="699"/>
      <c r="B1561" s="768"/>
      <c r="C1561" s="768"/>
      <c r="D1561" s="768"/>
      <c r="E1561" s="775"/>
      <c r="F1561" s="778" t="str">
        <f>IF($A1561="","",IF(NOT($A1561=$A1560),IFERROR(IF(INDEX('40-15 SCALE LABEL INFO'!I$2:I$65,MATCH($A1561,'40-15 SCALE LABEL INFO'!$A$2:$A$65,0))="","",INDEX('40-15 SCALE LABEL INFO'!I$2:I$65,MATCH($A1561,'40-15 SCALE LABEL INFO'!$A$2:$A$65,0))),"not found"),IF(F1560="not found","not found",IF(F1560="","","ditto"))))</f>
        <v/>
      </c>
      <c r="G1561" s="779" t="str">
        <f>IF($A1561="","",IF(NOT($A1561=$A1560),IFERROR(IF(INDEX('40-15 SCALE LABEL INFO'!J$2:J$65,MATCH($A1561,'40-15 SCALE LABEL INFO'!$A$2:$A$65,0))="","",INDEX('40-15 SCALE LABEL INFO'!J$2:J$65,MATCH($A1561,'40-15 SCALE LABEL INFO'!$A$2:$A$65,0))),"not found"),IF(G1560="not found","not found",IF(G1560="","","ditto"))))</f>
        <v/>
      </c>
      <c r="H1561" s="772" t="str">
        <f>IF($A1561="","",IF(NOT($A1561=$A1560),IFERROR(IF(INDEX('40-15 SCALE LABEL INFO'!K$2:K$65,MATCH($A1561,'40-15 SCALE LABEL INFO'!$A$2:$A$65,0))="","",INDEX('40-15 SCALE LABEL INFO'!K$2:K$65,MATCH($A1561,'40-15 SCALE LABEL INFO'!$A$2:$A$65,0))),"not found"),IF(H1560="not found","not found",IF(H1560="","","ditto"))))</f>
        <v/>
      </c>
    </row>
    <row r="1562" spans="1:8" x14ac:dyDescent="0.35">
      <c r="A1562" s="699"/>
      <c r="B1562" s="768"/>
      <c r="C1562" s="768"/>
      <c r="D1562" s="768"/>
      <c r="E1562" s="775"/>
      <c r="F1562" s="778" t="str">
        <f>IF($A1562="","",IF(NOT($A1562=$A1561),IFERROR(IF(INDEX('40-15 SCALE LABEL INFO'!I$2:I$65,MATCH($A1562,'40-15 SCALE LABEL INFO'!$A$2:$A$65,0))="","",INDEX('40-15 SCALE LABEL INFO'!I$2:I$65,MATCH($A1562,'40-15 SCALE LABEL INFO'!$A$2:$A$65,0))),"not found"),IF(F1561="not found","not found",IF(F1561="","","ditto"))))</f>
        <v/>
      </c>
      <c r="G1562" s="779" t="str">
        <f>IF($A1562="","",IF(NOT($A1562=$A1561),IFERROR(IF(INDEX('40-15 SCALE LABEL INFO'!J$2:J$65,MATCH($A1562,'40-15 SCALE LABEL INFO'!$A$2:$A$65,0))="","",INDEX('40-15 SCALE LABEL INFO'!J$2:J$65,MATCH($A1562,'40-15 SCALE LABEL INFO'!$A$2:$A$65,0))),"not found"),IF(G1561="not found","not found",IF(G1561="","","ditto"))))</f>
        <v/>
      </c>
      <c r="H1562" s="772" t="str">
        <f>IF($A1562="","",IF(NOT($A1562=$A1561),IFERROR(IF(INDEX('40-15 SCALE LABEL INFO'!K$2:K$65,MATCH($A1562,'40-15 SCALE LABEL INFO'!$A$2:$A$65,0))="","",INDEX('40-15 SCALE LABEL INFO'!K$2:K$65,MATCH($A1562,'40-15 SCALE LABEL INFO'!$A$2:$A$65,0))),"not found"),IF(H1561="not found","not found",IF(H1561="","","ditto"))))</f>
        <v/>
      </c>
    </row>
    <row r="1563" spans="1:8" x14ac:dyDescent="0.35">
      <c r="A1563" s="699"/>
      <c r="B1563" s="768"/>
      <c r="C1563" s="768"/>
      <c r="D1563" s="768"/>
      <c r="E1563" s="775"/>
      <c r="F1563" s="778" t="str">
        <f>IF($A1563="","",IF(NOT($A1563=$A1562),IFERROR(IF(INDEX('40-15 SCALE LABEL INFO'!I$2:I$65,MATCH($A1563,'40-15 SCALE LABEL INFO'!$A$2:$A$65,0))="","",INDEX('40-15 SCALE LABEL INFO'!I$2:I$65,MATCH($A1563,'40-15 SCALE LABEL INFO'!$A$2:$A$65,0))),"not found"),IF(F1562="not found","not found",IF(F1562="","","ditto"))))</f>
        <v/>
      </c>
      <c r="G1563" s="779" t="str">
        <f>IF($A1563="","",IF(NOT($A1563=$A1562),IFERROR(IF(INDEX('40-15 SCALE LABEL INFO'!J$2:J$65,MATCH($A1563,'40-15 SCALE LABEL INFO'!$A$2:$A$65,0))="","",INDEX('40-15 SCALE LABEL INFO'!J$2:J$65,MATCH($A1563,'40-15 SCALE LABEL INFO'!$A$2:$A$65,0))),"not found"),IF(G1562="not found","not found",IF(G1562="","","ditto"))))</f>
        <v/>
      </c>
      <c r="H1563" s="772" t="str">
        <f>IF($A1563="","",IF(NOT($A1563=$A1562),IFERROR(IF(INDEX('40-15 SCALE LABEL INFO'!K$2:K$65,MATCH($A1563,'40-15 SCALE LABEL INFO'!$A$2:$A$65,0))="","",INDEX('40-15 SCALE LABEL INFO'!K$2:K$65,MATCH($A1563,'40-15 SCALE LABEL INFO'!$A$2:$A$65,0))),"not found"),IF(H1562="not found","not found",IF(H1562="","","ditto"))))</f>
        <v/>
      </c>
    </row>
    <row r="1564" spans="1:8" x14ac:dyDescent="0.35">
      <c r="A1564" s="699"/>
      <c r="B1564" s="768"/>
      <c r="C1564" s="768"/>
      <c r="D1564" s="768"/>
      <c r="E1564" s="775"/>
      <c r="F1564" s="778" t="str">
        <f>IF($A1564="","",IF(NOT($A1564=$A1563),IFERROR(IF(INDEX('40-15 SCALE LABEL INFO'!I$2:I$65,MATCH($A1564,'40-15 SCALE LABEL INFO'!$A$2:$A$65,0))="","",INDEX('40-15 SCALE LABEL INFO'!I$2:I$65,MATCH($A1564,'40-15 SCALE LABEL INFO'!$A$2:$A$65,0))),"not found"),IF(F1563="not found","not found",IF(F1563="","","ditto"))))</f>
        <v/>
      </c>
      <c r="G1564" s="779" t="str">
        <f>IF($A1564="","",IF(NOT($A1564=$A1563),IFERROR(IF(INDEX('40-15 SCALE LABEL INFO'!J$2:J$65,MATCH($A1564,'40-15 SCALE LABEL INFO'!$A$2:$A$65,0))="","",INDEX('40-15 SCALE LABEL INFO'!J$2:J$65,MATCH($A1564,'40-15 SCALE LABEL INFO'!$A$2:$A$65,0))),"not found"),IF(G1563="not found","not found",IF(G1563="","","ditto"))))</f>
        <v/>
      </c>
      <c r="H1564" s="772" t="str">
        <f>IF($A1564="","",IF(NOT($A1564=$A1563),IFERROR(IF(INDEX('40-15 SCALE LABEL INFO'!K$2:K$65,MATCH($A1564,'40-15 SCALE LABEL INFO'!$A$2:$A$65,0))="","",INDEX('40-15 SCALE LABEL INFO'!K$2:K$65,MATCH($A1564,'40-15 SCALE LABEL INFO'!$A$2:$A$65,0))),"not found"),IF(H1563="not found","not found",IF(H1563="","","ditto"))))</f>
        <v/>
      </c>
    </row>
    <row r="1565" spans="1:8" x14ac:dyDescent="0.35">
      <c r="A1565" s="699"/>
      <c r="B1565" s="768"/>
      <c r="C1565" s="768"/>
      <c r="D1565" s="768"/>
      <c r="E1565" s="775"/>
      <c r="F1565" s="778" t="str">
        <f>IF($A1565="","",IF(NOT($A1565=$A1564),IFERROR(IF(INDEX('40-15 SCALE LABEL INFO'!I$2:I$65,MATCH($A1565,'40-15 SCALE LABEL INFO'!$A$2:$A$65,0))="","",INDEX('40-15 SCALE LABEL INFO'!I$2:I$65,MATCH($A1565,'40-15 SCALE LABEL INFO'!$A$2:$A$65,0))),"not found"),IF(F1564="not found","not found",IF(F1564="","","ditto"))))</f>
        <v/>
      </c>
      <c r="G1565" s="779" t="str">
        <f>IF($A1565="","",IF(NOT($A1565=$A1564),IFERROR(IF(INDEX('40-15 SCALE LABEL INFO'!J$2:J$65,MATCH($A1565,'40-15 SCALE LABEL INFO'!$A$2:$A$65,0))="","",INDEX('40-15 SCALE LABEL INFO'!J$2:J$65,MATCH($A1565,'40-15 SCALE LABEL INFO'!$A$2:$A$65,0))),"not found"),IF(G1564="not found","not found",IF(G1564="","","ditto"))))</f>
        <v/>
      </c>
      <c r="H1565" s="772" t="str">
        <f>IF($A1565="","",IF(NOT($A1565=$A1564),IFERROR(IF(INDEX('40-15 SCALE LABEL INFO'!K$2:K$65,MATCH($A1565,'40-15 SCALE LABEL INFO'!$A$2:$A$65,0))="","",INDEX('40-15 SCALE LABEL INFO'!K$2:K$65,MATCH($A1565,'40-15 SCALE LABEL INFO'!$A$2:$A$65,0))),"not found"),IF(H1564="not found","not found",IF(H1564="","","ditto"))))</f>
        <v/>
      </c>
    </row>
    <row r="1566" spans="1:8" x14ac:dyDescent="0.35">
      <c r="A1566" s="699"/>
      <c r="B1566" s="768"/>
      <c r="C1566" s="768"/>
      <c r="D1566" s="768"/>
      <c r="E1566" s="775"/>
      <c r="F1566" s="778" t="str">
        <f>IF($A1566="","",IF(NOT($A1566=$A1565),IFERROR(IF(INDEX('40-15 SCALE LABEL INFO'!I$2:I$65,MATCH($A1566,'40-15 SCALE LABEL INFO'!$A$2:$A$65,0))="","",INDEX('40-15 SCALE LABEL INFO'!I$2:I$65,MATCH($A1566,'40-15 SCALE LABEL INFO'!$A$2:$A$65,0))),"not found"),IF(F1565="not found","not found",IF(F1565="","","ditto"))))</f>
        <v/>
      </c>
      <c r="G1566" s="779" t="str">
        <f>IF($A1566="","",IF(NOT($A1566=$A1565),IFERROR(IF(INDEX('40-15 SCALE LABEL INFO'!J$2:J$65,MATCH($A1566,'40-15 SCALE LABEL INFO'!$A$2:$A$65,0))="","",INDEX('40-15 SCALE LABEL INFO'!J$2:J$65,MATCH($A1566,'40-15 SCALE LABEL INFO'!$A$2:$A$65,0))),"not found"),IF(G1565="not found","not found",IF(G1565="","","ditto"))))</f>
        <v/>
      </c>
      <c r="H1566" s="772" t="str">
        <f>IF($A1566="","",IF(NOT($A1566=$A1565),IFERROR(IF(INDEX('40-15 SCALE LABEL INFO'!K$2:K$65,MATCH($A1566,'40-15 SCALE LABEL INFO'!$A$2:$A$65,0))="","",INDEX('40-15 SCALE LABEL INFO'!K$2:K$65,MATCH($A1566,'40-15 SCALE LABEL INFO'!$A$2:$A$65,0))),"not found"),IF(H1565="not found","not found",IF(H1565="","","ditto"))))</f>
        <v/>
      </c>
    </row>
    <row r="1567" spans="1:8" x14ac:dyDescent="0.35">
      <c r="A1567" s="699"/>
      <c r="B1567" s="768"/>
      <c r="C1567" s="768"/>
      <c r="D1567" s="768"/>
      <c r="E1567" s="775"/>
      <c r="F1567" s="778" t="str">
        <f>IF($A1567="","",IF(NOT($A1567=$A1566),IFERROR(IF(INDEX('40-15 SCALE LABEL INFO'!I$2:I$65,MATCH($A1567,'40-15 SCALE LABEL INFO'!$A$2:$A$65,0))="","",INDEX('40-15 SCALE LABEL INFO'!I$2:I$65,MATCH($A1567,'40-15 SCALE LABEL INFO'!$A$2:$A$65,0))),"not found"),IF(F1566="not found","not found",IF(F1566="","","ditto"))))</f>
        <v/>
      </c>
      <c r="G1567" s="779" t="str">
        <f>IF($A1567="","",IF(NOT($A1567=$A1566),IFERROR(IF(INDEX('40-15 SCALE LABEL INFO'!J$2:J$65,MATCH($A1567,'40-15 SCALE LABEL INFO'!$A$2:$A$65,0))="","",INDEX('40-15 SCALE LABEL INFO'!J$2:J$65,MATCH($A1567,'40-15 SCALE LABEL INFO'!$A$2:$A$65,0))),"not found"),IF(G1566="not found","not found",IF(G1566="","","ditto"))))</f>
        <v/>
      </c>
      <c r="H1567" s="772" t="str">
        <f>IF($A1567="","",IF(NOT($A1567=$A1566),IFERROR(IF(INDEX('40-15 SCALE LABEL INFO'!K$2:K$65,MATCH($A1567,'40-15 SCALE LABEL INFO'!$A$2:$A$65,0))="","",INDEX('40-15 SCALE LABEL INFO'!K$2:K$65,MATCH($A1567,'40-15 SCALE LABEL INFO'!$A$2:$A$65,0))),"not found"),IF(H1566="not found","not found",IF(H1566="","","ditto"))))</f>
        <v/>
      </c>
    </row>
    <row r="1568" spans="1:8" x14ac:dyDescent="0.35">
      <c r="A1568" s="699"/>
      <c r="B1568" s="768"/>
      <c r="C1568" s="768"/>
      <c r="D1568" s="768"/>
      <c r="E1568" s="775"/>
      <c r="F1568" s="778" t="str">
        <f>IF($A1568="","",IF(NOT($A1568=$A1567),IFERROR(IF(INDEX('40-15 SCALE LABEL INFO'!I$2:I$65,MATCH($A1568,'40-15 SCALE LABEL INFO'!$A$2:$A$65,0))="","",INDEX('40-15 SCALE LABEL INFO'!I$2:I$65,MATCH($A1568,'40-15 SCALE LABEL INFO'!$A$2:$A$65,0))),"not found"),IF(F1567="not found","not found",IF(F1567="","","ditto"))))</f>
        <v/>
      </c>
      <c r="G1568" s="779" t="str">
        <f>IF($A1568="","",IF(NOT($A1568=$A1567),IFERROR(IF(INDEX('40-15 SCALE LABEL INFO'!J$2:J$65,MATCH($A1568,'40-15 SCALE LABEL INFO'!$A$2:$A$65,0))="","",INDEX('40-15 SCALE LABEL INFO'!J$2:J$65,MATCH($A1568,'40-15 SCALE LABEL INFO'!$A$2:$A$65,0))),"not found"),IF(G1567="not found","not found",IF(G1567="","","ditto"))))</f>
        <v/>
      </c>
      <c r="H1568" s="772" t="str">
        <f>IF($A1568="","",IF(NOT($A1568=$A1567),IFERROR(IF(INDEX('40-15 SCALE LABEL INFO'!K$2:K$65,MATCH($A1568,'40-15 SCALE LABEL INFO'!$A$2:$A$65,0))="","",INDEX('40-15 SCALE LABEL INFO'!K$2:K$65,MATCH($A1568,'40-15 SCALE LABEL INFO'!$A$2:$A$65,0))),"not found"),IF(H1567="not found","not found",IF(H1567="","","ditto"))))</f>
        <v/>
      </c>
    </row>
    <row r="1569" spans="1:8" x14ac:dyDescent="0.35">
      <c r="A1569" s="699"/>
      <c r="B1569" s="768"/>
      <c r="C1569" s="768"/>
      <c r="D1569" s="768"/>
      <c r="E1569" s="775"/>
      <c r="F1569" s="778" t="str">
        <f>IF($A1569="","",IF(NOT($A1569=$A1568),IFERROR(IF(INDEX('40-15 SCALE LABEL INFO'!I$2:I$65,MATCH($A1569,'40-15 SCALE LABEL INFO'!$A$2:$A$65,0))="","",INDEX('40-15 SCALE LABEL INFO'!I$2:I$65,MATCH($A1569,'40-15 SCALE LABEL INFO'!$A$2:$A$65,0))),"not found"),IF(F1568="not found","not found",IF(F1568="","","ditto"))))</f>
        <v/>
      </c>
      <c r="G1569" s="779" t="str">
        <f>IF($A1569="","",IF(NOT($A1569=$A1568),IFERROR(IF(INDEX('40-15 SCALE LABEL INFO'!J$2:J$65,MATCH($A1569,'40-15 SCALE LABEL INFO'!$A$2:$A$65,0))="","",INDEX('40-15 SCALE LABEL INFO'!J$2:J$65,MATCH($A1569,'40-15 SCALE LABEL INFO'!$A$2:$A$65,0))),"not found"),IF(G1568="not found","not found",IF(G1568="","","ditto"))))</f>
        <v/>
      </c>
      <c r="H1569" s="772" t="str">
        <f>IF($A1569="","",IF(NOT($A1569=$A1568),IFERROR(IF(INDEX('40-15 SCALE LABEL INFO'!K$2:K$65,MATCH($A1569,'40-15 SCALE LABEL INFO'!$A$2:$A$65,0))="","",INDEX('40-15 SCALE LABEL INFO'!K$2:K$65,MATCH($A1569,'40-15 SCALE LABEL INFO'!$A$2:$A$65,0))),"not found"),IF(H1568="not found","not found",IF(H1568="","","ditto"))))</f>
        <v/>
      </c>
    </row>
    <row r="1570" spans="1:8" x14ac:dyDescent="0.35">
      <c r="A1570" s="699"/>
      <c r="B1570" s="768"/>
      <c r="C1570" s="768"/>
      <c r="D1570" s="768"/>
      <c r="E1570" s="775"/>
      <c r="F1570" s="778" t="str">
        <f>IF($A1570="","",IF(NOT($A1570=$A1569),IFERROR(IF(INDEX('40-15 SCALE LABEL INFO'!I$2:I$65,MATCH($A1570,'40-15 SCALE LABEL INFO'!$A$2:$A$65,0))="","",INDEX('40-15 SCALE LABEL INFO'!I$2:I$65,MATCH($A1570,'40-15 SCALE LABEL INFO'!$A$2:$A$65,0))),"not found"),IF(F1569="not found","not found",IF(F1569="","","ditto"))))</f>
        <v/>
      </c>
      <c r="G1570" s="779" t="str">
        <f>IF($A1570="","",IF(NOT($A1570=$A1569),IFERROR(IF(INDEX('40-15 SCALE LABEL INFO'!J$2:J$65,MATCH($A1570,'40-15 SCALE LABEL INFO'!$A$2:$A$65,0))="","",INDEX('40-15 SCALE LABEL INFO'!J$2:J$65,MATCH($A1570,'40-15 SCALE LABEL INFO'!$A$2:$A$65,0))),"not found"),IF(G1569="not found","not found",IF(G1569="","","ditto"))))</f>
        <v/>
      </c>
      <c r="H1570" s="772" t="str">
        <f>IF($A1570="","",IF(NOT($A1570=$A1569),IFERROR(IF(INDEX('40-15 SCALE LABEL INFO'!K$2:K$65,MATCH($A1570,'40-15 SCALE LABEL INFO'!$A$2:$A$65,0))="","",INDEX('40-15 SCALE LABEL INFO'!K$2:K$65,MATCH($A1570,'40-15 SCALE LABEL INFO'!$A$2:$A$65,0))),"not found"),IF(H1569="not found","not found",IF(H1569="","","ditto"))))</f>
        <v/>
      </c>
    </row>
    <row r="1571" spans="1:8" x14ac:dyDescent="0.35">
      <c r="A1571" s="699"/>
      <c r="B1571" s="768"/>
      <c r="C1571" s="768"/>
      <c r="D1571" s="768"/>
      <c r="E1571" s="775"/>
      <c r="F1571" s="778" t="str">
        <f>IF($A1571="","",IF(NOT($A1571=$A1570),IFERROR(IF(INDEX('40-15 SCALE LABEL INFO'!I$2:I$65,MATCH($A1571,'40-15 SCALE LABEL INFO'!$A$2:$A$65,0))="","",INDEX('40-15 SCALE LABEL INFO'!I$2:I$65,MATCH($A1571,'40-15 SCALE LABEL INFO'!$A$2:$A$65,0))),"not found"),IF(F1570="not found","not found",IF(F1570="","","ditto"))))</f>
        <v/>
      </c>
      <c r="G1571" s="779" t="str">
        <f>IF($A1571="","",IF(NOT($A1571=$A1570),IFERROR(IF(INDEX('40-15 SCALE LABEL INFO'!J$2:J$65,MATCH($A1571,'40-15 SCALE LABEL INFO'!$A$2:$A$65,0))="","",INDEX('40-15 SCALE LABEL INFO'!J$2:J$65,MATCH($A1571,'40-15 SCALE LABEL INFO'!$A$2:$A$65,0))),"not found"),IF(G1570="not found","not found",IF(G1570="","","ditto"))))</f>
        <v/>
      </c>
      <c r="H1571" s="772" t="str">
        <f>IF($A1571="","",IF(NOT($A1571=$A1570),IFERROR(IF(INDEX('40-15 SCALE LABEL INFO'!K$2:K$65,MATCH($A1571,'40-15 SCALE LABEL INFO'!$A$2:$A$65,0))="","",INDEX('40-15 SCALE LABEL INFO'!K$2:K$65,MATCH($A1571,'40-15 SCALE LABEL INFO'!$A$2:$A$65,0))),"not found"),IF(H1570="not found","not found",IF(H1570="","","ditto"))))</f>
        <v/>
      </c>
    </row>
    <row r="1572" spans="1:8" x14ac:dyDescent="0.35">
      <c r="A1572" s="699"/>
      <c r="B1572" s="768"/>
      <c r="C1572" s="768"/>
      <c r="D1572" s="768"/>
      <c r="E1572" s="775"/>
      <c r="F1572" s="778" t="str">
        <f>IF($A1572="","",IF(NOT($A1572=$A1571),IFERROR(IF(INDEX('40-15 SCALE LABEL INFO'!I$2:I$65,MATCH($A1572,'40-15 SCALE LABEL INFO'!$A$2:$A$65,0))="","",INDEX('40-15 SCALE LABEL INFO'!I$2:I$65,MATCH($A1572,'40-15 SCALE LABEL INFO'!$A$2:$A$65,0))),"not found"),IF(F1571="not found","not found",IF(F1571="","","ditto"))))</f>
        <v/>
      </c>
      <c r="G1572" s="779" t="str">
        <f>IF($A1572="","",IF(NOT($A1572=$A1571),IFERROR(IF(INDEX('40-15 SCALE LABEL INFO'!J$2:J$65,MATCH($A1572,'40-15 SCALE LABEL INFO'!$A$2:$A$65,0))="","",INDEX('40-15 SCALE LABEL INFO'!J$2:J$65,MATCH($A1572,'40-15 SCALE LABEL INFO'!$A$2:$A$65,0))),"not found"),IF(G1571="not found","not found",IF(G1571="","","ditto"))))</f>
        <v/>
      </c>
      <c r="H1572" s="772" t="str">
        <f>IF($A1572="","",IF(NOT($A1572=$A1571),IFERROR(IF(INDEX('40-15 SCALE LABEL INFO'!K$2:K$65,MATCH($A1572,'40-15 SCALE LABEL INFO'!$A$2:$A$65,0))="","",INDEX('40-15 SCALE LABEL INFO'!K$2:K$65,MATCH($A1572,'40-15 SCALE LABEL INFO'!$A$2:$A$65,0))),"not found"),IF(H1571="not found","not found",IF(H1571="","","ditto"))))</f>
        <v/>
      </c>
    </row>
    <row r="1573" spans="1:8" x14ac:dyDescent="0.35">
      <c r="A1573" s="699"/>
      <c r="B1573" s="768"/>
      <c r="C1573" s="768"/>
      <c r="D1573" s="768"/>
      <c r="E1573" s="775"/>
      <c r="F1573" s="778" t="str">
        <f>IF($A1573="","",IF(NOT($A1573=$A1572),IFERROR(IF(INDEX('40-15 SCALE LABEL INFO'!I$2:I$65,MATCH($A1573,'40-15 SCALE LABEL INFO'!$A$2:$A$65,0))="","",INDEX('40-15 SCALE LABEL INFO'!I$2:I$65,MATCH($A1573,'40-15 SCALE LABEL INFO'!$A$2:$A$65,0))),"not found"),IF(F1572="not found","not found",IF(F1572="","","ditto"))))</f>
        <v/>
      </c>
      <c r="G1573" s="779" t="str">
        <f>IF($A1573="","",IF(NOT($A1573=$A1572),IFERROR(IF(INDEX('40-15 SCALE LABEL INFO'!J$2:J$65,MATCH($A1573,'40-15 SCALE LABEL INFO'!$A$2:$A$65,0))="","",INDEX('40-15 SCALE LABEL INFO'!J$2:J$65,MATCH($A1573,'40-15 SCALE LABEL INFO'!$A$2:$A$65,0))),"not found"),IF(G1572="not found","not found",IF(G1572="","","ditto"))))</f>
        <v/>
      </c>
      <c r="H1573" s="772" t="str">
        <f>IF($A1573="","",IF(NOT($A1573=$A1572),IFERROR(IF(INDEX('40-15 SCALE LABEL INFO'!K$2:K$65,MATCH($A1573,'40-15 SCALE LABEL INFO'!$A$2:$A$65,0))="","",INDEX('40-15 SCALE LABEL INFO'!K$2:K$65,MATCH($A1573,'40-15 SCALE LABEL INFO'!$A$2:$A$65,0))),"not found"),IF(H1572="not found","not found",IF(H1572="","","ditto"))))</f>
        <v/>
      </c>
    </row>
    <row r="1574" spans="1:8" x14ac:dyDescent="0.35">
      <c r="A1574" s="699"/>
      <c r="B1574" s="768"/>
      <c r="C1574" s="768"/>
      <c r="D1574" s="768"/>
      <c r="E1574" s="775"/>
      <c r="F1574" s="778" t="str">
        <f>IF($A1574="","",IF(NOT($A1574=$A1573),IFERROR(IF(INDEX('40-15 SCALE LABEL INFO'!I$2:I$65,MATCH($A1574,'40-15 SCALE LABEL INFO'!$A$2:$A$65,0))="","",INDEX('40-15 SCALE LABEL INFO'!I$2:I$65,MATCH($A1574,'40-15 SCALE LABEL INFO'!$A$2:$A$65,0))),"not found"),IF(F1573="not found","not found",IF(F1573="","","ditto"))))</f>
        <v/>
      </c>
      <c r="G1574" s="779" t="str">
        <f>IF($A1574="","",IF(NOT($A1574=$A1573),IFERROR(IF(INDEX('40-15 SCALE LABEL INFO'!J$2:J$65,MATCH($A1574,'40-15 SCALE LABEL INFO'!$A$2:$A$65,0))="","",INDEX('40-15 SCALE LABEL INFO'!J$2:J$65,MATCH($A1574,'40-15 SCALE LABEL INFO'!$A$2:$A$65,0))),"not found"),IF(G1573="not found","not found",IF(G1573="","","ditto"))))</f>
        <v/>
      </c>
      <c r="H1574" s="772" t="str">
        <f>IF($A1574="","",IF(NOT($A1574=$A1573),IFERROR(IF(INDEX('40-15 SCALE LABEL INFO'!K$2:K$65,MATCH($A1574,'40-15 SCALE LABEL INFO'!$A$2:$A$65,0))="","",INDEX('40-15 SCALE LABEL INFO'!K$2:K$65,MATCH($A1574,'40-15 SCALE LABEL INFO'!$A$2:$A$65,0))),"not found"),IF(H1573="not found","not found",IF(H1573="","","ditto"))))</f>
        <v/>
      </c>
    </row>
    <row r="1575" spans="1:8" x14ac:dyDescent="0.35">
      <c r="A1575" s="699"/>
      <c r="B1575" s="768"/>
      <c r="C1575" s="768"/>
      <c r="D1575" s="768"/>
      <c r="E1575" s="775"/>
      <c r="F1575" s="778" t="str">
        <f>IF($A1575="","",IF(NOT($A1575=$A1574),IFERROR(IF(INDEX('40-15 SCALE LABEL INFO'!I$2:I$65,MATCH($A1575,'40-15 SCALE LABEL INFO'!$A$2:$A$65,0))="","",INDEX('40-15 SCALE LABEL INFO'!I$2:I$65,MATCH($A1575,'40-15 SCALE LABEL INFO'!$A$2:$A$65,0))),"not found"),IF(F1574="not found","not found",IF(F1574="","","ditto"))))</f>
        <v/>
      </c>
      <c r="G1575" s="779" t="str">
        <f>IF($A1575="","",IF(NOT($A1575=$A1574),IFERROR(IF(INDEX('40-15 SCALE LABEL INFO'!J$2:J$65,MATCH($A1575,'40-15 SCALE LABEL INFO'!$A$2:$A$65,0))="","",INDEX('40-15 SCALE LABEL INFO'!J$2:J$65,MATCH($A1575,'40-15 SCALE LABEL INFO'!$A$2:$A$65,0))),"not found"),IF(G1574="not found","not found",IF(G1574="","","ditto"))))</f>
        <v/>
      </c>
      <c r="H1575" s="772" t="str">
        <f>IF($A1575="","",IF(NOT($A1575=$A1574),IFERROR(IF(INDEX('40-15 SCALE LABEL INFO'!K$2:K$65,MATCH($A1575,'40-15 SCALE LABEL INFO'!$A$2:$A$65,0))="","",INDEX('40-15 SCALE LABEL INFO'!K$2:K$65,MATCH($A1575,'40-15 SCALE LABEL INFO'!$A$2:$A$65,0))),"not found"),IF(H1574="not found","not found",IF(H1574="","","ditto"))))</f>
        <v/>
      </c>
    </row>
    <row r="1576" spans="1:8" x14ac:dyDescent="0.35">
      <c r="A1576" s="699"/>
      <c r="B1576" s="768"/>
      <c r="C1576" s="768"/>
      <c r="D1576" s="768"/>
      <c r="E1576" s="775"/>
      <c r="F1576" s="778" t="str">
        <f>IF($A1576="","",IF(NOT($A1576=$A1575),IFERROR(IF(INDEX('40-15 SCALE LABEL INFO'!I$2:I$65,MATCH($A1576,'40-15 SCALE LABEL INFO'!$A$2:$A$65,0))="","",INDEX('40-15 SCALE LABEL INFO'!I$2:I$65,MATCH($A1576,'40-15 SCALE LABEL INFO'!$A$2:$A$65,0))),"not found"),IF(F1575="not found","not found",IF(F1575="","","ditto"))))</f>
        <v/>
      </c>
      <c r="G1576" s="779" t="str">
        <f>IF($A1576="","",IF(NOT($A1576=$A1575),IFERROR(IF(INDEX('40-15 SCALE LABEL INFO'!J$2:J$65,MATCH($A1576,'40-15 SCALE LABEL INFO'!$A$2:$A$65,0))="","",INDEX('40-15 SCALE LABEL INFO'!J$2:J$65,MATCH($A1576,'40-15 SCALE LABEL INFO'!$A$2:$A$65,0))),"not found"),IF(G1575="not found","not found",IF(G1575="","","ditto"))))</f>
        <v/>
      </c>
      <c r="H1576" s="772" t="str">
        <f>IF($A1576="","",IF(NOT($A1576=$A1575),IFERROR(IF(INDEX('40-15 SCALE LABEL INFO'!K$2:K$65,MATCH($A1576,'40-15 SCALE LABEL INFO'!$A$2:$A$65,0))="","",INDEX('40-15 SCALE LABEL INFO'!K$2:K$65,MATCH($A1576,'40-15 SCALE LABEL INFO'!$A$2:$A$65,0))),"not found"),IF(H1575="not found","not found",IF(H1575="","","ditto"))))</f>
        <v/>
      </c>
    </row>
    <row r="1577" spans="1:8" x14ac:dyDescent="0.35">
      <c r="A1577" s="699"/>
      <c r="B1577" s="768"/>
      <c r="C1577" s="768"/>
      <c r="D1577" s="768"/>
      <c r="E1577" s="775"/>
      <c r="F1577" s="778" t="str">
        <f>IF($A1577="","",IF(NOT($A1577=$A1576),IFERROR(IF(INDEX('40-15 SCALE LABEL INFO'!I$2:I$65,MATCH($A1577,'40-15 SCALE LABEL INFO'!$A$2:$A$65,0))="","",INDEX('40-15 SCALE LABEL INFO'!I$2:I$65,MATCH($A1577,'40-15 SCALE LABEL INFO'!$A$2:$A$65,0))),"not found"),IF(F1576="not found","not found",IF(F1576="","","ditto"))))</f>
        <v/>
      </c>
      <c r="G1577" s="779" t="str">
        <f>IF($A1577="","",IF(NOT($A1577=$A1576),IFERROR(IF(INDEX('40-15 SCALE LABEL INFO'!J$2:J$65,MATCH($A1577,'40-15 SCALE LABEL INFO'!$A$2:$A$65,0))="","",INDEX('40-15 SCALE LABEL INFO'!J$2:J$65,MATCH($A1577,'40-15 SCALE LABEL INFO'!$A$2:$A$65,0))),"not found"),IF(G1576="not found","not found",IF(G1576="","","ditto"))))</f>
        <v/>
      </c>
      <c r="H1577" s="772" t="str">
        <f>IF($A1577="","",IF(NOT($A1577=$A1576),IFERROR(IF(INDEX('40-15 SCALE LABEL INFO'!K$2:K$65,MATCH($A1577,'40-15 SCALE LABEL INFO'!$A$2:$A$65,0))="","",INDEX('40-15 SCALE LABEL INFO'!K$2:K$65,MATCH($A1577,'40-15 SCALE LABEL INFO'!$A$2:$A$65,0))),"not found"),IF(H1576="not found","not found",IF(H1576="","","ditto"))))</f>
        <v/>
      </c>
    </row>
    <row r="1578" spans="1:8" x14ac:dyDescent="0.35">
      <c r="A1578" s="699"/>
      <c r="B1578" s="768"/>
      <c r="C1578" s="768"/>
      <c r="D1578" s="768"/>
      <c r="E1578" s="775"/>
      <c r="F1578" s="778" t="str">
        <f>IF($A1578="","",IF(NOT($A1578=$A1577),IFERROR(IF(INDEX('40-15 SCALE LABEL INFO'!I$2:I$65,MATCH($A1578,'40-15 SCALE LABEL INFO'!$A$2:$A$65,0))="","",INDEX('40-15 SCALE LABEL INFO'!I$2:I$65,MATCH($A1578,'40-15 SCALE LABEL INFO'!$A$2:$A$65,0))),"not found"),IF(F1577="not found","not found",IF(F1577="","","ditto"))))</f>
        <v/>
      </c>
      <c r="G1578" s="779" t="str">
        <f>IF($A1578="","",IF(NOT($A1578=$A1577),IFERROR(IF(INDEX('40-15 SCALE LABEL INFO'!J$2:J$65,MATCH($A1578,'40-15 SCALE LABEL INFO'!$A$2:$A$65,0))="","",INDEX('40-15 SCALE LABEL INFO'!J$2:J$65,MATCH($A1578,'40-15 SCALE LABEL INFO'!$A$2:$A$65,0))),"not found"),IF(G1577="not found","not found",IF(G1577="","","ditto"))))</f>
        <v/>
      </c>
      <c r="H1578" s="772" t="str">
        <f>IF($A1578="","",IF(NOT($A1578=$A1577),IFERROR(IF(INDEX('40-15 SCALE LABEL INFO'!K$2:K$65,MATCH($A1578,'40-15 SCALE LABEL INFO'!$A$2:$A$65,0))="","",INDEX('40-15 SCALE LABEL INFO'!K$2:K$65,MATCH($A1578,'40-15 SCALE LABEL INFO'!$A$2:$A$65,0))),"not found"),IF(H1577="not found","not found",IF(H1577="","","ditto"))))</f>
        <v/>
      </c>
    </row>
    <row r="1579" spans="1:8" x14ac:dyDescent="0.35">
      <c r="A1579" s="699"/>
      <c r="B1579" s="768"/>
      <c r="C1579" s="768"/>
      <c r="D1579" s="768"/>
      <c r="E1579" s="775"/>
      <c r="F1579" s="778" t="str">
        <f>IF($A1579="","",IF(NOT($A1579=$A1578),IFERROR(IF(INDEX('40-15 SCALE LABEL INFO'!I$2:I$65,MATCH($A1579,'40-15 SCALE LABEL INFO'!$A$2:$A$65,0))="","",INDEX('40-15 SCALE LABEL INFO'!I$2:I$65,MATCH($A1579,'40-15 SCALE LABEL INFO'!$A$2:$A$65,0))),"not found"),IF(F1578="not found","not found",IF(F1578="","","ditto"))))</f>
        <v/>
      </c>
      <c r="G1579" s="779" t="str">
        <f>IF($A1579="","",IF(NOT($A1579=$A1578),IFERROR(IF(INDEX('40-15 SCALE LABEL INFO'!J$2:J$65,MATCH($A1579,'40-15 SCALE LABEL INFO'!$A$2:$A$65,0))="","",INDEX('40-15 SCALE LABEL INFO'!J$2:J$65,MATCH($A1579,'40-15 SCALE LABEL INFO'!$A$2:$A$65,0))),"not found"),IF(G1578="not found","not found",IF(G1578="","","ditto"))))</f>
        <v/>
      </c>
      <c r="H1579" s="772" t="str">
        <f>IF($A1579="","",IF(NOT($A1579=$A1578),IFERROR(IF(INDEX('40-15 SCALE LABEL INFO'!K$2:K$65,MATCH($A1579,'40-15 SCALE LABEL INFO'!$A$2:$A$65,0))="","",INDEX('40-15 SCALE LABEL INFO'!K$2:K$65,MATCH($A1579,'40-15 SCALE LABEL INFO'!$A$2:$A$65,0))),"not found"),IF(H1578="not found","not found",IF(H1578="","","ditto"))))</f>
        <v/>
      </c>
    </row>
    <row r="1580" spans="1:8" x14ac:dyDescent="0.35">
      <c r="A1580" s="699"/>
      <c r="B1580" s="768"/>
      <c r="C1580" s="768"/>
      <c r="D1580" s="768"/>
      <c r="E1580" s="775"/>
      <c r="F1580" s="778" t="str">
        <f>IF($A1580="","",IF(NOT($A1580=$A1579),IFERROR(IF(INDEX('40-15 SCALE LABEL INFO'!I$2:I$65,MATCH($A1580,'40-15 SCALE LABEL INFO'!$A$2:$A$65,0))="","",INDEX('40-15 SCALE LABEL INFO'!I$2:I$65,MATCH($A1580,'40-15 SCALE LABEL INFO'!$A$2:$A$65,0))),"not found"),IF(F1579="not found","not found",IF(F1579="","","ditto"))))</f>
        <v/>
      </c>
      <c r="G1580" s="779" t="str">
        <f>IF($A1580="","",IF(NOT($A1580=$A1579),IFERROR(IF(INDEX('40-15 SCALE LABEL INFO'!J$2:J$65,MATCH($A1580,'40-15 SCALE LABEL INFO'!$A$2:$A$65,0))="","",INDEX('40-15 SCALE LABEL INFO'!J$2:J$65,MATCH($A1580,'40-15 SCALE LABEL INFO'!$A$2:$A$65,0))),"not found"),IF(G1579="not found","not found",IF(G1579="","","ditto"))))</f>
        <v/>
      </c>
      <c r="H1580" s="772" t="str">
        <f>IF($A1580="","",IF(NOT($A1580=$A1579),IFERROR(IF(INDEX('40-15 SCALE LABEL INFO'!K$2:K$65,MATCH($A1580,'40-15 SCALE LABEL INFO'!$A$2:$A$65,0))="","",INDEX('40-15 SCALE LABEL INFO'!K$2:K$65,MATCH($A1580,'40-15 SCALE LABEL INFO'!$A$2:$A$65,0))),"not found"),IF(H1579="not found","not found",IF(H1579="","","ditto"))))</f>
        <v/>
      </c>
    </row>
    <row r="1581" spans="1:8" x14ac:dyDescent="0.35">
      <c r="A1581" s="699"/>
      <c r="B1581" s="768"/>
      <c r="C1581" s="768"/>
      <c r="D1581" s="768"/>
      <c r="E1581" s="775"/>
      <c r="F1581" s="778" t="str">
        <f>IF($A1581="","",IF(NOT($A1581=$A1580),IFERROR(IF(INDEX('40-15 SCALE LABEL INFO'!I$2:I$65,MATCH($A1581,'40-15 SCALE LABEL INFO'!$A$2:$A$65,0))="","",INDEX('40-15 SCALE LABEL INFO'!I$2:I$65,MATCH($A1581,'40-15 SCALE LABEL INFO'!$A$2:$A$65,0))),"not found"),IF(F1580="not found","not found",IF(F1580="","","ditto"))))</f>
        <v/>
      </c>
      <c r="G1581" s="779" t="str">
        <f>IF($A1581="","",IF(NOT($A1581=$A1580),IFERROR(IF(INDEX('40-15 SCALE LABEL INFO'!J$2:J$65,MATCH($A1581,'40-15 SCALE LABEL INFO'!$A$2:$A$65,0))="","",INDEX('40-15 SCALE LABEL INFO'!J$2:J$65,MATCH($A1581,'40-15 SCALE LABEL INFO'!$A$2:$A$65,0))),"not found"),IF(G1580="not found","not found",IF(G1580="","","ditto"))))</f>
        <v/>
      </c>
      <c r="H1581" s="772" t="str">
        <f>IF($A1581="","",IF(NOT($A1581=$A1580),IFERROR(IF(INDEX('40-15 SCALE LABEL INFO'!K$2:K$65,MATCH($A1581,'40-15 SCALE LABEL INFO'!$A$2:$A$65,0))="","",INDEX('40-15 SCALE LABEL INFO'!K$2:K$65,MATCH($A1581,'40-15 SCALE LABEL INFO'!$A$2:$A$65,0))),"not found"),IF(H1580="not found","not found",IF(H1580="","","ditto"))))</f>
        <v/>
      </c>
    </row>
    <row r="1582" spans="1:8" x14ac:dyDescent="0.35">
      <c r="A1582" s="699"/>
      <c r="B1582" s="768"/>
      <c r="C1582" s="768"/>
      <c r="D1582" s="768"/>
      <c r="E1582" s="775"/>
      <c r="F1582" s="778" t="str">
        <f>IF($A1582="","",IF(NOT($A1582=$A1581),IFERROR(IF(INDEX('40-15 SCALE LABEL INFO'!I$2:I$65,MATCH($A1582,'40-15 SCALE LABEL INFO'!$A$2:$A$65,0))="","",INDEX('40-15 SCALE LABEL INFO'!I$2:I$65,MATCH($A1582,'40-15 SCALE LABEL INFO'!$A$2:$A$65,0))),"not found"),IF(F1581="not found","not found",IF(F1581="","","ditto"))))</f>
        <v/>
      </c>
      <c r="G1582" s="779" t="str">
        <f>IF($A1582="","",IF(NOT($A1582=$A1581),IFERROR(IF(INDEX('40-15 SCALE LABEL INFO'!J$2:J$65,MATCH($A1582,'40-15 SCALE LABEL INFO'!$A$2:$A$65,0))="","",INDEX('40-15 SCALE LABEL INFO'!J$2:J$65,MATCH($A1582,'40-15 SCALE LABEL INFO'!$A$2:$A$65,0))),"not found"),IF(G1581="not found","not found",IF(G1581="","","ditto"))))</f>
        <v/>
      </c>
      <c r="H1582" s="772" t="str">
        <f>IF($A1582="","",IF(NOT($A1582=$A1581),IFERROR(IF(INDEX('40-15 SCALE LABEL INFO'!K$2:K$65,MATCH($A1582,'40-15 SCALE LABEL INFO'!$A$2:$A$65,0))="","",INDEX('40-15 SCALE LABEL INFO'!K$2:K$65,MATCH($A1582,'40-15 SCALE LABEL INFO'!$A$2:$A$65,0))),"not found"),IF(H1581="not found","not found",IF(H1581="","","ditto"))))</f>
        <v/>
      </c>
    </row>
    <row r="1583" spans="1:8" x14ac:dyDescent="0.35">
      <c r="A1583" s="699"/>
      <c r="B1583" s="768"/>
      <c r="C1583" s="768"/>
      <c r="D1583" s="768"/>
      <c r="E1583" s="775"/>
      <c r="F1583" s="778" t="str">
        <f>IF($A1583="","",IF(NOT($A1583=$A1582),IFERROR(IF(INDEX('40-15 SCALE LABEL INFO'!I$2:I$65,MATCH($A1583,'40-15 SCALE LABEL INFO'!$A$2:$A$65,0))="","",INDEX('40-15 SCALE LABEL INFO'!I$2:I$65,MATCH($A1583,'40-15 SCALE LABEL INFO'!$A$2:$A$65,0))),"not found"),IF(F1582="not found","not found",IF(F1582="","","ditto"))))</f>
        <v/>
      </c>
      <c r="G1583" s="779" t="str">
        <f>IF($A1583="","",IF(NOT($A1583=$A1582),IFERROR(IF(INDEX('40-15 SCALE LABEL INFO'!J$2:J$65,MATCH($A1583,'40-15 SCALE LABEL INFO'!$A$2:$A$65,0))="","",INDEX('40-15 SCALE LABEL INFO'!J$2:J$65,MATCH($A1583,'40-15 SCALE LABEL INFO'!$A$2:$A$65,0))),"not found"),IF(G1582="not found","not found",IF(G1582="","","ditto"))))</f>
        <v/>
      </c>
      <c r="H1583" s="772" t="str">
        <f>IF($A1583="","",IF(NOT($A1583=$A1582),IFERROR(IF(INDEX('40-15 SCALE LABEL INFO'!K$2:K$65,MATCH($A1583,'40-15 SCALE LABEL INFO'!$A$2:$A$65,0))="","",INDEX('40-15 SCALE LABEL INFO'!K$2:K$65,MATCH($A1583,'40-15 SCALE LABEL INFO'!$A$2:$A$65,0))),"not found"),IF(H1582="not found","not found",IF(H1582="","","ditto"))))</f>
        <v/>
      </c>
    </row>
    <row r="1584" spans="1:8" x14ac:dyDescent="0.35">
      <c r="A1584" s="699"/>
      <c r="B1584" s="768"/>
      <c r="C1584" s="768"/>
      <c r="D1584" s="768"/>
      <c r="E1584" s="775"/>
      <c r="F1584" s="778" t="str">
        <f>IF($A1584="","",IF(NOT($A1584=$A1583),IFERROR(IF(INDEX('40-15 SCALE LABEL INFO'!I$2:I$65,MATCH($A1584,'40-15 SCALE LABEL INFO'!$A$2:$A$65,0))="","",INDEX('40-15 SCALE LABEL INFO'!I$2:I$65,MATCH($A1584,'40-15 SCALE LABEL INFO'!$A$2:$A$65,0))),"not found"),IF(F1583="not found","not found",IF(F1583="","","ditto"))))</f>
        <v/>
      </c>
      <c r="G1584" s="779" t="str">
        <f>IF($A1584="","",IF(NOT($A1584=$A1583),IFERROR(IF(INDEX('40-15 SCALE LABEL INFO'!J$2:J$65,MATCH($A1584,'40-15 SCALE LABEL INFO'!$A$2:$A$65,0))="","",INDEX('40-15 SCALE LABEL INFO'!J$2:J$65,MATCH($A1584,'40-15 SCALE LABEL INFO'!$A$2:$A$65,0))),"not found"),IF(G1583="not found","not found",IF(G1583="","","ditto"))))</f>
        <v/>
      </c>
      <c r="H1584" s="772" t="str">
        <f>IF($A1584="","",IF(NOT($A1584=$A1583),IFERROR(IF(INDEX('40-15 SCALE LABEL INFO'!K$2:K$65,MATCH($A1584,'40-15 SCALE LABEL INFO'!$A$2:$A$65,0))="","",INDEX('40-15 SCALE LABEL INFO'!K$2:K$65,MATCH($A1584,'40-15 SCALE LABEL INFO'!$A$2:$A$65,0))),"not found"),IF(H1583="not found","not found",IF(H1583="","","ditto"))))</f>
        <v/>
      </c>
    </row>
    <row r="1585" spans="1:8" x14ac:dyDescent="0.35">
      <c r="A1585" s="699"/>
      <c r="B1585" s="768"/>
      <c r="C1585" s="768"/>
      <c r="D1585" s="768"/>
      <c r="E1585" s="775"/>
      <c r="F1585" s="778" t="str">
        <f>IF($A1585="","",IF(NOT($A1585=$A1584),IFERROR(IF(INDEX('40-15 SCALE LABEL INFO'!I$2:I$65,MATCH($A1585,'40-15 SCALE LABEL INFO'!$A$2:$A$65,0))="","",INDEX('40-15 SCALE LABEL INFO'!I$2:I$65,MATCH($A1585,'40-15 SCALE LABEL INFO'!$A$2:$A$65,0))),"not found"),IF(F1584="not found","not found",IF(F1584="","","ditto"))))</f>
        <v/>
      </c>
      <c r="G1585" s="779" t="str">
        <f>IF($A1585="","",IF(NOT($A1585=$A1584),IFERROR(IF(INDEX('40-15 SCALE LABEL INFO'!J$2:J$65,MATCH($A1585,'40-15 SCALE LABEL INFO'!$A$2:$A$65,0))="","",INDEX('40-15 SCALE LABEL INFO'!J$2:J$65,MATCH($A1585,'40-15 SCALE LABEL INFO'!$A$2:$A$65,0))),"not found"),IF(G1584="not found","not found",IF(G1584="","","ditto"))))</f>
        <v/>
      </c>
      <c r="H1585" s="772" t="str">
        <f>IF($A1585="","",IF(NOT($A1585=$A1584),IFERROR(IF(INDEX('40-15 SCALE LABEL INFO'!K$2:K$65,MATCH($A1585,'40-15 SCALE LABEL INFO'!$A$2:$A$65,0))="","",INDEX('40-15 SCALE LABEL INFO'!K$2:K$65,MATCH($A1585,'40-15 SCALE LABEL INFO'!$A$2:$A$65,0))),"not found"),IF(H1584="not found","not found",IF(H1584="","","ditto"))))</f>
        <v/>
      </c>
    </row>
    <row r="1586" spans="1:8" x14ac:dyDescent="0.35">
      <c r="A1586" s="699"/>
      <c r="B1586" s="768"/>
      <c r="C1586" s="768"/>
      <c r="D1586" s="768"/>
      <c r="E1586" s="775"/>
      <c r="F1586" s="778" t="str">
        <f>IF($A1586="","",IF(NOT($A1586=$A1585),IFERROR(IF(INDEX('40-15 SCALE LABEL INFO'!I$2:I$65,MATCH($A1586,'40-15 SCALE LABEL INFO'!$A$2:$A$65,0))="","",INDEX('40-15 SCALE LABEL INFO'!I$2:I$65,MATCH($A1586,'40-15 SCALE LABEL INFO'!$A$2:$A$65,0))),"not found"),IF(F1585="not found","not found",IF(F1585="","","ditto"))))</f>
        <v/>
      </c>
      <c r="G1586" s="779" t="str">
        <f>IF($A1586="","",IF(NOT($A1586=$A1585),IFERROR(IF(INDEX('40-15 SCALE LABEL INFO'!J$2:J$65,MATCH($A1586,'40-15 SCALE LABEL INFO'!$A$2:$A$65,0))="","",INDEX('40-15 SCALE LABEL INFO'!J$2:J$65,MATCH($A1586,'40-15 SCALE LABEL INFO'!$A$2:$A$65,0))),"not found"),IF(G1585="not found","not found",IF(G1585="","","ditto"))))</f>
        <v/>
      </c>
      <c r="H1586" s="772" t="str">
        <f>IF($A1586="","",IF(NOT($A1586=$A1585),IFERROR(IF(INDEX('40-15 SCALE LABEL INFO'!K$2:K$65,MATCH($A1586,'40-15 SCALE LABEL INFO'!$A$2:$A$65,0))="","",INDEX('40-15 SCALE LABEL INFO'!K$2:K$65,MATCH($A1586,'40-15 SCALE LABEL INFO'!$A$2:$A$65,0))),"not found"),IF(H1585="not found","not found",IF(H1585="","","ditto"))))</f>
        <v/>
      </c>
    </row>
    <row r="1587" spans="1:8" x14ac:dyDescent="0.35">
      <c r="A1587" s="699"/>
      <c r="B1587" s="768"/>
      <c r="C1587" s="768"/>
      <c r="D1587" s="768"/>
      <c r="E1587" s="775"/>
      <c r="F1587" s="778" t="str">
        <f>IF($A1587="","",IF(NOT($A1587=$A1586),IFERROR(IF(INDEX('40-15 SCALE LABEL INFO'!I$2:I$65,MATCH($A1587,'40-15 SCALE LABEL INFO'!$A$2:$A$65,0))="","",INDEX('40-15 SCALE LABEL INFO'!I$2:I$65,MATCH($A1587,'40-15 SCALE LABEL INFO'!$A$2:$A$65,0))),"not found"),IF(F1586="not found","not found",IF(F1586="","","ditto"))))</f>
        <v/>
      </c>
      <c r="G1587" s="779" t="str">
        <f>IF($A1587="","",IF(NOT($A1587=$A1586),IFERROR(IF(INDEX('40-15 SCALE LABEL INFO'!J$2:J$65,MATCH($A1587,'40-15 SCALE LABEL INFO'!$A$2:$A$65,0))="","",INDEX('40-15 SCALE LABEL INFO'!J$2:J$65,MATCH($A1587,'40-15 SCALE LABEL INFO'!$A$2:$A$65,0))),"not found"),IF(G1586="not found","not found",IF(G1586="","","ditto"))))</f>
        <v/>
      </c>
      <c r="H1587" s="772" t="str">
        <f>IF($A1587="","",IF(NOT($A1587=$A1586),IFERROR(IF(INDEX('40-15 SCALE LABEL INFO'!K$2:K$65,MATCH($A1587,'40-15 SCALE LABEL INFO'!$A$2:$A$65,0))="","",INDEX('40-15 SCALE LABEL INFO'!K$2:K$65,MATCH($A1587,'40-15 SCALE LABEL INFO'!$A$2:$A$65,0))),"not found"),IF(H1586="not found","not found",IF(H1586="","","ditto"))))</f>
        <v/>
      </c>
    </row>
    <row r="1588" spans="1:8" x14ac:dyDescent="0.35">
      <c r="A1588" s="699"/>
      <c r="B1588" s="768"/>
      <c r="C1588" s="768"/>
      <c r="D1588" s="768"/>
      <c r="E1588" s="775"/>
      <c r="F1588" s="778" t="str">
        <f>IF($A1588="","",IF(NOT($A1588=$A1587),IFERROR(IF(INDEX('40-15 SCALE LABEL INFO'!I$2:I$65,MATCH($A1588,'40-15 SCALE LABEL INFO'!$A$2:$A$65,0))="","",INDEX('40-15 SCALE LABEL INFO'!I$2:I$65,MATCH($A1588,'40-15 SCALE LABEL INFO'!$A$2:$A$65,0))),"not found"),IF(F1587="not found","not found",IF(F1587="","","ditto"))))</f>
        <v/>
      </c>
      <c r="G1588" s="779" t="str">
        <f>IF($A1588="","",IF(NOT($A1588=$A1587),IFERROR(IF(INDEX('40-15 SCALE LABEL INFO'!J$2:J$65,MATCH($A1588,'40-15 SCALE LABEL INFO'!$A$2:$A$65,0))="","",INDEX('40-15 SCALE LABEL INFO'!J$2:J$65,MATCH($A1588,'40-15 SCALE LABEL INFO'!$A$2:$A$65,0))),"not found"),IF(G1587="not found","not found",IF(G1587="","","ditto"))))</f>
        <v/>
      </c>
      <c r="H1588" s="772" t="str">
        <f>IF($A1588="","",IF(NOT($A1588=$A1587),IFERROR(IF(INDEX('40-15 SCALE LABEL INFO'!K$2:K$65,MATCH($A1588,'40-15 SCALE LABEL INFO'!$A$2:$A$65,0))="","",INDEX('40-15 SCALE LABEL INFO'!K$2:K$65,MATCH($A1588,'40-15 SCALE LABEL INFO'!$A$2:$A$65,0))),"not found"),IF(H1587="not found","not found",IF(H1587="","","ditto"))))</f>
        <v/>
      </c>
    </row>
    <row r="1589" spans="1:8" x14ac:dyDescent="0.35">
      <c r="A1589" s="699"/>
      <c r="B1589" s="768"/>
      <c r="C1589" s="768"/>
      <c r="D1589" s="768"/>
      <c r="E1589" s="775"/>
      <c r="F1589" s="778" t="str">
        <f>IF($A1589="","",IF(NOT($A1589=$A1588),IFERROR(IF(INDEX('40-15 SCALE LABEL INFO'!I$2:I$65,MATCH($A1589,'40-15 SCALE LABEL INFO'!$A$2:$A$65,0))="","",INDEX('40-15 SCALE LABEL INFO'!I$2:I$65,MATCH($A1589,'40-15 SCALE LABEL INFO'!$A$2:$A$65,0))),"not found"),IF(F1588="not found","not found",IF(F1588="","","ditto"))))</f>
        <v/>
      </c>
      <c r="G1589" s="779" t="str">
        <f>IF($A1589="","",IF(NOT($A1589=$A1588),IFERROR(IF(INDEX('40-15 SCALE LABEL INFO'!J$2:J$65,MATCH($A1589,'40-15 SCALE LABEL INFO'!$A$2:$A$65,0))="","",INDEX('40-15 SCALE LABEL INFO'!J$2:J$65,MATCH($A1589,'40-15 SCALE LABEL INFO'!$A$2:$A$65,0))),"not found"),IF(G1588="not found","not found",IF(G1588="","","ditto"))))</f>
        <v/>
      </c>
      <c r="H1589" s="772" t="str">
        <f>IF($A1589="","",IF(NOT($A1589=$A1588),IFERROR(IF(INDEX('40-15 SCALE LABEL INFO'!K$2:K$65,MATCH($A1589,'40-15 SCALE LABEL INFO'!$A$2:$A$65,0))="","",INDEX('40-15 SCALE LABEL INFO'!K$2:K$65,MATCH($A1589,'40-15 SCALE LABEL INFO'!$A$2:$A$65,0))),"not found"),IF(H1588="not found","not found",IF(H1588="","","ditto"))))</f>
        <v/>
      </c>
    </row>
    <row r="1590" spans="1:8" x14ac:dyDescent="0.35">
      <c r="A1590" s="699"/>
      <c r="B1590" s="768"/>
      <c r="C1590" s="768"/>
      <c r="D1590" s="768"/>
      <c r="E1590" s="775"/>
      <c r="F1590" s="778" t="str">
        <f>IF($A1590="","",IF(NOT($A1590=$A1589),IFERROR(IF(INDEX('40-15 SCALE LABEL INFO'!I$2:I$65,MATCH($A1590,'40-15 SCALE LABEL INFO'!$A$2:$A$65,0))="","",INDEX('40-15 SCALE LABEL INFO'!I$2:I$65,MATCH($A1590,'40-15 SCALE LABEL INFO'!$A$2:$A$65,0))),"not found"),IF(F1589="not found","not found",IF(F1589="","","ditto"))))</f>
        <v/>
      </c>
      <c r="G1590" s="779" t="str">
        <f>IF($A1590="","",IF(NOT($A1590=$A1589),IFERROR(IF(INDEX('40-15 SCALE LABEL INFO'!J$2:J$65,MATCH($A1590,'40-15 SCALE LABEL INFO'!$A$2:$A$65,0))="","",INDEX('40-15 SCALE LABEL INFO'!J$2:J$65,MATCH($A1590,'40-15 SCALE LABEL INFO'!$A$2:$A$65,0))),"not found"),IF(G1589="not found","not found",IF(G1589="","","ditto"))))</f>
        <v/>
      </c>
      <c r="H1590" s="772" t="str">
        <f>IF($A1590="","",IF(NOT($A1590=$A1589),IFERROR(IF(INDEX('40-15 SCALE LABEL INFO'!K$2:K$65,MATCH($A1590,'40-15 SCALE LABEL INFO'!$A$2:$A$65,0))="","",INDEX('40-15 SCALE LABEL INFO'!K$2:K$65,MATCH($A1590,'40-15 SCALE LABEL INFO'!$A$2:$A$65,0))),"not found"),IF(H1589="not found","not found",IF(H1589="","","ditto"))))</f>
        <v/>
      </c>
    </row>
    <row r="1591" spans="1:8" x14ac:dyDescent="0.35">
      <c r="A1591" s="699"/>
      <c r="B1591" s="768"/>
      <c r="C1591" s="768"/>
      <c r="D1591" s="768"/>
      <c r="E1591" s="775"/>
      <c r="F1591" s="778" t="str">
        <f>IF($A1591="","",IF(NOT($A1591=$A1590),IFERROR(IF(INDEX('40-15 SCALE LABEL INFO'!I$2:I$65,MATCH($A1591,'40-15 SCALE LABEL INFO'!$A$2:$A$65,0))="","",INDEX('40-15 SCALE LABEL INFO'!I$2:I$65,MATCH($A1591,'40-15 SCALE LABEL INFO'!$A$2:$A$65,0))),"not found"),IF(F1590="not found","not found",IF(F1590="","","ditto"))))</f>
        <v/>
      </c>
      <c r="G1591" s="779" t="str">
        <f>IF($A1591="","",IF(NOT($A1591=$A1590),IFERROR(IF(INDEX('40-15 SCALE LABEL INFO'!J$2:J$65,MATCH($A1591,'40-15 SCALE LABEL INFO'!$A$2:$A$65,0))="","",INDEX('40-15 SCALE LABEL INFO'!J$2:J$65,MATCH($A1591,'40-15 SCALE LABEL INFO'!$A$2:$A$65,0))),"not found"),IF(G1590="not found","not found",IF(G1590="","","ditto"))))</f>
        <v/>
      </c>
      <c r="H1591" s="772" t="str">
        <f>IF($A1591="","",IF(NOT($A1591=$A1590),IFERROR(IF(INDEX('40-15 SCALE LABEL INFO'!K$2:K$65,MATCH($A1591,'40-15 SCALE LABEL INFO'!$A$2:$A$65,0))="","",INDEX('40-15 SCALE LABEL INFO'!K$2:K$65,MATCH($A1591,'40-15 SCALE LABEL INFO'!$A$2:$A$65,0))),"not found"),IF(H1590="not found","not found",IF(H1590="","","ditto"))))</f>
        <v/>
      </c>
    </row>
    <row r="1592" spans="1:8" x14ac:dyDescent="0.35">
      <c r="A1592" s="699"/>
      <c r="B1592" s="768"/>
      <c r="C1592" s="768"/>
      <c r="D1592" s="768"/>
      <c r="E1592" s="775"/>
      <c r="F1592" s="778" t="str">
        <f>IF($A1592="","",IF(NOT($A1592=$A1591),IFERROR(IF(INDEX('40-15 SCALE LABEL INFO'!I$2:I$65,MATCH($A1592,'40-15 SCALE LABEL INFO'!$A$2:$A$65,0))="","",INDEX('40-15 SCALE LABEL INFO'!I$2:I$65,MATCH($A1592,'40-15 SCALE LABEL INFO'!$A$2:$A$65,0))),"not found"),IF(F1591="not found","not found",IF(F1591="","","ditto"))))</f>
        <v/>
      </c>
      <c r="G1592" s="779" t="str">
        <f>IF($A1592="","",IF(NOT($A1592=$A1591),IFERROR(IF(INDEX('40-15 SCALE LABEL INFO'!J$2:J$65,MATCH($A1592,'40-15 SCALE LABEL INFO'!$A$2:$A$65,0))="","",INDEX('40-15 SCALE LABEL INFO'!J$2:J$65,MATCH($A1592,'40-15 SCALE LABEL INFO'!$A$2:$A$65,0))),"not found"),IF(G1591="not found","not found",IF(G1591="","","ditto"))))</f>
        <v/>
      </c>
      <c r="H1592" s="772" t="str">
        <f>IF($A1592="","",IF(NOT($A1592=$A1591),IFERROR(IF(INDEX('40-15 SCALE LABEL INFO'!K$2:K$65,MATCH($A1592,'40-15 SCALE LABEL INFO'!$A$2:$A$65,0))="","",INDEX('40-15 SCALE LABEL INFO'!K$2:K$65,MATCH($A1592,'40-15 SCALE LABEL INFO'!$A$2:$A$65,0))),"not found"),IF(H1591="not found","not found",IF(H1591="","","ditto"))))</f>
        <v/>
      </c>
    </row>
    <row r="1593" spans="1:8" x14ac:dyDescent="0.35">
      <c r="A1593" s="699"/>
      <c r="B1593" s="768"/>
      <c r="C1593" s="768"/>
      <c r="D1593" s="768"/>
      <c r="E1593" s="775"/>
      <c r="F1593" s="778" t="str">
        <f>IF($A1593="","",IF(NOT($A1593=$A1592),IFERROR(IF(INDEX('40-15 SCALE LABEL INFO'!I$2:I$65,MATCH($A1593,'40-15 SCALE LABEL INFO'!$A$2:$A$65,0))="","",INDEX('40-15 SCALE LABEL INFO'!I$2:I$65,MATCH($A1593,'40-15 SCALE LABEL INFO'!$A$2:$A$65,0))),"not found"),IF(F1592="not found","not found",IF(F1592="","","ditto"))))</f>
        <v/>
      </c>
      <c r="G1593" s="779" t="str">
        <f>IF($A1593="","",IF(NOT($A1593=$A1592),IFERROR(IF(INDEX('40-15 SCALE LABEL INFO'!J$2:J$65,MATCH($A1593,'40-15 SCALE LABEL INFO'!$A$2:$A$65,0))="","",INDEX('40-15 SCALE LABEL INFO'!J$2:J$65,MATCH($A1593,'40-15 SCALE LABEL INFO'!$A$2:$A$65,0))),"not found"),IF(G1592="not found","not found",IF(G1592="","","ditto"))))</f>
        <v/>
      </c>
      <c r="H1593" s="772" t="str">
        <f>IF($A1593="","",IF(NOT($A1593=$A1592),IFERROR(IF(INDEX('40-15 SCALE LABEL INFO'!K$2:K$65,MATCH($A1593,'40-15 SCALE LABEL INFO'!$A$2:$A$65,0))="","",INDEX('40-15 SCALE LABEL INFO'!K$2:K$65,MATCH($A1593,'40-15 SCALE LABEL INFO'!$A$2:$A$65,0))),"not found"),IF(H1592="not found","not found",IF(H1592="","","ditto"))))</f>
        <v/>
      </c>
    </row>
    <row r="1594" spans="1:8" x14ac:dyDescent="0.35">
      <c r="A1594" s="699"/>
      <c r="B1594" s="768"/>
      <c r="C1594" s="768"/>
      <c r="D1594" s="768"/>
      <c r="E1594" s="775"/>
      <c r="F1594" s="778" t="str">
        <f>IF($A1594="","",IF(NOT($A1594=$A1593),IFERROR(IF(INDEX('40-15 SCALE LABEL INFO'!I$2:I$65,MATCH($A1594,'40-15 SCALE LABEL INFO'!$A$2:$A$65,0))="","",INDEX('40-15 SCALE LABEL INFO'!I$2:I$65,MATCH($A1594,'40-15 SCALE LABEL INFO'!$A$2:$A$65,0))),"not found"),IF(F1593="not found","not found",IF(F1593="","","ditto"))))</f>
        <v/>
      </c>
      <c r="G1594" s="779" t="str">
        <f>IF($A1594="","",IF(NOT($A1594=$A1593),IFERROR(IF(INDEX('40-15 SCALE LABEL INFO'!J$2:J$65,MATCH($A1594,'40-15 SCALE LABEL INFO'!$A$2:$A$65,0))="","",INDEX('40-15 SCALE LABEL INFO'!J$2:J$65,MATCH($A1594,'40-15 SCALE LABEL INFO'!$A$2:$A$65,0))),"not found"),IF(G1593="not found","not found",IF(G1593="","","ditto"))))</f>
        <v/>
      </c>
      <c r="H1594" s="772" t="str">
        <f>IF($A1594="","",IF(NOT($A1594=$A1593),IFERROR(IF(INDEX('40-15 SCALE LABEL INFO'!K$2:K$65,MATCH($A1594,'40-15 SCALE LABEL INFO'!$A$2:$A$65,0))="","",INDEX('40-15 SCALE LABEL INFO'!K$2:K$65,MATCH($A1594,'40-15 SCALE LABEL INFO'!$A$2:$A$65,0))),"not found"),IF(H1593="not found","not found",IF(H1593="","","ditto"))))</f>
        <v/>
      </c>
    </row>
    <row r="1595" spans="1:8" x14ac:dyDescent="0.35">
      <c r="A1595" s="699"/>
      <c r="B1595" s="768"/>
      <c r="C1595" s="768"/>
      <c r="D1595" s="768"/>
      <c r="E1595" s="775"/>
      <c r="F1595" s="778" t="str">
        <f>IF($A1595="","",IF(NOT($A1595=$A1594),IFERROR(IF(INDEX('40-15 SCALE LABEL INFO'!I$2:I$65,MATCH($A1595,'40-15 SCALE LABEL INFO'!$A$2:$A$65,0))="","",INDEX('40-15 SCALE LABEL INFO'!I$2:I$65,MATCH($A1595,'40-15 SCALE LABEL INFO'!$A$2:$A$65,0))),"not found"),IF(F1594="not found","not found",IF(F1594="","","ditto"))))</f>
        <v/>
      </c>
      <c r="G1595" s="779" t="str">
        <f>IF($A1595="","",IF(NOT($A1595=$A1594),IFERROR(IF(INDEX('40-15 SCALE LABEL INFO'!J$2:J$65,MATCH($A1595,'40-15 SCALE LABEL INFO'!$A$2:$A$65,0))="","",INDEX('40-15 SCALE LABEL INFO'!J$2:J$65,MATCH($A1595,'40-15 SCALE LABEL INFO'!$A$2:$A$65,0))),"not found"),IF(G1594="not found","not found",IF(G1594="","","ditto"))))</f>
        <v/>
      </c>
      <c r="H1595" s="772" t="str">
        <f>IF($A1595="","",IF(NOT($A1595=$A1594),IFERROR(IF(INDEX('40-15 SCALE LABEL INFO'!K$2:K$65,MATCH($A1595,'40-15 SCALE LABEL INFO'!$A$2:$A$65,0))="","",INDEX('40-15 SCALE LABEL INFO'!K$2:K$65,MATCH($A1595,'40-15 SCALE LABEL INFO'!$A$2:$A$65,0))),"not found"),IF(H1594="not found","not found",IF(H1594="","","ditto"))))</f>
        <v/>
      </c>
    </row>
    <row r="1596" spans="1:8" x14ac:dyDescent="0.35">
      <c r="A1596" s="699"/>
      <c r="B1596" s="768"/>
      <c r="C1596" s="768"/>
      <c r="D1596" s="768"/>
      <c r="E1596" s="775"/>
      <c r="F1596" s="778" t="str">
        <f>IF($A1596="","",IF(NOT($A1596=$A1595),IFERROR(IF(INDEX('40-15 SCALE LABEL INFO'!I$2:I$65,MATCH($A1596,'40-15 SCALE LABEL INFO'!$A$2:$A$65,0))="","",INDEX('40-15 SCALE LABEL INFO'!I$2:I$65,MATCH($A1596,'40-15 SCALE LABEL INFO'!$A$2:$A$65,0))),"not found"),IF(F1595="not found","not found",IF(F1595="","","ditto"))))</f>
        <v/>
      </c>
      <c r="G1596" s="779" t="str">
        <f>IF($A1596="","",IF(NOT($A1596=$A1595),IFERROR(IF(INDEX('40-15 SCALE LABEL INFO'!J$2:J$65,MATCH($A1596,'40-15 SCALE LABEL INFO'!$A$2:$A$65,0))="","",INDEX('40-15 SCALE LABEL INFO'!J$2:J$65,MATCH($A1596,'40-15 SCALE LABEL INFO'!$A$2:$A$65,0))),"not found"),IF(G1595="not found","not found",IF(G1595="","","ditto"))))</f>
        <v/>
      </c>
      <c r="H1596" s="772" t="str">
        <f>IF($A1596="","",IF(NOT($A1596=$A1595),IFERROR(IF(INDEX('40-15 SCALE LABEL INFO'!K$2:K$65,MATCH($A1596,'40-15 SCALE LABEL INFO'!$A$2:$A$65,0))="","",INDEX('40-15 SCALE LABEL INFO'!K$2:K$65,MATCH($A1596,'40-15 SCALE LABEL INFO'!$A$2:$A$65,0))),"not found"),IF(H1595="not found","not found",IF(H1595="","","ditto"))))</f>
        <v/>
      </c>
    </row>
    <row r="1597" spans="1:8" x14ac:dyDescent="0.35">
      <c r="A1597" s="699"/>
      <c r="B1597" s="768"/>
      <c r="C1597" s="768"/>
      <c r="D1597" s="768"/>
      <c r="E1597" s="775"/>
      <c r="F1597" s="778" t="str">
        <f>IF($A1597="","",IF(NOT($A1597=$A1596),IFERROR(IF(INDEX('40-15 SCALE LABEL INFO'!I$2:I$65,MATCH($A1597,'40-15 SCALE LABEL INFO'!$A$2:$A$65,0))="","",INDEX('40-15 SCALE LABEL INFO'!I$2:I$65,MATCH($A1597,'40-15 SCALE LABEL INFO'!$A$2:$A$65,0))),"not found"),IF(F1596="not found","not found",IF(F1596="","","ditto"))))</f>
        <v/>
      </c>
      <c r="G1597" s="779" t="str">
        <f>IF($A1597="","",IF(NOT($A1597=$A1596),IFERROR(IF(INDEX('40-15 SCALE LABEL INFO'!J$2:J$65,MATCH($A1597,'40-15 SCALE LABEL INFO'!$A$2:$A$65,0))="","",INDEX('40-15 SCALE LABEL INFO'!J$2:J$65,MATCH($A1597,'40-15 SCALE LABEL INFO'!$A$2:$A$65,0))),"not found"),IF(G1596="not found","not found",IF(G1596="","","ditto"))))</f>
        <v/>
      </c>
      <c r="H1597" s="772" t="str">
        <f>IF($A1597="","",IF(NOT($A1597=$A1596),IFERROR(IF(INDEX('40-15 SCALE LABEL INFO'!K$2:K$65,MATCH($A1597,'40-15 SCALE LABEL INFO'!$A$2:$A$65,0))="","",INDEX('40-15 SCALE LABEL INFO'!K$2:K$65,MATCH($A1597,'40-15 SCALE LABEL INFO'!$A$2:$A$65,0))),"not found"),IF(H1596="not found","not found",IF(H1596="","","ditto"))))</f>
        <v/>
      </c>
    </row>
    <row r="1598" spans="1:8" x14ac:dyDescent="0.35">
      <c r="A1598" s="699"/>
      <c r="B1598" s="768"/>
      <c r="C1598" s="768"/>
      <c r="D1598" s="768"/>
      <c r="E1598" s="775"/>
      <c r="F1598" s="778" t="str">
        <f>IF($A1598="","",IF(NOT($A1598=$A1597),IFERROR(IF(INDEX('40-15 SCALE LABEL INFO'!I$2:I$65,MATCH($A1598,'40-15 SCALE LABEL INFO'!$A$2:$A$65,0))="","",INDEX('40-15 SCALE LABEL INFO'!I$2:I$65,MATCH($A1598,'40-15 SCALE LABEL INFO'!$A$2:$A$65,0))),"not found"),IF(F1597="not found","not found",IF(F1597="","","ditto"))))</f>
        <v/>
      </c>
      <c r="G1598" s="779" t="str">
        <f>IF($A1598="","",IF(NOT($A1598=$A1597),IFERROR(IF(INDEX('40-15 SCALE LABEL INFO'!J$2:J$65,MATCH($A1598,'40-15 SCALE LABEL INFO'!$A$2:$A$65,0))="","",INDEX('40-15 SCALE LABEL INFO'!J$2:J$65,MATCH($A1598,'40-15 SCALE LABEL INFO'!$A$2:$A$65,0))),"not found"),IF(G1597="not found","not found",IF(G1597="","","ditto"))))</f>
        <v/>
      </c>
      <c r="H1598" s="772" t="str">
        <f>IF($A1598="","",IF(NOT($A1598=$A1597),IFERROR(IF(INDEX('40-15 SCALE LABEL INFO'!K$2:K$65,MATCH($A1598,'40-15 SCALE LABEL INFO'!$A$2:$A$65,0))="","",INDEX('40-15 SCALE LABEL INFO'!K$2:K$65,MATCH($A1598,'40-15 SCALE LABEL INFO'!$A$2:$A$65,0))),"not found"),IF(H1597="not found","not found",IF(H1597="","","ditto"))))</f>
        <v/>
      </c>
    </row>
    <row r="1599" spans="1:8" x14ac:dyDescent="0.35">
      <c r="A1599" s="699"/>
      <c r="B1599" s="768"/>
      <c r="C1599" s="768"/>
      <c r="D1599" s="768"/>
      <c r="E1599" s="775"/>
      <c r="F1599" s="778" t="str">
        <f>IF($A1599="","",IF(NOT($A1599=$A1598),IFERROR(IF(INDEX('40-15 SCALE LABEL INFO'!I$2:I$65,MATCH($A1599,'40-15 SCALE LABEL INFO'!$A$2:$A$65,0))="","",INDEX('40-15 SCALE LABEL INFO'!I$2:I$65,MATCH($A1599,'40-15 SCALE LABEL INFO'!$A$2:$A$65,0))),"not found"),IF(F1598="not found","not found",IF(F1598="","","ditto"))))</f>
        <v/>
      </c>
      <c r="G1599" s="779" t="str">
        <f>IF($A1599="","",IF(NOT($A1599=$A1598),IFERROR(IF(INDEX('40-15 SCALE LABEL INFO'!J$2:J$65,MATCH($A1599,'40-15 SCALE LABEL INFO'!$A$2:$A$65,0))="","",INDEX('40-15 SCALE LABEL INFO'!J$2:J$65,MATCH($A1599,'40-15 SCALE LABEL INFO'!$A$2:$A$65,0))),"not found"),IF(G1598="not found","not found",IF(G1598="","","ditto"))))</f>
        <v/>
      </c>
      <c r="H1599" s="772" t="str">
        <f>IF($A1599="","",IF(NOT($A1599=$A1598),IFERROR(IF(INDEX('40-15 SCALE LABEL INFO'!K$2:K$65,MATCH($A1599,'40-15 SCALE LABEL INFO'!$A$2:$A$65,0))="","",INDEX('40-15 SCALE LABEL INFO'!K$2:K$65,MATCH($A1599,'40-15 SCALE LABEL INFO'!$A$2:$A$65,0))),"not found"),IF(H1598="not found","not found",IF(H1598="","","ditto"))))</f>
        <v/>
      </c>
    </row>
    <row r="1600" spans="1:8" x14ac:dyDescent="0.35">
      <c r="A1600" s="699"/>
      <c r="B1600" s="768"/>
      <c r="C1600" s="768"/>
      <c r="D1600" s="768"/>
      <c r="E1600" s="775"/>
      <c r="F1600" s="778" t="str">
        <f>IF($A1600="","",IF(NOT($A1600=$A1599),IFERROR(IF(INDEX('40-15 SCALE LABEL INFO'!I$2:I$65,MATCH($A1600,'40-15 SCALE LABEL INFO'!$A$2:$A$65,0))="","",INDEX('40-15 SCALE LABEL INFO'!I$2:I$65,MATCH($A1600,'40-15 SCALE LABEL INFO'!$A$2:$A$65,0))),"not found"),IF(F1599="not found","not found",IF(F1599="","","ditto"))))</f>
        <v/>
      </c>
      <c r="G1600" s="779" t="str">
        <f>IF($A1600="","",IF(NOT($A1600=$A1599),IFERROR(IF(INDEX('40-15 SCALE LABEL INFO'!J$2:J$65,MATCH($A1600,'40-15 SCALE LABEL INFO'!$A$2:$A$65,0))="","",INDEX('40-15 SCALE LABEL INFO'!J$2:J$65,MATCH($A1600,'40-15 SCALE LABEL INFO'!$A$2:$A$65,0))),"not found"),IF(G1599="not found","not found",IF(G1599="","","ditto"))))</f>
        <v/>
      </c>
      <c r="H1600" s="772" t="str">
        <f>IF($A1600="","",IF(NOT($A1600=$A1599),IFERROR(IF(INDEX('40-15 SCALE LABEL INFO'!K$2:K$65,MATCH($A1600,'40-15 SCALE LABEL INFO'!$A$2:$A$65,0))="","",INDEX('40-15 SCALE LABEL INFO'!K$2:K$65,MATCH($A1600,'40-15 SCALE LABEL INFO'!$A$2:$A$65,0))),"not found"),IF(H1599="not found","not found",IF(H1599="","","ditto"))))</f>
        <v/>
      </c>
    </row>
    <row r="1601" spans="1:8" x14ac:dyDescent="0.35">
      <c r="A1601" s="699"/>
      <c r="B1601" s="768"/>
      <c r="C1601" s="768"/>
      <c r="D1601" s="768"/>
      <c r="E1601" s="775"/>
      <c r="F1601" s="778" t="str">
        <f>IF($A1601="","",IF(NOT($A1601=$A1600),IFERROR(IF(INDEX('40-15 SCALE LABEL INFO'!I$2:I$65,MATCH($A1601,'40-15 SCALE LABEL INFO'!$A$2:$A$65,0))="","",INDEX('40-15 SCALE LABEL INFO'!I$2:I$65,MATCH($A1601,'40-15 SCALE LABEL INFO'!$A$2:$A$65,0))),"not found"),IF(F1600="not found","not found",IF(F1600="","","ditto"))))</f>
        <v/>
      </c>
      <c r="G1601" s="779" t="str">
        <f>IF($A1601="","",IF(NOT($A1601=$A1600),IFERROR(IF(INDEX('40-15 SCALE LABEL INFO'!J$2:J$65,MATCH($A1601,'40-15 SCALE LABEL INFO'!$A$2:$A$65,0))="","",INDEX('40-15 SCALE LABEL INFO'!J$2:J$65,MATCH($A1601,'40-15 SCALE LABEL INFO'!$A$2:$A$65,0))),"not found"),IF(G1600="not found","not found",IF(G1600="","","ditto"))))</f>
        <v/>
      </c>
      <c r="H1601" s="772" t="str">
        <f>IF($A1601="","",IF(NOT($A1601=$A1600),IFERROR(IF(INDEX('40-15 SCALE LABEL INFO'!K$2:K$65,MATCH($A1601,'40-15 SCALE LABEL INFO'!$A$2:$A$65,0))="","",INDEX('40-15 SCALE LABEL INFO'!K$2:K$65,MATCH($A1601,'40-15 SCALE LABEL INFO'!$A$2:$A$65,0))),"not found"),IF(H1600="not found","not found",IF(H1600="","","ditto"))))</f>
        <v/>
      </c>
    </row>
    <row r="1602" spans="1:8" x14ac:dyDescent="0.35">
      <c r="A1602" s="699"/>
      <c r="B1602" s="768"/>
      <c r="C1602" s="768"/>
      <c r="D1602" s="768"/>
      <c r="E1602" s="775"/>
      <c r="F1602" s="778" t="str">
        <f>IF($A1602="","",IF(NOT($A1602=$A1601),IFERROR(IF(INDEX('40-15 SCALE LABEL INFO'!I$2:I$65,MATCH($A1602,'40-15 SCALE LABEL INFO'!$A$2:$A$65,0))="","",INDEX('40-15 SCALE LABEL INFO'!I$2:I$65,MATCH($A1602,'40-15 SCALE LABEL INFO'!$A$2:$A$65,0))),"not found"),IF(F1601="not found","not found",IF(F1601="","","ditto"))))</f>
        <v/>
      </c>
      <c r="G1602" s="779" t="str">
        <f>IF($A1602="","",IF(NOT($A1602=$A1601),IFERROR(IF(INDEX('40-15 SCALE LABEL INFO'!J$2:J$65,MATCH($A1602,'40-15 SCALE LABEL INFO'!$A$2:$A$65,0))="","",INDEX('40-15 SCALE LABEL INFO'!J$2:J$65,MATCH($A1602,'40-15 SCALE LABEL INFO'!$A$2:$A$65,0))),"not found"),IF(G1601="not found","not found",IF(G1601="","","ditto"))))</f>
        <v/>
      </c>
      <c r="H1602" s="772" t="str">
        <f>IF($A1602="","",IF(NOT($A1602=$A1601),IFERROR(IF(INDEX('40-15 SCALE LABEL INFO'!K$2:K$65,MATCH($A1602,'40-15 SCALE LABEL INFO'!$A$2:$A$65,0))="","",INDEX('40-15 SCALE LABEL INFO'!K$2:K$65,MATCH($A1602,'40-15 SCALE LABEL INFO'!$A$2:$A$65,0))),"not found"),IF(H1601="not found","not found",IF(H1601="","","ditto"))))</f>
        <v/>
      </c>
    </row>
    <row r="1603" spans="1:8" x14ac:dyDescent="0.35">
      <c r="A1603" s="699"/>
      <c r="B1603" s="768"/>
      <c r="C1603" s="768"/>
      <c r="D1603" s="768"/>
      <c r="E1603" s="775"/>
      <c r="F1603" s="778" t="str">
        <f>IF($A1603="","",IF(NOT($A1603=$A1602),IFERROR(IF(INDEX('40-15 SCALE LABEL INFO'!I$2:I$65,MATCH($A1603,'40-15 SCALE LABEL INFO'!$A$2:$A$65,0))="","",INDEX('40-15 SCALE LABEL INFO'!I$2:I$65,MATCH($A1603,'40-15 SCALE LABEL INFO'!$A$2:$A$65,0))),"not found"),IF(F1602="not found","not found",IF(F1602="","","ditto"))))</f>
        <v/>
      </c>
      <c r="G1603" s="779" t="str">
        <f>IF($A1603="","",IF(NOT($A1603=$A1602),IFERROR(IF(INDEX('40-15 SCALE LABEL INFO'!J$2:J$65,MATCH($A1603,'40-15 SCALE LABEL INFO'!$A$2:$A$65,0))="","",INDEX('40-15 SCALE LABEL INFO'!J$2:J$65,MATCH($A1603,'40-15 SCALE LABEL INFO'!$A$2:$A$65,0))),"not found"),IF(G1602="not found","not found",IF(G1602="","","ditto"))))</f>
        <v/>
      </c>
      <c r="H1603" s="772" t="str">
        <f>IF($A1603="","",IF(NOT($A1603=$A1602),IFERROR(IF(INDEX('40-15 SCALE LABEL INFO'!K$2:K$65,MATCH($A1603,'40-15 SCALE LABEL INFO'!$A$2:$A$65,0))="","",INDEX('40-15 SCALE LABEL INFO'!K$2:K$65,MATCH($A1603,'40-15 SCALE LABEL INFO'!$A$2:$A$65,0))),"not found"),IF(H1602="not found","not found",IF(H1602="","","ditto"))))</f>
        <v/>
      </c>
    </row>
    <row r="1604" spans="1:8" x14ac:dyDescent="0.35">
      <c r="A1604" s="699"/>
      <c r="B1604" s="768"/>
      <c r="C1604" s="768"/>
      <c r="D1604" s="768"/>
      <c r="E1604" s="775"/>
      <c r="F1604" s="778" t="str">
        <f>IF($A1604="","",IF(NOT($A1604=$A1603),IFERROR(IF(INDEX('40-15 SCALE LABEL INFO'!I$2:I$65,MATCH($A1604,'40-15 SCALE LABEL INFO'!$A$2:$A$65,0))="","",INDEX('40-15 SCALE LABEL INFO'!I$2:I$65,MATCH($A1604,'40-15 SCALE LABEL INFO'!$A$2:$A$65,0))),"not found"),IF(F1603="not found","not found",IF(F1603="","","ditto"))))</f>
        <v/>
      </c>
      <c r="G1604" s="779" t="str">
        <f>IF($A1604="","",IF(NOT($A1604=$A1603),IFERROR(IF(INDEX('40-15 SCALE LABEL INFO'!J$2:J$65,MATCH($A1604,'40-15 SCALE LABEL INFO'!$A$2:$A$65,0))="","",INDEX('40-15 SCALE LABEL INFO'!J$2:J$65,MATCH($A1604,'40-15 SCALE LABEL INFO'!$A$2:$A$65,0))),"not found"),IF(G1603="not found","not found",IF(G1603="","","ditto"))))</f>
        <v/>
      </c>
      <c r="H1604" s="772" t="str">
        <f>IF($A1604="","",IF(NOT($A1604=$A1603),IFERROR(IF(INDEX('40-15 SCALE LABEL INFO'!K$2:K$65,MATCH($A1604,'40-15 SCALE LABEL INFO'!$A$2:$A$65,0))="","",INDEX('40-15 SCALE LABEL INFO'!K$2:K$65,MATCH($A1604,'40-15 SCALE LABEL INFO'!$A$2:$A$65,0))),"not found"),IF(H1603="not found","not found",IF(H1603="","","ditto"))))</f>
        <v/>
      </c>
    </row>
    <row r="1605" spans="1:8" x14ac:dyDescent="0.35">
      <c r="A1605" s="699"/>
      <c r="B1605" s="768"/>
      <c r="C1605" s="768"/>
      <c r="D1605" s="768"/>
      <c r="E1605" s="775"/>
      <c r="F1605" s="778" t="str">
        <f>IF($A1605="","",IF(NOT($A1605=$A1604),IFERROR(IF(INDEX('40-15 SCALE LABEL INFO'!I$2:I$65,MATCH($A1605,'40-15 SCALE LABEL INFO'!$A$2:$A$65,0))="","",INDEX('40-15 SCALE LABEL INFO'!I$2:I$65,MATCH($A1605,'40-15 SCALE LABEL INFO'!$A$2:$A$65,0))),"not found"),IF(F1604="not found","not found",IF(F1604="","","ditto"))))</f>
        <v/>
      </c>
      <c r="G1605" s="779" t="str">
        <f>IF($A1605="","",IF(NOT($A1605=$A1604),IFERROR(IF(INDEX('40-15 SCALE LABEL INFO'!J$2:J$65,MATCH($A1605,'40-15 SCALE LABEL INFO'!$A$2:$A$65,0))="","",INDEX('40-15 SCALE LABEL INFO'!J$2:J$65,MATCH($A1605,'40-15 SCALE LABEL INFO'!$A$2:$A$65,0))),"not found"),IF(G1604="not found","not found",IF(G1604="","","ditto"))))</f>
        <v/>
      </c>
      <c r="H1605" s="772" t="str">
        <f>IF($A1605="","",IF(NOT($A1605=$A1604),IFERROR(IF(INDEX('40-15 SCALE LABEL INFO'!K$2:K$65,MATCH($A1605,'40-15 SCALE LABEL INFO'!$A$2:$A$65,0))="","",INDEX('40-15 SCALE LABEL INFO'!K$2:K$65,MATCH($A1605,'40-15 SCALE LABEL INFO'!$A$2:$A$65,0))),"not found"),IF(H1604="not found","not found",IF(H1604="","","ditto"))))</f>
        <v/>
      </c>
    </row>
    <row r="1606" spans="1:8" x14ac:dyDescent="0.35">
      <c r="A1606" s="699"/>
      <c r="B1606" s="768"/>
      <c r="C1606" s="768"/>
      <c r="D1606" s="768"/>
      <c r="E1606" s="775"/>
      <c r="F1606" s="778" t="str">
        <f>IF($A1606="","",IF(NOT($A1606=$A1605),IFERROR(IF(INDEX('40-15 SCALE LABEL INFO'!I$2:I$65,MATCH($A1606,'40-15 SCALE LABEL INFO'!$A$2:$A$65,0))="","",INDEX('40-15 SCALE LABEL INFO'!I$2:I$65,MATCH($A1606,'40-15 SCALE LABEL INFO'!$A$2:$A$65,0))),"not found"),IF(F1605="not found","not found",IF(F1605="","","ditto"))))</f>
        <v/>
      </c>
      <c r="G1606" s="779" t="str">
        <f>IF($A1606="","",IF(NOT($A1606=$A1605),IFERROR(IF(INDEX('40-15 SCALE LABEL INFO'!J$2:J$65,MATCH($A1606,'40-15 SCALE LABEL INFO'!$A$2:$A$65,0))="","",INDEX('40-15 SCALE LABEL INFO'!J$2:J$65,MATCH($A1606,'40-15 SCALE LABEL INFO'!$A$2:$A$65,0))),"not found"),IF(G1605="not found","not found",IF(G1605="","","ditto"))))</f>
        <v/>
      </c>
      <c r="H1606" s="772" t="str">
        <f>IF($A1606="","",IF(NOT($A1606=$A1605),IFERROR(IF(INDEX('40-15 SCALE LABEL INFO'!K$2:K$65,MATCH($A1606,'40-15 SCALE LABEL INFO'!$A$2:$A$65,0))="","",INDEX('40-15 SCALE LABEL INFO'!K$2:K$65,MATCH($A1606,'40-15 SCALE LABEL INFO'!$A$2:$A$65,0))),"not found"),IF(H1605="not found","not found",IF(H1605="","","ditto"))))</f>
        <v/>
      </c>
    </row>
    <row r="1607" spans="1:8" x14ac:dyDescent="0.35">
      <c r="A1607" s="699"/>
      <c r="B1607" s="768"/>
      <c r="C1607" s="768"/>
      <c r="D1607" s="768"/>
      <c r="E1607" s="775"/>
      <c r="F1607" s="778" t="str">
        <f>IF($A1607="","",IF(NOT($A1607=$A1606),IFERROR(IF(INDEX('40-15 SCALE LABEL INFO'!I$2:I$65,MATCH($A1607,'40-15 SCALE LABEL INFO'!$A$2:$A$65,0))="","",INDEX('40-15 SCALE LABEL INFO'!I$2:I$65,MATCH($A1607,'40-15 SCALE LABEL INFO'!$A$2:$A$65,0))),"not found"),IF(F1606="not found","not found",IF(F1606="","","ditto"))))</f>
        <v/>
      </c>
      <c r="G1607" s="779" t="str">
        <f>IF($A1607="","",IF(NOT($A1607=$A1606),IFERROR(IF(INDEX('40-15 SCALE LABEL INFO'!J$2:J$65,MATCH($A1607,'40-15 SCALE LABEL INFO'!$A$2:$A$65,0))="","",INDEX('40-15 SCALE LABEL INFO'!J$2:J$65,MATCH($A1607,'40-15 SCALE LABEL INFO'!$A$2:$A$65,0))),"not found"),IF(G1606="not found","not found",IF(G1606="","","ditto"))))</f>
        <v/>
      </c>
      <c r="H1607" s="772" t="str">
        <f>IF($A1607="","",IF(NOT($A1607=$A1606),IFERROR(IF(INDEX('40-15 SCALE LABEL INFO'!K$2:K$65,MATCH($A1607,'40-15 SCALE LABEL INFO'!$A$2:$A$65,0))="","",INDEX('40-15 SCALE LABEL INFO'!K$2:K$65,MATCH($A1607,'40-15 SCALE LABEL INFO'!$A$2:$A$65,0))),"not found"),IF(H1606="not found","not found",IF(H1606="","","ditto"))))</f>
        <v/>
      </c>
    </row>
    <row r="1608" spans="1:8" x14ac:dyDescent="0.35">
      <c r="A1608" s="699"/>
      <c r="B1608" s="768"/>
      <c r="C1608" s="768"/>
      <c r="D1608" s="768"/>
      <c r="E1608" s="775"/>
      <c r="F1608" s="778" t="str">
        <f>IF($A1608="","",IF(NOT($A1608=$A1607),IFERROR(IF(INDEX('40-15 SCALE LABEL INFO'!I$2:I$65,MATCH($A1608,'40-15 SCALE LABEL INFO'!$A$2:$A$65,0))="","",INDEX('40-15 SCALE LABEL INFO'!I$2:I$65,MATCH($A1608,'40-15 SCALE LABEL INFO'!$A$2:$A$65,0))),"not found"),IF(F1607="not found","not found",IF(F1607="","","ditto"))))</f>
        <v/>
      </c>
      <c r="G1608" s="779" t="str">
        <f>IF($A1608="","",IF(NOT($A1608=$A1607),IFERROR(IF(INDEX('40-15 SCALE LABEL INFO'!J$2:J$65,MATCH($A1608,'40-15 SCALE LABEL INFO'!$A$2:$A$65,0))="","",INDEX('40-15 SCALE LABEL INFO'!J$2:J$65,MATCH($A1608,'40-15 SCALE LABEL INFO'!$A$2:$A$65,0))),"not found"),IF(G1607="not found","not found",IF(G1607="","","ditto"))))</f>
        <v/>
      </c>
      <c r="H1608" s="772" t="str">
        <f>IF($A1608="","",IF(NOT($A1608=$A1607),IFERROR(IF(INDEX('40-15 SCALE LABEL INFO'!K$2:K$65,MATCH($A1608,'40-15 SCALE LABEL INFO'!$A$2:$A$65,0))="","",INDEX('40-15 SCALE LABEL INFO'!K$2:K$65,MATCH($A1608,'40-15 SCALE LABEL INFO'!$A$2:$A$65,0))),"not found"),IF(H1607="not found","not found",IF(H1607="","","ditto"))))</f>
        <v/>
      </c>
    </row>
    <row r="1609" spans="1:8" x14ac:dyDescent="0.35">
      <c r="A1609" s="699"/>
      <c r="B1609" s="768"/>
      <c r="C1609" s="768"/>
      <c r="D1609" s="768"/>
      <c r="E1609" s="775"/>
      <c r="F1609" s="778" t="str">
        <f>IF($A1609="","",IF(NOT($A1609=$A1608),IFERROR(IF(INDEX('40-15 SCALE LABEL INFO'!I$2:I$65,MATCH($A1609,'40-15 SCALE LABEL INFO'!$A$2:$A$65,0))="","",INDEX('40-15 SCALE LABEL INFO'!I$2:I$65,MATCH($A1609,'40-15 SCALE LABEL INFO'!$A$2:$A$65,0))),"not found"),IF(F1608="not found","not found",IF(F1608="","","ditto"))))</f>
        <v/>
      </c>
      <c r="G1609" s="779" t="str">
        <f>IF($A1609="","",IF(NOT($A1609=$A1608),IFERROR(IF(INDEX('40-15 SCALE LABEL INFO'!J$2:J$65,MATCH($A1609,'40-15 SCALE LABEL INFO'!$A$2:$A$65,0))="","",INDEX('40-15 SCALE LABEL INFO'!J$2:J$65,MATCH($A1609,'40-15 SCALE LABEL INFO'!$A$2:$A$65,0))),"not found"),IF(G1608="not found","not found",IF(G1608="","","ditto"))))</f>
        <v/>
      </c>
      <c r="H1609" s="772" t="str">
        <f>IF($A1609="","",IF(NOT($A1609=$A1608),IFERROR(IF(INDEX('40-15 SCALE LABEL INFO'!K$2:K$65,MATCH($A1609,'40-15 SCALE LABEL INFO'!$A$2:$A$65,0))="","",INDEX('40-15 SCALE LABEL INFO'!K$2:K$65,MATCH($A1609,'40-15 SCALE LABEL INFO'!$A$2:$A$65,0))),"not found"),IF(H1608="not found","not found",IF(H1608="","","ditto"))))</f>
        <v/>
      </c>
    </row>
    <row r="1610" spans="1:8" x14ac:dyDescent="0.35">
      <c r="A1610" s="699"/>
      <c r="B1610" s="768"/>
      <c r="C1610" s="768"/>
      <c r="D1610" s="768"/>
      <c r="E1610" s="775"/>
      <c r="F1610" s="778" t="str">
        <f>IF($A1610="","",IF(NOT($A1610=$A1609),IFERROR(IF(INDEX('40-15 SCALE LABEL INFO'!I$2:I$65,MATCH($A1610,'40-15 SCALE LABEL INFO'!$A$2:$A$65,0))="","",INDEX('40-15 SCALE LABEL INFO'!I$2:I$65,MATCH($A1610,'40-15 SCALE LABEL INFO'!$A$2:$A$65,0))),"not found"),IF(F1609="not found","not found",IF(F1609="","","ditto"))))</f>
        <v/>
      </c>
      <c r="G1610" s="779" t="str">
        <f>IF($A1610="","",IF(NOT($A1610=$A1609),IFERROR(IF(INDEX('40-15 SCALE LABEL INFO'!J$2:J$65,MATCH($A1610,'40-15 SCALE LABEL INFO'!$A$2:$A$65,0))="","",INDEX('40-15 SCALE LABEL INFO'!J$2:J$65,MATCH($A1610,'40-15 SCALE LABEL INFO'!$A$2:$A$65,0))),"not found"),IF(G1609="not found","not found",IF(G1609="","","ditto"))))</f>
        <v/>
      </c>
      <c r="H1610" s="772" t="str">
        <f>IF($A1610="","",IF(NOT($A1610=$A1609),IFERROR(IF(INDEX('40-15 SCALE LABEL INFO'!K$2:K$65,MATCH($A1610,'40-15 SCALE LABEL INFO'!$A$2:$A$65,0))="","",INDEX('40-15 SCALE LABEL INFO'!K$2:K$65,MATCH($A1610,'40-15 SCALE LABEL INFO'!$A$2:$A$65,0))),"not found"),IF(H1609="not found","not found",IF(H1609="","","ditto"))))</f>
        <v/>
      </c>
    </row>
    <row r="1611" spans="1:8" x14ac:dyDescent="0.35">
      <c r="A1611" s="699"/>
      <c r="B1611" s="768"/>
      <c r="C1611" s="768"/>
      <c r="D1611" s="768"/>
      <c r="E1611" s="775"/>
      <c r="F1611" s="778" t="str">
        <f>IF($A1611="","",IF(NOT($A1611=$A1610),IFERROR(IF(INDEX('40-15 SCALE LABEL INFO'!I$2:I$65,MATCH($A1611,'40-15 SCALE LABEL INFO'!$A$2:$A$65,0))="","",INDEX('40-15 SCALE LABEL INFO'!I$2:I$65,MATCH($A1611,'40-15 SCALE LABEL INFO'!$A$2:$A$65,0))),"not found"),IF(F1610="not found","not found",IF(F1610="","","ditto"))))</f>
        <v/>
      </c>
      <c r="G1611" s="779" t="str">
        <f>IF($A1611="","",IF(NOT($A1611=$A1610),IFERROR(IF(INDEX('40-15 SCALE LABEL INFO'!J$2:J$65,MATCH($A1611,'40-15 SCALE LABEL INFO'!$A$2:$A$65,0))="","",INDEX('40-15 SCALE LABEL INFO'!J$2:J$65,MATCH($A1611,'40-15 SCALE LABEL INFO'!$A$2:$A$65,0))),"not found"),IF(G1610="not found","not found",IF(G1610="","","ditto"))))</f>
        <v/>
      </c>
      <c r="H1611" s="772" t="str">
        <f>IF($A1611="","",IF(NOT($A1611=$A1610),IFERROR(IF(INDEX('40-15 SCALE LABEL INFO'!K$2:K$65,MATCH($A1611,'40-15 SCALE LABEL INFO'!$A$2:$A$65,0))="","",INDEX('40-15 SCALE LABEL INFO'!K$2:K$65,MATCH($A1611,'40-15 SCALE LABEL INFO'!$A$2:$A$65,0))),"not found"),IF(H1610="not found","not found",IF(H1610="","","ditto"))))</f>
        <v/>
      </c>
    </row>
    <row r="1612" spans="1:8" x14ac:dyDescent="0.35">
      <c r="A1612" s="699"/>
      <c r="B1612" s="768"/>
      <c r="C1612" s="768"/>
      <c r="D1612" s="768"/>
      <c r="E1612" s="775"/>
      <c r="F1612" s="778" t="str">
        <f>IF($A1612="","",IF(NOT($A1612=$A1611),IFERROR(IF(INDEX('40-15 SCALE LABEL INFO'!I$2:I$65,MATCH($A1612,'40-15 SCALE LABEL INFO'!$A$2:$A$65,0))="","",INDEX('40-15 SCALE LABEL INFO'!I$2:I$65,MATCH($A1612,'40-15 SCALE LABEL INFO'!$A$2:$A$65,0))),"not found"),IF(F1611="not found","not found",IF(F1611="","","ditto"))))</f>
        <v/>
      </c>
      <c r="G1612" s="779" t="str">
        <f>IF($A1612="","",IF(NOT($A1612=$A1611),IFERROR(IF(INDEX('40-15 SCALE LABEL INFO'!J$2:J$65,MATCH($A1612,'40-15 SCALE LABEL INFO'!$A$2:$A$65,0))="","",INDEX('40-15 SCALE LABEL INFO'!J$2:J$65,MATCH($A1612,'40-15 SCALE LABEL INFO'!$A$2:$A$65,0))),"not found"),IF(G1611="not found","not found",IF(G1611="","","ditto"))))</f>
        <v/>
      </c>
      <c r="H1612" s="772" t="str">
        <f>IF($A1612="","",IF(NOT($A1612=$A1611),IFERROR(IF(INDEX('40-15 SCALE LABEL INFO'!K$2:K$65,MATCH($A1612,'40-15 SCALE LABEL INFO'!$A$2:$A$65,0))="","",INDEX('40-15 SCALE LABEL INFO'!K$2:K$65,MATCH($A1612,'40-15 SCALE LABEL INFO'!$A$2:$A$65,0))),"not found"),IF(H1611="not found","not found",IF(H1611="","","ditto"))))</f>
        <v/>
      </c>
    </row>
    <row r="1613" spans="1:8" x14ac:dyDescent="0.35">
      <c r="A1613" s="699"/>
      <c r="B1613" s="768"/>
      <c r="C1613" s="768"/>
      <c r="D1613" s="768"/>
      <c r="E1613" s="775"/>
      <c r="F1613" s="778" t="str">
        <f>IF($A1613="","",IF(NOT($A1613=$A1612),IFERROR(IF(INDEX('40-15 SCALE LABEL INFO'!I$2:I$65,MATCH($A1613,'40-15 SCALE LABEL INFO'!$A$2:$A$65,0))="","",INDEX('40-15 SCALE LABEL INFO'!I$2:I$65,MATCH($A1613,'40-15 SCALE LABEL INFO'!$A$2:$A$65,0))),"not found"),IF(F1612="not found","not found",IF(F1612="","","ditto"))))</f>
        <v/>
      </c>
      <c r="G1613" s="779" t="str">
        <f>IF($A1613="","",IF(NOT($A1613=$A1612),IFERROR(IF(INDEX('40-15 SCALE LABEL INFO'!J$2:J$65,MATCH($A1613,'40-15 SCALE LABEL INFO'!$A$2:$A$65,0))="","",INDEX('40-15 SCALE LABEL INFO'!J$2:J$65,MATCH($A1613,'40-15 SCALE LABEL INFO'!$A$2:$A$65,0))),"not found"),IF(G1612="not found","not found",IF(G1612="","","ditto"))))</f>
        <v/>
      </c>
      <c r="H1613" s="772" t="str">
        <f>IF($A1613="","",IF(NOT($A1613=$A1612),IFERROR(IF(INDEX('40-15 SCALE LABEL INFO'!K$2:K$65,MATCH($A1613,'40-15 SCALE LABEL INFO'!$A$2:$A$65,0))="","",INDEX('40-15 SCALE LABEL INFO'!K$2:K$65,MATCH($A1613,'40-15 SCALE LABEL INFO'!$A$2:$A$65,0))),"not found"),IF(H1612="not found","not found",IF(H1612="","","ditto"))))</f>
        <v/>
      </c>
    </row>
    <row r="1614" spans="1:8" x14ac:dyDescent="0.35">
      <c r="A1614" s="699"/>
      <c r="B1614" s="768"/>
      <c r="C1614" s="768"/>
      <c r="D1614" s="768"/>
      <c r="E1614" s="775"/>
      <c r="F1614" s="778" t="str">
        <f>IF($A1614="","",IF(NOT($A1614=$A1613),IFERROR(IF(INDEX('40-15 SCALE LABEL INFO'!I$2:I$65,MATCH($A1614,'40-15 SCALE LABEL INFO'!$A$2:$A$65,0))="","",INDEX('40-15 SCALE LABEL INFO'!I$2:I$65,MATCH($A1614,'40-15 SCALE LABEL INFO'!$A$2:$A$65,0))),"not found"),IF(F1613="not found","not found",IF(F1613="","","ditto"))))</f>
        <v/>
      </c>
      <c r="G1614" s="779" t="str">
        <f>IF($A1614="","",IF(NOT($A1614=$A1613),IFERROR(IF(INDEX('40-15 SCALE LABEL INFO'!J$2:J$65,MATCH($A1614,'40-15 SCALE LABEL INFO'!$A$2:$A$65,0))="","",INDEX('40-15 SCALE LABEL INFO'!J$2:J$65,MATCH($A1614,'40-15 SCALE LABEL INFO'!$A$2:$A$65,0))),"not found"),IF(G1613="not found","not found",IF(G1613="","","ditto"))))</f>
        <v/>
      </c>
      <c r="H1614" s="772" t="str">
        <f>IF($A1614="","",IF(NOT($A1614=$A1613),IFERROR(IF(INDEX('40-15 SCALE LABEL INFO'!K$2:K$65,MATCH($A1614,'40-15 SCALE LABEL INFO'!$A$2:$A$65,0))="","",INDEX('40-15 SCALE LABEL INFO'!K$2:K$65,MATCH($A1614,'40-15 SCALE LABEL INFO'!$A$2:$A$65,0))),"not found"),IF(H1613="not found","not found",IF(H1613="","","ditto"))))</f>
        <v/>
      </c>
    </row>
    <row r="1615" spans="1:8" x14ac:dyDescent="0.35">
      <c r="A1615" s="699"/>
      <c r="B1615" s="768"/>
      <c r="C1615" s="768"/>
      <c r="D1615" s="768"/>
      <c r="E1615" s="775"/>
      <c r="F1615" s="778" t="str">
        <f>IF($A1615="","",IF(NOT($A1615=$A1614),IFERROR(IF(INDEX('40-15 SCALE LABEL INFO'!I$2:I$65,MATCH($A1615,'40-15 SCALE LABEL INFO'!$A$2:$A$65,0))="","",INDEX('40-15 SCALE LABEL INFO'!I$2:I$65,MATCH($A1615,'40-15 SCALE LABEL INFO'!$A$2:$A$65,0))),"not found"),IF(F1614="not found","not found",IF(F1614="","","ditto"))))</f>
        <v/>
      </c>
      <c r="G1615" s="779" t="str">
        <f>IF($A1615="","",IF(NOT($A1615=$A1614),IFERROR(IF(INDEX('40-15 SCALE LABEL INFO'!J$2:J$65,MATCH($A1615,'40-15 SCALE LABEL INFO'!$A$2:$A$65,0))="","",INDEX('40-15 SCALE LABEL INFO'!J$2:J$65,MATCH($A1615,'40-15 SCALE LABEL INFO'!$A$2:$A$65,0))),"not found"),IF(G1614="not found","not found",IF(G1614="","","ditto"))))</f>
        <v/>
      </c>
      <c r="H1615" s="772" t="str">
        <f>IF($A1615="","",IF(NOT($A1615=$A1614),IFERROR(IF(INDEX('40-15 SCALE LABEL INFO'!K$2:K$65,MATCH($A1615,'40-15 SCALE LABEL INFO'!$A$2:$A$65,0))="","",INDEX('40-15 SCALE LABEL INFO'!K$2:K$65,MATCH($A1615,'40-15 SCALE LABEL INFO'!$A$2:$A$65,0))),"not found"),IF(H1614="not found","not found",IF(H1614="","","ditto"))))</f>
        <v/>
      </c>
    </row>
    <row r="1616" spans="1:8" x14ac:dyDescent="0.35">
      <c r="A1616" s="699"/>
      <c r="B1616" s="768"/>
      <c r="C1616" s="768"/>
      <c r="D1616" s="768"/>
      <c r="E1616" s="775"/>
      <c r="F1616" s="778" t="str">
        <f>IF($A1616="","",IF(NOT($A1616=$A1615),IFERROR(IF(INDEX('40-15 SCALE LABEL INFO'!I$2:I$65,MATCH($A1616,'40-15 SCALE LABEL INFO'!$A$2:$A$65,0))="","",INDEX('40-15 SCALE LABEL INFO'!I$2:I$65,MATCH($A1616,'40-15 SCALE LABEL INFO'!$A$2:$A$65,0))),"not found"),IF(F1615="not found","not found",IF(F1615="","","ditto"))))</f>
        <v/>
      </c>
      <c r="G1616" s="779" t="str">
        <f>IF($A1616="","",IF(NOT($A1616=$A1615),IFERROR(IF(INDEX('40-15 SCALE LABEL INFO'!J$2:J$65,MATCH($A1616,'40-15 SCALE LABEL INFO'!$A$2:$A$65,0))="","",INDEX('40-15 SCALE LABEL INFO'!J$2:J$65,MATCH($A1616,'40-15 SCALE LABEL INFO'!$A$2:$A$65,0))),"not found"),IF(G1615="not found","not found",IF(G1615="","","ditto"))))</f>
        <v/>
      </c>
      <c r="H1616" s="772" t="str">
        <f>IF($A1616="","",IF(NOT($A1616=$A1615),IFERROR(IF(INDEX('40-15 SCALE LABEL INFO'!K$2:K$65,MATCH($A1616,'40-15 SCALE LABEL INFO'!$A$2:$A$65,0))="","",INDEX('40-15 SCALE LABEL INFO'!K$2:K$65,MATCH($A1616,'40-15 SCALE LABEL INFO'!$A$2:$A$65,0))),"not found"),IF(H1615="not found","not found",IF(H1615="","","ditto"))))</f>
        <v/>
      </c>
    </row>
    <row r="1617" spans="1:8" x14ac:dyDescent="0.35">
      <c r="A1617" s="699"/>
      <c r="B1617" s="768"/>
      <c r="C1617" s="768"/>
      <c r="D1617" s="768"/>
      <c r="E1617" s="775"/>
      <c r="F1617" s="778" t="str">
        <f>IF($A1617="","",IF(NOT($A1617=$A1616),IFERROR(IF(INDEX('40-15 SCALE LABEL INFO'!I$2:I$65,MATCH($A1617,'40-15 SCALE LABEL INFO'!$A$2:$A$65,0))="","",INDEX('40-15 SCALE LABEL INFO'!I$2:I$65,MATCH($A1617,'40-15 SCALE LABEL INFO'!$A$2:$A$65,0))),"not found"),IF(F1616="not found","not found",IF(F1616="","","ditto"))))</f>
        <v/>
      </c>
      <c r="G1617" s="779" t="str">
        <f>IF($A1617="","",IF(NOT($A1617=$A1616),IFERROR(IF(INDEX('40-15 SCALE LABEL INFO'!J$2:J$65,MATCH($A1617,'40-15 SCALE LABEL INFO'!$A$2:$A$65,0))="","",INDEX('40-15 SCALE LABEL INFO'!J$2:J$65,MATCH($A1617,'40-15 SCALE LABEL INFO'!$A$2:$A$65,0))),"not found"),IF(G1616="not found","not found",IF(G1616="","","ditto"))))</f>
        <v/>
      </c>
      <c r="H1617" s="772" t="str">
        <f>IF($A1617="","",IF(NOT($A1617=$A1616),IFERROR(IF(INDEX('40-15 SCALE LABEL INFO'!K$2:K$65,MATCH($A1617,'40-15 SCALE LABEL INFO'!$A$2:$A$65,0))="","",INDEX('40-15 SCALE LABEL INFO'!K$2:K$65,MATCH($A1617,'40-15 SCALE LABEL INFO'!$A$2:$A$65,0))),"not found"),IF(H1616="not found","not found",IF(H1616="","","ditto"))))</f>
        <v/>
      </c>
    </row>
    <row r="1618" spans="1:8" x14ac:dyDescent="0.35">
      <c r="A1618" s="699"/>
      <c r="B1618" s="768"/>
      <c r="C1618" s="768"/>
      <c r="D1618" s="768"/>
      <c r="E1618" s="775"/>
      <c r="F1618" s="778" t="str">
        <f>IF($A1618="","",IF(NOT($A1618=$A1617),IFERROR(IF(INDEX('40-15 SCALE LABEL INFO'!I$2:I$65,MATCH($A1618,'40-15 SCALE LABEL INFO'!$A$2:$A$65,0))="","",INDEX('40-15 SCALE LABEL INFO'!I$2:I$65,MATCH($A1618,'40-15 SCALE LABEL INFO'!$A$2:$A$65,0))),"not found"),IF(F1617="not found","not found",IF(F1617="","","ditto"))))</f>
        <v/>
      </c>
      <c r="G1618" s="779" t="str">
        <f>IF($A1618="","",IF(NOT($A1618=$A1617),IFERROR(IF(INDEX('40-15 SCALE LABEL INFO'!J$2:J$65,MATCH($A1618,'40-15 SCALE LABEL INFO'!$A$2:$A$65,0))="","",INDEX('40-15 SCALE LABEL INFO'!J$2:J$65,MATCH($A1618,'40-15 SCALE LABEL INFO'!$A$2:$A$65,0))),"not found"),IF(G1617="not found","not found",IF(G1617="","","ditto"))))</f>
        <v/>
      </c>
      <c r="H1618" s="772" t="str">
        <f>IF($A1618="","",IF(NOT($A1618=$A1617),IFERROR(IF(INDEX('40-15 SCALE LABEL INFO'!K$2:K$65,MATCH($A1618,'40-15 SCALE LABEL INFO'!$A$2:$A$65,0))="","",INDEX('40-15 SCALE LABEL INFO'!K$2:K$65,MATCH($A1618,'40-15 SCALE LABEL INFO'!$A$2:$A$65,0))),"not found"),IF(H1617="not found","not found",IF(H1617="","","ditto"))))</f>
        <v/>
      </c>
    </row>
    <row r="1619" spans="1:8" x14ac:dyDescent="0.35">
      <c r="A1619" s="699"/>
      <c r="B1619" s="768"/>
      <c r="C1619" s="768"/>
      <c r="D1619" s="768"/>
      <c r="E1619" s="775"/>
      <c r="F1619" s="778" t="str">
        <f>IF($A1619="","",IF(NOT($A1619=$A1618),IFERROR(IF(INDEX('40-15 SCALE LABEL INFO'!I$2:I$65,MATCH($A1619,'40-15 SCALE LABEL INFO'!$A$2:$A$65,0))="","",INDEX('40-15 SCALE LABEL INFO'!I$2:I$65,MATCH($A1619,'40-15 SCALE LABEL INFO'!$A$2:$A$65,0))),"not found"),IF(F1618="not found","not found",IF(F1618="","","ditto"))))</f>
        <v/>
      </c>
      <c r="G1619" s="779" t="str">
        <f>IF($A1619="","",IF(NOT($A1619=$A1618),IFERROR(IF(INDEX('40-15 SCALE LABEL INFO'!J$2:J$65,MATCH($A1619,'40-15 SCALE LABEL INFO'!$A$2:$A$65,0))="","",INDEX('40-15 SCALE LABEL INFO'!J$2:J$65,MATCH($A1619,'40-15 SCALE LABEL INFO'!$A$2:$A$65,0))),"not found"),IF(G1618="not found","not found",IF(G1618="","","ditto"))))</f>
        <v/>
      </c>
      <c r="H1619" s="772" t="str">
        <f>IF($A1619="","",IF(NOT($A1619=$A1618),IFERROR(IF(INDEX('40-15 SCALE LABEL INFO'!K$2:K$65,MATCH($A1619,'40-15 SCALE LABEL INFO'!$A$2:$A$65,0))="","",INDEX('40-15 SCALE LABEL INFO'!K$2:K$65,MATCH($A1619,'40-15 SCALE LABEL INFO'!$A$2:$A$65,0))),"not found"),IF(H1618="not found","not found",IF(H1618="","","ditto"))))</f>
        <v/>
      </c>
    </row>
    <row r="1620" spans="1:8" x14ac:dyDescent="0.35">
      <c r="A1620" s="699"/>
      <c r="B1620" s="768"/>
      <c r="C1620" s="768"/>
      <c r="D1620" s="768"/>
      <c r="E1620" s="775"/>
      <c r="F1620" s="778" t="str">
        <f>IF($A1620="","",IF(NOT($A1620=$A1619),IFERROR(IF(INDEX('40-15 SCALE LABEL INFO'!I$2:I$65,MATCH($A1620,'40-15 SCALE LABEL INFO'!$A$2:$A$65,0))="","",INDEX('40-15 SCALE LABEL INFO'!I$2:I$65,MATCH($A1620,'40-15 SCALE LABEL INFO'!$A$2:$A$65,0))),"not found"),IF(F1619="not found","not found",IF(F1619="","","ditto"))))</f>
        <v/>
      </c>
      <c r="G1620" s="779" t="str">
        <f>IF($A1620="","",IF(NOT($A1620=$A1619),IFERROR(IF(INDEX('40-15 SCALE LABEL INFO'!J$2:J$65,MATCH($A1620,'40-15 SCALE LABEL INFO'!$A$2:$A$65,0))="","",INDEX('40-15 SCALE LABEL INFO'!J$2:J$65,MATCH($A1620,'40-15 SCALE LABEL INFO'!$A$2:$A$65,0))),"not found"),IF(G1619="not found","not found",IF(G1619="","","ditto"))))</f>
        <v/>
      </c>
      <c r="H1620" s="772" t="str">
        <f>IF($A1620="","",IF(NOT($A1620=$A1619),IFERROR(IF(INDEX('40-15 SCALE LABEL INFO'!K$2:K$65,MATCH($A1620,'40-15 SCALE LABEL INFO'!$A$2:$A$65,0))="","",INDEX('40-15 SCALE LABEL INFO'!K$2:K$65,MATCH($A1620,'40-15 SCALE LABEL INFO'!$A$2:$A$65,0))),"not found"),IF(H1619="not found","not found",IF(H1619="","","ditto"))))</f>
        <v/>
      </c>
    </row>
    <row r="1621" spans="1:8" x14ac:dyDescent="0.35">
      <c r="A1621" s="699"/>
      <c r="B1621" s="768"/>
      <c r="C1621" s="768"/>
      <c r="D1621" s="768"/>
      <c r="E1621" s="775"/>
      <c r="F1621" s="778" t="str">
        <f>IF($A1621="","",IF(NOT($A1621=$A1620),IFERROR(IF(INDEX('40-15 SCALE LABEL INFO'!I$2:I$65,MATCH($A1621,'40-15 SCALE LABEL INFO'!$A$2:$A$65,0))="","",INDEX('40-15 SCALE LABEL INFO'!I$2:I$65,MATCH($A1621,'40-15 SCALE LABEL INFO'!$A$2:$A$65,0))),"not found"),IF(F1620="not found","not found",IF(F1620="","","ditto"))))</f>
        <v/>
      </c>
      <c r="G1621" s="779" t="str">
        <f>IF($A1621="","",IF(NOT($A1621=$A1620),IFERROR(IF(INDEX('40-15 SCALE LABEL INFO'!J$2:J$65,MATCH($A1621,'40-15 SCALE LABEL INFO'!$A$2:$A$65,0))="","",INDEX('40-15 SCALE LABEL INFO'!J$2:J$65,MATCH($A1621,'40-15 SCALE LABEL INFO'!$A$2:$A$65,0))),"not found"),IF(G1620="not found","not found",IF(G1620="","","ditto"))))</f>
        <v/>
      </c>
      <c r="H1621" s="772" t="str">
        <f>IF($A1621="","",IF(NOT($A1621=$A1620),IFERROR(IF(INDEX('40-15 SCALE LABEL INFO'!K$2:K$65,MATCH($A1621,'40-15 SCALE LABEL INFO'!$A$2:$A$65,0))="","",INDEX('40-15 SCALE LABEL INFO'!K$2:K$65,MATCH($A1621,'40-15 SCALE LABEL INFO'!$A$2:$A$65,0))),"not found"),IF(H1620="not found","not found",IF(H1620="","","ditto"))))</f>
        <v/>
      </c>
    </row>
    <row r="1622" spans="1:8" x14ac:dyDescent="0.35">
      <c r="A1622" s="699"/>
      <c r="B1622" s="768"/>
      <c r="C1622" s="768"/>
      <c r="D1622" s="768"/>
      <c r="E1622" s="775"/>
      <c r="F1622" s="778" t="str">
        <f>IF($A1622="","",IF(NOT($A1622=$A1621),IFERROR(IF(INDEX('40-15 SCALE LABEL INFO'!I$2:I$65,MATCH($A1622,'40-15 SCALE LABEL INFO'!$A$2:$A$65,0))="","",INDEX('40-15 SCALE LABEL INFO'!I$2:I$65,MATCH($A1622,'40-15 SCALE LABEL INFO'!$A$2:$A$65,0))),"not found"),IF(F1621="not found","not found",IF(F1621="","","ditto"))))</f>
        <v/>
      </c>
      <c r="G1622" s="779" t="str">
        <f>IF($A1622="","",IF(NOT($A1622=$A1621),IFERROR(IF(INDEX('40-15 SCALE LABEL INFO'!J$2:J$65,MATCH($A1622,'40-15 SCALE LABEL INFO'!$A$2:$A$65,0))="","",INDEX('40-15 SCALE LABEL INFO'!J$2:J$65,MATCH($A1622,'40-15 SCALE LABEL INFO'!$A$2:$A$65,0))),"not found"),IF(G1621="not found","not found",IF(G1621="","","ditto"))))</f>
        <v/>
      </c>
      <c r="H1622" s="772" t="str">
        <f>IF($A1622="","",IF(NOT($A1622=$A1621),IFERROR(IF(INDEX('40-15 SCALE LABEL INFO'!K$2:K$65,MATCH($A1622,'40-15 SCALE LABEL INFO'!$A$2:$A$65,0))="","",INDEX('40-15 SCALE LABEL INFO'!K$2:K$65,MATCH($A1622,'40-15 SCALE LABEL INFO'!$A$2:$A$65,0))),"not found"),IF(H1621="not found","not found",IF(H1621="","","ditto"))))</f>
        <v/>
      </c>
    </row>
    <row r="1623" spans="1:8" x14ac:dyDescent="0.35">
      <c r="A1623" s="699"/>
      <c r="B1623" s="768"/>
      <c r="C1623" s="768"/>
      <c r="D1623" s="768"/>
      <c r="E1623" s="775"/>
      <c r="F1623" s="778" t="str">
        <f>IF($A1623="","",IF(NOT($A1623=$A1622),IFERROR(IF(INDEX('40-15 SCALE LABEL INFO'!I$2:I$65,MATCH($A1623,'40-15 SCALE LABEL INFO'!$A$2:$A$65,0))="","",INDEX('40-15 SCALE LABEL INFO'!I$2:I$65,MATCH($A1623,'40-15 SCALE LABEL INFO'!$A$2:$A$65,0))),"not found"),IF(F1622="not found","not found",IF(F1622="","","ditto"))))</f>
        <v/>
      </c>
      <c r="G1623" s="779" t="str">
        <f>IF($A1623="","",IF(NOT($A1623=$A1622),IFERROR(IF(INDEX('40-15 SCALE LABEL INFO'!J$2:J$65,MATCH($A1623,'40-15 SCALE LABEL INFO'!$A$2:$A$65,0))="","",INDEX('40-15 SCALE LABEL INFO'!J$2:J$65,MATCH($A1623,'40-15 SCALE LABEL INFO'!$A$2:$A$65,0))),"not found"),IF(G1622="not found","not found",IF(G1622="","","ditto"))))</f>
        <v/>
      </c>
      <c r="H1623" s="772" t="str">
        <f>IF($A1623="","",IF(NOT($A1623=$A1622),IFERROR(IF(INDEX('40-15 SCALE LABEL INFO'!K$2:K$65,MATCH($A1623,'40-15 SCALE LABEL INFO'!$A$2:$A$65,0))="","",INDEX('40-15 SCALE LABEL INFO'!K$2:K$65,MATCH($A1623,'40-15 SCALE LABEL INFO'!$A$2:$A$65,0))),"not found"),IF(H1622="not found","not found",IF(H1622="","","ditto"))))</f>
        <v/>
      </c>
    </row>
    <row r="1624" spans="1:8" x14ac:dyDescent="0.35">
      <c r="A1624" s="699"/>
      <c r="B1624" s="768"/>
      <c r="C1624" s="768"/>
      <c r="D1624" s="768"/>
      <c r="E1624" s="775"/>
      <c r="F1624" s="778" t="str">
        <f>IF($A1624="","",IF(NOT($A1624=$A1623),IFERROR(IF(INDEX('40-15 SCALE LABEL INFO'!I$2:I$65,MATCH($A1624,'40-15 SCALE LABEL INFO'!$A$2:$A$65,0))="","",INDEX('40-15 SCALE LABEL INFO'!I$2:I$65,MATCH($A1624,'40-15 SCALE LABEL INFO'!$A$2:$A$65,0))),"not found"),IF(F1623="not found","not found",IF(F1623="","","ditto"))))</f>
        <v/>
      </c>
      <c r="G1624" s="779" t="str">
        <f>IF($A1624="","",IF(NOT($A1624=$A1623),IFERROR(IF(INDEX('40-15 SCALE LABEL INFO'!J$2:J$65,MATCH($A1624,'40-15 SCALE LABEL INFO'!$A$2:$A$65,0))="","",INDEX('40-15 SCALE LABEL INFO'!J$2:J$65,MATCH($A1624,'40-15 SCALE LABEL INFO'!$A$2:$A$65,0))),"not found"),IF(G1623="not found","not found",IF(G1623="","","ditto"))))</f>
        <v/>
      </c>
      <c r="H1624" s="772" t="str">
        <f>IF($A1624="","",IF(NOT($A1624=$A1623),IFERROR(IF(INDEX('40-15 SCALE LABEL INFO'!K$2:K$65,MATCH($A1624,'40-15 SCALE LABEL INFO'!$A$2:$A$65,0))="","",INDEX('40-15 SCALE LABEL INFO'!K$2:K$65,MATCH($A1624,'40-15 SCALE LABEL INFO'!$A$2:$A$65,0))),"not found"),IF(H1623="not found","not found",IF(H1623="","","ditto"))))</f>
        <v/>
      </c>
    </row>
    <row r="1625" spans="1:8" x14ac:dyDescent="0.35">
      <c r="A1625" s="699"/>
      <c r="B1625" s="768"/>
      <c r="C1625" s="768"/>
      <c r="D1625" s="768"/>
      <c r="E1625" s="775"/>
      <c r="F1625" s="778" t="str">
        <f>IF($A1625="","",IF(NOT($A1625=$A1624),IFERROR(IF(INDEX('40-15 SCALE LABEL INFO'!I$2:I$65,MATCH($A1625,'40-15 SCALE LABEL INFO'!$A$2:$A$65,0))="","",INDEX('40-15 SCALE LABEL INFO'!I$2:I$65,MATCH($A1625,'40-15 SCALE LABEL INFO'!$A$2:$A$65,0))),"not found"),IF(F1624="not found","not found",IF(F1624="","","ditto"))))</f>
        <v/>
      </c>
      <c r="G1625" s="779" t="str">
        <f>IF($A1625="","",IF(NOT($A1625=$A1624),IFERROR(IF(INDEX('40-15 SCALE LABEL INFO'!J$2:J$65,MATCH($A1625,'40-15 SCALE LABEL INFO'!$A$2:$A$65,0))="","",INDEX('40-15 SCALE LABEL INFO'!J$2:J$65,MATCH($A1625,'40-15 SCALE LABEL INFO'!$A$2:$A$65,0))),"not found"),IF(G1624="not found","not found",IF(G1624="","","ditto"))))</f>
        <v/>
      </c>
      <c r="H1625" s="772" t="str">
        <f>IF($A1625="","",IF(NOT($A1625=$A1624),IFERROR(IF(INDEX('40-15 SCALE LABEL INFO'!K$2:K$65,MATCH($A1625,'40-15 SCALE LABEL INFO'!$A$2:$A$65,0))="","",INDEX('40-15 SCALE LABEL INFO'!K$2:K$65,MATCH($A1625,'40-15 SCALE LABEL INFO'!$A$2:$A$65,0))),"not found"),IF(H1624="not found","not found",IF(H1624="","","ditto"))))</f>
        <v/>
      </c>
    </row>
    <row r="1626" spans="1:8" x14ac:dyDescent="0.35">
      <c r="A1626" s="699"/>
      <c r="B1626" s="768"/>
      <c r="C1626" s="768"/>
      <c r="D1626" s="768"/>
      <c r="E1626" s="775"/>
      <c r="F1626" s="778" t="str">
        <f>IF($A1626="","",IF(NOT($A1626=$A1625),IFERROR(IF(INDEX('40-15 SCALE LABEL INFO'!I$2:I$65,MATCH($A1626,'40-15 SCALE LABEL INFO'!$A$2:$A$65,0))="","",INDEX('40-15 SCALE LABEL INFO'!I$2:I$65,MATCH($A1626,'40-15 SCALE LABEL INFO'!$A$2:$A$65,0))),"not found"),IF(F1625="not found","not found",IF(F1625="","","ditto"))))</f>
        <v/>
      </c>
      <c r="G1626" s="779" t="str">
        <f>IF($A1626="","",IF(NOT($A1626=$A1625),IFERROR(IF(INDEX('40-15 SCALE LABEL INFO'!J$2:J$65,MATCH($A1626,'40-15 SCALE LABEL INFO'!$A$2:$A$65,0))="","",INDEX('40-15 SCALE LABEL INFO'!J$2:J$65,MATCH($A1626,'40-15 SCALE LABEL INFO'!$A$2:$A$65,0))),"not found"),IF(G1625="not found","not found",IF(G1625="","","ditto"))))</f>
        <v/>
      </c>
      <c r="H1626" s="772" t="str">
        <f>IF($A1626="","",IF(NOT($A1626=$A1625),IFERROR(IF(INDEX('40-15 SCALE LABEL INFO'!K$2:K$65,MATCH($A1626,'40-15 SCALE LABEL INFO'!$A$2:$A$65,0))="","",INDEX('40-15 SCALE LABEL INFO'!K$2:K$65,MATCH($A1626,'40-15 SCALE LABEL INFO'!$A$2:$A$65,0))),"not found"),IF(H1625="not found","not found",IF(H1625="","","ditto"))))</f>
        <v/>
      </c>
    </row>
    <row r="1627" spans="1:8" x14ac:dyDescent="0.35">
      <c r="A1627" s="699"/>
      <c r="B1627" s="768"/>
      <c r="C1627" s="768"/>
      <c r="D1627" s="768"/>
      <c r="E1627" s="775"/>
      <c r="F1627" s="778" t="str">
        <f>IF($A1627="","",IF(NOT($A1627=$A1626),IFERROR(IF(INDEX('40-15 SCALE LABEL INFO'!I$2:I$65,MATCH($A1627,'40-15 SCALE LABEL INFO'!$A$2:$A$65,0))="","",INDEX('40-15 SCALE LABEL INFO'!I$2:I$65,MATCH($A1627,'40-15 SCALE LABEL INFO'!$A$2:$A$65,0))),"not found"),IF(F1626="not found","not found",IF(F1626="","","ditto"))))</f>
        <v/>
      </c>
      <c r="G1627" s="779" t="str">
        <f>IF($A1627="","",IF(NOT($A1627=$A1626),IFERROR(IF(INDEX('40-15 SCALE LABEL INFO'!J$2:J$65,MATCH($A1627,'40-15 SCALE LABEL INFO'!$A$2:$A$65,0))="","",INDEX('40-15 SCALE LABEL INFO'!J$2:J$65,MATCH($A1627,'40-15 SCALE LABEL INFO'!$A$2:$A$65,0))),"not found"),IF(G1626="not found","not found",IF(G1626="","","ditto"))))</f>
        <v/>
      </c>
      <c r="H1627" s="772" t="str">
        <f>IF($A1627="","",IF(NOT($A1627=$A1626),IFERROR(IF(INDEX('40-15 SCALE LABEL INFO'!K$2:K$65,MATCH($A1627,'40-15 SCALE LABEL INFO'!$A$2:$A$65,0))="","",INDEX('40-15 SCALE LABEL INFO'!K$2:K$65,MATCH($A1627,'40-15 SCALE LABEL INFO'!$A$2:$A$65,0))),"not found"),IF(H1626="not found","not found",IF(H1626="","","ditto"))))</f>
        <v/>
      </c>
    </row>
    <row r="1628" spans="1:8" x14ac:dyDescent="0.35">
      <c r="A1628" s="699"/>
      <c r="B1628" s="768"/>
      <c r="C1628" s="768"/>
      <c r="D1628" s="768"/>
      <c r="E1628" s="775"/>
      <c r="F1628" s="778" t="str">
        <f>IF($A1628="","",IF(NOT($A1628=$A1627),IFERROR(IF(INDEX('40-15 SCALE LABEL INFO'!I$2:I$65,MATCH($A1628,'40-15 SCALE LABEL INFO'!$A$2:$A$65,0))="","",INDEX('40-15 SCALE LABEL INFO'!I$2:I$65,MATCH($A1628,'40-15 SCALE LABEL INFO'!$A$2:$A$65,0))),"not found"),IF(F1627="not found","not found",IF(F1627="","","ditto"))))</f>
        <v/>
      </c>
      <c r="G1628" s="779" t="str">
        <f>IF($A1628="","",IF(NOT($A1628=$A1627),IFERROR(IF(INDEX('40-15 SCALE LABEL INFO'!J$2:J$65,MATCH($A1628,'40-15 SCALE LABEL INFO'!$A$2:$A$65,0))="","",INDEX('40-15 SCALE LABEL INFO'!J$2:J$65,MATCH($A1628,'40-15 SCALE LABEL INFO'!$A$2:$A$65,0))),"not found"),IF(G1627="not found","not found",IF(G1627="","","ditto"))))</f>
        <v/>
      </c>
      <c r="H1628" s="772" t="str">
        <f>IF($A1628="","",IF(NOT($A1628=$A1627),IFERROR(IF(INDEX('40-15 SCALE LABEL INFO'!K$2:K$65,MATCH($A1628,'40-15 SCALE LABEL INFO'!$A$2:$A$65,0))="","",INDEX('40-15 SCALE LABEL INFO'!K$2:K$65,MATCH($A1628,'40-15 SCALE LABEL INFO'!$A$2:$A$65,0))),"not found"),IF(H1627="not found","not found",IF(H1627="","","ditto"))))</f>
        <v/>
      </c>
    </row>
    <row r="1629" spans="1:8" x14ac:dyDescent="0.35">
      <c r="A1629" s="699"/>
      <c r="B1629" s="768"/>
      <c r="C1629" s="768"/>
      <c r="D1629" s="768"/>
      <c r="E1629" s="775"/>
      <c r="F1629" s="778" t="str">
        <f>IF($A1629="","",IF(NOT($A1629=$A1628),IFERROR(IF(INDEX('40-15 SCALE LABEL INFO'!I$2:I$65,MATCH($A1629,'40-15 SCALE LABEL INFO'!$A$2:$A$65,0))="","",INDEX('40-15 SCALE LABEL INFO'!I$2:I$65,MATCH($A1629,'40-15 SCALE LABEL INFO'!$A$2:$A$65,0))),"not found"),IF(F1628="not found","not found",IF(F1628="","","ditto"))))</f>
        <v/>
      </c>
      <c r="G1629" s="779" t="str">
        <f>IF($A1629="","",IF(NOT($A1629=$A1628),IFERROR(IF(INDEX('40-15 SCALE LABEL INFO'!J$2:J$65,MATCH($A1629,'40-15 SCALE LABEL INFO'!$A$2:$A$65,0))="","",INDEX('40-15 SCALE LABEL INFO'!J$2:J$65,MATCH($A1629,'40-15 SCALE LABEL INFO'!$A$2:$A$65,0))),"not found"),IF(G1628="not found","not found",IF(G1628="","","ditto"))))</f>
        <v/>
      </c>
      <c r="H1629" s="772" t="str">
        <f>IF($A1629="","",IF(NOT($A1629=$A1628),IFERROR(IF(INDEX('40-15 SCALE LABEL INFO'!K$2:K$65,MATCH($A1629,'40-15 SCALE LABEL INFO'!$A$2:$A$65,0))="","",INDEX('40-15 SCALE LABEL INFO'!K$2:K$65,MATCH($A1629,'40-15 SCALE LABEL INFO'!$A$2:$A$65,0))),"not found"),IF(H1628="not found","not found",IF(H1628="","","ditto"))))</f>
        <v/>
      </c>
    </row>
    <row r="1630" spans="1:8" x14ac:dyDescent="0.35">
      <c r="A1630" s="699"/>
      <c r="B1630" s="768"/>
      <c r="C1630" s="768"/>
      <c r="D1630" s="768"/>
      <c r="E1630" s="775"/>
      <c r="F1630" s="778" t="str">
        <f>IF($A1630="","",IF(NOT($A1630=$A1629),IFERROR(IF(INDEX('40-15 SCALE LABEL INFO'!I$2:I$65,MATCH($A1630,'40-15 SCALE LABEL INFO'!$A$2:$A$65,0))="","",INDEX('40-15 SCALE LABEL INFO'!I$2:I$65,MATCH($A1630,'40-15 SCALE LABEL INFO'!$A$2:$A$65,0))),"not found"),IF(F1629="not found","not found",IF(F1629="","","ditto"))))</f>
        <v/>
      </c>
      <c r="G1630" s="779" t="str">
        <f>IF($A1630="","",IF(NOT($A1630=$A1629),IFERROR(IF(INDEX('40-15 SCALE LABEL INFO'!J$2:J$65,MATCH($A1630,'40-15 SCALE LABEL INFO'!$A$2:$A$65,0))="","",INDEX('40-15 SCALE LABEL INFO'!J$2:J$65,MATCH($A1630,'40-15 SCALE LABEL INFO'!$A$2:$A$65,0))),"not found"),IF(G1629="not found","not found",IF(G1629="","","ditto"))))</f>
        <v/>
      </c>
      <c r="H1630" s="772" t="str">
        <f>IF($A1630="","",IF(NOT($A1630=$A1629),IFERROR(IF(INDEX('40-15 SCALE LABEL INFO'!K$2:K$65,MATCH($A1630,'40-15 SCALE LABEL INFO'!$A$2:$A$65,0))="","",INDEX('40-15 SCALE LABEL INFO'!K$2:K$65,MATCH($A1630,'40-15 SCALE LABEL INFO'!$A$2:$A$65,0))),"not found"),IF(H1629="not found","not found",IF(H1629="","","ditto"))))</f>
        <v/>
      </c>
    </row>
    <row r="1631" spans="1:8" x14ac:dyDescent="0.35">
      <c r="A1631" s="699"/>
      <c r="B1631" s="768"/>
      <c r="C1631" s="768"/>
      <c r="D1631" s="768"/>
      <c r="E1631" s="775"/>
      <c r="F1631" s="778" t="str">
        <f>IF($A1631="","",IF(NOT($A1631=$A1630),IFERROR(IF(INDEX('40-15 SCALE LABEL INFO'!I$2:I$65,MATCH($A1631,'40-15 SCALE LABEL INFO'!$A$2:$A$65,0))="","",INDEX('40-15 SCALE LABEL INFO'!I$2:I$65,MATCH($A1631,'40-15 SCALE LABEL INFO'!$A$2:$A$65,0))),"not found"),IF(F1630="not found","not found",IF(F1630="","","ditto"))))</f>
        <v/>
      </c>
      <c r="G1631" s="779" t="str">
        <f>IF($A1631="","",IF(NOT($A1631=$A1630),IFERROR(IF(INDEX('40-15 SCALE LABEL INFO'!J$2:J$65,MATCH($A1631,'40-15 SCALE LABEL INFO'!$A$2:$A$65,0))="","",INDEX('40-15 SCALE LABEL INFO'!J$2:J$65,MATCH($A1631,'40-15 SCALE LABEL INFO'!$A$2:$A$65,0))),"not found"),IF(G1630="not found","not found",IF(G1630="","","ditto"))))</f>
        <v/>
      </c>
      <c r="H1631" s="772" t="str">
        <f>IF($A1631="","",IF(NOT($A1631=$A1630),IFERROR(IF(INDEX('40-15 SCALE LABEL INFO'!K$2:K$65,MATCH($A1631,'40-15 SCALE LABEL INFO'!$A$2:$A$65,0))="","",INDEX('40-15 SCALE LABEL INFO'!K$2:K$65,MATCH($A1631,'40-15 SCALE LABEL INFO'!$A$2:$A$65,0))),"not found"),IF(H1630="not found","not found",IF(H1630="","","ditto"))))</f>
        <v/>
      </c>
    </row>
    <row r="1632" spans="1:8" x14ac:dyDescent="0.35">
      <c r="A1632" s="699"/>
      <c r="B1632" s="768"/>
      <c r="C1632" s="768"/>
      <c r="D1632" s="768"/>
      <c r="E1632" s="775"/>
      <c r="F1632" s="778" t="str">
        <f>IF($A1632="","",IF(NOT($A1632=$A1631),IFERROR(IF(INDEX('40-15 SCALE LABEL INFO'!I$2:I$65,MATCH($A1632,'40-15 SCALE LABEL INFO'!$A$2:$A$65,0))="","",INDEX('40-15 SCALE LABEL INFO'!I$2:I$65,MATCH($A1632,'40-15 SCALE LABEL INFO'!$A$2:$A$65,0))),"not found"),IF(F1631="not found","not found",IF(F1631="","","ditto"))))</f>
        <v/>
      </c>
      <c r="G1632" s="779" t="str">
        <f>IF($A1632="","",IF(NOT($A1632=$A1631),IFERROR(IF(INDEX('40-15 SCALE LABEL INFO'!J$2:J$65,MATCH($A1632,'40-15 SCALE LABEL INFO'!$A$2:$A$65,0))="","",INDEX('40-15 SCALE LABEL INFO'!J$2:J$65,MATCH($A1632,'40-15 SCALE LABEL INFO'!$A$2:$A$65,0))),"not found"),IF(G1631="not found","not found",IF(G1631="","","ditto"))))</f>
        <v/>
      </c>
      <c r="H1632" s="772" t="str">
        <f>IF($A1632="","",IF(NOT($A1632=$A1631),IFERROR(IF(INDEX('40-15 SCALE LABEL INFO'!K$2:K$65,MATCH($A1632,'40-15 SCALE LABEL INFO'!$A$2:$A$65,0))="","",INDEX('40-15 SCALE LABEL INFO'!K$2:K$65,MATCH($A1632,'40-15 SCALE LABEL INFO'!$A$2:$A$65,0))),"not found"),IF(H1631="not found","not found",IF(H1631="","","ditto"))))</f>
        <v/>
      </c>
    </row>
    <row r="1633" spans="1:8" x14ac:dyDescent="0.35">
      <c r="A1633" s="699"/>
      <c r="B1633" s="768"/>
      <c r="C1633" s="768"/>
      <c r="D1633" s="768"/>
      <c r="E1633" s="775"/>
      <c r="F1633" s="778" t="str">
        <f>IF($A1633="","",IF(NOT($A1633=$A1632),IFERROR(IF(INDEX('40-15 SCALE LABEL INFO'!I$2:I$65,MATCH($A1633,'40-15 SCALE LABEL INFO'!$A$2:$A$65,0))="","",INDEX('40-15 SCALE LABEL INFO'!I$2:I$65,MATCH($A1633,'40-15 SCALE LABEL INFO'!$A$2:$A$65,0))),"not found"),IF(F1632="not found","not found",IF(F1632="","","ditto"))))</f>
        <v/>
      </c>
      <c r="G1633" s="779" t="str">
        <f>IF($A1633="","",IF(NOT($A1633=$A1632),IFERROR(IF(INDEX('40-15 SCALE LABEL INFO'!J$2:J$65,MATCH($A1633,'40-15 SCALE LABEL INFO'!$A$2:$A$65,0))="","",INDEX('40-15 SCALE LABEL INFO'!J$2:J$65,MATCH($A1633,'40-15 SCALE LABEL INFO'!$A$2:$A$65,0))),"not found"),IF(G1632="not found","not found",IF(G1632="","","ditto"))))</f>
        <v/>
      </c>
      <c r="H1633" s="772" t="str">
        <f>IF($A1633="","",IF(NOT($A1633=$A1632),IFERROR(IF(INDEX('40-15 SCALE LABEL INFO'!K$2:K$65,MATCH($A1633,'40-15 SCALE LABEL INFO'!$A$2:$A$65,0))="","",INDEX('40-15 SCALE LABEL INFO'!K$2:K$65,MATCH($A1633,'40-15 SCALE LABEL INFO'!$A$2:$A$65,0))),"not found"),IF(H1632="not found","not found",IF(H1632="","","ditto"))))</f>
        <v/>
      </c>
    </row>
    <row r="1634" spans="1:8" x14ac:dyDescent="0.35">
      <c r="A1634" s="699"/>
      <c r="B1634" s="768"/>
      <c r="C1634" s="768"/>
      <c r="D1634" s="768"/>
      <c r="E1634" s="775"/>
      <c r="F1634" s="778" t="str">
        <f>IF($A1634="","",IF(NOT($A1634=$A1633),IFERROR(IF(INDEX('40-15 SCALE LABEL INFO'!I$2:I$65,MATCH($A1634,'40-15 SCALE LABEL INFO'!$A$2:$A$65,0))="","",INDEX('40-15 SCALE LABEL INFO'!I$2:I$65,MATCH($A1634,'40-15 SCALE LABEL INFO'!$A$2:$A$65,0))),"not found"),IF(F1633="not found","not found",IF(F1633="","","ditto"))))</f>
        <v/>
      </c>
      <c r="G1634" s="779" t="str">
        <f>IF($A1634="","",IF(NOT($A1634=$A1633),IFERROR(IF(INDEX('40-15 SCALE LABEL INFO'!J$2:J$65,MATCH($A1634,'40-15 SCALE LABEL INFO'!$A$2:$A$65,0))="","",INDEX('40-15 SCALE LABEL INFO'!J$2:J$65,MATCH($A1634,'40-15 SCALE LABEL INFO'!$A$2:$A$65,0))),"not found"),IF(G1633="not found","not found",IF(G1633="","","ditto"))))</f>
        <v/>
      </c>
      <c r="H1634" s="772" t="str">
        <f>IF($A1634="","",IF(NOT($A1634=$A1633),IFERROR(IF(INDEX('40-15 SCALE LABEL INFO'!K$2:K$65,MATCH($A1634,'40-15 SCALE LABEL INFO'!$A$2:$A$65,0))="","",INDEX('40-15 SCALE LABEL INFO'!K$2:K$65,MATCH($A1634,'40-15 SCALE LABEL INFO'!$A$2:$A$65,0))),"not found"),IF(H1633="not found","not found",IF(H1633="","","ditto"))))</f>
        <v/>
      </c>
    </row>
    <row r="1635" spans="1:8" x14ac:dyDescent="0.35">
      <c r="A1635" s="699"/>
      <c r="B1635" s="768"/>
      <c r="C1635" s="768"/>
      <c r="D1635" s="768"/>
      <c r="E1635" s="775"/>
      <c r="F1635" s="778" t="str">
        <f>IF($A1635="","",IF(NOT($A1635=$A1634),IFERROR(IF(INDEX('40-15 SCALE LABEL INFO'!I$2:I$65,MATCH($A1635,'40-15 SCALE LABEL INFO'!$A$2:$A$65,0))="","",INDEX('40-15 SCALE LABEL INFO'!I$2:I$65,MATCH($A1635,'40-15 SCALE LABEL INFO'!$A$2:$A$65,0))),"not found"),IF(F1634="not found","not found",IF(F1634="","","ditto"))))</f>
        <v/>
      </c>
      <c r="G1635" s="779" t="str">
        <f>IF($A1635="","",IF(NOT($A1635=$A1634),IFERROR(IF(INDEX('40-15 SCALE LABEL INFO'!J$2:J$65,MATCH($A1635,'40-15 SCALE LABEL INFO'!$A$2:$A$65,0))="","",INDEX('40-15 SCALE LABEL INFO'!J$2:J$65,MATCH($A1635,'40-15 SCALE LABEL INFO'!$A$2:$A$65,0))),"not found"),IF(G1634="not found","not found",IF(G1634="","","ditto"))))</f>
        <v/>
      </c>
      <c r="H1635" s="772" t="str">
        <f>IF($A1635="","",IF(NOT($A1635=$A1634),IFERROR(IF(INDEX('40-15 SCALE LABEL INFO'!K$2:K$65,MATCH($A1635,'40-15 SCALE LABEL INFO'!$A$2:$A$65,0))="","",INDEX('40-15 SCALE LABEL INFO'!K$2:K$65,MATCH($A1635,'40-15 SCALE LABEL INFO'!$A$2:$A$65,0))),"not found"),IF(H1634="not found","not found",IF(H1634="","","ditto"))))</f>
        <v/>
      </c>
    </row>
    <row r="1636" spans="1:8" x14ac:dyDescent="0.35">
      <c r="A1636" s="699"/>
      <c r="B1636" s="768"/>
      <c r="C1636" s="768"/>
      <c r="D1636" s="768"/>
      <c r="E1636" s="775"/>
      <c r="F1636" s="778" t="str">
        <f>IF($A1636="","",IF(NOT($A1636=$A1635),IFERROR(IF(INDEX('40-15 SCALE LABEL INFO'!I$2:I$65,MATCH($A1636,'40-15 SCALE LABEL INFO'!$A$2:$A$65,0))="","",INDEX('40-15 SCALE LABEL INFO'!I$2:I$65,MATCH($A1636,'40-15 SCALE LABEL INFO'!$A$2:$A$65,0))),"not found"),IF(F1635="not found","not found",IF(F1635="","","ditto"))))</f>
        <v/>
      </c>
      <c r="G1636" s="779" t="str">
        <f>IF($A1636="","",IF(NOT($A1636=$A1635),IFERROR(IF(INDEX('40-15 SCALE LABEL INFO'!J$2:J$65,MATCH($A1636,'40-15 SCALE LABEL INFO'!$A$2:$A$65,0))="","",INDEX('40-15 SCALE LABEL INFO'!J$2:J$65,MATCH($A1636,'40-15 SCALE LABEL INFO'!$A$2:$A$65,0))),"not found"),IF(G1635="not found","not found",IF(G1635="","","ditto"))))</f>
        <v/>
      </c>
      <c r="H1636" s="772" t="str">
        <f>IF($A1636="","",IF(NOT($A1636=$A1635),IFERROR(IF(INDEX('40-15 SCALE LABEL INFO'!K$2:K$65,MATCH($A1636,'40-15 SCALE LABEL INFO'!$A$2:$A$65,0))="","",INDEX('40-15 SCALE LABEL INFO'!K$2:K$65,MATCH($A1636,'40-15 SCALE LABEL INFO'!$A$2:$A$65,0))),"not found"),IF(H1635="not found","not found",IF(H1635="","","ditto"))))</f>
        <v/>
      </c>
    </row>
    <row r="1637" spans="1:8" x14ac:dyDescent="0.35">
      <c r="A1637" s="699"/>
      <c r="B1637" s="768"/>
      <c r="C1637" s="768"/>
      <c r="D1637" s="768"/>
      <c r="E1637" s="775"/>
      <c r="F1637" s="778" t="str">
        <f>IF($A1637="","",IF(NOT($A1637=$A1636),IFERROR(IF(INDEX('40-15 SCALE LABEL INFO'!I$2:I$65,MATCH($A1637,'40-15 SCALE LABEL INFO'!$A$2:$A$65,0))="","",INDEX('40-15 SCALE LABEL INFO'!I$2:I$65,MATCH($A1637,'40-15 SCALE LABEL INFO'!$A$2:$A$65,0))),"not found"),IF(F1636="not found","not found",IF(F1636="","","ditto"))))</f>
        <v/>
      </c>
      <c r="G1637" s="779" t="str">
        <f>IF($A1637="","",IF(NOT($A1637=$A1636),IFERROR(IF(INDEX('40-15 SCALE LABEL INFO'!J$2:J$65,MATCH($A1637,'40-15 SCALE LABEL INFO'!$A$2:$A$65,0))="","",INDEX('40-15 SCALE LABEL INFO'!J$2:J$65,MATCH($A1637,'40-15 SCALE LABEL INFO'!$A$2:$A$65,0))),"not found"),IF(G1636="not found","not found",IF(G1636="","","ditto"))))</f>
        <v/>
      </c>
      <c r="H1637" s="772" t="str">
        <f>IF($A1637="","",IF(NOT($A1637=$A1636),IFERROR(IF(INDEX('40-15 SCALE LABEL INFO'!K$2:K$65,MATCH($A1637,'40-15 SCALE LABEL INFO'!$A$2:$A$65,0))="","",INDEX('40-15 SCALE LABEL INFO'!K$2:K$65,MATCH($A1637,'40-15 SCALE LABEL INFO'!$A$2:$A$65,0))),"not found"),IF(H1636="not found","not found",IF(H1636="","","ditto"))))</f>
        <v/>
      </c>
    </row>
    <row r="1638" spans="1:8" x14ac:dyDescent="0.35">
      <c r="A1638" s="699"/>
      <c r="B1638" s="768"/>
      <c r="C1638" s="768"/>
      <c r="D1638" s="768"/>
      <c r="E1638" s="775"/>
      <c r="F1638" s="778" t="str">
        <f>IF($A1638="","",IF(NOT($A1638=$A1637),IFERROR(IF(INDEX('40-15 SCALE LABEL INFO'!I$2:I$65,MATCH($A1638,'40-15 SCALE LABEL INFO'!$A$2:$A$65,0))="","",INDEX('40-15 SCALE LABEL INFO'!I$2:I$65,MATCH($A1638,'40-15 SCALE LABEL INFO'!$A$2:$A$65,0))),"not found"),IF(F1637="not found","not found",IF(F1637="","","ditto"))))</f>
        <v/>
      </c>
      <c r="G1638" s="779" t="str">
        <f>IF($A1638="","",IF(NOT($A1638=$A1637),IFERROR(IF(INDEX('40-15 SCALE LABEL INFO'!J$2:J$65,MATCH($A1638,'40-15 SCALE LABEL INFO'!$A$2:$A$65,0))="","",INDEX('40-15 SCALE LABEL INFO'!J$2:J$65,MATCH($A1638,'40-15 SCALE LABEL INFO'!$A$2:$A$65,0))),"not found"),IF(G1637="not found","not found",IF(G1637="","","ditto"))))</f>
        <v/>
      </c>
      <c r="H1638" s="772" t="str">
        <f>IF($A1638="","",IF(NOT($A1638=$A1637),IFERROR(IF(INDEX('40-15 SCALE LABEL INFO'!K$2:K$65,MATCH($A1638,'40-15 SCALE LABEL INFO'!$A$2:$A$65,0))="","",INDEX('40-15 SCALE LABEL INFO'!K$2:K$65,MATCH($A1638,'40-15 SCALE LABEL INFO'!$A$2:$A$65,0))),"not found"),IF(H1637="not found","not found",IF(H1637="","","ditto"))))</f>
        <v/>
      </c>
    </row>
    <row r="1639" spans="1:8" x14ac:dyDescent="0.35">
      <c r="A1639" s="699"/>
      <c r="B1639" s="768"/>
      <c r="C1639" s="768"/>
      <c r="D1639" s="768"/>
      <c r="E1639" s="775"/>
      <c r="F1639" s="778" t="str">
        <f>IF($A1639="","",IF(NOT($A1639=$A1638),IFERROR(IF(INDEX('40-15 SCALE LABEL INFO'!I$2:I$65,MATCH($A1639,'40-15 SCALE LABEL INFO'!$A$2:$A$65,0))="","",INDEX('40-15 SCALE LABEL INFO'!I$2:I$65,MATCH($A1639,'40-15 SCALE LABEL INFO'!$A$2:$A$65,0))),"not found"),IF(F1638="not found","not found",IF(F1638="","","ditto"))))</f>
        <v/>
      </c>
      <c r="G1639" s="779" t="str">
        <f>IF($A1639="","",IF(NOT($A1639=$A1638),IFERROR(IF(INDEX('40-15 SCALE LABEL INFO'!J$2:J$65,MATCH($A1639,'40-15 SCALE LABEL INFO'!$A$2:$A$65,0))="","",INDEX('40-15 SCALE LABEL INFO'!J$2:J$65,MATCH($A1639,'40-15 SCALE LABEL INFO'!$A$2:$A$65,0))),"not found"),IF(G1638="not found","not found",IF(G1638="","","ditto"))))</f>
        <v/>
      </c>
      <c r="H1639" s="772" t="str">
        <f>IF($A1639="","",IF(NOT($A1639=$A1638),IFERROR(IF(INDEX('40-15 SCALE LABEL INFO'!K$2:K$65,MATCH($A1639,'40-15 SCALE LABEL INFO'!$A$2:$A$65,0))="","",INDEX('40-15 SCALE LABEL INFO'!K$2:K$65,MATCH($A1639,'40-15 SCALE LABEL INFO'!$A$2:$A$65,0))),"not found"),IF(H1638="not found","not found",IF(H1638="","","ditto"))))</f>
        <v/>
      </c>
    </row>
    <row r="1640" spans="1:8" x14ac:dyDescent="0.35">
      <c r="A1640" s="699"/>
      <c r="B1640" s="768"/>
      <c r="C1640" s="768"/>
      <c r="D1640" s="768"/>
      <c r="E1640" s="775"/>
      <c r="F1640" s="778" t="str">
        <f>IF($A1640="","",IF(NOT($A1640=$A1639),IFERROR(IF(INDEX('40-15 SCALE LABEL INFO'!I$2:I$65,MATCH($A1640,'40-15 SCALE LABEL INFO'!$A$2:$A$65,0))="","",INDEX('40-15 SCALE LABEL INFO'!I$2:I$65,MATCH($A1640,'40-15 SCALE LABEL INFO'!$A$2:$A$65,0))),"not found"),IF(F1639="not found","not found",IF(F1639="","","ditto"))))</f>
        <v/>
      </c>
      <c r="G1640" s="779" t="str">
        <f>IF($A1640="","",IF(NOT($A1640=$A1639),IFERROR(IF(INDEX('40-15 SCALE LABEL INFO'!J$2:J$65,MATCH($A1640,'40-15 SCALE LABEL INFO'!$A$2:$A$65,0))="","",INDEX('40-15 SCALE LABEL INFO'!J$2:J$65,MATCH($A1640,'40-15 SCALE LABEL INFO'!$A$2:$A$65,0))),"not found"),IF(G1639="not found","not found",IF(G1639="","","ditto"))))</f>
        <v/>
      </c>
      <c r="H1640" s="772" t="str">
        <f>IF($A1640="","",IF(NOT($A1640=$A1639),IFERROR(IF(INDEX('40-15 SCALE LABEL INFO'!K$2:K$65,MATCH($A1640,'40-15 SCALE LABEL INFO'!$A$2:$A$65,0))="","",INDEX('40-15 SCALE LABEL INFO'!K$2:K$65,MATCH($A1640,'40-15 SCALE LABEL INFO'!$A$2:$A$65,0))),"not found"),IF(H1639="not found","not found",IF(H1639="","","ditto"))))</f>
        <v/>
      </c>
    </row>
    <row r="1641" spans="1:8" x14ac:dyDescent="0.35">
      <c r="A1641" s="699"/>
      <c r="B1641" s="768"/>
      <c r="C1641" s="768"/>
      <c r="D1641" s="768"/>
      <c r="E1641" s="775"/>
      <c r="F1641" s="778" t="str">
        <f>IF($A1641="","",IF(NOT($A1641=$A1640),IFERROR(IF(INDEX('40-15 SCALE LABEL INFO'!I$2:I$65,MATCH($A1641,'40-15 SCALE LABEL INFO'!$A$2:$A$65,0))="","",INDEX('40-15 SCALE LABEL INFO'!I$2:I$65,MATCH($A1641,'40-15 SCALE LABEL INFO'!$A$2:$A$65,0))),"not found"),IF(F1640="not found","not found",IF(F1640="","","ditto"))))</f>
        <v/>
      </c>
      <c r="G1641" s="779" t="str">
        <f>IF($A1641="","",IF(NOT($A1641=$A1640),IFERROR(IF(INDEX('40-15 SCALE LABEL INFO'!J$2:J$65,MATCH($A1641,'40-15 SCALE LABEL INFO'!$A$2:$A$65,0))="","",INDEX('40-15 SCALE LABEL INFO'!J$2:J$65,MATCH($A1641,'40-15 SCALE LABEL INFO'!$A$2:$A$65,0))),"not found"),IF(G1640="not found","not found",IF(G1640="","","ditto"))))</f>
        <v/>
      </c>
      <c r="H1641" s="772" t="str">
        <f>IF($A1641="","",IF(NOT($A1641=$A1640),IFERROR(IF(INDEX('40-15 SCALE LABEL INFO'!K$2:K$65,MATCH($A1641,'40-15 SCALE LABEL INFO'!$A$2:$A$65,0))="","",INDEX('40-15 SCALE LABEL INFO'!K$2:K$65,MATCH($A1641,'40-15 SCALE LABEL INFO'!$A$2:$A$65,0))),"not found"),IF(H1640="not found","not found",IF(H1640="","","ditto"))))</f>
        <v/>
      </c>
    </row>
    <row r="1642" spans="1:8" x14ac:dyDescent="0.35">
      <c r="A1642" s="699"/>
      <c r="B1642" s="768"/>
      <c r="C1642" s="768"/>
      <c r="D1642" s="768"/>
      <c r="E1642" s="775"/>
      <c r="F1642" s="778" t="str">
        <f>IF($A1642="","",IF(NOT($A1642=$A1641),IFERROR(IF(INDEX('40-15 SCALE LABEL INFO'!I$2:I$65,MATCH($A1642,'40-15 SCALE LABEL INFO'!$A$2:$A$65,0))="","",INDEX('40-15 SCALE LABEL INFO'!I$2:I$65,MATCH($A1642,'40-15 SCALE LABEL INFO'!$A$2:$A$65,0))),"not found"),IF(F1641="not found","not found",IF(F1641="","","ditto"))))</f>
        <v/>
      </c>
      <c r="G1642" s="779" t="str">
        <f>IF($A1642="","",IF(NOT($A1642=$A1641),IFERROR(IF(INDEX('40-15 SCALE LABEL INFO'!J$2:J$65,MATCH($A1642,'40-15 SCALE LABEL INFO'!$A$2:$A$65,0))="","",INDEX('40-15 SCALE LABEL INFO'!J$2:J$65,MATCH($A1642,'40-15 SCALE LABEL INFO'!$A$2:$A$65,0))),"not found"),IF(G1641="not found","not found",IF(G1641="","","ditto"))))</f>
        <v/>
      </c>
      <c r="H1642" s="772" t="str">
        <f>IF($A1642="","",IF(NOT($A1642=$A1641),IFERROR(IF(INDEX('40-15 SCALE LABEL INFO'!K$2:K$65,MATCH($A1642,'40-15 SCALE LABEL INFO'!$A$2:$A$65,0))="","",INDEX('40-15 SCALE LABEL INFO'!K$2:K$65,MATCH($A1642,'40-15 SCALE LABEL INFO'!$A$2:$A$65,0))),"not found"),IF(H1641="not found","not found",IF(H1641="","","ditto"))))</f>
        <v/>
      </c>
    </row>
    <row r="1643" spans="1:8" x14ac:dyDescent="0.35">
      <c r="A1643" s="699"/>
      <c r="B1643" s="768"/>
      <c r="C1643" s="768"/>
      <c r="D1643" s="768"/>
      <c r="E1643" s="775"/>
      <c r="F1643" s="778" t="str">
        <f>IF($A1643="","",IF(NOT($A1643=$A1642),IFERROR(IF(INDEX('40-15 SCALE LABEL INFO'!I$2:I$65,MATCH($A1643,'40-15 SCALE LABEL INFO'!$A$2:$A$65,0))="","",INDEX('40-15 SCALE LABEL INFO'!I$2:I$65,MATCH($A1643,'40-15 SCALE LABEL INFO'!$A$2:$A$65,0))),"not found"),IF(F1642="not found","not found",IF(F1642="","","ditto"))))</f>
        <v/>
      </c>
      <c r="G1643" s="779" t="str">
        <f>IF($A1643="","",IF(NOT($A1643=$A1642),IFERROR(IF(INDEX('40-15 SCALE LABEL INFO'!J$2:J$65,MATCH($A1643,'40-15 SCALE LABEL INFO'!$A$2:$A$65,0))="","",INDEX('40-15 SCALE LABEL INFO'!J$2:J$65,MATCH($A1643,'40-15 SCALE LABEL INFO'!$A$2:$A$65,0))),"not found"),IF(G1642="not found","not found",IF(G1642="","","ditto"))))</f>
        <v/>
      </c>
      <c r="H1643" s="772" t="str">
        <f>IF($A1643="","",IF(NOT($A1643=$A1642),IFERROR(IF(INDEX('40-15 SCALE LABEL INFO'!K$2:K$65,MATCH($A1643,'40-15 SCALE LABEL INFO'!$A$2:$A$65,0))="","",INDEX('40-15 SCALE LABEL INFO'!K$2:K$65,MATCH($A1643,'40-15 SCALE LABEL INFO'!$A$2:$A$65,0))),"not found"),IF(H1642="not found","not found",IF(H1642="","","ditto"))))</f>
        <v/>
      </c>
    </row>
    <row r="1644" spans="1:8" x14ac:dyDescent="0.35">
      <c r="A1644" s="699"/>
      <c r="B1644" s="768"/>
      <c r="C1644" s="768"/>
      <c r="D1644" s="768"/>
      <c r="E1644" s="775"/>
      <c r="F1644" s="778" t="str">
        <f>IF($A1644="","",IF(NOT($A1644=$A1643),IFERROR(IF(INDEX('40-15 SCALE LABEL INFO'!I$2:I$65,MATCH($A1644,'40-15 SCALE LABEL INFO'!$A$2:$A$65,0))="","",INDEX('40-15 SCALE LABEL INFO'!I$2:I$65,MATCH($A1644,'40-15 SCALE LABEL INFO'!$A$2:$A$65,0))),"not found"),IF(F1643="not found","not found",IF(F1643="","","ditto"))))</f>
        <v/>
      </c>
      <c r="G1644" s="779" t="str">
        <f>IF($A1644="","",IF(NOT($A1644=$A1643),IFERROR(IF(INDEX('40-15 SCALE LABEL INFO'!J$2:J$65,MATCH($A1644,'40-15 SCALE LABEL INFO'!$A$2:$A$65,0))="","",INDEX('40-15 SCALE LABEL INFO'!J$2:J$65,MATCH($A1644,'40-15 SCALE LABEL INFO'!$A$2:$A$65,0))),"not found"),IF(G1643="not found","not found",IF(G1643="","","ditto"))))</f>
        <v/>
      </c>
      <c r="H1644" s="772" t="str">
        <f>IF($A1644="","",IF(NOT($A1644=$A1643),IFERROR(IF(INDEX('40-15 SCALE LABEL INFO'!K$2:K$65,MATCH($A1644,'40-15 SCALE LABEL INFO'!$A$2:$A$65,0))="","",INDEX('40-15 SCALE LABEL INFO'!K$2:K$65,MATCH($A1644,'40-15 SCALE LABEL INFO'!$A$2:$A$65,0))),"not found"),IF(H1643="not found","not found",IF(H1643="","","ditto"))))</f>
        <v/>
      </c>
    </row>
    <row r="1645" spans="1:8" x14ac:dyDescent="0.35">
      <c r="A1645" s="699"/>
      <c r="B1645" s="768"/>
      <c r="C1645" s="768"/>
      <c r="D1645" s="768"/>
      <c r="E1645" s="775"/>
      <c r="F1645" s="778" t="str">
        <f>IF($A1645="","",IF(NOT($A1645=$A1644),IFERROR(IF(INDEX('40-15 SCALE LABEL INFO'!I$2:I$65,MATCH($A1645,'40-15 SCALE LABEL INFO'!$A$2:$A$65,0))="","",INDEX('40-15 SCALE LABEL INFO'!I$2:I$65,MATCH($A1645,'40-15 SCALE LABEL INFO'!$A$2:$A$65,0))),"not found"),IF(F1644="not found","not found",IF(F1644="","","ditto"))))</f>
        <v/>
      </c>
      <c r="G1645" s="779" t="str">
        <f>IF($A1645="","",IF(NOT($A1645=$A1644),IFERROR(IF(INDEX('40-15 SCALE LABEL INFO'!J$2:J$65,MATCH($A1645,'40-15 SCALE LABEL INFO'!$A$2:$A$65,0))="","",INDEX('40-15 SCALE LABEL INFO'!J$2:J$65,MATCH($A1645,'40-15 SCALE LABEL INFO'!$A$2:$A$65,0))),"not found"),IF(G1644="not found","not found",IF(G1644="","","ditto"))))</f>
        <v/>
      </c>
      <c r="H1645" s="772" t="str">
        <f>IF($A1645="","",IF(NOT($A1645=$A1644),IFERROR(IF(INDEX('40-15 SCALE LABEL INFO'!K$2:K$65,MATCH($A1645,'40-15 SCALE LABEL INFO'!$A$2:$A$65,0))="","",INDEX('40-15 SCALE LABEL INFO'!K$2:K$65,MATCH($A1645,'40-15 SCALE LABEL INFO'!$A$2:$A$65,0))),"not found"),IF(H1644="not found","not found",IF(H1644="","","ditto"))))</f>
        <v/>
      </c>
    </row>
    <row r="1646" spans="1:8" x14ac:dyDescent="0.35">
      <c r="A1646" s="699"/>
      <c r="B1646" s="768"/>
      <c r="C1646" s="768"/>
      <c r="D1646" s="768"/>
      <c r="E1646" s="775"/>
      <c r="F1646" s="778" t="str">
        <f>IF($A1646="","",IF(NOT($A1646=$A1645),IFERROR(IF(INDEX('40-15 SCALE LABEL INFO'!I$2:I$65,MATCH($A1646,'40-15 SCALE LABEL INFO'!$A$2:$A$65,0))="","",INDEX('40-15 SCALE LABEL INFO'!I$2:I$65,MATCH($A1646,'40-15 SCALE LABEL INFO'!$A$2:$A$65,0))),"not found"),IF(F1645="not found","not found",IF(F1645="","","ditto"))))</f>
        <v/>
      </c>
      <c r="G1646" s="779" t="str">
        <f>IF($A1646="","",IF(NOT($A1646=$A1645),IFERROR(IF(INDEX('40-15 SCALE LABEL INFO'!J$2:J$65,MATCH($A1646,'40-15 SCALE LABEL INFO'!$A$2:$A$65,0))="","",INDEX('40-15 SCALE LABEL INFO'!J$2:J$65,MATCH($A1646,'40-15 SCALE LABEL INFO'!$A$2:$A$65,0))),"not found"),IF(G1645="not found","not found",IF(G1645="","","ditto"))))</f>
        <v/>
      </c>
      <c r="H1646" s="772" t="str">
        <f>IF($A1646="","",IF(NOT($A1646=$A1645),IFERROR(IF(INDEX('40-15 SCALE LABEL INFO'!K$2:K$65,MATCH($A1646,'40-15 SCALE LABEL INFO'!$A$2:$A$65,0))="","",INDEX('40-15 SCALE LABEL INFO'!K$2:K$65,MATCH($A1646,'40-15 SCALE LABEL INFO'!$A$2:$A$65,0))),"not found"),IF(H1645="not found","not found",IF(H1645="","","ditto"))))</f>
        <v/>
      </c>
    </row>
    <row r="1647" spans="1:8" x14ac:dyDescent="0.35">
      <c r="A1647" s="699"/>
      <c r="B1647" s="768"/>
      <c r="C1647" s="768"/>
      <c r="D1647" s="768"/>
      <c r="E1647" s="775"/>
      <c r="F1647" s="778" t="str">
        <f>IF($A1647="","",IF(NOT($A1647=$A1646),IFERROR(IF(INDEX('40-15 SCALE LABEL INFO'!I$2:I$65,MATCH($A1647,'40-15 SCALE LABEL INFO'!$A$2:$A$65,0))="","",INDEX('40-15 SCALE LABEL INFO'!I$2:I$65,MATCH($A1647,'40-15 SCALE LABEL INFO'!$A$2:$A$65,0))),"not found"),IF(F1646="not found","not found",IF(F1646="","","ditto"))))</f>
        <v/>
      </c>
      <c r="G1647" s="779" t="str">
        <f>IF($A1647="","",IF(NOT($A1647=$A1646),IFERROR(IF(INDEX('40-15 SCALE LABEL INFO'!J$2:J$65,MATCH($A1647,'40-15 SCALE LABEL INFO'!$A$2:$A$65,0))="","",INDEX('40-15 SCALE LABEL INFO'!J$2:J$65,MATCH($A1647,'40-15 SCALE LABEL INFO'!$A$2:$A$65,0))),"not found"),IF(G1646="not found","not found",IF(G1646="","","ditto"))))</f>
        <v/>
      </c>
      <c r="H1647" s="772" t="str">
        <f>IF($A1647="","",IF(NOT($A1647=$A1646),IFERROR(IF(INDEX('40-15 SCALE LABEL INFO'!K$2:K$65,MATCH($A1647,'40-15 SCALE LABEL INFO'!$A$2:$A$65,0))="","",INDEX('40-15 SCALE LABEL INFO'!K$2:K$65,MATCH($A1647,'40-15 SCALE LABEL INFO'!$A$2:$A$65,0))),"not found"),IF(H1646="not found","not found",IF(H1646="","","ditto"))))</f>
        <v/>
      </c>
    </row>
    <row r="1648" spans="1:8" x14ac:dyDescent="0.35">
      <c r="A1648" s="699"/>
      <c r="B1648" s="768"/>
      <c r="C1648" s="768"/>
      <c r="D1648" s="768"/>
      <c r="E1648" s="775"/>
      <c r="F1648" s="778" t="str">
        <f>IF($A1648="","",IF(NOT($A1648=$A1647),IFERROR(IF(INDEX('40-15 SCALE LABEL INFO'!I$2:I$65,MATCH($A1648,'40-15 SCALE LABEL INFO'!$A$2:$A$65,0))="","",INDEX('40-15 SCALE LABEL INFO'!I$2:I$65,MATCH($A1648,'40-15 SCALE LABEL INFO'!$A$2:$A$65,0))),"not found"),IF(F1647="not found","not found",IF(F1647="","","ditto"))))</f>
        <v/>
      </c>
      <c r="G1648" s="779" t="str">
        <f>IF($A1648="","",IF(NOT($A1648=$A1647),IFERROR(IF(INDEX('40-15 SCALE LABEL INFO'!J$2:J$65,MATCH($A1648,'40-15 SCALE LABEL INFO'!$A$2:$A$65,0))="","",INDEX('40-15 SCALE LABEL INFO'!J$2:J$65,MATCH($A1648,'40-15 SCALE LABEL INFO'!$A$2:$A$65,0))),"not found"),IF(G1647="not found","not found",IF(G1647="","","ditto"))))</f>
        <v/>
      </c>
      <c r="H1648" s="772" t="str">
        <f>IF($A1648="","",IF(NOT($A1648=$A1647),IFERROR(IF(INDEX('40-15 SCALE LABEL INFO'!K$2:K$65,MATCH($A1648,'40-15 SCALE LABEL INFO'!$A$2:$A$65,0))="","",INDEX('40-15 SCALE LABEL INFO'!K$2:K$65,MATCH($A1648,'40-15 SCALE LABEL INFO'!$A$2:$A$65,0))),"not found"),IF(H1647="not found","not found",IF(H1647="","","ditto"))))</f>
        <v/>
      </c>
    </row>
    <row r="1649" spans="1:8" x14ac:dyDescent="0.35">
      <c r="A1649" s="699"/>
      <c r="B1649" s="768"/>
      <c r="C1649" s="768"/>
      <c r="D1649" s="768"/>
      <c r="E1649" s="775"/>
      <c r="F1649" s="778" t="str">
        <f>IF($A1649="","",IF(NOT($A1649=$A1648),IFERROR(IF(INDEX('40-15 SCALE LABEL INFO'!I$2:I$65,MATCH($A1649,'40-15 SCALE LABEL INFO'!$A$2:$A$65,0))="","",INDEX('40-15 SCALE LABEL INFO'!I$2:I$65,MATCH($A1649,'40-15 SCALE LABEL INFO'!$A$2:$A$65,0))),"not found"),IF(F1648="not found","not found",IF(F1648="","","ditto"))))</f>
        <v/>
      </c>
      <c r="G1649" s="779" t="str">
        <f>IF($A1649="","",IF(NOT($A1649=$A1648),IFERROR(IF(INDEX('40-15 SCALE LABEL INFO'!J$2:J$65,MATCH($A1649,'40-15 SCALE LABEL INFO'!$A$2:$A$65,0))="","",INDEX('40-15 SCALE LABEL INFO'!J$2:J$65,MATCH($A1649,'40-15 SCALE LABEL INFO'!$A$2:$A$65,0))),"not found"),IF(G1648="not found","not found",IF(G1648="","","ditto"))))</f>
        <v/>
      </c>
      <c r="H1649" s="772" t="str">
        <f>IF($A1649="","",IF(NOT($A1649=$A1648),IFERROR(IF(INDEX('40-15 SCALE LABEL INFO'!K$2:K$65,MATCH($A1649,'40-15 SCALE LABEL INFO'!$A$2:$A$65,0))="","",INDEX('40-15 SCALE LABEL INFO'!K$2:K$65,MATCH($A1649,'40-15 SCALE LABEL INFO'!$A$2:$A$65,0))),"not found"),IF(H1648="not found","not found",IF(H1648="","","ditto"))))</f>
        <v/>
      </c>
    </row>
    <row r="1650" spans="1:8" x14ac:dyDescent="0.35">
      <c r="A1650" s="699"/>
      <c r="B1650" s="768"/>
      <c r="C1650" s="768"/>
      <c r="D1650" s="768"/>
      <c r="E1650" s="775"/>
      <c r="F1650" s="778" t="str">
        <f>IF($A1650="","",IF(NOT($A1650=$A1649),IFERROR(IF(INDEX('40-15 SCALE LABEL INFO'!I$2:I$65,MATCH($A1650,'40-15 SCALE LABEL INFO'!$A$2:$A$65,0))="","",INDEX('40-15 SCALE LABEL INFO'!I$2:I$65,MATCH($A1650,'40-15 SCALE LABEL INFO'!$A$2:$A$65,0))),"not found"),IF(F1649="not found","not found",IF(F1649="","","ditto"))))</f>
        <v/>
      </c>
      <c r="G1650" s="779" t="str">
        <f>IF($A1650="","",IF(NOT($A1650=$A1649),IFERROR(IF(INDEX('40-15 SCALE LABEL INFO'!J$2:J$65,MATCH($A1650,'40-15 SCALE LABEL INFO'!$A$2:$A$65,0))="","",INDEX('40-15 SCALE LABEL INFO'!J$2:J$65,MATCH($A1650,'40-15 SCALE LABEL INFO'!$A$2:$A$65,0))),"not found"),IF(G1649="not found","not found",IF(G1649="","","ditto"))))</f>
        <v/>
      </c>
      <c r="H1650" s="772" t="str">
        <f>IF($A1650="","",IF(NOT($A1650=$A1649),IFERROR(IF(INDEX('40-15 SCALE LABEL INFO'!K$2:K$65,MATCH($A1650,'40-15 SCALE LABEL INFO'!$A$2:$A$65,0))="","",INDEX('40-15 SCALE LABEL INFO'!K$2:K$65,MATCH($A1650,'40-15 SCALE LABEL INFO'!$A$2:$A$65,0))),"not found"),IF(H1649="not found","not found",IF(H1649="","","ditto"))))</f>
        <v/>
      </c>
    </row>
    <row r="1651" spans="1:8" x14ac:dyDescent="0.35">
      <c r="A1651" s="699"/>
      <c r="B1651" s="768"/>
      <c r="C1651" s="768"/>
      <c r="D1651" s="768"/>
      <c r="E1651" s="775"/>
      <c r="F1651" s="778" t="str">
        <f>IF($A1651="","",IF(NOT($A1651=$A1650),IFERROR(IF(INDEX('40-15 SCALE LABEL INFO'!I$2:I$65,MATCH($A1651,'40-15 SCALE LABEL INFO'!$A$2:$A$65,0))="","",INDEX('40-15 SCALE LABEL INFO'!I$2:I$65,MATCH($A1651,'40-15 SCALE LABEL INFO'!$A$2:$A$65,0))),"not found"),IF(F1650="not found","not found",IF(F1650="","","ditto"))))</f>
        <v/>
      </c>
      <c r="G1651" s="779" t="str">
        <f>IF($A1651="","",IF(NOT($A1651=$A1650),IFERROR(IF(INDEX('40-15 SCALE LABEL INFO'!J$2:J$65,MATCH($A1651,'40-15 SCALE LABEL INFO'!$A$2:$A$65,0))="","",INDEX('40-15 SCALE LABEL INFO'!J$2:J$65,MATCH($A1651,'40-15 SCALE LABEL INFO'!$A$2:$A$65,0))),"not found"),IF(G1650="not found","not found",IF(G1650="","","ditto"))))</f>
        <v/>
      </c>
      <c r="H1651" s="772" t="str">
        <f>IF($A1651="","",IF(NOT($A1651=$A1650),IFERROR(IF(INDEX('40-15 SCALE LABEL INFO'!K$2:K$65,MATCH($A1651,'40-15 SCALE LABEL INFO'!$A$2:$A$65,0))="","",INDEX('40-15 SCALE LABEL INFO'!K$2:K$65,MATCH($A1651,'40-15 SCALE LABEL INFO'!$A$2:$A$65,0))),"not found"),IF(H1650="not found","not found",IF(H1650="","","ditto"))))</f>
        <v/>
      </c>
    </row>
    <row r="1652" spans="1:8" x14ac:dyDescent="0.35">
      <c r="A1652" s="699"/>
      <c r="B1652" s="768"/>
      <c r="C1652" s="768"/>
      <c r="D1652" s="768"/>
      <c r="E1652" s="775"/>
      <c r="F1652" s="778" t="str">
        <f>IF($A1652="","",IF(NOT($A1652=$A1651),IFERROR(IF(INDEX('40-15 SCALE LABEL INFO'!I$2:I$65,MATCH($A1652,'40-15 SCALE LABEL INFO'!$A$2:$A$65,0))="","",INDEX('40-15 SCALE LABEL INFO'!I$2:I$65,MATCH($A1652,'40-15 SCALE LABEL INFO'!$A$2:$A$65,0))),"not found"),IF(F1651="not found","not found",IF(F1651="","","ditto"))))</f>
        <v/>
      </c>
      <c r="G1652" s="779" t="str">
        <f>IF($A1652="","",IF(NOT($A1652=$A1651),IFERROR(IF(INDEX('40-15 SCALE LABEL INFO'!J$2:J$65,MATCH($A1652,'40-15 SCALE LABEL INFO'!$A$2:$A$65,0))="","",INDEX('40-15 SCALE LABEL INFO'!J$2:J$65,MATCH($A1652,'40-15 SCALE LABEL INFO'!$A$2:$A$65,0))),"not found"),IF(G1651="not found","not found",IF(G1651="","","ditto"))))</f>
        <v/>
      </c>
      <c r="H1652" s="772" t="str">
        <f>IF($A1652="","",IF(NOT($A1652=$A1651),IFERROR(IF(INDEX('40-15 SCALE LABEL INFO'!K$2:K$65,MATCH($A1652,'40-15 SCALE LABEL INFO'!$A$2:$A$65,0))="","",INDEX('40-15 SCALE LABEL INFO'!K$2:K$65,MATCH($A1652,'40-15 SCALE LABEL INFO'!$A$2:$A$65,0))),"not found"),IF(H1651="not found","not found",IF(H1651="","","ditto"))))</f>
        <v/>
      </c>
    </row>
    <row r="1653" spans="1:8" x14ac:dyDescent="0.35">
      <c r="A1653" s="699"/>
      <c r="B1653" s="768"/>
      <c r="C1653" s="768"/>
      <c r="D1653" s="768"/>
      <c r="E1653" s="775"/>
      <c r="F1653" s="778" t="str">
        <f>IF($A1653="","",IF(NOT($A1653=$A1652),IFERROR(IF(INDEX('40-15 SCALE LABEL INFO'!I$2:I$65,MATCH($A1653,'40-15 SCALE LABEL INFO'!$A$2:$A$65,0))="","",INDEX('40-15 SCALE LABEL INFO'!I$2:I$65,MATCH($A1653,'40-15 SCALE LABEL INFO'!$A$2:$A$65,0))),"not found"),IF(F1652="not found","not found",IF(F1652="","","ditto"))))</f>
        <v/>
      </c>
      <c r="G1653" s="779" t="str">
        <f>IF($A1653="","",IF(NOT($A1653=$A1652),IFERROR(IF(INDEX('40-15 SCALE LABEL INFO'!J$2:J$65,MATCH($A1653,'40-15 SCALE LABEL INFO'!$A$2:$A$65,0))="","",INDEX('40-15 SCALE LABEL INFO'!J$2:J$65,MATCH($A1653,'40-15 SCALE LABEL INFO'!$A$2:$A$65,0))),"not found"),IF(G1652="not found","not found",IF(G1652="","","ditto"))))</f>
        <v/>
      </c>
      <c r="H1653" s="772" t="str">
        <f>IF($A1653="","",IF(NOT($A1653=$A1652),IFERROR(IF(INDEX('40-15 SCALE LABEL INFO'!K$2:K$65,MATCH($A1653,'40-15 SCALE LABEL INFO'!$A$2:$A$65,0))="","",INDEX('40-15 SCALE LABEL INFO'!K$2:K$65,MATCH($A1653,'40-15 SCALE LABEL INFO'!$A$2:$A$65,0))),"not found"),IF(H1652="not found","not found",IF(H1652="","","ditto"))))</f>
        <v/>
      </c>
    </row>
    <row r="1654" spans="1:8" x14ac:dyDescent="0.35">
      <c r="A1654" s="699"/>
      <c r="B1654" s="768"/>
      <c r="C1654" s="768"/>
      <c r="D1654" s="768"/>
      <c r="E1654" s="775"/>
      <c r="F1654" s="778" t="str">
        <f>IF($A1654="","",IF(NOT($A1654=$A1653),IFERROR(IF(INDEX('40-15 SCALE LABEL INFO'!I$2:I$65,MATCH($A1654,'40-15 SCALE LABEL INFO'!$A$2:$A$65,0))="","",INDEX('40-15 SCALE LABEL INFO'!I$2:I$65,MATCH($A1654,'40-15 SCALE LABEL INFO'!$A$2:$A$65,0))),"not found"),IF(F1653="not found","not found",IF(F1653="","","ditto"))))</f>
        <v/>
      </c>
      <c r="G1654" s="779" t="str">
        <f>IF($A1654="","",IF(NOT($A1654=$A1653),IFERROR(IF(INDEX('40-15 SCALE LABEL INFO'!J$2:J$65,MATCH($A1654,'40-15 SCALE LABEL INFO'!$A$2:$A$65,0))="","",INDEX('40-15 SCALE LABEL INFO'!J$2:J$65,MATCH($A1654,'40-15 SCALE LABEL INFO'!$A$2:$A$65,0))),"not found"),IF(G1653="not found","not found",IF(G1653="","","ditto"))))</f>
        <v/>
      </c>
      <c r="H1654" s="772" t="str">
        <f>IF($A1654="","",IF(NOT($A1654=$A1653),IFERROR(IF(INDEX('40-15 SCALE LABEL INFO'!K$2:K$65,MATCH($A1654,'40-15 SCALE LABEL INFO'!$A$2:$A$65,0))="","",INDEX('40-15 SCALE LABEL INFO'!K$2:K$65,MATCH($A1654,'40-15 SCALE LABEL INFO'!$A$2:$A$65,0))),"not found"),IF(H1653="not found","not found",IF(H1653="","","ditto"))))</f>
        <v/>
      </c>
    </row>
    <row r="1655" spans="1:8" x14ac:dyDescent="0.35">
      <c r="A1655" s="699"/>
      <c r="B1655" s="768"/>
      <c r="C1655" s="768"/>
      <c r="D1655" s="768"/>
      <c r="E1655" s="775"/>
      <c r="F1655" s="778" t="str">
        <f>IF($A1655="","",IF(NOT($A1655=$A1654),IFERROR(IF(INDEX('40-15 SCALE LABEL INFO'!I$2:I$65,MATCH($A1655,'40-15 SCALE LABEL INFO'!$A$2:$A$65,0))="","",INDEX('40-15 SCALE LABEL INFO'!I$2:I$65,MATCH($A1655,'40-15 SCALE LABEL INFO'!$A$2:$A$65,0))),"not found"),IF(F1654="not found","not found",IF(F1654="","","ditto"))))</f>
        <v/>
      </c>
      <c r="G1655" s="779" t="str">
        <f>IF($A1655="","",IF(NOT($A1655=$A1654),IFERROR(IF(INDEX('40-15 SCALE LABEL INFO'!J$2:J$65,MATCH($A1655,'40-15 SCALE LABEL INFO'!$A$2:$A$65,0))="","",INDEX('40-15 SCALE LABEL INFO'!J$2:J$65,MATCH($A1655,'40-15 SCALE LABEL INFO'!$A$2:$A$65,0))),"not found"),IF(G1654="not found","not found",IF(G1654="","","ditto"))))</f>
        <v/>
      </c>
      <c r="H1655" s="772" t="str">
        <f>IF($A1655="","",IF(NOT($A1655=$A1654),IFERROR(IF(INDEX('40-15 SCALE LABEL INFO'!K$2:K$65,MATCH($A1655,'40-15 SCALE LABEL INFO'!$A$2:$A$65,0))="","",INDEX('40-15 SCALE LABEL INFO'!K$2:K$65,MATCH($A1655,'40-15 SCALE LABEL INFO'!$A$2:$A$65,0))),"not found"),IF(H1654="not found","not found",IF(H1654="","","ditto"))))</f>
        <v/>
      </c>
    </row>
    <row r="1656" spans="1:8" x14ac:dyDescent="0.35">
      <c r="A1656" s="699"/>
      <c r="B1656" s="768"/>
      <c r="C1656" s="768"/>
      <c r="D1656" s="768"/>
      <c r="E1656" s="775"/>
      <c r="F1656" s="778" t="str">
        <f>IF($A1656="","",IF(NOT($A1656=$A1655),IFERROR(IF(INDEX('40-15 SCALE LABEL INFO'!I$2:I$65,MATCH($A1656,'40-15 SCALE LABEL INFO'!$A$2:$A$65,0))="","",INDEX('40-15 SCALE LABEL INFO'!I$2:I$65,MATCH($A1656,'40-15 SCALE LABEL INFO'!$A$2:$A$65,0))),"not found"),IF(F1655="not found","not found",IF(F1655="","","ditto"))))</f>
        <v/>
      </c>
      <c r="G1656" s="779" t="str">
        <f>IF($A1656="","",IF(NOT($A1656=$A1655),IFERROR(IF(INDEX('40-15 SCALE LABEL INFO'!J$2:J$65,MATCH($A1656,'40-15 SCALE LABEL INFO'!$A$2:$A$65,0))="","",INDEX('40-15 SCALE LABEL INFO'!J$2:J$65,MATCH($A1656,'40-15 SCALE LABEL INFO'!$A$2:$A$65,0))),"not found"),IF(G1655="not found","not found",IF(G1655="","","ditto"))))</f>
        <v/>
      </c>
      <c r="H1656" s="772" t="str">
        <f>IF($A1656="","",IF(NOT($A1656=$A1655),IFERROR(IF(INDEX('40-15 SCALE LABEL INFO'!K$2:K$65,MATCH($A1656,'40-15 SCALE LABEL INFO'!$A$2:$A$65,0))="","",INDEX('40-15 SCALE LABEL INFO'!K$2:K$65,MATCH($A1656,'40-15 SCALE LABEL INFO'!$A$2:$A$65,0))),"not found"),IF(H1655="not found","not found",IF(H1655="","","ditto"))))</f>
        <v/>
      </c>
    </row>
    <row r="1657" spans="1:8" x14ac:dyDescent="0.35">
      <c r="A1657" s="699"/>
      <c r="B1657" s="768"/>
      <c r="C1657" s="768"/>
      <c r="D1657" s="768"/>
      <c r="E1657" s="775"/>
      <c r="F1657" s="778" t="str">
        <f>IF($A1657="","",IF(NOT($A1657=$A1656),IFERROR(IF(INDEX('40-15 SCALE LABEL INFO'!I$2:I$65,MATCH($A1657,'40-15 SCALE LABEL INFO'!$A$2:$A$65,0))="","",INDEX('40-15 SCALE LABEL INFO'!I$2:I$65,MATCH($A1657,'40-15 SCALE LABEL INFO'!$A$2:$A$65,0))),"not found"),IF(F1656="not found","not found",IF(F1656="","","ditto"))))</f>
        <v/>
      </c>
      <c r="G1657" s="779" t="str">
        <f>IF($A1657="","",IF(NOT($A1657=$A1656),IFERROR(IF(INDEX('40-15 SCALE LABEL INFO'!J$2:J$65,MATCH($A1657,'40-15 SCALE LABEL INFO'!$A$2:$A$65,0))="","",INDEX('40-15 SCALE LABEL INFO'!J$2:J$65,MATCH($A1657,'40-15 SCALE LABEL INFO'!$A$2:$A$65,0))),"not found"),IF(G1656="not found","not found",IF(G1656="","","ditto"))))</f>
        <v/>
      </c>
      <c r="H1657" s="772" t="str">
        <f>IF($A1657="","",IF(NOT($A1657=$A1656),IFERROR(IF(INDEX('40-15 SCALE LABEL INFO'!K$2:K$65,MATCH($A1657,'40-15 SCALE LABEL INFO'!$A$2:$A$65,0))="","",INDEX('40-15 SCALE LABEL INFO'!K$2:K$65,MATCH($A1657,'40-15 SCALE LABEL INFO'!$A$2:$A$65,0))),"not found"),IF(H1656="not found","not found",IF(H1656="","","ditto"))))</f>
        <v/>
      </c>
    </row>
    <row r="1658" spans="1:8" x14ac:dyDescent="0.35">
      <c r="A1658" s="699"/>
      <c r="B1658" s="768"/>
      <c r="C1658" s="768"/>
      <c r="D1658" s="768"/>
      <c r="E1658" s="775"/>
      <c r="F1658" s="778" t="str">
        <f>IF($A1658="","",IF(NOT($A1658=$A1657),IFERROR(IF(INDEX('40-15 SCALE LABEL INFO'!I$2:I$65,MATCH($A1658,'40-15 SCALE LABEL INFO'!$A$2:$A$65,0))="","",INDEX('40-15 SCALE LABEL INFO'!I$2:I$65,MATCH($A1658,'40-15 SCALE LABEL INFO'!$A$2:$A$65,0))),"not found"),IF(F1657="not found","not found",IF(F1657="","","ditto"))))</f>
        <v/>
      </c>
      <c r="G1658" s="779" t="str">
        <f>IF($A1658="","",IF(NOT($A1658=$A1657),IFERROR(IF(INDEX('40-15 SCALE LABEL INFO'!J$2:J$65,MATCH($A1658,'40-15 SCALE LABEL INFO'!$A$2:$A$65,0))="","",INDEX('40-15 SCALE LABEL INFO'!J$2:J$65,MATCH($A1658,'40-15 SCALE LABEL INFO'!$A$2:$A$65,0))),"not found"),IF(G1657="not found","not found",IF(G1657="","","ditto"))))</f>
        <v/>
      </c>
      <c r="H1658" s="772" t="str">
        <f>IF($A1658="","",IF(NOT($A1658=$A1657),IFERROR(IF(INDEX('40-15 SCALE LABEL INFO'!K$2:K$65,MATCH($A1658,'40-15 SCALE LABEL INFO'!$A$2:$A$65,0))="","",INDEX('40-15 SCALE LABEL INFO'!K$2:K$65,MATCH($A1658,'40-15 SCALE LABEL INFO'!$A$2:$A$65,0))),"not found"),IF(H1657="not found","not found",IF(H1657="","","ditto"))))</f>
        <v/>
      </c>
    </row>
    <row r="1659" spans="1:8" x14ac:dyDescent="0.35">
      <c r="A1659" s="699"/>
      <c r="B1659" s="768"/>
      <c r="C1659" s="768"/>
      <c r="D1659" s="768"/>
      <c r="E1659" s="775"/>
      <c r="F1659" s="778" t="str">
        <f>IF($A1659="","",IF(NOT($A1659=$A1658),IFERROR(IF(INDEX('40-15 SCALE LABEL INFO'!I$2:I$65,MATCH($A1659,'40-15 SCALE LABEL INFO'!$A$2:$A$65,0))="","",INDEX('40-15 SCALE LABEL INFO'!I$2:I$65,MATCH($A1659,'40-15 SCALE LABEL INFO'!$A$2:$A$65,0))),"not found"),IF(F1658="not found","not found",IF(F1658="","","ditto"))))</f>
        <v/>
      </c>
      <c r="G1659" s="779" t="str">
        <f>IF($A1659="","",IF(NOT($A1659=$A1658),IFERROR(IF(INDEX('40-15 SCALE LABEL INFO'!J$2:J$65,MATCH($A1659,'40-15 SCALE LABEL INFO'!$A$2:$A$65,0))="","",INDEX('40-15 SCALE LABEL INFO'!J$2:J$65,MATCH($A1659,'40-15 SCALE LABEL INFO'!$A$2:$A$65,0))),"not found"),IF(G1658="not found","not found",IF(G1658="","","ditto"))))</f>
        <v/>
      </c>
      <c r="H1659" s="772" t="str">
        <f>IF($A1659="","",IF(NOT($A1659=$A1658),IFERROR(IF(INDEX('40-15 SCALE LABEL INFO'!K$2:K$65,MATCH($A1659,'40-15 SCALE LABEL INFO'!$A$2:$A$65,0))="","",INDEX('40-15 SCALE LABEL INFO'!K$2:K$65,MATCH($A1659,'40-15 SCALE LABEL INFO'!$A$2:$A$65,0))),"not found"),IF(H1658="not found","not found",IF(H1658="","","ditto"))))</f>
        <v/>
      </c>
    </row>
    <row r="1660" spans="1:8" x14ac:dyDescent="0.35">
      <c r="A1660" s="699"/>
      <c r="B1660" s="768"/>
      <c r="C1660" s="768"/>
      <c r="D1660" s="768"/>
      <c r="E1660" s="775"/>
      <c r="F1660" s="778" t="str">
        <f>IF($A1660="","",IF(NOT($A1660=$A1659),IFERROR(IF(INDEX('40-15 SCALE LABEL INFO'!I$2:I$65,MATCH($A1660,'40-15 SCALE LABEL INFO'!$A$2:$A$65,0))="","",INDEX('40-15 SCALE LABEL INFO'!I$2:I$65,MATCH($A1660,'40-15 SCALE LABEL INFO'!$A$2:$A$65,0))),"not found"),IF(F1659="not found","not found",IF(F1659="","","ditto"))))</f>
        <v/>
      </c>
      <c r="G1660" s="779" t="str">
        <f>IF($A1660="","",IF(NOT($A1660=$A1659),IFERROR(IF(INDEX('40-15 SCALE LABEL INFO'!J$2:J$65,MATCH($A1660,'40-15 SCALE LABEL INFO'!$A$2:$A$65,0))="","",INDEX('40-15 SCALE LABEL INFO'!J$2:J$65,MATCH($A1660,'40-15 SCALE LABEL INFO'!$A$2:$A$65,0))),"not found"),IF(G1659="not found","not found",IF(G1659="","","ditto"))))</f>
        <v/>
      </c>
      <c r="H1660" s="772" t="str">
        <f>IF($A1660="","",IF(NOT($A1660=$A1659),IFERROR(IF(INDEX('40-15 SCALE LABEL INFO'!K$2:K$65,MATCH($A1660,'40-15 SCALE LABEL INFO'!$A$2:$A$65,0))="","",INDEX('40-15 SCALE LABEL INFO'!K$2:K$65,MATCH($A1660,'40-15 SCALE LABEL INFO'!$A$2:$A$65,0))),"not found"),IF(H1659="not found","not found",IF(H1659="","","ditto"))))</f>
        <v/>
      </c>
    </row>
    <row r="1661" spans="1:8" x14ac:dyDescent="0.35">
      <c r="A1661" s="699"/>
      <c r="B1661" s="768"/>
      <c r="C1661" s="768"/>
      <c r="D1661" s="768"/>
      <c r="E1661" s="775"/>
      <c r="F1661" s="778" t="str">
        <f>IF($A1661="","",IF(NOT($A1661=$A1660),IFERROR(IF(INDEX('40-15 SCALE LABEL INFO'!I$2:I$65,MATCH($A1661,'40-15 SCALE LABEL INFO'!$A$2:$A$65,0))="","",INDEX('40-15 SCALE LABEL INFO'!I$2:I$65,MATCH($A1661,'40-15 SCALE LABEL INFO'!$A$2:$A$65,0))),"not found"),IF(F1660="not found","not found",IF(F1660="","","ditto"))))</f>
        <v/>
      </c>
      <c r="G1661" s="779" t="str">
        <f>IF($A1661="","",IF(NOT($A1661=$A1660),IFERROR(IF(INDEX('40-15 SCALE LABEL INFO'!J$2:J$65,MATCH($A1661,'40-15 SCALE LABEL INFO'!$A$2:$A$65,0))="","",INDEX('40-15 SCALE LABEL INFO'!J$2:J$65,MATCH($A1661,'40-15 SCALE LABEL INFO'!$A$2:$A$65,0))),"not found"),IF(G1660="not found","not found",IF(G1660="","","ditto"))))</f>
        <v/>
      </c>
      <c r="H1661" s="772" t="str">
        <f>IF($A1661="","",IF(NOT($A1661=$A1660),IFERROR(IF(INDEX('40-15 SCALE LABEL INFO'!K$2:K$65,MATCH($A1661,'40-15 SCALE LABEL INFO'!$A$2:$A$65,0))="","",INDEX('40-15 SCALE LABEL INFO'!K$2:K$65,MATCH($A1661,'40-15 SCALE LABEL INFO'!$A$2:$A$65,0))),"not found"),IF(H1660="not found","not found",IF(H1660="","","ditto"))))</f>
        <v/>
      </c>
    </row>
    <row r="1662" spans="1:8" x14ac:dyDescent="0.35">
      <c r="A1662" s="699"/>
      <c r="B1662" s="768"/>
      <c r="C1662" s="768"/>
      <c r="D1662" s="768"/>
      <c r="E1662" s="775"/>
      <c r="F1662" s="778" t="str">
        <f>IF($A1662="","",IF(NOT($A1662=$A1661),IFERROR(IF(INDEX('40-15 SCALE LABEL INFO'!I$2:I$65,MATCH($A1662,'40-15 SCALE LABEL INFO'!$A$2:$A$65,0))="","",INDEX('40-15 SCALE LABEL INFO'!I$2:I$65,MATCH($A1662,'40-15 SCALE LABEL INFO'!$A$2:$A$65,0))),"not found"),IF(F1661="not found","not found",IF(F1661="","","ditto"))))</f>
        <v/>
      </c>
      <c r="G1662" s="779" t="str">
        <f>IF($A1662="","",IF(NOT($A1662=$A1661),IFERROR(IF(INDEX('40-15 SCALE LABEL INFO'!J$2:J$65,MATCH($A1662,'40-15 SCALE LABEL INFO'!$A$2:$A$65,0))="","",INDEX('40-15 SCALE LABEL INFO'!J$2:J$65,MATCH($A1662,'40-15 SCALE LABEL INFO'!$A$2:$A$65,0))),"not found"),IF(G1661="not found","not found",IF(G1661="","","ditto"))))</f>
        <v/>
      </c>
      <c r="H1662" s="772" t="str">
        <f>IF($A1662="","",IF(NOT($A1662=$A1661),IFERROR(IF(INDEX('40-15 SCALE LABEL INFO'!K$2:K$65,MATCH($A1662,'40-15 SCALE LABEL INFO'!$A$2:$A$65,0))="","",INDEX('40-15 SCALE LABEL INFO'!K$2:K$65,MATCH($A1662,'40-15 SCALE LABEL INFO'!$A$2:$A$65,0))),"not found"),IF(H1661="not found","not found",IF(H1661="","","ditto"))))</f>
        <v/>
      </c>
    </row>
    <row r="1663" spans="1:8" x14ac:dyDescent="0.35">
      <c r="A1663" s="699"/>
      <c r="B1663" s="768"/>
      <c r="C1663" s="768"/>
      <c r="D1663" s="768"/>
      <c r="E1663" s="775"/>
      <c r="F1663" s="778" t="str">
        <f>IF($A1663="","",IF(NOT($A1663=$A1662),IFERROR(IF(INDEX('40-15 SCALE LABEL INFO'!I$2:I$65,MATCH($A1663,'40-15 SCALE LABEL INFO'!$A$2:$A$65,0))="","",INDEX('40-15 SCALE LABEL INFO'!I$2:I$65,MATCH($A1663,'40-15 SCALE LABEL INFO'!$A$2:$A$65,0))),"not found"),IF(F1662="not found","not found",IF(F1662="","","ditto"))))</f>
        <v/>
      </c>
      <c r="G1663" s="779" t="str">
        <f>IF($A1663="","",IF(NOT($A1663=$A1662),IFERROR(IF(INDEX('40-15 SCALE LABEL INFO'!J$2:J$65,MATCH($A1663,'40-15 SCALE LABEL INFO'!$A$2:$A$65,0))="","",INDEX('40-15 SCALE LABEL INFO'!J$2:J$65,MATCH($A1663,'40-15 SCALE LABEL INFO'!$A$2:$A$65,0))),"not found"),IF(G1662="not found","not found",IF(G1662="","","ditto"))))</f>
        <v/>
      </c>
      <c r="H1663" s="772" t="str">
        <f>IF($A1663="","",IF(NOT($A1663=$A1662),IFERROR(IF(INDEX('40-15 SCALE LABEL INFO'!K$2:K$65,MATCH($A1663,'40-15 SCALE LABEL INFO'!$A$2:$A$65,0))="","",INDEX('40-15 SCALE LABEL INFO'!K$2:K$65,MATCH($A1663,'40-15 SCALE LABEL INFO'!$A$2:$A$65,0))),"not found"),IF(H1662="not found","not found",IF(H1662="","","ditto"))))</f>
        <v/>
      </c>
    </row>
    <row r="1664" spans="1:8" x14ac:dyDescent="0.35">
      <c r="A1664" s="699"/>
      <c r="B1664" s="768"/>
      <c r="C1664" s="768"/>
      <c r="D1664" s="768"/>
      <c r="E1664" s="775"/>
      <c r="F1664" s="778" t="str">
        <f>IF($A1664="","",IF(NOT($A1664=$A1663),IFERROR(IF(INDEX('40-15 SCALE LABEL INFO'!I$2:I$65,MATCH($A1664,'40-15 SCALE LABEL INFO'!$A$2:$A$65,0))="","",INDEX('40-15 SCALE LABEL INFO'!I$2:I$65,MATCH($A1664,'40-15 SCALE LABEL INFO'!$A$2:$A$65,0))),"not found"),IF(F1663="not found","not found",IF(F1663="","","ditto"))))</f>
        <v/>
      </c>
      <c r="G1664" s="779" t="str">
        <f>IF($A1664="","",IF(NOT($A1664=$A1663),IFERROR(IF(INDEX('40-15 SCALE LABEL INFO'!J$2:J$65,MATCH($A1664,'40-15 SCALE LABEL INFO'!$A$2:$A$65,0))="","",INDEX('40-15 SCALE LABEL INFO'!J$2:J$65,MATCH($A1664,'40-15 SCALE LABEL INFO'!$A$2:$A$65,0))),"not found"),IF(G1663="not found","not found",IF(G1663="","","ditto"))))</f>
        <v/>
      </c>
      <c r="H1664" s="772" t="str">
        <f>IF($A1664="","",IF(NOT($A1664=$A1663),IFERROR(IF(INDEX('40-15 SCALE LABEL INFO'!K$2:K$65,MATCH($A1664,'40-15 SCALE LABEL INFO'!$A$2:$A$65,0))="","",INDEX('40-15 SCALE LABEL INFO'!K$2:K$65,MATCH($A1664,'40-15 SCALE LABEL INFO'!$A$2:$A$65,0))),"not found"),IF(H1663="not found","not found",IF(H1663="","","ditto"))))</f>
        <v/>
      </c>
    </row>
    <row r="1665" spans="1:8" x14ac:dyDescent="0.35">
      <c r="A1665" s="699"/>
      <c r="B1665" s="768"/>
      <c r="C1665" s="768"/>
      <c r="D1665" s="768"/>
      <c r="E1665" s="775"/>
      <c r="F1665" s="778" t="str">
        <f>IF($A1665="","",IF(NOT($A1665=$A1664),IFERROR(IF(INDEX('40-15 SCALE LABEL INFO'!I$2:I$65,MATCH($A1665,'40-15 SCALE LABEL INFO'!$A$2:$A$65,0))="","",INDEX('40-15 SCALE LABEL INFO'!I$2:I$65,MATCH($A1665,'40-15 SCALE LABEL INFO'!$A$2:$A$65,0))),"not found"),IF(F1664="not found","not found",IF(F1664="","","ditto"))))</f>
        <v/>
      </c>
      <c r="G1665" s="779" t="str">
        <f>IF($A1665="","",IF(NOT($A1665=$A1664),IFERROR(IF(INDEX('40-15 SCALE LABEL INFO'!J$2:J$65,MATCH($A1665,'40-15 SCALE LABEL INFO'!$A$2:$A$65,0))="","",INDEX('40-15 SCALE LABEL INFO'!J$2:J$65,MATCH($A1665,'40-15 SCALE LABEL INFO'!$A$2:$A$65,0))),"not found"),IF(G1664="not found","not found",IF(G1664="","","ditto"))))</f>
        <v/>
      </c>
      <c r="H1665" s="772" t="str">
        <f>IF($A1665="","",IF(NOT($A1665=$A1664),IFERROR(IF(INDEX('40-15 SCALE LABEL INFO'!K$2:K$65,MATCH($A1665,'40-15 SCALE LABEL INFO'!$A$2:$A$65,0))="","",INDEX('40-15 SCALE LABEL INFO'!K$2:K$65,MATCH($A1665,'40-15 SCALE LABEL INFO'!$A$2:$A$65,0))),"not found"),IF(H1664="not found","not found",IF(H1664="","","ditto"))))</f>
        <v/>
      </c>
    </row>
    <row r="1666" spans="1:8" x14ac:dyDescent="0.35">
      <c r="A1666" s="699"/>
      <c r="B1666" s="768"/>
      <c r="C1666" s="768"/>
      <c r="D1666" s="768"/>
      <c r="E1666" s="775"/>
      <c r="F1666" s="778" t="str">
        <f>IF($A1666="","",IF(NOT($A1666=$A1665),IFERROR(IF(INDEX('40-15 SCALE LABEL INFO'!I$2:I$65,MATCH($A1666,'40-15 SCALE LABEL INFO'!$A$2:$A$65,0))="","",INDEX('40-15 SCALE LABEL INFO'!I$2:I$65,MATCH($A1666,'40-15 SCALE LABEL INFO'!$A$2:$A$65,0))),"not found"),IF(F1665="not found","not found",IF(F1665="","","ditto"))))</f>
        <v/>
      </c>
      <c r="G1666" s="779" t="str">
        <f>IF($A1666="","",IF(NOT($A1666=$A1665),IFERROR(IF(INDEX('40-15 SCALE LABEL INFO'!J$2:J$65,MATCH($A1666,'40-15 SCALE LABEL INFO'!$A$2:$A$65,0))="","",INDEX('40-15 SCALE LABEL INFO'!J$2:J$65,MATCH($A1666,'40-15 SCALE LABEL INFO'!$A$2:$A$65,0))),"not found"),IF(G1665="not found","not found",IF(G1665="","","ditto"))))</f>
        <v/>
      </c>
      <c r="H1666" s="772" t="str">
        <f>IF($A1666="","",IF(NOT($A1666=$A1665),IFERROR(IF(INDEX('40-15 SCALE LABEL INFO'!K$2:K$65,MATCH($A1666,'40-15 SCALE LABEL INFO'!$A$2:$A$65,0))="","",INDEX('40-15 SCALE LABEL INFO'!K$2:K$65,MATCH($A1666,'40-15 SCALE LABEL INFO'!$A$2:$A$65,0))),"not found"),IF(H1665="not found","not found",IF(H1665="","","ditto"))))</f>
        <v/>
      </c>
    </row>
    <row r="1667" spans="1:8" x14ac:dyDescent="0.35">
      <c r="A1667" s="699"/>
      <c r="B1667" s="768"/>
      <c r="C1667" s="768"/>
      <c r="D1667" s="768"/>
      <c r="E1667" s="775"/>
      <c r="F1667" s="778" t="str">
        <f>IF($A1667="","",IF(NOT($A1667=$A1666),IFERROR(IF(INDEX('40-15 SCALE LABEL INFO'!I$2:I$65,MATCH($A1667,'40-15 SCALE LABEL INFO'!$A$2:$A$65,0))="","",INDEX('40-15 SCALE LABEL INFO'!I$2:I$65,MATCH($A1667,'40-15 SCALE LABEL INFO'!$A$2:$A$65,0))),"not found"),IF(F1666="not found","not found",IF(F1666="","","ditto"))))</f>
        <v/>
      </c>
      <c r="G1667" s="779" t="str">
        <f>IF($A1667="","",IF(NOT($A1667=$A1666),IFERROR(IF(INDEX('40-15 SCALE LABEL INFO'!J$2:J$65,MATCH($A1667,'40-15 SCALE LABEL INFO'!$A$2:$A$65,0))="","",INDEX('40-15 SCALE LABEL INFO'!J$2:J$65,MATCH($A1667,'40-15 SCALE LABEL INFO'!$A$2:$A$65,0))),"not found"),IF(G1666="not found","not found",IF(G1666="","","ditto"))))</f>
        <v/>
      </c>
      <c r="H1667" s="772" t="str">
        <f>IF($A1667="","",IF(NOT($A1667=$A1666),IFERROR(IF(INDEX('40-15 SCALE LABEL INFO'!K$2:K$65,MATCH($A1667,'40-15 SCALE LABEL INFO'!$A$2:$A$65,0))="","",INDEX('40-15 SCALE LABEL INFO'!K$2:K$65,MATCH($A1667,'40-15 SCALE LABEL INFO'!$A$2:$A$65,0))),"not found"),IF(H1666="not found","not found",IF(H1666="","","ditto"))))</f>
        <v/>
      </c>
    </row>
    <row r="1668" spans="1:8" x14ac:dyDescent="0.35">
      <c r="A1668" s="699"/>
      <c r="B1668" s="768"/>
      <c r="C1668" s="768"/>
      <c r="D1668" s="768"/>
      <c r="E1668" s="775"/>
      <c r="F1668" s="778" t="str">
        <f>IF($A1668="","",IF(NOT($A1668=$A1667),IFERROR(IF(INDEX('40-15 SCALE LABEL INFO'!I$2:I$65,MATCH($A1668,'40-15 SCALE LABEL INFO'!$A$2:$A$65,0))="","",INDEX('40-15 SCALE LABEL INFO'!I$2:I$65,MATCH($A1668,'40-15 SCALE LABEL INFO'!$A$2:$A$65,0))),"not found"),IF(F1667="not found","not found",IF(F1667="","","ditto"))))</f>
        <v/>
      </c>
      <c r="G1668" s="779" t="str">
        <f>IF($A1668="","",IF(NOT($A1668=$A1667),IFERROR(IF(INDEX('40-15 SCALE LABEL INFO'!J$2:J$65,MATCH($A1668,'40-15 SCALE LABEL INFO'!$A$2:$A$65,0))="","",INDEX('40-15 SCALE LABEL INFO'!J$2:J$65,MATCH($A1668,'40-15 SCALE LABEL INFO'!$A$2:$A$65,0))),"not found"),IF(G1667="not found","not found",IF(G1667="","","ditto"))))</f>
        <v/>
      </c>
      <c r="H1668" s="772" t="str">
        <f>IF($A1668="","",IF(NOT($A1668=$A1667),IFERROR(IF(INDEX('40-15 SCALE LABEL INFO'!K$2:K$65,MATCH($A1668,'40-15 SCALE LABEL INFO'!$A$2:$A$65,0))="","",INDEX('40-15 SCALE LABEL INFO'!K$2:K$65,MATCH($A1668,'40-15 SCALE LABEL INFO'!$A$2:$A$65,0))),"not found"),IF(H1667="not found","not found",IF(H1667="","","ditto"))))</f>
        <v/>
      </c>
    </row>
    <row r="1669" spans="1:8" x14ac:dyDescent="0.35">
      <c r="A1669" s="699"/>
      <c r="B1669" s="768"/>
      <c r="C1669" s="768"/>
      <c r="D1669" s="768"/>
      <c r="E1669" s="775"/>
      <c r="F1669" s="778" t="str">
        <f>IF($A1669="","",IF(NOT($A1669=$A1668),IFERROR(IF(INDEX('40-15 SCALE LABEL INFO'!I$2:I$65,MATCH($A1669,'40-15 SCALE LABEL INFO'!$A$2:$A$65,0))="","",INDEX('40-15 SCALE LABEL INFO'!I$2:I$65,MATCH($A1669,'40-15 SCALE LABEL INFO'!$A$2:$A$65,0))),"not found"),IF(F1668="not found","not found",IF(F1668="","","ditto"))))</f>
        <v/>
      </c>
      <c r="G1669" s="779" t="str">
        <f>IF($A1669="","",IF(NOT($A1669=$A1668),IFERROR(IF(INDEX('40-15 SCALE LABEL INFO'!J$2:J$65,MATCH($A1669,'40-15 SCALE LABEL INFO'!$A$2:$A$65,0))="","",INDEX('40-15 SCALE LABEL INFO'!J$2:J$65,MATCH($A1669,'40-15 SCALE LABEL INFO'!$A$2:$A$65,0))),"not found"),IF(G1668="not found","not found",IF(G1668="","","ditto"))))</f>
        <v/>
      </c>
      <c r="H1669" s="772" t="str">
        <f>IF($A1669="","",IF(NOT($A1669=$A1668),IFERROR(IF(INDEX('40-15 SCALE LABEL INFO'!K$2:K$65,MATCH($A1669,'40-15 SCALE LABEL INFO'!$A$2:$A$65,0))="","",INDEX('40-15 SCALE LABEL INFO'!K$2:K$65,MATCH($A1669,'40-15 SCALE LABEL INFO'!$A$2:$A$65,0))),"not found"),IF(H1668="not found","not found",IF(H1668="","","ditto"))))</f>
        <v/>
      </c>
    </row>
    <row r="1670" spans="1:8" x14ac:dyDescent="0.35">
      <c r="A1670" s="699"/>
      <c r="B1670" s="768"/>
      <c r="C1670" s="768"/>
      <c r="D1670" s="768"/>
      <c r="E1670" s="775"/>
      <c r="F1670" s="778" t="str">
        <f>IF($A1670="","",IF(NOT($A1670=$A1669),IFERROR(IF(INDEX('40-15 SCALE LABEL INFO'!I$2:I$65,MATCH($A1670,'40-15 SCALE LABEL INFO'!$A$2:$A$65,0))="","",INDEX('40-15 SCALE LABEL INFO'!I$2:I$65,MATCH($A1670,'40-15 SCALE LABEL INFO'!$A$2:$A$65,0))),"not found"),IF(F1669="not found","not found",IF(F1669="","","ditto"))))</f>
        <v/>
      </c>
      <c r="G1670" s="779" t="str">
        <f>IF($A1670="","",IF(NOT($A1670=$A1669),IFERROR(IF(INDEX('40-15 SCALE LABEL INFO'!J$2:J$65,MATCH($A1670,'40-15 SCALE LABEL INFO'!$A$2:$A$65,0))="","",INDEX('40-15 SCALE LABEL INFO'!J$2:J$65,MATCH($A1670,'40-15 SCALE LABEL INFO'!$A$2:$A$65,0))),"not found"),IF(G1669="not found","not found",IF(G1669="","","ditto"))))</f>
        <v/>
      </c>
      <c r="H1670" s="772" t="str">
        <f>IF($A1670="","",IF(NOT($A1670=$A1669),IFERROR(IF(INDEX('40-15 SCALE LABEL INFO'!K$2:K$65,MATCH($A1670,'40-15 SCALE LABEL INFO'!$A$2:$A$65,0))="","",INDEX('40-15 SCALE LABEL INFO'!K$2:K$65,MATCH($A1670,'40-15 SCALE LABEL INFO'!$A$2:$A$65,0))),"not found"),IF(H1669="not found","not found",IF(H1669="","","ditto"))))</f>
        <v/>
      </c>
    </row>
    <row r="1671" spans="1:8" x14ac:dyDescent="0.35">
      <c r="A1671" s="699"/>
      <c r="B1671" s="768"/>
      <c r="C1671" s="768"/>
      <c r="D1671" s="768"/>
      <c r="E1671" s="775"/>
      <c r="F1671" s="778" t="str">
        <f>IF($A1671="","",IF(NOT($A1671=$A1670),IFERROR(IF(INDEX('40-15 SCALE LABEL INFO'!I$2:I$65,MATCH($A1671,'40-15 SCALE LABEL INFO'!$A$2:$A$65,0))="","",INDEX('40-15 SCALE LABEL INFO'!I$2:I$65,MATCH($A1671,'40-15 SCALE LABEL INFO'!$A$2:$A$65,0))),"not found"),IF(F1670="not found","not found",IF(F1670="","","ditto"))))</f>
        <v/>
      </c>
      <c r="G1671" s="779" t="str">
        <f>IF($A1671="","",IF(NOT($A1671=$A1670),IFERROR(IF(INDEX('40-15 SCALE LABEL INFO'!J$2:J$65,MATCH($A1671,'40-15 SCALE LABEL INFO'!$A$2:$A$65,0))="","",INDEX('40-15 SCALE LABEL INFO'!J$2:J$65,MATCH($A1671,'40-15 SCALE LABEL INFO'!$A$2:$A$65,0))),"not found"),IF(G1670="not found","not found",IF(G1670="","","ditto"))))</f>
        <v/>
      </c>
      <c r="H1671" s="772" t="str">
        <f>IF($A1671="","",IF(NOT($A1671=$A1670),IFERROR(IF(INDEX('40-15 SCALE LABEL INFO'!K$2:K$65,MATCH($A1671,'40-15 SCALE LABEL INFO'!$A$2:$A$65,0))="","",INDEX('40-15 SCALE LABEL INFO'!K$2:K$65,MATCH($A1671,'40-15 SCALE LABEL INFO'!$A$2:$A$65,0))),"not found"),IF(H1670="not found","not found",IF(H1670="","","ditto"))))</f>
        <v/>
      </c>
    </row>
    <row r="1672" spans="1:8" x14ac:dyDescent="0.35">
      <c r="A1672" s="699"/>
      <c r="B1672" s="768"/>
      <c r="C1672" s="768"/>
      <c r="D1672" s="768"/>
      <c r="E1672" s="775"/>
      <c r="F1672" s="778" t="str">
        <f>IF($A1672="","",IF(NOT($A1672=$A1671),IFERROR(IF(INDEX('40-15 SCALE LABEL INFO'!I$2:I$65,MATCH($A1672,'40-15 SCALE LABEL INFO'!$A$2:$A$65,0))="","",INDEX('40-15 SCALE LABEL INFO'!I$2:I$65,MATCH($A1672,'40-15 SCALE LABEL INFO'!$A$2:$A$65,0))),"not found"),IF(F1671="not found","not found",IF(F1671="","","ditto"))))</f>
        <v/>
      </c>
      <c r="G1672" s="779" t="str">
        <f>IF($A1672="","",IF(NOT($A1672=$A1671),IFERROR(IF(INDEX('40-15 SCALE LABEL INFO'!J$2:J$65,MATCH($A1672,'40-15 SCALE LABEL INFO'!$A$2:$A$65,0))="","",INDEX('40-15 SCALE LABEL INFO'!J$2:J$65,MATCH($A1672,'40-15 SCALE LABEL INFO'!$A$2:$A$65,0))),"not found"),IF(G1671="not found","not found",IF(G1671="","","ditto"))))</f>
        <v/>
      </c>
      <c r="H1672" s="772" t="str">
        <f>IF($A1672="","",IF(NOT($A1672=$A1671),IFERROR(IF(INDEX('40-15 SCALE LABEL INFO'!K$2:K$65,MATCH($A1672,'40-15 SCALE LABEL INFO'!$A$2:$A$65,0))="","",INDEX('40-15 SCALE LABEL INFO'!K$2:K$65,MATCH($A1672,'40-15 SCALE LABEL INFO'!$A$2:$A$65,0))),"not found"),IF(H1671="not found","not found",IF(H1671="","","ditto"))))</f>
        <v/>
      </c>
    </row>
    <row r="1673" spans="1:8" x14ac:dyDescent="0.35">
      <c r="A1673" s="699"/>
      <c r="B1673" s="768"/>
      <c r="C1673" s="768"/>
      <c r="D1673" s="768"/>
      <c r="E1673" s="775"/>
      <c r="F1673" s="778" t="str">
        <f>IF($A1673="","",IF(NOT($A1673=$A1672),IFERROR(IF(INDEX('40-15 SCALE LABEL INFO'!I$2:I$65,MATCH($A1673,'40-15 SCALE LABEL INFO'!$A$2:$A$65,0))="","",INDEX('40-15 SCALE LABEL INFO'!I$2:I$65,MATCH($A1673,'40-15 SCALE LABEL INFO'!$A$2:$A$65,0))),"not found"),IF(F1672="not found","not found",IF(F1672="","","ditto"))))</f>
        <v/>
      </c>
      <c r="G1673" s="779" t="str">
        <f>IF($A1673="","",IF(NOT($A1673=$A1672),IFERROR(IF(INDEX('40-15 SCALE LABEL INFO'!J$2:J$65,MATCH($A1673,'40-15 SCALE LABEL INFO'!$A$2:$A$65,0))="","",INDEX('40-15 SCALE LABEL INFO'!J$2:J$65,MATCH($A1673,'40-15 SCALE LABEL INFO'!$A$2:$A$65,0))),"not found"),IF(G1672="not found","not found",IF(G1672="","","ditto"))))</f>
        <v/>
      </c>
      <c r="H1673" s="772" t="str">
        <f>IF($A1673="","",IF(NOT($A1673=$A1672),IFERROR(IF(INDEX('40-15 SCALE LABEL INFO'!K$2:K$65,MATCH($A1673,'40-15 SCALE LABEL INFO'!$A$2:$A$65,0))="","",INDEX('40-15 SCALE LABEL INFO'!K$2:K$65,MATCH($A1673,'40-15 SCALE LABEL INFO'!$A$2:$A$65,0))),"not found"),IF(H1672="not found","not found",IF(H1672="","","ditto"))))</f>
        <v/>
      </c>
    </row>
    <row r="1674" spans="1:8" x14ac:dyDescent="0.35">
      <c r="A1674" s="699"/>
      <c r="B1674" s="768"/>
      <c r="C1674" s="768"/>
      <c r="D1674" s="768"/>
      <c r="E1674" s="775"/>
      <c r="F1674" s="778" t="str">
        <f>IF($A1674="","",IF(NOT($A1674=$A1673),IFERROR(IF(INDEX('40-15 SCALE LABEL INFO'!I$2:I$65,MATCH($A1674,'40-15 SCALE LABEL INFO'!$A$2:$A$65,0))="","",INDEX('40-15 SCALE LABEL INFO'!I$2:I$65,MATCH($A1674,'40-15 SCALE LABEL INFO'!$A$2:$A$65,0))),"not found"),IF(F1673="not found","not found",IF(F1673="","","ditto"))))</f>
        <v/>
      </c>
      <c r="G1674" s="779" t="str">
        <f>IF($A1674="","",IF(NOT($A1674=$A1673),IFERROR(IF(INDEX('40-15 SCALE LABEL INFO'!J$2:J$65,MATCH($A1674,'40-15 SCALE LABEL INFO'!$A$2:$A$65,0))="","",INDEX('40-15 SCALE LABEL INFO'!J$2:J$65,MATCH($A1674,'40-15 SCALE LABEL INFO'!$A$2:$A$65,0))),"not found"),IF(G1673="not found","not found",IF(G1673="","","ditto"))))</f>
        <v/>
      </c>
      <c r="H1674" s="772" t="str">
        <f>IF($A1674="","",IF(NOT($A1674=$A1673),IFERROR(IF(INDEX('40-15 SCALE LABEL INFO'!K$2:K$65,MATCH($A1674,'40-15 SCALE LABEL INFO'!$A$2:$A$65,0))="","",INDEX('40-15 SCALE LABEL INFO'!K$2:K$65,MATCH($A1674,'40-15 SCALE LABEL INFO'!$A$2:$A$65,0))),"not found"),IF(H1673="not found","not found",IF(H1673="","","ditto"))))</f>
        <v/>
      </c>
    </row>
    <row r="1675" spans="1:8" x14ac:dyDescent="0.35">
      <c r="A1675" s="699"/>
      <c r="B1675" s="768"/>
      <c r="C1675" s="768"/>
      <c r="D1675" s="768"/>
      <c r="E1675" s="775"/>
      <c r="F1675" s="778" t="str">
        <f>IF($A1675="","",IF(NOT($A1675=$A1674),IFERROR(IF(INDEX('40-15 SCALE LABEL INFO'!I$2:I$65,MATCH($A1675,'40-15 SCALE LABEL INFO'!$A$2:$A$65,0))="","",INDEX('40-15 SCALE LABEL INFO'!I$2:I$65,MATCH($A1675,'40-15 SCALE LABEL INFO'!$A$2:$A$65,0))),"not found"),IF(F1674="not found","not found",IF(F1674="","","ditto"))))</f>
        <v/>
      </c>
      <c r="G1675" s="779" t="str">
        <f>IF($A1675="","",IF(NOT($A1675=$A1674),IFERROR(IF(INDEX('40-15 SCALE LABEL INFO'!J$2:J$65,MATCH($A1675,'40-15 SCALE LABEL INFO'!$A$2:$A$65,0))="","",INDEX('40-15 SCALE LABEL INFO'!J$2:J$65,MATCH($A1675,'40-15 SCALE LABEL INFO'!$A$2:$A$65,0))),"not found"),IF(G1674="not found","not found",IF(G1674="","","ditto"))))</f>
        <v/>
      </c>
      <c r="H1675" s="772" t="str">
        <f>IF($A1675="","",IF(NOT($A1675=$A1674),IFERROR(IF(INDEX('40-15 SCALE LABEL INFO'!K$2:K$65,MATCH($A1675,'40-15 SCALE LABEL INFO'!$A$2:$A$65,0))="","",INDEX('40-15 SCALE LABEL INFO'!K$2:K$65,MATCH($A1675,'40-15 SCALE LABEL INFO'!$A$2:$A$65,0))),"not found"),IF(H1674="not found","not found",IF(H1674="","","ditto"))))</f>
        <v/>
      </c>
    </row>
    <row r="1676" spans="1:8" x14ac:dyDescent="0.35">
      <c r="A1676" s="699"/>
      <c r="B1676" s="768"/>
      <c r="C1676" s="768"/>
      <c r="D1676" s="768"/>
      <c r="E1676" s="775"/>
      <c r="F1676" s="778" t="str">
        <f>IF($A1676="","",IF(NOT($A1676=$A1675),IFERROR(IF(INDEX('40-15 SCALE LABEL INFO'!I$2:I$65,MATCH($A1676,'40-15 SCALE LABEL INFO'!$A$2:$A$65,0))="","",INDEX('40-15 SCALE LABEL INFO'!I$2:I$65,MATCH($A1676,'40-15 SCALE LABEL INFO'!$A$2:$A$65,0))),"not found"),IF(F1675="not found","not found",IF(F1675="","","ditto"))))</f>
        <v/>
      </c>
      <c r="G1676" s="779" t="str">
        <f>IF($A1676="","",IF(NOT($A1676=$A1675),IFERROR(IF(INDEX('40-15 SCALE LABEL INFO'!J$2:J$65,MATCH($A1676,'40-15 SCALE LABEL INFO'!$A$2:$A$65,0))="","",INDEX('40-15 SCALE LABEL INFO'!J$2:J$65,MATCH($A1676,'40-15 SCALE LABEL INFO'!$A$2:$A$65,0))),"not found"),IF(G1675="not found","not found",IF(G1675="","","ditto"))))</f>
        <v/>
      </c>
      <c r="H1676" s="772" t="str">
        <f>IF($A1676="","",IF(NOT($A1676=$A1675),IFERROR(IF(INDEX('40-15 SCALE LABEL INFO'!K$2:K$65,MATCH($A1676,'40-15 SCALE LABEL INFO'!$A$2:$A$65,0))="","",INDEX('40-15 SCALE LABEL INFO'!K$2:K$65,MATCH($A1676,'40-15 SCALE LABEL INFO'!$A$2:$A$65,0))),"not found"),IF(H1675="not found","not found",IF(H1675="","","ditto"))))</f>
        <v/>
      </c>
    </row>
    <row r="1677" spans="1:8" x14ac:dyDescent="0.35">
      <c r="A1677" s="699"/>
      <c r="B1677" s="768"/>
      <c r="C1677" s="768"/>
      <c r="D1677" s="768"/>
      <c r="E1677" s="775"/>
      <c r="F1677" s="778" t="str">
        <f>IF($A1677="","",IF(NOT($A1677=$A1676),IFERROR(IF(INDEX('40-15 SCALE LABEL INFO'!I$2:I$65,MATCH($A1677,'40-15 SCALE LABEL INFO'!$A$2:$A$65,0))="","",INDEX('40-15 SCALE LABEL INFO'!I$2:I$65,MATCH($A1677,'40-15 SCALE LABEL INFO'!$A$2:$A$65,0))),"not found"),IF(F1676="not found","not found",IF(F1676="","","ditto"))))</f>
        <v/>
      </c>
      <c r="G1677" s="779" t="str">
        <f>IF($A1677="","",IF(NOT($A1677=$A1676),IFERROR(IF(INDEX('40-15 SCALE LABEL INFO'!J$2:J$65,MATCH($A1677,'40-15 SCALE LABEL INFO'!$A$2:$A$65,0))="","",INDEX('40-15 SCALE LABEL INFO'!J$2:J$65,MATCH($A1677,'40-15 SCALE LABEL INFO'!$A$2:$A$65,0))),"not found"),IF(G1676="not found","not found",IF(G1676="","","ditto"))))</f>
        <v/>
      </c>
      <c r="H1677" s="772" t="str">
        <f>IF($A1677="","",IF(NOT($A1677=$A1676),IFERROR(IF(INDEX('40-15 SCALE LABEL INFO'!K$2:K$65,MATCH($A1677,'40-15 SCALE LABEL INFO'!$A$2:$A$65,0))="","",INDEX('40-15 SCALE LABEL INFO'!K$2:K$65,MATCH($A1677,'40-15 SCALE LABEL INFO'!$A$2:$A$65,0))),"not found"),IF(H1676="not found","not found",IF(H1676="","","ditto"))))</f>
        <v/>
      </c>
    </row>
    <row r="1678" spans="1:8" x14ac:dyDescent="0.35">
      <c r="A1678" s="699"/>
      <c r="B1678" s="768"/>
      <c r="C1678" s="768"/>
      <c r="D1678" s="768"/>
      <c r="E1678" s="775"/>
      <c r="F1678" s="778" t="str">
        <f>IF($A1678="","",IF(NOT($A1678=$A1677),IFERROR(IF(INDEX('40-15 SCALE LABEL INFO'!I$2:I$65,MATCH($A1678,'40-15 SCALE LABEL INFO'!$A$2:$A$65,0))="","",INDEX('40-15 SCALE LABEL INFO'!I$2:I$65,MATCH($A1678,'40-15 SCALE LABEL INFO'!$A$2:$A$65,0))),"not found"),IF(F1677="not found","not found",IF(F1677="","","ditto"))))</f>
        <v/>
      </c>
      <c r="G1678" s="779" t="str">
        <f>IF($A1678="","",IF(NOT($A1678=$A1677),IFERROR(IF(INDEX('40-15 SCALE LABEL INFO'!J$2:J$65,MATCH($A1678,'40-15 SCALE LABEL INFO'!$A$2:$A$65,0))="","",INDEX('40-15 SCALE LABEL INFO'!J$2:J$65,MATCH($A1678,'40-15 SCALE LABEL INFO'!$A$2:$A$65,0))),"not found"),IF(G1677="not found","not found",IF(G1677="","","ditto"))))</f>
        <v/>
      </c>
      <c r="H1678" s="772" t="str">
        <f>IF($A1678="","",IF(NOT($A1678=$A1677),IFERROR(IF(INDEX('40-15 SCALE LABEL INFO'!K$2:K$65,MATCH($A1678,'40-15 SCALE LABEL INFO'!$A$2:$A$65,0))="","",INDEX('40-15 SCALE LABEL INFO'!K$2:K$65,MATCH($A1678,'40-15 SCALE LABEL INFO'!$A$2:$A$65,0))),"not found"),IF(H1677="not found","not found",IF(H1677="","","ditto"))))</f>
        <v/>
      </c>
    </row>
    <row r="1679" spans="1:8" x14ac:dyDescent="0.35">
      <c r="A1679" s="699"/>
      <c r="B1679" s="768"/>
      <c r="C1679" s="768"/>
      <c r="D1679" s="768"/>
      <c r="E1679" s="775"/>
      <c r="F1679" s="778" t="str">
        <f>IF($A1679="","",IF(NOT($A1679=$A1678),IFERROR(IF(INDEX('40-15 SCALE LABEL INFO'!I$2:I$65,MATCH($A1679,'40-15 SCALE LABEL INFO'!$A$2:$A$65,0))="","",INDEX('40-15 SCALE LABEL INFO'!I$2:I$65,MATCH($A1679,'40-15 SCALE LABEL INFO'!$A$2:$A$65,0))),"not found"),IF(F1678="not found","not found",IF(F1678="","","ditto"))))</f>
        <v/>
      </c>
      <c r="G1679" s="779" t="str">
        <f>IF($A1679="","",IF(NOT($A1679=$A1678),IFERROR(IF(INDEX('40-15 SCALE LABEL INFO'!J$2:J$65,MATCH($A1679,'40-15 SCALE LABEL INFO'!$A$2:$A$65,0))="","",INDEX('40-15 SCALE LABEL INFO'!J$2:J$65,MATCH($A1679,'40-15 SCALE LABEL INFO'!$A$2:$A$65,0))),"not found"),IF(G1678="not found","not found",IF(G1678="","","ditto"))))</f>
        <v/>
      </c>
      <c r="H1679" s="772" t="str">
        <f>IF($A1679="","",IF(NOT($A1679=$A1678),IFERROR(IF(INDEX('40-15 SCALE LABEL INFO'!K$2:K$65,MATCH($A1679,'40-15 SCALE LABEL INFO'!$A$2:$A$65,0))="","",INDEX('40-15 SCALE LABEL INFO'!K$2:K$65,MATCH($A1679,'40-15 SCALE LABEL INFO'!$A$2:$A$65,0))),"not found"),IF(H1678="not found","not found",IF(H1678="","","ditto"))))</f>
        <v/>
      </c>
    </row>
    <row r="1680" spans="1:8" x14ac:dyDescent="0.35">
      <c r="A1680" s="699"/>
      <c r="B1680" s="768"/>
      <c r="C1680" s="768"/>
      <c r="D1680" s="768"/>
      <c r="E1680" s="775"/>
      <c r="F1680" s="778" t="str">
        <f>IF($A1680="","",IF(NOT($A1680=$A1679),IFERROR(IF(INDEX('40-15 SCALE LABEL INFO'!I$2:I$65,MATCH($A1680,'40-15 SCALE LABEL INFO'!$A$2:$A$65,0))="","",INDEX('40-15 SCALE LABEL INFO'!I$2:I$65,MATCH($A1680,'40-15 SCALE LABEL INFO'!$A$2:$A$65,0))),"not found"),IF(F1679="not found","not found",IF(F1679="","","ditto"))))</f>
        <v/>
      </c>
      <c r="G1680" s="779" t="str">
        <f>IF($A1680="","",IF(NOT($A1680=$A1679),IFERROR(IF(INDEX('40-15 SCALE LABEL INFO'!J$2:J$65,MATCH($A1680,'40-15 SCALE LABEL INFO'!$A$2:$A$65,0))="","",INDEX('40-15 SCALE LABEL INFO'!J$2:J$65,MATCH($A1680,'40-15 SCALE LABEL INFO'!$A$2:$A$65,0))),"not found"),IF(G1679="not found","not found",IF(G1679="","","ditto"))))</f>
        <v/>
      </c>
      <c r="H1680" s="772" t="str">
        <f>IF($A1680="","",IF(NOT($A1680=$A1679),IFERROR(IF(INDEX('40-15 SCALE LABEL INFO'!K$2:K$65,MATCH($A1680,'40-15 SCALE LABEL INFO'!$A$2:$A$65,0))="","",INDEX('40-15 SCALE LABEL INFO'!K$2:K$65,MATCH($A1680,'40-15 SCALE LABEL INFO'!$A$2:$A$65,0))),"not found"),IF(H1679="not found","not found",IF(H1679="","","ditto"))))</f>
        <v/>
      </c>
    </row>
    <row r="1681" spans="1:8" x14ac:dyDescent="0.35">
      <c r="A1681" s="699"/>
      <c r="B1681" s="768"/>
      <c r="C1681" s="768"/>
      <c r="D1681" s="768"/>
      <c r="E1681" s="775"/>
      <c r="F1681" s="778" t="str">
        <f>IF($A1681="","",IF(NOT($A1681=$A1680),IFERROR(IF(INDEX('40-15 SCALE LABEL INFO'!I$2:I$65,MATCH($A1681,'40-15 SCALE LABEL INFO'!$A$2:$A$65,0))="","",INDEX('40-15 SCALE LABEL INFO'!I$2:I$65,MATCH($A1681,'40-15 SCALE LABEL INFO'!$A$2:$A$65,0))),"not found"),IF(F1680="not found","not found",IF(F1680="","","ditto"))))</f>
        <v/>
      </c>
      <c r="G1681" s="779" t="str">
        <f>IF($A1681="","",IF(NOT($A1681=$A1680),IFERROR(IF(INDEX('40-15 SCALE LABEL INFO'!J$2:J$65,MATCH($A1681,'40-15 SCALE LABEL INFO'!$A$2:$A$65,0))="","",INDEX('40-15 SCALE LABEL INFO'!J$2:J$65,MATCH($A1681,'40-15 SCALE LABEL INFO'!$A$2:$A$65,0))),"not found"),IF(G1680="not found","not found",IF(G1680="","","ditto"))))</f>
        <v/>
      </c>
      <c r="H1681" s="772" t="str">
        <f>IF($A1681="","",IF(NOT($A1681=$A1680),IFERROR(IF(INDEX('40-15 SCALE LABEL INFO'!K$2:K$65,MATCH($A1681,'40-15 SCALE LABEL INFO'!$A$2:$A$65,0))="","",INDEX('40-15 SCALE LABEL INFO'!K$2:K$65,MATCH($A1681,'40-15 SCALE LABEL INFO'!$A$2:$A$65,0))),"not found"),IF(H1680="not found","not found",IF(H1680="","","ditto"))))</f>
        <v/>
      </c>
    </row>
    <row r="1682" spans="1:8" x14ac:dyDescent="0.35">
      <c r="A1682" s="699"/>
      <c r="B1682" s="768"/>
      <c r="C1682" s="768"/>
      <c r="D1682" s="768"/>
      <c r="E1682" s="775"/>
      <c r="F1682" s="778" t="str">
        <f>IF($A1682="","",IF(NOT($A1682=$A1681),IFERROR(IF(INDEX('40-15 SCALE LABEL INFO'!I$2:I$65,MATCH($A1682,'40-15 SCALE LABEL INFO'!$A$2:$A$65,0))="","",INDEX('40-15 SCALE LABEL INFO'!I$2:I$65,MATCH($A1682,'40-15 SCALE LABEL INFO'!$A$2:$A$65,0))),"not found"),IF(F1681="not found","not found",IF(F1681="","","ditto"))))</f>
        <v/>
      </c>
      <c r="G1682" s="779" t="str">
        <f>IF($A1682="","",IF(NOT($A1682=$A1681),IFERROR(IF(INDEX('40-15 SCALE LABEL INFO'!J$2:J$65,MATCH($A1682,'40-15 SCALE LABEL INFO'!$A$2:$A$65,0))="","",INDEX('40-15 SCALE LABEL INFO'!J$2:J$65,MATCH($A1682,'40-15 SCALE LABEL INFO'!$A$2:$A$65,0))),"not found"),IF(G1681="not found","not found",IF(G1681="","","ditto"))))</f>
        <v/>
      </c>
      <c r="H1682" s="772" t="str">
        <f>IF($A1682="","",IF(NOT($A1682=$A1681),IFERROR(IF(INDEX('40-15 SCALE LABEL INFO'!K$2:K$65,MATCH($A1682,'40-15 SCALE LABEL INFO'!$A$2:$A$65,0))="","",INDEX('40-15 SCALE LABEL INFO'!K$2:K$65,MATCH($A1682,'40-15 SCALE LABEL INFO'!$A$2:$A$65,0))),"not found"),IF(H1681="not found","not found",IF(H1681="","","ditto"))))</f>
        <v/>
      </c>
    </row>
    <row r="1683" spans="1:8" x14ac:dyDescent="0.35">
      <c r="A1683" s="699"/>
      <c r="B1683" s="768"/>
      <c r="C1683" s="768"/>
      <c r="D1683" s="768"/>
      <c r="E1683" s="775"/>
      <c r="F1683" s="778" t="str">
        <f>IF($A1683="","",IF(NOT($A1683=$A1682),IFERROR(IF(INDEX('40-15 SCALE LABEL INFO'!I$2:I$65,MATCH($A1683,'40-15 SCALE LABEL INFO'!$A$2:$A$65,0))="","",INDEX('40-15 SCALE LABEL INFO'!I$2:I$65,MATCH($A1683,'40-15 SCALE LABEL INFO'!$A$2:$A$65,0))),"not found"),IF(F1682="not found","not found",IF(F1682="","","ditto"))))</f>
        <v/>
      </c>
      <c r="G1683" s="779" t="str">
        <f>IF($A1683="","",IF(NOT($A1683=$A1682),IFERROR(IF(INDEX('40-15 SCALE LABEL INFO'!J$2:J$65,MATCH($A1683,'40-15 SCALE LABEL INFO'!$A$2:$A$65,0))="","",INDEX('40-15 SCALE LABEL INFO'!J$2:J$65,MATCH($A1683,'40-15 SCALE LABEL INFO'!$A$2:$A$65,0))),"not found"),IF(G1682="not found","not found",IF(G1682="","","ditto"))))</f>
        <v/>
      </c>
      <c r="H1683" s="772" t="str">
        <f>IF($A1683="","",IF(NOT($A1683=$A1682),IFERROR(IF(INDEX('40-15 SCALE LABEL INFO'!K$2:K$65,MATCH($A1683,'40-15 SCALE LABEL INFO'!$A$2:$A$65,0))="","",INDEX('40-15 SCALE LABEL INFO'!K$2:K$65,MATCH($A1683,'40-15 SCALE LABEL INFO'!$A$2:$A$65,0))),"not found"),IF(H1682="not found","not found",IF(H1682="","","ditto"))))</f>
        <v/>
      </c>
    </row>
    <row r="1684" spans="1:8" x14ac:dyDescent="0.35">
      <c r="A1684" s="699"/>
      <c r="B1684" s="768"/>
      <c r="C1684" s="768"/>
      <c r="D1684" s="768"/>
      <c r="E1684" s="775"/>
      <c r="F1684" s="778" t="str">
        <f>IF($A1684="","",IF(NOT($A1684=$A1683),IFERROR(IF(INDEX('40-15 SCALE LABEL INFO'!I$2:I$65,MATCH($A1684,'40-15 SCALE LABEL INFO'!$A$2:$A$65,0))="","",INDEX('40-15 SCALE LABEL INFO'!I$2:I$65,MATCH($A1684,'40-15 SCALE LABEL INFO'!$A$2:$A$65,0))),"not found"),IF(F1683="not found","not found",IF(F1683="","","ditto"))))</f>
        <v/>
      </c>
      <c r="G1684" s="779" t="str">
        <f>IF($A1684="","",IF(NOT($A1684=$A1683),IFERROR(IF(INDEX('40-15 SCALE LABEL INFO'!J$2:J$65,MATCH($A1684,'40-15 SCALE LABEL INFO'!$A$2:$A$65,0))="","",INDEX('40-15 SCALE LABEL INFO'!J$2:J$65,MATCH($A1684,'40-15 SCALE LABEL INFO'!$A$2:$A$65,0))),"not found"),IF(G1683="not found","not found",IF(G1683="","","ditto"))))</f>
        <v/>
      </c>
      <c r="H1684" s="772" t="str">
        <f>IF($A1684="","",IF(NOT($A1684=$A1683),IFERROR(IF(INDEX('40-15 SCALE LABEL INFO'!K$2:K$65,MATCH($A1684,'40-15 SCALE LABEL INFO'!$A$2:$A$65,0))="","",INDEX('40-15 SCALE LABEL INFO'!K$2:K$65,MATCH($A1684,'40-15 SCALE LABEL INFO'!$A$2:$A$65,0))),"not found"),IF(H1683="not found","not found",IF(H1683="","","ditto"))))</f>
        <v/>
      </c>
    </row>
    <row r="1685" spans="1:8" x14ac:dyDescent="0.35">
      <c r="A1685" s="699"/>
      <c r="B1685" s="768"/>
      <c r="C1685" s="768"/>
      <c r="D1685" s="768"/>
      <c r="E1685" s="775"/>
      <c r="F1685" s="778" t="str">
        <f>IF($A1685="","",IF(NOT($A1685=$A1684),IFERROR(IF(INDEX('40-15 SCALE LABEL INFO'!I$2:I$65,MATCH($A1685,'40-15 SCALE LABEL INFO'!$A$2:$A$65,0))="","",INDEX('40-15 SCALE LABEL INFO'!I$2:I$65,MATCH($A1685,'40-15 SCALE LABEL INFO'!$A$2:$A$65,0))),"not found"),IF(F1684="not found","not found",IF(F1684="","","ditto"))))</f>
        <v/>
      </c>
      <c r="G1685" s="779" t="str">
        <f>IF($A1685="","",IF(NOT($A1685=$A1684),IFERROR(IF(INDEX('40-15 SCALE LABEL INFO'!J$2:J$65,MATCH($A1685,'40-15 SCALE LABEL INFO'!$A$2:$A$65,0))="","",INDEX('40-15 SCALE LABEL INFO'!J$2:J$65,MATCH($A1685,'40-15 SCALE LABEL INFO'!$A$2:$A$65,0))),"not found"),IF(G1684="not found","not found",IF(G1684="","","ditto"))))</f>
        <v/>
      </c>
      <c r="H1685" s="772" t="str">
        <f>IF($A1685="","",IF(NOT($A1685=$A1684),IFERROR(IF(INDEX('40-15 SCALE LABEL INFO'!K$2:K$65,MATCH($A1685,'40-15 SCALE LABEL INFO'!$A$2:$A$65,0))="","",INDEX('40-15 SCALE LABEL INFO'!K$2:K$65,MATCH($A1685,'40-15 SCALE LABEL INFO'!$A$2:$A$65,0))),"not found"),IF(H1684="not found","not found",IF(H1684="","","ditto"))))</f>
        <v/>
      </c>
    </row>
    <row r="1686" spans="1:8" x14ac:dyDescent="0.35">
      <c r="A1686" s="699"/>
      <c r="B1686" s="768"/>
      <c r="C1686" s="768"/>
      <c r="D1686" s="768"/>
      <c r="E1686" s="775"/>
      <c r="F1686" s="778" t="str">
        <f>IF($A1686="","",IF(NOT($A1686=$A1685),IFERROR(IF(INDEX('40-15 SCALE LABEL INFO'!I$2:I$65,MATCH($A1686,'40-15 SCALE LABEL INFO'!$A$2:$A$65,0))="","",INDEX('40-15 SCALE LABEL INFO'!I$2:I$65,MATCH($A1686,'40-15 SCALE LABEL INFO'!$A$2:$A$65,0))),"not found"),IF(F1685="not found","not found",IF(F1685="","","ditto"))))</f>
        <v/>
      </c>
      <c r="G1686" s="779" t="str">
        <f>IF($A1686="","",IF(NOT($A1686=$A1685),IFERROR(IF(INDEX('40-15 SCALE LABEL INFO'!J$2:J$65,MATCH($A1686,'40-15 SCALE LABEL INFO'!$A$2:$A$65,0))="","",INDEX('40-15 SCALE LABEL INFO'!J$2:J$65,MATCH($A1686,'40-15 SCALE LABEL INFO'!$A$2:$A$65,0))),"not found"),IF(G1685="not found","not found",IF(G1685="","","ditto"))))</f>
        <v/>
      </c>
      <c r="H1686" s="772" t="str">
        <f>IF($A1686="","",IF(NOT($A1686=$A1685),IFERROR(IF(INDEX('40-15 SCALE LABEL INFO'!K$2:K$65,MATCH($A1686,'40-15 SCALE LABEL INFO'!$A$2:$A$65,0))="","",INDEX('40-15 SCALE LABEL INFO'!K$2:K$65,MATCH($A1686,'40-15 SCALE LABEL INFO'!$A$2:$A$65,0))),"not found"),IF(H1685="not found","not found",IF(H1685="","","ditto"))))</f>
        <v/>
      </c>
    </row>
    <row r="1687" spans="1:8" x14ac:dyDescent="0.35">
      <c r="A1687" s="699"/>
      <c r="B1687" s="768"/>
      <c r="C1687" s="768"/>
      <c r="D1687" s="768"/>
      <c r="E1687" s="775"/>
      <c r="F1687" s="778" t="str">
        <f>IF($A1687="","",IF(NOT($A1687=$A1686),IFERROR(IF(INDEX('40-15 SCALE LABEL INFO'!I$2:I$65,MATCH($A1687,'40-15 SCALE LABEL INFO'!$A$2:$A$65,0))="","",INDEX('40-15 SCALE LABEL INFO'!I$2:I$65,MATCH($A1687,'40-15 SCALE LABEL INFO'!$A$2:$A$65,0))),"not found"),IF(F1686="not found","not found",IF(F1686="","","ditto"))))</f>
        <v/>
      </c>
      <c r="G1687" s="779" t="str">
        <f>IF($A1687="","",IF(NOT($A1687=$A1686),IFERROR(IF(INDEX('40-15 SCALE LABEL INFO'!J$2:J$65,MATCH($A1687,'40-15 SCALE LABEL INFO'!$A$2:$A$65,0))="","",INDEX('40-15 SCALE LABEL INFO'!J$2:J$65,MATCH($A1687,'40-15 SCALE LABEL INFO'!$A$2:$A$65,0))),"not found"),IF(G1686="not found","not found",IF(G1686="","","ditto"))))</f>
        <v/>
      </c>
      <c r="H1687" s="772" t="str">
        <f>IF($A1687="","",IF(NOT($A1687=$A1686),IFERROR(IF(INDEX('40-15 SCALE LABEL INFO'!K$2:K$65,MATCH($A1687,'40-15 SCALE LABEL INFO'!$A$2:$A$65,0))="","",INDEX('40-15 SCALE LABEL INFO'!K$2:K$65,MATCH($A1687,'40-15 SCALE LABEL INFO'!$A$2:$A$65,0))),"not found"),IF(H1686="not found","not found",IF(H1686="","","ditto"))))</f>
        <v/>
      </c>
    </row>
    <row r="1688" spans="1:8" x14ac:dyDescent="0.35">
      <c r="A1688" s="699"/>
      <c r="B1688" s="768"/>
      <c r="C1688" s="768"/>
      <c r="D1688" s="768"/>
      <c r="E1688" s="775"/>
      <c r="F1688" s="778" t="str">
        <f>IF($A1688="","",IF(NOT($A1688=$A1687),IFERROR(IF(INDEX('40-15 SCALE LABEL INFO'!I$2:I$65,MATCH($A1688,'40-15 SCALE LABEL INFO'!$A$2:$A$65,0))="","",INDEX('40-15 SCALE LABEL INFO'!I$2:I$65,MATCH($A1688,'40-15 SCALE LABEL INFO'!$A$2:$A$65,0))),"not found"),IF(F1687="not found","not found",IF(F1687="","","ditto"))))</f>
        <v/>
      </c>
      <c r="G1688" s="779" t="str">
        <f>IF($A1688="","",IF(NOT($A1688=$A1687),IFERROR(IF(INDEX('40-15 SCALE LABEL INFO'!J$2:J$65,MATCH($A1688,'40-15 SCALE LABEL INFO'!$A$2:$A$65,0))="","",INDEX('40-15 SCALE LABEL INFO'!J$2:J$65,MATCH($A1688,'40-15 SCALE LABEL INFO'!$A$2:$A$65,0))),"not found"),IF(G1687="not found","not found",IF(G1687="","","ditto"))))</f>
        <v/>
      </c>
      <c r="H1688" s="772" t="str">
        <f>IF($A1688="","",IF(NOT($A1688=$A1687),IFERROR(IF(INDEX('40-15 SCALE LABEL INFO'!K$2:K$65,MATCH($A1688,'40-15 SCALE LABEL INFO'!$A$2:$A$65,0))="","",INDEX('40-15 SCALE LABEL INFO'!K$2:K$65,MATCH($A1688,'40-15 SCALE LABEL INFO'!$A$2:$A$65,0))),"not found"),IF(H1687="not found","not found",IF(H1687="","","ditto"))))</f>
        <v/>
      </c>
    </row>
    <row r="1689" spans="1:8" x14ac:dyDescent="0.35">
      <c r="A1689" s="699"/>
      <c r="B1689" s="768"/>
      <c r="C1689" s="768"/>
      <c r="D1689" s="768"/>
      <c r="E1689" s="775"/>
      <c r="F1689" s="778" t="str">
        <f>IF($A1689="","",IF(NOT($A1689=$A1688),IFERROR(IF(INDEX('40-15 SCALE LABEL INFO'!I$2:I$65,MATCH($A1689,'40-15 SCALE LABEL INFO'!$A$2:$A$65,0))="","",INDEX('40-15 SCALE LABEL INFO'!I$2:I$65,MATCH($A1689,'40-15 SCALE LABEL INFO'!$A$2:$A$65,0))),"not found"),IF(F1688="not found","not found",IF(F1688="","","ditto"))))</f>
        <v/>
      </c>
      <c r="G1689" s="779" t="str">
        <f>IF($A1689="","",IF(NOT($A1689=$A1688),IFERROR(IF(INDEX('40-15 SCALE LABEL INFO'!J$2:J$65,MATCH($A1689,'40-15 SCALE LABEL INFO'!$A$2:$A$65,0))="","",INDEX('40-15 SCALE LABEL INFO'!J$2:J$65,MATCH($A1689,'40-15 SCALE LABEL INFO'!$A$2:$A$65,0))),"not found"),IF(G1688="not found","not found",IF(G1688="","","ditto"))))</f>
        <v/>
      </c>
      <c r="H1689" s="772" t="str">
        <f>IF($A1689="","",IF(NOT($A1689=$A1688),IFERROR(IF(INDEX('40-15 SCALE LABEL INFO'!K$2:K$65,MATCH($A1689,'40-15 SCALE LABEL INFO'!$A$2:$A$65,0))="","",INDEX('40-15 SCALE LABEL INFO'!K$2:K$65,MATCH($A1689,'40-15 SCALE LABEL INFO'!$A$2:$A$65,0))),"not found"),IF(H1688="not found","not found",IF(H1688="","","ditto"))))</f>
        <v/>
      </c>
    </row>
    <row r="1690" spans="1:8" x14ac:dyDescent="0.35">
      <c r="A1690" s="699"/>
      <c r="B1690" s="768"/>
      <c r="C1690" s="768"/>
      <c r="D1690" s="768"/>
      <c r="E1690" s="775"/>
      <c r="F1690" s="778" t="str">
        <f>IF($A1690="","",IF(NOT($A1690=$A1689),IFERROR(IF(INDEX('40-15 SCALE LABEL INFO'!I$2:I$65,MATCH($A1690,'40-15 SCALE LABEL INFO'!$A$2:$A$65,0))="","",INDEX('40-15 SCALE LABEL INFO'!I$2:I$65,MATCH($A1690,'40-15 SCALE LABEL INFO'!$A$2:$A$65,0))),"not found"),IF(F1689="not found","not found",IF(F1689="","","ditto"))))</f>
        <v/>
      </c>
      <c r="G1690" s="779" t="str">
        <f>IF($A1690="","",IF(NOT($A1690=$A1689),IFERROR(IF(INDEX('40-15 SCALE LABEL INFO'!J$2:J$65,MATCH($A1690,'40-15 SCALE LABEL INFO'!$A$2:$A$65,0))="","",INDEX('40-15 SCALE LABEL INFO'!J$2:J$65,MATCH($A1690,'40-15 SCALE LABEL INFO'!$A$2:$A$65,0))),"not found"),IF(G1689="not found","not found",IF(G1689="","","ditto"))))</f>
        <v/>
      </c>
      <c r="H1690" s="772" t="str">
        <f>IF($A1690="","",IF(NOT($A1690=$A1689),IFERROR(IF(INDEX('40-15 SCALE LABEL INFO'!K$2:K$65,MATCH($A1690,'40-15 SCALE LABEL INFO'!$A$2:$A$65,0))="","",INDEX('40-15 SCALE LABEL INFO'!K$2:K$65,MATCH($A1690,'40-15 SCALE LABEL INFO'!$A$2:$A$65,0))),"not found"),IF(H1689="not found","not found",IF(H1689="","","ditto"))))</f>
        <v/>
      </c>
    </row>
    <row r="1691" spans="1:8" x14ac:dyDescent="0.35">
      <c r="A1691" s="699"/>
      <c r="B1691" s="768"/>
      <c r="C1691" s="768"/>
      <c r="D1691" s="768"/>
      <c r="E1691" s="775"/>
      <c r="F1691" s="778" t="str">
        <f>IF($A1691="","",IF(NOT($A1691=$A1690),IFERROR(IF(INDEX('40-15 SCALE LABEL INFO'!I$2:I$65,MATCH($A1691,'40-15 SCALE LABEL INFO'!$A$2:$A$65,0))="","",INDEX('40-15 SCALE LABEL INFO'!I$2:I$65,MATCH($A1691,'40-15 SCALE LABEL INFO'!$A$2:$A$65,0))),"not found"),IF(F1690="not found","not found",IF(F1690="","","ditto"))))</f>
        <v/>
      </c>
      <c r="G1691" s="779" t="str">
        <f>IF($A1691="","",IF(NOT($A1691=$A1690),IFERROR(IF(INDEX('40-15 SCALE LABEL INFO'!J$2:J$65,MATCH($A1691,'40-15 SCALE LABEL INFO'!$A$2:$A$65,0))="","",INDEX('40-15 SCALE LABEL INFO'!J$2:J$65,MATCH($A1691,'40-15 SCALE LABEL INFO'!$A$2:$A$65,0))),"not found"),IF(G1690="not found","not found",IF(G1690="","","ditto"))))</f>
        <v/>
      </c>
      <c r="H1691" s="772" t="str">
        <f>IF($A1691="","",IF(NOT($A1691=$A1690),IFERROR(IF(INDEX('40-15 SCALE LABEL INFO'!K$2:K$65,MATCH($A1691,'40-15 SCALE LABEL INFO'!$A$2:$A$65,0))="","",INDEX('40-15 SCALE LABEL INFO'!K$2:K$65,MATCH($A1691,'40-15 SCALE LABEL INFO'!$A$2:$A$65,0))),"not found"),IF(H1690="not found","not found",IF(H1690="","","ditto"))))</f>
        <v/>
      </c>
    </row>
    <row r="1692" spans="1:8" x14ac:dyDescent="0.35">
      <c r="A1692" s="699"/>
      <c r="B1692" s="768"/>
      <c r="C1692" s="768"/>
      <c r="D1692" s="768"/>
      <c r="E1692" s="775"/>
      <c r="F1692" s="778" t="str">
        <f>IF($A1692="","",IF(NOT($A1692=$A1691),IFERROR(IF(INDEX('40-15 SCALE LABEL INFO'!I$2:I$65,MATCH($A1692,'40-15 SCALE LABEL INFO'!$A$2:$A$65,0))="","",INDEX('40-15 SCALE LABEL INFO'!I$2:I$65,MATCH($A1692,'40-15 SCALE LABEL INFO'!$A$2:$A$65,0))),"not found"),IF(F1691="not found","not found",IF(F1691="","","ditto"))))</f>
        <v/>
      </c>
      <c r="G1692" s="779" t="str">
        <f>IF($A1692="","",IF(NOT($A1692=$A1691),IFERROR(IF(INDEX('40-15 SCALE LABEL INFO'!J$2:J$65,MATCH($A1692,'40-15 SCALE LABEL INFO'!$A$2:$A$65,0))="","",INDEX('40-15 SCALE LABEL INFO'!J$2:J$65,MATCH($A1692,'40-15 SCALE LABEL INFO'!$A$2:$A$65,0))),"not found"),IF(G1691="not found","not found",IF(G1691="","","ditto"))))</f>
        <v/>
      </c>
      <c r="H1692" s="772" t="str">
        <f>IF($A1692="","",IF(NOT($A1692=$A1691),IFERROR(IF(INDEX('40-15 SCALE LABEL INFO'!K$2:K$65,MATCH($A1692,'40-15 SCALE LABEL INFO'!$A$2:$A$65,0))="","",INDEX('40-15 SCALE LABEL INFO'!K$2:K$65,MATCH($A1692,'40-15 SCALE LABEL INFO'!$A$2:$A$65,0))),"not found"),IF(H1691="not found","not found",IF(H1691="","","ditto"))))</f>
        <v/>
      </c>
    </row>
    <row r="1693" spans="1:8" x14ac:dyDescent="0.35">
      <c r="A1693" s="699"/>
      <c r="B1693" s="768"/>
      <c r="C1693" s="768"/>
      <c r="D1693" s="768"/>
      <c r="E1693" s="775"/>
      <c r="F1693" s="778" t="str">
        <f>IF($A1693="","",IF(NOT($A1693=$A1692),IFERROR(IF(INDEX('40-15 SCALE LABEL INFO'!I$2:I$65,MATCH($A1693,'40-15 SCALE LABEL INFO'!$A$2:$A$65,0))="","",INDEX('40-15 SCALE LABEL INFO'!I$2:I$65,MATCH($A1693,'40-15 SCALE LABEL INFO'!$A$2:$A$65,0))),"not found"),IF(F1692="not found","not found",IF(F1692="","","ditto"))))</f>
        <v/>
      </c>
      <c r="G1693" s="779" t="str">
        <f>IF($A1693="","",IF(NOT($A1693=$A1692),IFERROR(IF(INDEX('40-15 SCALE LABEL INFO'!J$2:J$65,MATCH($A1693,'40-15 SCALE LABEL INFO'!$A$2:$A$65,0))="","",INDEX('40-15 SCALE LABEL INFO'!J$2:J$65,MATCH($A1693,'40-15 SCALE LABEL INFO'!$A$2:$A$65,0))),"not found"),IF(G1692="not found","not found",IF(G1692="","","ditto"))))</f>
        <v/>
      </c>
      <c r="H1693" s="772" t="str">
        <f>IF($A1693="","",IF(NOT($A1693=$A1692),IFERROR(IF(INDEX('40-15 SCALE LABEL INFO'!K$2:K$65,MATCH($A1693,'40-15 SCALE LABEL INFO'!$A$2:$A$65,0))="","",INDEX('40-15 SCALE LABEL INFO'!K$2:K$65,MATCH($A1693,'40-15 SCALE LABEL INFO'!$A$2:$A$65,0))),"not found"),IF(H1692="not found","not found",IF(H1692="","","ditto"))))</f>
        <v/>
      </c>
    </row>
    <row r="1694" spans="1:8" x14ac:dyDescent="0.35">
      <c r="A1694" s="699"/>
      <c r="B1694" s="768"/>
      <c r="C1694" s="768"/>
      <c r="D1694" s="768"/>
      <c r="E1694" s="775"/>
      <c r="F1694" s="778" t="str">
        <f>IF($A1694="","",IF(NOT($A1694=$A1693),IFERROR(IF(INDEX('40-15 SCALE LABEL INFO'!I$2:I$65,MATCH($A1694,'40-15 SCALE LABEL INFO'!$A$2:$A$65,0))="","",INDEX('40-15 SCALE LABEL INFO'!I$2:I$65,MATCH($A1694,'40-15 SCALE LABEL INFO'!$A$2:$A$65,0))),"not found"),IF(F1693="not found","not found",IF(F1693="","","ditto"))))</f>
        <v/>
      </c>
      <c r="G1694" s="779" t="str">
        <f>IF($A1694="","",IF(NOT($A1694=$A1693),IFERROR(IF(INDEX('40-15 SCALE LABEL INFO'!J$2:J$65,MATCH($A1694,'40-15 SCALE LABEL INFO'!$A$2:$A$65,0))="","",INDEX('40-15 SCALE LABEL INFO'!J$2:J$65,MATCH($A1694,'40-15 SCALE LABEL INFO'!$A$2:$A$65,0))),"not found"),IF(G1693="not found","not found",IF(G1693="","","ditto"))))</f>
        <v/>
      </c>
      <c r="H1694" s="772" t="str">
        <f>IF($A1694="","",IF(NOT($A1694=$A1693),IFERROR(IF(INDEX('40-15 SCALE LABEL INFO'!K$2:K$65,MATCH($A1694,'40-15 SCALE LABEL INFO'!$A$2:$A$65,0))="","",INDEX('40-15 SCALE LABEL INFO'!K$2:K$65,MATCH($A1694,'40-15 SCALE LABEL INFO'!$A$2:$A$65,0))),"not found"),IF(H1693="not found","not found",IF(H1693="","","ditto"))))</f>
        <v/>
      </c>
    </row>
    <row r="1695" spans="1:8" x14ac:dyDescent="0.35">
      <c r="A1695" s="699"/>
      <c r="B1695" s="768"/>
      <c r="C1695" s="768"/>
      <c r="D1695" s="768"/>
      <c r="E1695" s="775"/>
      <c r="F1695" s="778" t="str">
        <f>IF($A1695="","",IF(NOT($A1695=$A1694),IFERROR(IF(INDEX('40-15 SCALE LABEL INFO'!I$2:I$65,MATCH($A1695,'40-15 SCALE LABEL INFO'!$A$2:$A$65,0))="","",INDEX('40-15 SCALE LABEL INFO'!I$2:I$65,MATCH($A1695,'40-15 SCALE LABEL INFO'!$A$2:$A$65,0))),"not found"),IF(F1694="not found","not found",IF(F1694="","","ditto"))))</f>
        <v/>
      </c>
      <c r="G1695" s="779" t="str">
        <f>IF($A1695="","",IF(NOT($A1695=$A1694),IFERROR(IF(INDEX('40-15 SCALE LABEL INFO'!J$2:J$65,MATCH($A1695,'40-15 SCALE LABEL INFO'!$A$2:$A$65,0))="","",INDEX('40-15 SCALE LABEL INFO'!J$2:J$65,MATCH($A1695,'40-15 SCALE LABEL INFO'!$A$2:$A$65,0))),"not found"),IF(G1694="not found","not found",IF(G1694="","","ditto"))))</f>
        <v/>
      </c>
      <c r="H1695" s="772" t="str">
        <f>IF($A1695="","",IF(NOT($A1695=$A1694),IFERROR(IF(INDEX('40-15 SCALE LABEL INFO'!K$2:K$65,MATCH($A1695,'40-15 SCALE LABEL INFO'!$A$2:$A$65,0))="","",INDEX('40-15 SCALE LABEL INFO'!K$2:K$65,MATCH($A1695,'40-15 SCALE LABEL INFO'!$A$2:$A$65,0))),"not found"),IF(H1694="not found","not found",IF(H1694="","","ditto"))))</f>
        <v/>
      </c>
    </row>
    <row r="1696" spans="1:8" x14ac:dyDescent="0.35">
      <c r="A1696" s="699"/>
      <c r="B1696" s="768"/>
      <c r="C1696" s="768"/>
      <c r="D1696" s="768"/>
      <c r="E1696" s="775"/>
      <c r="F1696" s="778" t="str">
        <f>IF($A1696="","",IF(NOT($A1696=$A1695),IFERROR(IF(INDEX('40-15 SCALE LABEL INFO'!I$2:I$65,MATCH($A1696,'40-15 SCALE LABEL INFO'!$A$2:$A$65,0))="","",INDEX('40-15 SCALE LABEL INFO'!I$2:I$65,MATCH($A1696,'40-15 SCALE LABEL INFO'!$A$2:$A$65,0))),"not found"),IF(F1695="not found","not found",IF(F1695="","","ditto"))))</f>
        <v/>
      </c>
      <c r="G1696" s="779" t="str">
        <f>IF($A1696="","",IF(NOT($A1696=$A1695),IFERROR(IF(INDEX('40-15 SCALE LABEL INFO'!J$2:J$65,MATCH($A1696,'40-15 SCALE LABEL INFO'!$A$2:$A$65,0))="","",INDEX('40-15 SCALE LABEL INFO'!J$2:J$65,MATCH($A1696,'40-15 SCALE LABEL INFO'!$A$2:$A$65,0))),"not found"),IF(G1695="not found","not found",IF(G1695="","","ditto"))))</f>
        <v/>
      </c>
      <c r="H1696" s="772" t="str">
        <f>IF($A1696="","",IF(NOT($A1696=$A1695),IFERROR(IF(INDEX('40-15 SCALE LABEL INFO'!K$2:K$65,MATCH($A1696,'40-15 SCALE LABEL INFO'!$A$2:$A$65,0))="","",INDEX('40-15 SCALE LABEL INFO'!K$2:K$65,MATCH($A1696,'40-15 SCALE LABEL INFO'!$A$2:$A$65,0))),"not found"),IF(H1695="not found","not found",IF(H1695="","","ditto"))))</f>
        <v/>
      </c>
    </row>
    <row r="1697" spans="1:8" x14ac:dyDescent="0.35">
      <c r="A1697" s="699"/>
      <c r="B1697" s="768"/>
      <c r="C1697" s="768"/>
      <c r="D1697" s="768"/>
      <c r="E1697" s="775"/>
      <c r="F1697" s="778" t="str">
        <f>IF($A1697="","",IF(NOT($A1697=$A1696),IFERROR(IF(INDEX('40-15 SCALE LABEL INFO'!I$2:I$65,MATCH($A1697,'40-15 SCALE LABEL INFO'!$A$2:$A$65,0))="","",INDEX('40-15 SCALE LABEL INFO'!I$2:I$65,MATCH($A1697,'40-15 SCALE LABEL INFO'!$A$2:$A$65,0))),"not found"),IF(F1696="not found","not found",IF(F1696="","","ditto"))))</f>
        <v/>
      </c>
      <c r="G1697" s="779" t="str">
        <f>IF($A1697="","",IF(NOT($A1697=$A1696),IFERROR(IF(INDEX('40-15 SCALE LABEL INFO'!J$2:J$65,MATCH($A1697,'40-15 SCALE LABEL INFO'!$A$2:$A$65,0))="","",INDEX('40-15 SCALE LABEL INFO'!J$2:J$65,MATCH($A1697,'40-15 SCALE LABEL INFO'!$A$2:$A$65,0))),"not found"),IF(G1696="not found","not found",IF(G1696="","","ditto"))))</f>
        <v/>
      </c>
      <c r="H1697" s="772" t="str">
        <f>IF($A1697="","",IF(NOT($A1697=$A1696),IFERROR(IF(INDEX('40-15 SCALE LABEL INFO'!K$2:K$65,MATCH($A1697,'40-15 SCALE LABEL INFO'!$A$2:$A$65,0))="","",INDEX('40-15 SCALE LABEL INFO'!K$2:K$65,MATCH($A1697,'40-15 SCALE LABEL INFO'!$A$2:$A$65,0))),"not found"),IF(H1696="not found","not found",IF(H1696="","","ditto"))))</f>
        <v/>
      </c>
    </row>
    <row r="1698" spans="1:8" x14ac:dyDescent="0.35">
      <c r="A1698" s="699"/>
      <c r="B1698" s="768"/>
      <c r="C1698" s="768"/>
      <c r="D1698" s="768"/>
      <c r="E1698" s="775"/>
      <c r="F1698" s="778" t="str">
        <f>IF($A1698="","",IF(NOT($A1698=$A1697),IFERROR(IF(INDEX('40-15 SCALE LABEL INFO'!I$2:I$65,MATCH($A1698,'40-15 SCALE LABEL INFO'!$A$2:$A$65,0))="","",INDEX('40-15 SCALE LABEL INFO'!I$2:I$65,MATCH($A1698,'40-15 SCALE LABEL INFO'!$A$2:$A$65,0))),"not found"),IF(F1697="not found","not found",IF(F1697="","","ditto"))))</f>
        <v/>
      </c>
      <c r="G1698" s="779" t="str">
        <f>IF($A1698="","",IF(NOT($A1698=$A1697),IFERROR(IF(INDEX('40-15 SCALE LABEL INFO'!J$2:J$65,MATCH($A1698,'40-15 SCALE LABEL INFO'!$A$2:$A$65,0))="","",INDEX('40-15 SCALE LABEL INFO'!J$2:J$65,MATCH($A1698,'40-15 SCALE LABEL INFO'!$A$2:$A$65,0))),"not found"),IF(G1697="not found","not found",IF(G1697="","","ditto"))))</f>
        <v/>
      </c>
      <c r="H1698" s="772" t="str">
        <f>IF($A1698="","",IF(NOT($A1698=$A1697),IFERROR(IF(INDEX('40-15 SCALE LABEL INFO'!K$2:K$65,MATCH($A1698,'40-15 SCALE LABEL INFO'!$A$2:$A$65,0))="","",INDEX('40-15 SCALE LABEL INFO'!K$2:K$65,MATCH($A1698,'40-15 SCALE LABEL INFO'!$A$2:$A$65,0))),"not found"),IF(H1697="not found","not found",IF(H1697="","","ditto"))))</f>
        <v/>
      </c>
    </row>
    <row r="1699" spans="1:8" x14ac:dyDescent="0.35">
      <c r="A1699" s="699"/>
      <c r="B1699" s="768"/>
      <c r="C1699" s="768"/>
      <c r="D1699" s="768"/>
      <c r="E1699" s="775"/>
      <c r="F1699" s="778" t="str">
        <f>IF($A1699="","",IF(NOT($A1699=$A1698),IFERROR(IF(INDEX('40-15 SCALE LABEL INFO'!I$2:I$65,MATCH($A1699,'40-15 SCALE LABEL INFO'!$A$2:$A$65,0))="","",INDEX('40-15 SCALE LABEL INFO'!I$2:I$65,MATCH($A1699,'40-15 SCALE LABEL INFO'!$A$2:$A$65,0))),"not found"),IF(F1698="not found","not found",IF(F1698="","","ditto"))))</f>
        <v/>
      </c>
      <c r="G1699" s="779" t="str">
        <f>IF($A1699="","",IF(NOT($A1699=$A1698),IFERROR(IF(INDEX('40-15 SCALE LABEL INFO'!J$2:J$65,MATCH($A1699,'40-15 SCALE LABEL INFO'!$A$2:$A$65,0))="","",INDEX('40-15 SCALE LABEL INFO'!J$2:J$65,MATCH($A1699,'40-15 SCALE LABEL INFO'!$A$2:$A$65,0))),"not found"),IF(G1698="not found","not found",IF(G1698="","","ditto"))))</f>
        <v/>
      </c>
      <c r="H1699" s="772" t="str">
        <f>IF($A1699="","",IF(NOT($A1699=$A1698),IFERROR(IF(INDEX('40-15 SCALE LABEL INFO'!K$2:K$65,MATCH($A1699,'40-15 SCALE LABEL INFO'!$A$2:$A$65,0))="","",INDEX('40-15 SCALE LABEL INFO'!K$2:K$65,MATCH($A1699,'40-15 SCALE LABEL INFO'!$A$2:$A$65,0))),"not found"),IF(H1698="not found","not found",IF(H1698="","","ditto"))))</f>
        <v/>
      </c>
    </row>
    <row r="1700" spans="1:8" x14ac:dyDescent="0.35">
      <c r="A1700" s="699"/>
      <c r="B1700" s="768"/>
      <c r="C1700" s="768"/>
      <c r="D1700" s="768"/>
      <c r="E1700" s="775"/>
      <c r="F1700" s="778" t="str">
        <f>IF($A1700="","",IF(NOT($A1700=$A1699),IFERROR(IF(INDEX('40-15 SCALE LABEL INFO'!I$2:I$65,MATCH($A1700,'40-15 SCALE LABEL INFO'!$A$2:$A$65,0))="","",INDEX('40-15 SCALE LABEL INFO'!I$2:I$65,MATCH($A1700,'40-15 SCALE LABEL INFO'!$A$2:$A$65,0))),"not found"),IF(F1699="not found","not found",IF(F1699="","","ditto"))))</f>
        <v/>
      </c>
      <c r="G1700" s="779" t="str">
        <f>IF($A1700="","",IF(NOT($A1700=$A1699),IFERROR(IF(INDEX('40-15 SCALE LABEL INFO'!J$2:J$65,MATCH($A1700,'40-15 SCALE LABEL INFO'!$A$2:$A$65,0))="","",INDEX('40-15 SCALE LABEL INFO'!J$2:J$65,MATCH($A1700,'40-15 SCALE LABEL INFO'!$A$2:$A$65,0))),"not found"),IF(G1699="not found","not found",IF(G1699="","","ditto"))))</f>
        <v/>
      </c>
      <c r="H1700" s="772" t="str">
        <f>IF($A1700="","",IF(NOT($A1700=$A1699),IFERROR(IF(INDEX('40-15 SCALE LABEL INFO'!K$2:K$65,MATCH($A1700,'40-15 SCALE LABEL INFO'!$A$2:$A$65,0))="","",INDEX('40-15 SCALE LABEL INFO'!K$2:K$65,MATCH($A1700,'40-15 SCALE LABEL INFO'!$A$2:$A$65,0))),"not found"),IF(H1699="not found","not found",IF(H1699="","","ditto"))))</f>
        <v/>
      </c>
    </row>
    <row r="1701" spans="1:8" x14ac:dyDescent="0.35">
      <c r="A1701" s="699"/>
      <c r="B1701" s="768"/>
      <c r="C1701" s="768"/>
      <c r="D1701" s="768"/>
      <c r="E1701" s="775"/>
      <c r="F1701" s="778" t="str">
        <f>IF($A1701="","",IF(NOT($A1701=$A1700),IFERROR(IF(INDEX('40-15 SCALE LABEL INFO'!I$2:I$65,MATCH($A1701,'40-15 SCALE LABEL INFO'!$A$2:$A$65,0))="","",INDEX('40-15 SCALE LABEL INFO'!I$2:I$65,MATCH($A1701,'40-15 SCALE LABEL INFO'!$A$2:$A$65,0))),"not found"),IF(F1700="not found","not found",IF(F1700="","","ditto"))))</f>
        <v/>
      </c>
      <c r="G1701" s="779" t="str">
        <f>IF($A1701="","",IF(NOT($A1701=$A1700),IFERROR(IF(INDEX('40-15 SCALE LABEL INFO'!J$2:J$65,MATCH($A1701,'40-15 SCALE LABEL INFO'!$A$2:$A$65,0))="","",INDEX('40-15 SCALE LABEL INFO'!J$2:J$65,MATCH($A1701,'40-15 SCALE LABEL INFO'!$A$2:$A$65,0))),"not found"),IF(G1700="not found","not found",IF(G1700="","","ditto"))))</f>
        <v/>
      </c>
      <c r="H1701" s="772" t="str">
        <f>IF($A1701="","",IF(NOT($A1701=$A1700),IFERROR(IF(INDEX('40-15 SCALE LABEL INFO'!K$2:K$65,MATCH($A1701,'40-15 SCALE LABEL INFO'!$A$2:$A$65,0))="","",INDEX('40-15 SCALE LABEL INFO'!K$2:K$65,MATCH($A1701,'40-15 SCALE LABEL INFO'!$A$2:$A$65,0))),"not found"),IF(H1700="not found","not found",IF(H1700="","","ditto"))))</f>
        <v/>
      </c>
    </row>
    <row r="1702" spans="1:8" x14ac:dyDescent="0.35">
      <c r="A1702" s="699"/>
      <c r="B1702" s="768"/>
      <c r="C1702" s="768"/>
      <c r="D1702" s="768"/>
      <c r="E1702" s="775"/>
      <c r="F1702" s="778" t="str">
        <f>IF($A1702="","",IF(NOT($A1702=$A1701),IFERROR(IF(INDEX('40-15 SCALE LABEL INFO'!I$2:I$65,MATCH($A1702,'40-15 SCALE LABEL INFO'!$A$2:$A$65,0))="","",INDEX('40-15 SCALE LABEL INFO'!I$2:I$65,MATCH($A1702,'40-15 SCALE LABEL INFO'!$A$2:$A$65,0))),"not found"),IF(F1701="not found","not found",IF(F1701="","","ditto"))))</f>
        <v/>
      </c>
      <c r="G1702" s="779" t="str">
        <f>IF($A1702="","",IF(NOT($A1702=$A1701),IFERROR(IF(INDEX('40-15 SCALE LABEL INFO'!J$2:J$65,MATCH($A1702,'40-15 SCALE LABEL INFO'!$A$2:$A$65,0))="","",INDEX('40-15 SCALE LABEL INFO'!J$2:J$65,MATCH($A1702,'40-15 SCALE LABEL INFO'!$A$2:$A$65,0))),"not found"),IF(G1701="not found","not found",IF(G1701="","","ditto"))))</f>
        <v/>
      </c>
      <c r="H1702" s="772" t="str">
        <f>IF($A1702="","",IF(NOT($A1702=$A1701),IFERROR(IF(INDEX('40-15 SCALE LABEL INFO'!K$2:K$65,MATCH($A1702,'40-15 SCALE LABEL INFO'!$A$2:$A$65,0))="","",INDEX('40-15 SCALE LABEL INFO'!K$2:K$65,MATCH($A1702,'40-15 SCALE LABEL INFO'!$A$2:$A$65,0))),"not found"),IF(H1701="not found","not found",IF(H1701="","","ditto"))))</f>
        <v/>
      </c>
    </row>
    <row r="1703" spans="1:8" x14ac:dyDescent="0.35">
      <c r="A1703" s="699"/>
      <c r="B1703" s="768"/>
      <c r="C1703" s="768"/>
      <c r="D1703" s="768"/>
      <c r="E1703" s="775"/>
      <c r="F1703" s="778" t="str">
        <f>IF($A1703="","",IF(NOT($A1703=$A1702),IFERROR(IF(INDEX('40-15 SCALE LABEL INFO'!I$2:I$65,MATCH($A1703,'40-15 SCALE LABEL INFO'!$A$2:$A$65,0))="","",INDEX('40-15 SCALE LABEL INFO'!I$2:I$65,MATCH($A1703,'40-15 SCALE LABEL INFO'!$A$2:$A$65,0))),"not found"),IF(F1702="not found","not found",IF(F1702="","","ditto"))))</f>
        <v/>
      </c>
      <c r="G1703" s="779" t="str">
        <f>IF($A1703="","",IF(NOT($A1703=$A1702),IFERROR(IF(INDEX('40-15 SCALE LABEL INFO'!J$2:J$65,MATCH($A1703,'40-15 SCALE LABEL INFO'!$A$2:$A$65,0))="","",INDEX('40-15 SCALE LABEL INFO'!J$2:J$65,MATCH($A1703,'40-15 SCALE LABEL INFO'!$A$2:$A$65,0))),"not found"),IF(G1702="not found","not found",IF(G1702="","","ditto"))))</f>
        <v/>
      </c>
      <c r="H1703" s="772" t="str">
        <f>IF($A1703="","",IF(NOT($A1703=$A1702),IFERROR(IF(INDEX('40-15 SCALE LABEL INFO'!K$2:K$65,MATCH($A1703,'40-15 SCALE LABEL INFO'!$A$2:$A$65,0))="","",INDEX('40-15 SCALE LABEL INFO'!K$2:K$65,MATCH($A1703,'40-15 SCALE LABEL INFO'!$A$2:$A$65,0))),"not found"),IF(H1702="not found","not found",IF(H1702="","","ditto"))))</f>
        <v/>
      </c>
    </row>
    <row r="1704" spans="1:8" x14ac:dyDescent="0.35">
      <c r="A1704" s="699"/>
      <c r="B1704" s="768"/>
      <c r="C1704" s="768"/>
      <c r="D1704" s="768"/>
      <c r="E1704" s="775"/>
      <c r="F1704" s="778" t="str">
        <f>IF($A1704="","",IF(NOT($A1704=$A1703),IFERROR(IF(INDEX('40-15 SCALE LABEL INFO'!I$2:I$65,MATCH($A1704,'40-15 SCALE LABEL INFO'!$A$2:$A$65,0))="","",INDEX('40-15 SCALE LABEL INFO'!I$2:I$65,MATCH($A1704,'40-15 SCALE LABEL INFO'!$A$2:$A$65,0))),"not found"),IF(F1703="not found","not found",IF(F1703="","","ditto"))))</f>
        <v/>
      </c>
      <c r="G1704" s="779" t="str">
        <f>IF($A1704="","",IF(NOT($A1704=$A1703),IFERROR(IF(INDEX('40-15 SCALE LABEL INFO'!J$2:J$65,MATCH($A1704,'40-15 SCALE LABEL INFO'!$A$2:$A$65,0))="","",INDEX('40-15 SCALE LABEL INFO'!J$2:J$65,MATCH($A1704,'40-15 SCALE LABEL INFO'!$A$2:$A$65,0))),"not found"),IF(G1703="not found","not found",IF(G1703="","","ditto"))))</f>
        <v/>
      </c>
      <c r="H1704" s="772" t="str">
        <f>IF($A1704="","",IF(NOT($A1704=$A1703),IFERROR(IF(INDEX('40-15 SCALE LABEL INFO'!K$2:K$65,MATCH($A1704,'40-15 SCALE LABEL INFO'!$A$2:$A$65,0))="","",INDEX('40-15 SCALE LABEL INFO'!K$2:K$65,MATCH($A1704,'40-15 SCALE LABEL INFO'!$A$2:$A$65,0))),"not found"),IF(H1703="not found","not found",IF(H1703="","","ditto"))))</f>
        <v/>
      </c>
    </row>
    <row r="1705" spans="1:8" x14ac:dyDescent="0.35">
      <c r="A1705" s="699"/>
      <c r="B1705" s="768"/>
      <c r="C1705" s="768"/>
      <c r="D1705" s="768"/>
      <c r="E1705" s="775"/>
      <c r="F1705" s="778" t="str">
        <f>IF($A1705="","",IF(NOT($A1705=$A1704),IFERROR(IF(INDEX('40-15 SCALE LABEL INFO'!I$2:I$65,MATCH($A1705,'40-15 SCALE LABEL INFO'!$A$2:$A$65,0))="","",INDEX('40-15 SCALE LABEL INFO'!I$2:I$65,MATCH($A1705,'40-15 SCALE LABEL INFO'!$A$2:$A$65,0))),"not found"),IF(F1704="not found","not found",IF(F1704="","","ditto"))))</f>
        <v/>
      </c>
      <c r="G1705" s="779" t="str">
        <f>IF($A1705="","",IF(NOT($A1705=$A1704),IFERROR(IF(INDEX('40-15 SCALE LABEL INFO'!J$2:J$65,MATCH($A1705,'40-15 SCALE LABEL INFO'!$A$2:$A$65,0))="","",INDEX('40-15 SCALE LABEL INFO'!J$2:J$65,MATCH($A1705,'40-15 SCALE LABEL INFO'!$A$2:$A$65,0))),"not found"),IF(G1704="not found","not found",IF(G1704="","","ditto"))))</f>
        <v/>
      </c>
      <c r="H1705" s="772" t="str">
        <f>IF($A1705="","",IF(NOT($A1705=$A1704),IFERROR(IF(INDEX('40-15 SCALE LABEL INFO'!K$2:K$65,MATCH($A1705,'40-15 SCALE LABEL INFO'!$A$2:$A$65,0))="","",INDEX('40-15 SCALE LABEL INFO'!K$2:K$65,MATCH($A1705,'40-15 SCALE LABEL INFO'!$A$2:$A$65,0))),"not found"),IF(H1704="not found","not found",IF(H1704="","","ditto"))))</f>
        <v/>
      </c>
    </row>
    <row r="1706" spans="1:8" x14ac:dyDescent="0.35">
      <c r="A1706" s="699"/>
      <c r="B1706" s="768"/>
      <c r="C1706" s="768"/>
      <c r="D1706" s="768"/>
      <c r="E1706" s="775"/>
      <c r="F1706" s="778" t="str">
        <f>IF($A1706="","",IF(NOT($A1706=$A1705),IFERROR(IF(INDEX('40-15 SCALE LABEL INFO'!I$2:I$65,MATCH($A1706,'40-15 SCALE LABEL INFO'!$A$2:$A$65,0))="","",INDEX('40-15 SCALE LABEL INFO'!I$2:I$65,MATCH($A1706,'40-15 SCALE LABEL INFO'!$A$2:$A$65,0))),"not found"),IF(F1705="not found","not found",IF(F1705="","","ditto"))))</f>
        <v/>
      </c>
      <c r="G1706" s="779" t="str">
        <f>IF($A1706="","",IF(NOT($A1706=$A1705),IFERROR(IF(INDEX('40-15 SCALE LABEL INFO'!J$2:J$65,MATCH($A1706,'40-15 SCALE LABEL INFO'!$A$2:$A$65,0))="","",INDEX('40-15 SCALE LABEL INFO'!J$2:J$65,MATCH($A1706,'40-15 SCALE LABEL INFO'!$A$2:$A$65,0))),"not found"),IF(G1705="not found","not found",IF(G1705="","","ditto"))))</f>
        <v/>
      </c>
      <c r="H1706" s="772" t="str">
        <f>IF($A1706="","",IF(NOT($A1706=$A1705),IFERROR(IF(INDEX('40-15 SCALE LABEL INFO'!K$2:K$65,MATCH($A1706,'40-15 SCALE LABEL INFO'!$A$2:$A$65,0))="","",INDEX('40-15 SCALE LABEL INFO'!K$2:K$65,MATCH($A1706,'40-15 SCALE LABEL INFO'!$A$2:$A$65,0))),"not found"),IF(H1705="not found","not found",IF(H1705="","","ditto"))))</f>
        <v/>
      </c>
    </row>
    <row r="1707" spans="1:8" x14ac:dyDescent="0.35">
      <c r="A1707" s="699"/>
      <c r="B1707" s="768"/>
      <c r="C1707" s="768"/>
      <c r="D1707" s="768"/>
      <c r="E1707" s="775"/>
      <c r="F1707" s="778" t="str">
        <f>IF($A1707="","",IF(NOT($A1707=$A1706),IFERROR(IF(INDEX('40-15 SCALE LABEL INFO'!I$2:I$65,MATCH($A1707,'40-15 SCALE LABEL INFO'!$A$2:$A$65,0))="","",INDEX('40-15 SCALE LABEL INFO'!I$2:I$65,MATCH($A1707,'40-15 SCALE LABEL INFO'!$A$2:$A$65,0))),"not found"),IF(F1706="not found","not found",IF(F1706="","","ditto"))))</f>
        <v/>
      </c>
      <c r="G1707" s="779" t="str">
        <f>IF($A1707="","",IF(NOT($A1707=$A1706),IFERROR(IF(INDEX('40-15 SCALE LABEL INFO'!J$2:J$65,MATCH($A1707,'40-15 SCALE LABEL INFO'!$A$2:$A$65,0))="","",INDEX('40-15 SCALE LABEL INFO'!J$2:J$65,MATCH($A1707,'40-15 SCALE LABEL INFO'!$A$2:$A$65,0))),"not found"),IF(G1706="not found","not found",IF(G1706="","","ditto"))))</f>
        <v/>
      </c>
      <c r="H1707" s="772" t="str">
        <f>IF($A1707="","",IF(NOT($A1707=$A1706),IFERROR(IF(INDEX('40-15 SCALE LABEL INFO'!K$2:K$65,MATCH($A1707,'40-15 SCALE LABEL INFO'!$A$2:$A$65,0))="","",INDEX('40-15 SCALE LABEL INFO'!K$2:K$65,MATCH($A1707,'40-15 SCALE LABEL INFO'!$A$2:$A$65,0))),"not found"),IF(H1706="not found","not found",IF(H1706="","","ditto"))))</f>
        <v/>
      </c>
    </row>
    <row r="1708" spans="1:8" x14ac:dyDescent="0.35">
      <c r="A1708" s="699"/>
      <c r="B1708" s="768"/>
      <c r="C1708" s="768"/>
      <c r="D1708" s="768"/>
      <c r="E1708" s="775"/>
      <c r="F1708" s="778" t="str">
        <f>IF($A1708="","",IF(NOT($A1708=$A1707),IFERROR(IF(INDEX('40-15 SCALE LABEL INFO'!I$2:I$65,MATCH($A1708,'40-15 SCALE LABEL INFO'!$A$2:$A$65,0))="","",INDEX('40-15 SCALE LABEL INFO'!I$2:I$65,MATCH($A1708,'40-15 SCALE LABEL INFO'!$A$2:$A$65,0))),"not found"),IF(F1707="not found","not found",IF(F1707="","","ditto"))))</f>
        <v/>
      </c>
      <c r="G1708" s="779" t="str">
        <f>IF($A1708="","",IF(NOT($A1708=$A1707),IFERROR(IF(INDEX('40-15 SCALE LABEL INFO'!J$2:J$65,MATCH($A1708,'40-15 SCALE LABEL INFO'!$A$2:$A$65,0))="","",INDEX('40-15 SCALE LABEL INFO'!J$2:J$65,MATCH($A1708,'40-15 SCALE LABEL INFO'!$A$2:$A$65,0))),"not found"),IF(G1707="not found","not found",IF(G1707="","","ditto"))))</f>
        <v/>
      </c>
      <c r="H1708" s="772" t="str">
        <f>IF($A1708="","",IF(NOT($A1708=$A1707),IFERROR(IF(INDEX('40-15 SCALE LABEL INFO'!K$2:K$65,MATCH($A1708,'40-15 SCALE LABEL INFO'!$A$2:$A$65,0))="","",INDEX('40-15 SCALE LABEL INFO'!K$2:K$65,MATCH($A1708,'40-15 SCALE LABEL INFO'!$A$2:$A$65,0))),"not found"),IF(H1707="not found","not found",IF(H1707="","","ditto"))))</f>
        <v/>
      </c>
    </row>
    <row r="1709" spans="1:8" x14ac:dyDescent="0.35">
      <c r="A1709" s="699"/>
      <c r="B1709" s="768"/>
      <c r="C1709" s="768"/>
      <c r="D1709" s="768"/>
      <c r="E1709" s="775"/>
      <c r="F1709" s="778" t="str">
        <f>IF($A1709="","",IF(NOT($A1709=$A1708),IFERROR(IF(INDEX('40-15 SCALE LABEL INFO'!I$2:I$65,MATCH($A1709,'40-15 SCALE LABEL INFO'!$A$2:$A$65,0))="","",INDEX('40-15 SCALE LABEL INFO'!I$2:I$65,MATCH($A1709,'40-15 SCALE LABEL INFO'!$A$2:$A$65,0))),"not found"),IF(F1708="not found","not found",IF(F1708="","","ditto"))))</f>
        <v/>
      </c>
      <c r="G1709" s="779" t="str">
        <f>IF($A1709="","",IF(NOT($A1709=$A1708),IFERROR(IF(INDEX('40-15 SCALE LABEL INFO'!J$2:J$65,MATCH($A1709,'40-15 SCALE LABEL INFO'!$A$2:$A$65,0))="","",INDEX('40-15 SCALE LABEL INFO'!J$2:J$65,MATCH($A1709,'40-15 SCALE LABEL INFO'!$A$2:$A$65,0))),"not found"),IF(G1708="not found","not found",IF(G1708="","","ditto"))))</f>
        <v/>
      </c>
      <c r="H1709" s="772" t="str">
        <f>IF($A1709="","",IF(NOT($A1709=$A1708),IFERROR(IF(INDEX('40-15 SCALE LABEL INFO'!K$2:K$65,MATCH($A1709,'40-15 SCALE LABEL INFO'!$A$2:$A$65,0))="","",INDEX('40-15 SCALE LABEL INFO'!K$2:K$65,MATCH($A1709,'40-15 SCALE LABEL INFO'!$A$2:$A$65,0))),"not found"),IF(H1708="not found","not found",IF(H1708="","","ditto"))))</f>
        <v/>
      </c>
    </row>
    <row r="1710" spans="1:8" x14ac:dyDescent="0.35">
      <c r="A1710" s="699"/>
      <c r="B1710" s="768"/>
      <c r="C1710" s="768"/>
      <c r="D1710" s="768"/>
      <c r="E1710" s="775"/>
      <c r="F1710" s="778" t="str">
        <f>IF($A1710="","",IF(NOT($A1710=$A1709),IFERROR(IF(INDEX('40-15 SCALE LABEL INFO'!I$2:I$65,MATCH($A1710,'40-15 SCALE LABEL INFO'!$A$2:$A$65,0))="","",INDEX('40-15 SCALE LABEL INFO'!I$2:I$65,MATCH($A1710,'40-15 SCALE LABEL INFO'!$A$2:$A$65,0))),"not found"),IF(F1709="not found","not found",IF(F1709="","","ditto"))))</f>
        <v/>
      </c>
      <c r="G1710" s="779" t="str">
        <f>IF($A1710="","",IF(NOT($A1710=$A1709),IFERROR(IF(INDEX('40-15 SCALE LABEL INFO'!J$2:J$65,MATCH($A1710,'40-15 SCALE LABEL INFO'!$A$2:$A$65,0))="","",INDEX('40-15 SCALE LABEL INFO'!J$2:J$65,MATCH($A1710,'40-15 SCALE LABEL INFO'!$A$2:$A$65,0))),"not found"),IF(G1709="not found","not found",IF(G1709="","","ditto"))))</f>
        <v/>
      </c>
      <c r="H1710" s="772" t="str">
        <f>IF($A1710="","",IF(NOT($A1710=$A1709),IFERROR(IF(INDEX('40-15 SCALE LABEL INFO'!K$2:K$65,MATCH($A1710,'40-15 SCALE LABEL INFO'!$A$2:$A$65,0))="","",INDEX('40-15 SCALE LABEL INFO'!K$2:K$65,MATCH($A1710,'40-15 SCALE LABEL INFO'!$A$2:$A$65,0))),"not found"),IF(H1709="not found","not found",IF(H1709="","","ditto"))))</f>
        <v/>
      </c>
    </row>
    <row r="1711" spans="1:8" x14ac:dyDescent="0.35">
      <c r="A1711" s="699"/>
      <c r="B1711" s="768"/>
      <c r="C1711" s="768"/>
      <c r="D1711" s="768"/>
      <c r="E1711" s="775"/>
      <c r="F1711" s="778" t="str">
        <f>IF($A1711="","",IF(NOT($A1711=$A1710),IFERROR(IF(INDEX('40-15 SCALE LABEL INFO'!I$2:I$65,MATCH($A1711,'40-15 SCALE LABEL INFO'!$A$2:$A$65,0))="","",INDEX('40-15 SCALE LABEL INFO'!I$2:I$65,MATCH($A1711,'40-15 SCALE LABEL INFO'!$A$2:$A$65,0))),"not found"),IF(F1710="not found","not found",IF(F1710="","","ditto"))))</f>
        <v/>
      </c>
      <c r="G1711" s="779" t="str">
        <f>IF($A1711="","",IF(NOT($A1711=$A1710),IFERROR(IF(INDEX('40-15 SCALE LABEL INFO'!J$2:J$65,MATCH($A1711,'40-15 SCALE LABEL INFO'!$A$2:$A$65,0))="","",INDEX('40-15 SCALE LABEL INFO'!J$2:J$65,MATCH($A1711,'40-15 SCALE LABEL INFO'!$A$2:$A$65,0))),"not found"),IF(G1710="not found","not found",IF(G1710="","","ditto"))))</f>
        <v/>
      </c>
      <c r="H1711" s="772" t="str">
        <f>IF($A1711="","",IF(NOT($A1711=$A1710),IFERROR(IF(INDEX('40-15 SCALE LABEL INFO'!K$2:K$65,MATCH($A1711,'40-15 SCALE LABEL INFO'!$A$2:$A$65,0))="","",INDEX('40-15 SCALE LABEL INFO'!K$2:K$65,MATCH($A1711,'40-15 SCALE LABEL INFO'!$A$2:$A$65,0))),"not found"),IF(H1710="not found","not found",IF(H1710="","","ditto"))))</f>
        <v/>
      </c>
    </row>
    <row r="1712" spans="1:8" x14ac:dyDescent="0.35">
      <c r="A1712" s="699"/>
      <c r="B1712" s="768"/>
      <c r="C1712" s="768"/>
      <c r="D1712" s="768"/>
      <c r="E1712" s="775"/>
      <c r="F1712" s="778" t="str">
        <f>IF($A1712="","",IF(NOT($A1712=$A1711),IFERROR(IF(INDEX('40-15 SCALE LABEL INFO'!I$2:I$65,MATCH($A1712,'40-15 SCALE LABEL INFO'!$A$2:$A$65,0))="","",INDEX('40-15 SCALE LABEL INFO'!I$2:I$65,MATCH($A1712,'40-15 SCALE LABEL INFO'!$A$2:$A$65,0))),"not found"),IF(F1711="not found","not found",IF(F1711="","","ditto"))))</f>
        <v/>
      </c>
      <c r="G1712" s="779" t="str">
        <f>IF($A1712="","",IF(NOT($A1712=$A1711),IFERROR(IF(INDEX('40-15 SCALE LABEL INFO'!J$2:J$65,MATCH($A1712,'40-15 SCALE LABEL INFO'!$A$2:$A$65,0))="","",INDEX('40-15 SCALE LABEL INFO'!J$2:J$65,MATCH($A1712,'40-15 SCALE LABEL INFO'!$A$2:$A$65,0))),"not found"),IF(G1711="not found","not found",IF(G1711="","","ditto"))))</f>
        <v/>
      </c>
      <c r="H1712" s="772" t="str">
        <f>IF($A1712="","",IF(NOT($A1712=$A1711),IFERROR(IF(INDEX('40-15 SCALE LABEL INFO'!K$2:K$65,MATCH($A1712,'40-15 SCALE LABEL INFO'!$A$2:$A$65,0))="","",INDEX('40-15 SCALE LABEL INFO'!K$2:K$65,MATCH($A1712,'40-15 SCALE LABEL INFO'!$A$2:$A$65,0))),"not found"),IF(H1711="not found","not found",IF(H1711="","","ditto"))))</f>
        <v/>
      </c>
    </row>
    <row r="1713" spans="1:8" x14ac:dyDescent="0.35">
      <c r="A1713" s="699"/>
      <c r="B1713" s="768"/>
      <c r="C1713" s="768"/>
      <c r="D1713" s="768"/>
      <c r="E1713" s="775"/>
      <c r="F1713" s="778" t="str">
        <f>IF($A1713="","",IF(NOT($A1713=$A1712),IFERROR(IF(INDEX('40-15 SCALE LABEL INFO'!I$2:I$65,MATCH($A1713,'40-15 SCALE LABEL INFO'!$A$2:$A$65,0))="","",INDEX('40-15 SCALE LABEL INFO'!I$2:I$65,MATCH($A1713,'40-15 SCALE LABEL INFO'!$A$2:$A$65,0))),"not found"),IF(F1712="not found","not found",IF(F1712="","","ditto"))))</f>
        <v/>
      </c>
      <c r="G1713" s="779" t="str">
        <f>IF($A1713="","",IF(NOT($A1713=$A1712),IFERROR(IF(INDEX('40-15 SCALE LABEL INFO'!J$2:J$65,MATCH($A1713,'40-15 SCALE LABEL INFO'!$A$2:$A$65,0))="","",INDEX('40-15 SCALE LABEL INFO'!J$2:J$65,MATCH($A1713,'40-15 SCALE LABEL INFO'!$A$2:$A$65,0))),"not found"),IF(G1712="not found","not found",IF(G1712="","","ditto"))))</f>
        <v/>
      </c>
      <c r="H1713" s="772" t="str">
        <f>IF($A1713="","",IF(NOT($A1713=$A1712),IFERROR(IF(INDEX('40-15 SCALE LABEL INFO'!K$2:K$65,MATCH($A1713,'40-15 SCALE LABEL INFO'!$A$2:$A$65,0))="","",INDEX('40-15 SCALE LABEL INFO'!K$2:K$65,MATCH($A1713,'40-15 SCALE LABEL INFO'!$A$2:$A$65,0))),"not found"),IF(H1712="not found","not found",IF(H1712="","","ditto"))))</f>
        <v/>
      </c>
    </row>
    <row r="1714" spans="1:8" x14ac:dyDescent="0.35">
      <c r="A1714" s="699"/>
      <c r="B1714" s="768"/>
      <c r="C1714" s="768"/>
      <c r="D1714" s="768"/>
      <c r="E1714" s="775"/>
      <c r="F1714" s="778" t="str">
        <f>IF($A1714="","",IF(NOT($A1714=$A1713),IFERROR(IF(INDEX('40-15 SCALE LABEL INFO'!I$2:I$65,MATCH($A1714,'40-15 SCALE LABEL INFO'!$A$2:$A$65,0))="","",INDEX('40-15 SCALE LABEL INFO'!I$2:I$65,MATCH($A1714,'40-15 SCALE LABEL INFO'!$A$2:$A$65,0))),"not found"),IF(F1713="not found","not found",IF(F1713="","","ditto"))))</f>
        <v/>
      </c>
      <c r="G1714" s="779" t="str">
        <f>IF($A1714="","",IF(NOT($A1714=$A1713),IFERROR(IF(INDEX('40-15 SCALE LABEL INFO'!J$2:J$65,MATCH($A1714,'40-15 SCALE LABEL INFO'!$A$2:$A$65,0))="","",INDEX('40-15 SCALE LABEL INFO'!J$2:J$65,MATCH($A1714,'40-15 SCALE LABEL INFO'!$A$2:$A$65,0))),"not found"),IF(G1713="not found","not found",IF(G1713="","","ditto"))))</f>
        <v/>
      </c>
      <c r="H1714" s="772" t="str">
        <f>IF($A1714="","",IF(NOT($A1714=$A1713),IFERROR(IF(INDEX('40-15 SCALE LABEL INFO'!K$2:K$65,MATCH($A1714,'40-15 SCALE LABEL INFO'!$A$2:$A$65,0))="","",INDEX('40-15 SCALE LABEL INFO'!K$2:K$65,MATCH($A1714,'40-15 SCALE LABEL INFO'!$A$2:$A$65,0))),"not found"),IF(H1713="not found","not found",IF(H1713="","","ditto"))))</f>
        <v/>
      </c>
    </row>
    <row r="1715" spans="1:8" x14ac:dyDescent="0.35">
      <c r="A1715" s="699"/>
      <c r="B1715" s="768"/>
      <c r="C1715" s="768"/>
      <c r="D1715" s="768"/>
      <c r="E1715" s="775"/>
      <c r="F1715" s="778" t="str">
        <f>IF($A1715="","",IF(NOT($A1715=$A1714),IFERROR(IF(INDEX('40-15 SCALE LABEL INFO'!I$2:I$65,MATCH($A1715,'40-15 SCALE LABEL INFO'!$A$2:$A$65,0))="","",INDEX('40-15 SCALE LABEL INFO'!I$2:I$65,MATCH($A1715,'40-15 SCALE LABEL INFO'!$A$2:$A$65,0))),"not found"),IF(F1714="not found","not found",IF(F1714="","","ditto"))))</f>
        <v/>
      </c>
      <c r="G1715" s="779" t="str">
        <f>IF($A1715="","",IF(NOT($A1715=$A1714),IFERROR(IF(INDEX('40-15 SCALE LABEL INFO'!J$2:J$65,MATCH($A1715,'40-15 SCALE LABEL INFO'!$A$2:$A$65,0))="","",INDEX('40-15 SCALE LABEL INFO'!J$2:J$65,MATCH($A1715,'40-15 SCALE LABEL INFO'!$A$2:$A$65,0))),"not found"),IF(G1714="not found","not found",IF(G1714="","","ditto"))))</f>
        <v/>
      </c>
      <c r="H1715" s="772" t="str">
        <f>IF($A1715="","",IF(NOT($A1715=$A1714),IFERROR(IF(INDEX('40-15 SCALE LABEL INFO'!K$2:K$65,MATCH($A1715,'40-15 SCALE LABEL INFO'!$A$2:$A$65,0))="","",INDEX('40-15 SCALE LABEL INFO'!K$2:K$65,MATCH($A1715,'40-15 SCALE LABEL INFO'!$A$2:$A$65,0))),"not found"),IF(H1714="not found","not found",IF(H1714="","","ditto"))))</f>
        <v/>
      </c>
    </row>
    <row r="1716" spans="1:8" x14ac:dyDescent="0.35">
      <c r="A1716" s="699"/>
      <c r="B1716" s="768"/>
      <c r="C1716" s="768"/>
      <c r="D1716" s="768"/>
      <c r="E1716" s="775"/>
      <c r="F1716" s="778" t="str">
        <f>IF($A1716="","",IF(NOT($A1716=$A1715),IFERROR(IF(INDEX('40-15 SCALE LABEL INFO'!I$2:I$65,MATCH($A1716,'40-15 SCALE LABEL INFO'!$A$2:$A$65,0))="","",INDEX('40-15 SCALE LABEL INFO'!I$2:I$65,MATCH($A1716,'40-15 SCALE LABEL INFO'!$A$2:$A$65,0))),"not found"),IF(F1715="not found","not found",IF(F1715="","","ditto"))))</f>
        <v/>
      </c>
      <c r="G1716" s="779" t="str">
        <f>IF($A1716="","",IF(NOT($A1716=$A1715),IFERROR(IF(INDEX('40-15 SCALE LABEL INFO'!J$2:J$65,MATCH($A1716,'40-15 SCALE LABEL INFO'!$A$2:$A$65,0))="","",INDEX('40-15 SCALE LABEL INFO'!J$2:J$65,MATCH($A1716,'40-15 SCALE LABEL INFO'!$A$2:$A$65,0))),"not found"),IF(G1715="not found","not found",IF(G1715="","","ditto"))))</f>
        <v/>
      </c>
      <c r="H1716" s="772" t="str">
        <f>IF($A1716="","",IF(NOT($A1716=$A1715),IFERROR(IF(INDEX('40-15 SCALE LABEL INFO'!K$2:K$65,MATCH($A1716,'40-15 SCALE LABEL INFO'!$A$2:$A$65,0))="","",INDEX('40-15 SCALE LABEL INFO'!K$2:K$65,MATCH($A1716,'40-15 SCALE LABEL INFO'!$A$2:$A$65,0))),"not found"),IF(H1715="not found","not found",IF(H1715="","","ditto"))))</f>
        <v/>
      </c>
    </row>
    <row r="1717" spans="1:8" x14ac:dyDescent="0.35">
      <c r="A1717" s="699"/>
      <c r="B1717" s="768"/>
      <c r="C1717" s="768"/>
      <c r="D1717" s="768"/>
      <c r="E1717" s="775"/>
      <c r="F1717" s="778" t="str">
        <f>IF($A1717="","",IF(NOT($A1717=$A1716),IFERROR(IF(INDEX('40-15 SCALE LABEL INFO'!I$2:I$65,MATCH($A1717,'40-15 SCALE LABEL INFO'!$A$2:$A$65,0))="","",INDEX('40-15 SCALE LABEL INFO'!I$2:I$65,MATCH($A1717,'40-15 SCALE LABEL INFO'!$A$2:$A$65,0))),"not found"),IF(F1716="not found","not found",IF(F1716="","","ditto"))))</f>
        <v/>
      </c>
      <c r="G1717" s="779" t="str">
        <f>IF($A1717="","",IF(NOT($A1717=$A1716),IFERROR(IF(INDEX('40-15 SCALE LABEL INFO'!J$2:J$65,MATCH($A1717,'40-15 SCALE LABEL INFO'!$A$2:$A$65,0))="","",INDEX('40-15 SCALE LABEL INFO'!J$2:J$65,MATCH($A1717,'40-15 SCALE LABEL INFO'!$A$2:$A$65,0))),"not found"),IF(G1716="not found","not found",IF(G1716="","","ditto"))))</f>
        <v/>
      </c>
      <c r="H1717" s="772" t="str">
        <f>IF($A1717="","",IF(NOT($A1717=$A1716),IFERROR(IF(INDEX('40-15 SCALE LABEL INFO'!K$2:K$65,MATCH($A1717,'40-15 SCALE LABEL INFO'!$A$2:$A$65,0))="","",INDEX('40-15 SCALE LABEL INFO'!K$2:K$65,MATCH($A1717,'40-15 SCALE LABEL INFO'!$A$2:$A$65,0))),"not found"),IF(H1716="not found","not found",IF(H1716="","","ditto"))))</f>
        <v/>
      </c>
    </row>
    <row r="1718" spans="1:8" x14ac:dyDescent="0.35">
      <c r="A1718" s="699"/>
      <c r="B1718" s="768"/>
      <c r="C1718" s="768"/>
      <c r="D1718" s="768"/>
      <c r="E1718" s="775"/>
      <c r="F1718" s="778" t="str">
        <f>IF($A1718="","",IF(NOT($A1718=$A1717),IFERROR(IF(INDEX('40-15 SCALE LABEL INFO'!I$2:I$65,MATCH($A1718,'40-15 SCALE LABEL INFO'!$A$2:$A$65,0))="","",INDEX('40-15 SCALE LABEL INFO'!I$2:I$65,MATCH($A1718,'40-15 SCALE LABEL INFO'!$A$2:$A$65,0))),"not found"),IF(F1717="not found","not found",IF(F1717="","","ditto"))))</f>
        <v/>
      </c>
      <c r="G1718" s="779" t="str">
        <f>IF($A1718="","",IF(NOT($A1718=$A1717),IFERROR(IF(INDEX('40-15 SCALE LABEL INFO'!J$2:J$65,MATCH($A1718,'40-15 SCALE LABEL INFO'!$A$2:$A$65,0))="","",INDEX('40-15 SCALE LABEL INFO'!J$2:J$65,MATCH($A1718,'40-15 SCALE LABEL INFO'!$A$2:$A$65,0))),"not found"),IF(G1717="not found","not found",IF(G1717="","","ditto"))))</f>
        <v/>
      </c>
      <c r="H1718" s="772" t="str">
        <f>IF($A1718="","",IF(NOT($A1718=$A1717),IFERROR(IF(INDEX('40-15 SCALE LABEL INFO'!K$2:K$65,MATCH($A1718,'40-15 SCALE LABEL INFO'!$A$2:$A$65,0))="","",INDEX('40-15 SCALE LABEL INFO'!K$2:K$65,MATCH($A1718,'40-15 SCALE LABEL INFO'!$A$2:$A$65,0))),"not found"),IF(H1717="not found","not found",IF(H1717="","","ditto"))))</f>
        <v/>
      </c>
    </row>
    <row r="1719" spans="1:8" x14ac:dyDescent="0.35">
      <c r="A1719" s="699"/>
      <c r="B1719" s="768"/>
      <c r="C1719" s="768"/>
      <c r="D1719" s="768"/>
      <c r="E1719" s="775"/>
      <c r="F1719" s="778" t="str">
        <f>IF($A1719="","",IF(NOT($A1719=$A1718),IFERROR(IF(INDEX('40-15 SCALE LABEL INFO'!I$2:I$65,MATCH($A1719,'40-15 SCALE LABEL INFO'!$A$2:$A$65,0))="","",INDEX('40-15 SCALE LABEL INFO'!I$2:I$65,MATCH($A1719,'40-15 SCALE LABEL INFO'!$A$2:$A$65,0))),"not found"),IF(F1718="not found","not found",IF(F1718="","","ditto"))))</f>
        <v/>
      </c>
      <c r="G1719" s="779" t="str">
        <f>IF($A1719="","",IF(NOT($A1719=$A1718),IFERROR(IF(INDEX('40-15 SCALE LABEL INFO'!J$2:J$65,MATCH($A1719,'40-15 SCALE LABEL INFO'!$A$2:$A$65,0))="","",INDEX('40-15 SCALE LABEL INFO'!J$2:J$65,MATCH($A1719,'40-15 SCALE LABEL INFO'!$A$2:$A$65,0))),"not found"),IF(G1718="not found","not found",IF(G1718="","","ditto"))))</f>
        <v/>
      </c>
      <c r="H1719" s="772" t="str">
        <f>IF($A1719="","",IF(NOT($A1719=$A1718),IFERROR(IF(INDEX('40-15 SCALE LABEL INFO'!K$2:K$65,MATCH($A1719,'40-15 SCALE LABEL INFO'!$A$2:$A$65,0))="","",INDEX('40-15 SCALE LABEL INFO'!K$2:K$65,MATCH($A1719,'40-15 SCALE LABEL INFO'!$A$2:$A$65,0))),"not found"),IF(H1718="not found","not found",IF(H1718="","","ditto"))))</f>
        <v/>
      </c>
    </row>
    <row r="1720" spans="1:8" x14ac:dyDescent="0.35">
      <c r="A1720" s="699"/>
      <c r="B1720" s="768"/>
      <c r="C1720" s="768"/>
      <c r="D1720" s="768"/>
      <c r="E1720" s="775"/>
      <c r="F1720" s="778" t="str">
        <f>IF($A1720="","",IF(NOT($A1720=$A1719),IFERROR(IF(INDEX('40-15 SCALE LABEL INFO'!I$2:I$65,MATCH($A1720,'40-15 SCALE LABEL INFO'!$A$2:$A$65,0))="","",INDEX('40-15 SCALE LABEL INFO'!I$2:I$65,MATCH($A1720,'40-15 SCALE LABEL INFO'!$A$2:$A$65,0))),"not found"),IF(F1719="not found","not found",IF(F1719="","","ditto"))))</f>
        <v/>
      </c>
      <c r="G1720" s="779" t="str">
        <f>IF($A1720="","",IF(NOT($A1720=$A1719),IFERROR(IF(INDEX('40-15 SCALE LABEL INFO'!J$2:J$65,MATCH($A1720,'40-15 SCALE LABEL INFO'!$A$2:$A$65,0))="","",INDEX('40-15 SCALE LABEL INFO'!J$2:J$65,MATCH($A1720,'40-15 SCALE LABEL INFO'!$A$2:$A$65,0))),"not found"),IF(G1719="not found","not found",IF(G1719="","","ditto"))))</f>
        <v/>
      </c>
      <c r="H1720" s="772" t="str">
        <f>IF($A1720="","",IF(NOT($A1720=$A1719),IFERROR(IF(INDEX('40-15 SCALE LABEL INFO'!K$2:K$65,MATCH($A1720,'40-15 SCALE LABEL INFO'!$A$2:$A$65,0))="","",INDEX('40-15 SCALE LABEL INFO'!K$2:K$65,MATCH($A1720,'40-15 SCALE LABEL INFO'!$A$2:$A$65,0))),"not found"),IF(H1719="not found","not found",IF(H1719="","","ditto"))))</f>
        <v/>
      </c>
    </row>
    <row r="1721" spans="1:8" x14ac:dyDescent="0.35">
      <c r="A1721" s="699"/>
      <c r="B1721" s="768"/>
      <c r="C1721" s="768"/>
      <c r="D1721" s="768"/>
      <c r="E1721" s="775"/>
      <c r="F1721" s="778" t="str">
        <f>IF($A1721="","",IF(NOT($A1721=$A1720),IFERROR(IF(INDEX('40-15 SCALE LABEL INFO'!I$2:I$65,MATCH($A1721,'40-15 SCALE LABEL INFO'!$A$2:$A$65,0))="","",INDEX('40-15 SCALE LABEL INFO'!I$2:I$65,MATCH($A1721,'40-15 SCALE LABEL INFO'!$A$2:$A$65,0))),"not found"),IF(F1720="not found","not found",IF(F1720="","","ditto"))))</f>
        <v/>
      </c>
      <c r="G1721" s="779" t="str">
        <f>IF($A1721="","",IF(NOT($A1721=$A1720),IFERROR(IF(INDEX('40-15 SCALE LABEL INFO'!J$2:J$65,MATCH($A1721,'40-15 SCALE LABEL INFO'!$A$2:$A$65,0))="","",INDEX('40-15 SCALE LABEL INFO'!J$2:J$65,MATCH($A1721,'40-15 SCALE LABEL INFO'!$A$2:$A$65,0))),"not found"),IF(G1720="not found","not found",IF(G1720="","","ditto"))))</f>
        <v/>
      </c>
      <c r="H1721" s="772" t="str">
        <f>IF($A1721="","",IF(NOT($A1721=$A1720),IFERROR(IF(INDEX('40-15 SCALE LABEL INFO'!K$2:K$65,MATCH($A1721,'40-15 SCALE LABEL INFO'!$A$2:$A$65,0))="","",INDEX('40-15 SCALE LABEL INFO'!K$2:K$65,MATCH($A1721,'40-15 SCALE LABEL INFO'!$A$2:$A$65,0))),"not found"),IF(H1720="not found","not found",IF(H1720="","","ditto"))))</f>
        <v/>
      </c>
    </row>
    <row r="1722" spans="1:8" x14ac:dyDescent="0.35">
      <c r="A1722" s="699"/>
      <c r="B1722" s="768"/>
      <c r="C1722" s="768"/>
      <c r="D1722" s="768"/>
      <c r="E1722" s="775"/>
      <c r="F1722" s="778" t="str">
        <f>IF($A1722="","",IF(NOT($A1722=$A1721),IFERROR(IF(INDEX('40-15 SCALE LABEL INFO'!I$2:I$65,MATCH($A1722,'40-15 SCALE LABEL INFO'!$A$2:$A$65,0))="","",INDEX('40-15 SCALE LABEL INFO'!I$2:I$65,MATCH($A1722,'40-15 SCALE LABEL INFO'!$A$2:$A$65,0))),"not found"),IF(F1721="not found","not found",IF(F1721="","","ditto"))))</f>
        <v/>
      </c>
      <c r="G1722" s="779" t="str">
        <f>IF($A1722="","",IF(NOT($A1722=$A1721),IFERROR(IF(INDEX('40-15 SCALE LABEL INFO'!J$2:J$65,MATCH($A1722,'40-15 SCALE LABEL INFO'!$A$2:$A$65,0))="","",INDEX('40-15 SCALE LABEL INFO'!J$2:J$65,MATCH($A1722,'40-15 SCALE LABEL INFO'!$A$2:$A$65,0))),"not found"),IF(G1721="not found","not found",IF(G1721="","","ditto"))))</f>
        <v/>
      </c>
      <c r="H1722" s="772" t="str">
        <f>IF($A1722="","",IF(NOT($A1722=$A1721),IFERROR(IF(INDEX('40-15 SCALE LABEL INFO'!K$2:K$65,MATCH($A1722,'40-15 SCALE LABEL INFO'!$A$2:$A$65,0))="","",INDEX('40-15 SCALE LABEL INFO'!K$2:K$65,MATCH($A1722,'40-15 SCALE LABEL INFO'!$A$2:$A$65,0))),"not found"),IF(H1721="not found","not found",IF(H1721="","","ditto"))))</f>
        <v/>
      </c>
    </row>
    <row r="1723" spans="1:8" x14ac:dyDescent="0.35">
      <c r="A1723" s="699"/>
      <c r="B1723" s="768"/>
      <c r="C1723" s="768"/>
      <c r="D1723" s="768"/>
      <c r="E1723" s="775"/>
      <c r="F1723" s="778" t="str">
        <f>IF($A1723="","",IF(NOT($A1723=$A1722),IFERROR(IF(INDEX('40-15 SCALE LABEL INFO'!I$2:I$65,MATCH($A1723,'40-15 SCALE LABEL INFO'!$A$2:$A$65,0))="","",INDEX('40-15 SCALE LABEL INFO'!I$2:I$65,MATCH($A1723,'40-15 SCALE LABEL INFO'!$A$2:$A$65,0))),"not found"),IF(F1722="not found","not found",IF(F1722="","","ditto"))))</f>
        <v/>
      </c>
      <c r="G1723" s="779" t="str">
        <f>IF($A1723="","",IF(NOT($A1723=$A1722),IFERROR(IF(INDEX('40-15 SCALE LABEL INFO'!J$2:J$65,MATCH($A1723,'40-15 SCALE LABEL INFO'!$A$2:$A$65,0))="","",INDEX('40-15 SCALE LABEL INFO'!J$2:J$65,MATCH($A1723,'40-15 SCALE LABEL INFO'!$A$2:$A$65,0))),"not found"),IF(G1722="not found","not found",IF(G1722="","","ditto"))))</f>
        <v/>
      </c>
      <c r="H1723" s="772" t="str">
        <f>IF($A1723="","",IF(NOT($A1723=$A1722),IFERROR(IF(INDEX('40-15 SCALE LABEL INFO'!K$2:K$65,MATCH($A1723,'40-15 SCALE LABEL INFO'!$A$2:$A$65,0))="","",INDEX('40-15 SCALE LABEL INFO'!K$2:K$65,MATCH($A1723,'40-15 SCALE LABEL INFO'!$A$2:$A$65,0))),"not found"),IF(H1722="not found","not found",IF(H1722="","","ditto"))))</f>
        <v/>
      </c>
    </row>
    <row r="1724" spans="1:8" x14ac:dyDescent="0.35">
      <c r="A1724" s="699"/>
      <c r="B1724" s="768"/>
      <c r="C1724" s="768"/>
      <c r="D1724" s="768"/>
      <c r="E1724" s="775"/>
      <c r="F1724" s="778" t="str">
        <f>IF($A1724="","",IF(NOT($A1724=$A1723),IFERROR(IF(INDEX('40-15 SCALE LABEL INFO'!I$2:I$65,MATCH($A1724,'40-15 SCALE LABEL INFO'!$A$2:$A$65,0))="","",INDEX('40-15 SCALE LABEL INFO'!I$2:I$65,MATCH($A1724,'40-15 SCALE LABEL INFO'!$A$2:$A$65,0))),"not found"),IF(F1723="not found","not found",IF(F1723="","","ditto"))))</f>
        <v/>
      </c>
      <c r="G1724" s="779" t="str">
        <f>IF($A1724="","",IF(NOT($A1724=$A1723),IFERROR(IF(INDEX('40-15 SCALE LABEL INFO'!J$2:J$65,MATCH($A1724,'40-15 SCALE LABEL INFO'!$A$2:$A$65,0))="","",INDEX('40-15 SCALE LABEL INFO'!J$2:J$65,MATCH($A1724,'40-15 SCALE LABEL INFO'!$A$2:$A$65,0))),"not found"),IF(G1723="not found","not found",IF(G1723="","","ditto"))))</f>
        <v/>
      </c>
      <c r="H1724" s="772" t="str">
        <f>IF($A1724="","",IF(NOT($A1724=$A1723),IFERROR(IF(INDEX('40-15 SCALE LABEL INFO'!K$2:K$65,MATCH($A1724,'40-15 SCALE LABEL INFO'!$A$2:$A$65,0))="","",INDEX('40-15 SCALE LABEL INFO'!K$2:K$65,MATCH($A1724,'40-15 SCALE LABEL INFO'!$A$2:$A$65,0))),"not found"),IF(H1723="not found","not found",IF(H1723="","","ditto"))))</f>
        <v/>
      </c>
    </row>
    <row r="1725" spans="1:8" x14ac:dyDescent="0.35">
      <c r="A1725" s="699"/>
      <c r="B1725" s="768"/>
      <c r="C1725" s="768"/>
      <c r="D1725" s="768"/>
      <c r="E1725" s="775"/>
      <c r="F1725" s="778" t="str">
        <f>IF($A1725="","",IF(NOT($A1725=$A1724),IFERROR(IF(INDEX('40-15 SCALE LABEL INFO'!I$2:I$65,MATCH($A1725,'40-15 SCALE LABEL INFO'!$A$2:$A$65,0))="","",INDEX('40-15 SCALE LABEL INFO'!I$2:I$65,MATCH($A1725,'40-15 SCALE LABEL INFO'!$A$2:$A$65,0))),"not found"),IF(F1724="not found","not found",IF(F1724="","","ditto"))))</f>
        <v/>
      </c>
      <c r="G1725" s="779" t="str">
        <f>IF($A1725="","",IF(NOT($A1725=$A1724),IFERROR(IF(INDEX('40-15 SCALE LABEL INFO'!J$2:J$65,MATCH($A1725,'40-15 SCALE LABEL INFO'!$A$2:$A$65,0))="","",INDEX('40-15 SCALE LABEL INFO'!J$2:J$65,MATCH($A1725,'40-15 SCALE LABEL INFO'!$A$2:$A$65,0))),"not found"),IF(G1724="not found","not found",IF(G1724="","","ditto"))))</f>
        <v/>
      </c>
      <c r="H1725" s="772" t="str">
        <f>IF($A1725="","",IF(NOT($A1725=$A1724),IFERROR(IF(INDEX('40-15 SCALE LABEL INFO'!K$2:K$65,MATCH($A1725,'40-15 SCALE LABEL INFO'!$A$2:$A$65,0))="","",INDEX('40-15 SCALE LABEL INFO'!K$2:K$65,MATCH($A1725,'40-15 SCALE LABEL INFO'!$A$2:$A$65,0))),"not found"),IF(H1724="not found","not found",IF(H1724="","","ditto"))))</f>
        <v/>
      </c>
    </row>
    <row r="1726" spans="1:8" x14ac:dyDescent="0.35">
      <c r="A1726" s="699"/>
      <c r="B1726" s="768"/>
      <c r="C1726" s="768"/>
      <c r="D1726" s="768"/>
      <c r="E1726" s="775"/>
      <c r="F1726" s="778" t="str">
        <f>IF($A1726="","",IF(NOT($A1726=$A1725),IFERROR(IF(INDEX('40-15 SCALE LABEL INFO'!I$2:I$65,MATCH($A1726,'40-15 SCALE LABEL INFO'!$A$2:$A$65,0))="","",INDEX('40-15 SCALE LABEL INFO'!I$2:I$65,MATCH($A1726,'40-15 SCALE LABEL INFO'!$A$2:$A$65,0))),"not found"),IF(F1725="not found","not found",IF(F1725="","","ditto"))))</f>
        <v/>
      </c>
      <c r="G1726" s="779" t="str">
        <f>IF($A1726="","",IF(NOT($A1726=$A1725),IFERROR(IF(INDEX('40-15 SCALE LABEL INFO'!J$2:J$65,MATCH($A1726,'40-15 SCALE LABEL INFO'!$A$2:$A$65,0))="","",INDEX('40-15 SCALE LABEL INFO'!J$2:J$65,MATCH($A1726,'40-15 SCALE LABEL INFO'!$A$2:$A$65,0))),"not found"),IF(G1725="not found","not found",IF(G1725="","","ditto"))))</f>
        <v/>
      </c>
      <c r="H1726" s="772" t="str">
        <f>IF($A1726="","",IF(NOT($A1726=$A1725),IFERROR(IF(INDEX('40-15 SCALE LABEL INFO'!K$2:K$65,MATCH($A1726,'40-15 SCALE LABEL INFO'!$A$2:$A$65,0))="","",INDEX('40-15 SCALE LABEL INFO'!K$2:K$65,MATCH($A1726,'40-15 SCALE LABEL INFO'!$A$2:$A$65,0))),"not found"),IF(H1725="not found","not found",IF(H1725="","","ditto"))))</f>
        <v/>
      </c>
    </row>
    <row r="1727" spans="1:8" x14ac:dyDescent="0.35">
      <c r="A1727" s="699"/>
      <c r="B1727" s="768"/>
      <c r="C1727" s="768"/>
      <c r="D1727" s="768"/>
      <c r="E1727" s="775"/>
      <c r="F1727" s="778" t="str">
        <f>IF($A1727="","",IF(NOT($A1727=$A1726),IFERROR(IF(INDEX('40-15 SCALE LABEL INFO'!I$2:I$65,MATCH($A1727,'40-15 SCALE LABEL INFO'!$A$2:$A$65,0))="","",INDEX('40-15 SCALE LABEL INFO'!I$2:I$65,MATCH($A1727,'40-15 SCALE LABEL INFO'!$A$2:$A$65,0))),"not found"),IF(F1726="not found","not found",IF(F1726="","","ditto"))))</f>
        <v/>
      </c>
      <c r="G1727" s="779" t="str">
        <f>IF($A1727="","",IF(NOT($A1727=$A1726),IFERROR(IF(INDEX('40-15 SCALE LABEL INFO'!J$2:J$65,MATCH($A1727,'40-15 SCALE LABEL INFO'!$A$2:$A$65,0))="","",INDEX('40-15 SCALE LABEL INFO'!J$2:J$65,MATCH($A1727,'40-15 SCALE LABEL INFO'!$A$2:$A$65,0))),"not found"),IF(G1726="not found","not found",IF(G1726="","","ditto"))))</f>
        <v/>
      </c>
      <c r="H1727" s="772" t="str">
        <f>IF($A1727="","",IF(NOT($A1727=$A1726),IFERROR(IF(INDEX('40-15 SCALE LABEL INFO'!K$2:K$65,MATCH($A1727,'40-15 SCALE LABEL INFO'!$A$2:$A$65,0))="","",INDEX('40-15 SCALE LABEL INFO'!K$2:K$65,MATCH($A1727,'40-15 SCALE LABEL INFO'!$A$2:$A$65,0))),"not found"),IF(H1726="not found","not found",IF(H1726="","","ditto"))))</f>
        <v/>
      </c>
    </row>
    <row r="1728" spans="1:8" x14ac:dyDescent="0.35">
      <c r="A1728" s="699"/>
      <c r="B1728" s="768"/>
      <c r="C1728" s="768"/>
      <c r="D1728" s="768"/>
      <c r="E1728" s="775"/>
      <c r="F1728" s="778" t="str">
        <f>IF($A1728="","",IF(NOT($A1728=$A1727),IFERROR(IF(INDEX('40-15 SCALE LABEL INFO'!I$2:I$65,MATCH($A1728,'40-15 SCALE LABEL INFO'!$A$2:$A$65,0))="","",INDEX('40-15 SCALE LABEL INFO'!I$2:I$65,MATCH($A1728,'40-15 SCALE LABEL INFO'!$A$2:$A$65,0))),"not found"),IF(F1727="not found","not found",IF(F1727="","","ditto"))))</f>
        <v/>
      </c>
      <c r="G1728" s="779" t="str">
        <f>IF($A1728="","",IF(NOT($A1728=$A1727),IFERROR(IF(INDEX('40-15 SCALE LABEL INFO'!J$2:J$65,MATCH($A1728,'40-15 SCALE LABEL INFO'!$A$2:$A$65,0))="","",INDEX('40-15 SCALE LABEL INFO'!J$2:J$65,MATCH($A1728,'40-15 SCALE LABEL INFO'!$A$2:$A$65,0))),"not found"),IF(G1727="not found","not found",IF(G1727="","","ditto"))))</f>
        <v/>
      </c>
      <c r="H1728" s="772" t="str">
        <f>IF($A1728="","",IF(NOT($A1728=$A1727),IFERROR(IF(INDEX('40-15 SCALE LABEL INFO'!K$2:K$65,MATCH($A1728,'40-15 SCALE LABEL INFO'!$A$2:$A$65,0))="","",INDEX('40-15 SCALE LABEL INFO'!K$2:K$65,MATCH($A1728,'40-15 SCALE LABEL INFO'!$A$2:$A$65,0))),"not found"),IF(H1727="not found","not found",IF(H1727="","","ditto"))))</f>
        <v/>
      </c>
    </row>
    <row r="1729" spans="1:8" x14ac:dyDescent="0.35">
      <c r="A1729" s="699"/>
      <c r="B1729" s="768"/>
      <c r="C1729" s="768"/>
      <c r="D1729" s="768"/>
      <c r="E1729" s="775"/>
      <c r="F1729" s="778" t="str">
        <f>IF($A1729="","",IF(NOT($A1729=$A1728),IFERROR(IF(INDEX('40-15 SCALE LABEL INFO'!I$2:I$65,MATCH($A1729,'40-15 SCALE LABEL INFO'!$A$2:$A$65,0))="","",INDEX('40-15 SCALE LABEL INFO'!I$2:I$65,MATCH($A1729,'40-15 SCALE LABEL INFO'!$A$2:$A$65,0))),"not found"),IF(F1728="not found","not found",IF(F1728="","","ditto"))))</f>
        <v/>
      </c>
      <c r="G1729" s="779" t="str">
        <f>IF($A1729="","",IF(NOT($A1729=$A1728),IFERROR(IF(INDEX('40-15 SCALE LABEL INFO'!J$2:J$65,MATCH($A1729,'40-15 SCALE LABEL INFO'!$A$2:$A$65,0))="","",INDEX('40-15 SCALE LABEL INFO'!J$2:J$65,MATCH($A1729,'40-15 SCALE LABEL INFO'!$A$2:$A$65,0))),"not found"),IF(G1728="not found","not found",IF(G1728="","","ditto"))))</f>
        <v/>
      </c>
      <c r="H1729" s="772" t="str">
        <f>IF($A1729="","",IF(NOT($A1729=$A1728),IFERROR(IF(INDEX('40-15 SCALE LABEL INFO'!K$2:K$65,MATCH($A1729,'40-15 SCALE LABEL INFO'!$A$2:$A$65,0))="","",INDEX('40-15 SCALE LABEL INFO'!K$2:K$65,MATCH($A1729,'40-15 SCALE LABEL INFO'!$A$2:$A$65,0))),"not found"),IF(H1728="not found","not found",IF(H1728="","","ditto"))))</f>
        <v/>
      </c>
    </row>
    <row r="1730" spans="1:8" x14ac:dyDescent="0.35">
      <c r="A1730" s="699"/>
      <c r="B1730" s="768"/>
      <c r="C1730" s="768"/>
      <c r="D1730" s="768"/>
      <c r="E1730" s="775"/>
      <c r="F1730" s="778" t="str">
        <f>IF($A1730="","",IF(NOT($A1730=$A1729),IFERROR(IF(INDEX('40-15 SCALE LABEL INFO'!I$2:I$65,MATCH($A1730,'40-15 SCALE LABEL INFO'!$A$2:$A$65,0))="","",INDEX('40-15 SCALE LABEL INFO'!I$2:I$65,MATCH($A1730,'40-15 SCALE LABEL INFO'!$A$2:$A$65,0))),"not found"),IF(F1729="not found","not found",IF(F1729="","","ditto"))))</f>
        <v/>
      </c>
      <c r="G1730" s="779" t="str">
        <f>IF($A1730="","",IF(NOT($A1730=$A1729),IFERROR(IF(INDEX('40-15 SCALE LABEL INFO'!J$2:J$65,MATCH($A1730,'40-15 SCALE LABEL INFO'!$A$2:$A$65,0))="","",INDEX('40-15 SCALE LABEL INFO'!J$2:J$65,MATCH($A1730,'40-15 SCALE LABEL INFO'!$A$2:$A$65,0))),"not found"),IF(G1729="not found","not found",IF(G1729="","","ditto"))))</f>
        <v/>
      </c>
      <c r="H1730" s="772" t="str">
        <f>IF($A1730="","",IF(NOT($A1730=$A1729),IFERROR(IF(INDEX('40-15 SCALE LABEL INFO'!K$2:K$65,MATCH($A1730,'40-15 SCALE LABEL INFO'!$A$2:$A$65,0))="","",INDEX('40-15 SCALE LABEL INFO'!K$2:K$65,MATCH($A1730,'40-15 SCALE LABEL INFO'!$A$2:$A$65,0))),"not found"),IF(H1729="not found","not found",IF(H1729="","","ditto"))))</f>
        <v/>
      </c>
    </row>
    <row r="1731" spans="1:8" x14ac:dyDescent="0.35">
      <c r="A1731" s="699"/>
      <c r="B1731" s="768"/>
      <c r="C1731" s="768"/>
      <c r="D1731" s="768"/>
      <c r="E1731" s="775"/>
      <c r="F1731" s="778" t="str">
        <f>IF($A1731="","",IF(NOT($A1731=$A1730),IFERROR(IF(INDEX('40-15 SCALE LABEL INFO'!I$2:I$65,MATCH($A1731,'40-15 SCALE LABEL INFO'!$A$2:$A$65,0))="","",INDEX('40-15 SCALE LABEL INFO'!I$2:I$65,MATCH($A1731,'40-15 SCALE LABEL INFO'!$A$2:$A$65,0))),"not found"),IF(F1730="not found","not found",IF(F1730="","","ditto"))))</f>
        <v/>
      </c>
      <c r="G1731" s="779" t="str">
        <f>IF($A1731="","",IF(NOT($A1731=$A1730),IFERROR(IF(INDEX('40-15 SCALE LABEL INFO'!J$2:J$65,MATCH($A1731,'40-15 SCALE LABEL INFO'!$A$2:$A$65,0))="","",INDEX('40-15 SCALE LABEL INFO'!J$2:J$65,MATCH($A1731,'40-15 SCALE LABEL INFO'!$A$2:$A$65,0))),"not found"),IF(G1730="not found","not found",IF(G1730="","","ditto"))))</f>
        <v/>
      </c>
      <c r="H1731" s="772" t="str">
        <f>IF($A1731="","",IF(NOT($A1731=$A1730),IFERROR(IF(INDEX('40-15 SCALE LABEL INFO'!K$2:K$65,MATCH($A1731,'40-15 SCALE LABEL INFO'!$A$2:$A$65,0))="","",INDEX('40-15 SCALE LABEL INFO'!K$2:K$65,MATCH($A1731,'40-15 SCALE LABEL INFO'!$A$2:$A$65,0))),"not found"),IF(H1730="not found","not found",IF(H1730="","","ditto"))))</f>
        <v/>
      </c>
    </row>
    <row r="1732" spans="1:8" x14ac:dyDescent="0.35">
      <c r="A1732" s="699"/>
      <c r="B1732" s="768"/>
      <c r="C1732" s="768"/>
      <c r="D1732" s="768"/>
      <c r="E1732" s="775"/>
      <c r="F1732" s="778" t="str">
        <f>IF($A1732="","",IF(NOT($A1732=$A1731),IFERROR(IF(INDEX('40-15 SCALE LABEL INFO'!I$2:I$65,MATCH($A1732,'40-15 SCALE LABEL INFO'!$A$2:$A$65,0))="","",INDEX('40-15 SCALE LABEL INFO'!I$2:I$65,MATCH($A1732,'40-15 SCALE LABEL INFO'!$A$2:$A$65,0))),"not found"),IF(F1731="not found","not found",IF(F1731="","","ditto"))))</f>
        <v/>
      </c>
      <c r="G1732" s="779" t="str">
        <f>IF($A1732="","",IF(NOT($A1732=$A1731),IFERROR(IF(INDEX('40-15 SCALE LABEL INFO'!J$2:J$65,MATCH($A1732,'40-15 SCALE LABEL INFO'!$A$2:$A$65,0))="","",INDEX('40-15 SCALE LABEL INFO'!J$2:J$65,MATCH($A1732,'40-15 SCALE LABEL INFO'!$A$2:$A$65,0))),"not found"),IF(G1731="not found","not found",IF(G1731="","","ditto"))))</f>
        <v/>
      </c>
      <c r="H1732" s="772" t="str">
        <f>IF($A1732="","",IF(NOT($A1732=$A1731),IFERROR(IF(INDEX('40-15 SCALE LABEL INFO'!K$2:K$65,MATCH($A1732,'40-15 SCALE LABEL INFO'!$A$2:$A$65,0))="","",INDEX('40-15 SCALE LABEL INFO'!K$2:K$65,MATCH($A1732,'40-15 SCALE LABEL INFO'!$A$2:$A$65,0))),"not found"),IF(H1731="not found","not found",IF(H1731="","","ditto"))))</f>
        <v/>
      </c>
    </row>
    <row r="1733" spans="1:8" x14ac:dyDescent="0.35">
      <c r="A1733" s="699"/>
      <c r="B1733" s="768"/>
      <c r="C1733" s="768"/>
      <c r="D1733" s="768"/>
      <c r="E1733" s="775"/>
      <c r="F1733" s="778" t="str">
        <f>IF($A1733="","",IF(NOT($A1733=$A1732),IFERROR(IF(INDEX('40-15 SCALE LABEL INFO'!I$2:I$65,MATCH($A1733,'40-15 SCALE LABEL INFO'!$A$2:$A$65,0))="","",INDEX('40-15 SCALE LABEL INFO'!I$2:I$65,MATCH($A1733,'40-15 SCALE LABEL INFO'!$A$2:$A$65,0))),"not found"),IF(F1732="not found","not found",IF(F1732="","","ditto"))))</f>
        <v/>
      </c>
      <c r="G1733" s="779" t="str">
        <f>IF($A1733="","",IF(NOT($A1733=$A1732),IFERROR(IF(INDEX('40-15 SCALE LABEL INFO'!J$2:J$65,MATCH($A1733,'40-15 SCALE LABEL INFO'!$A$2:$A$65,0))="","",INDEX('40-15 SCALE LABEL INFO'!J$2:J$65,MATCH($A1733,'40-15 SCALE LABEL INFO'!$A$2:$A$65,0))),"not found"),IF(G1732="not found","not found",IF(G1732="","","ditto"))))</f>
        <v/>
      </c>
      <c r="H1733" s="772" t="str">
        <f>IF($A1733="","",IF(NOT($A1733=$A1732),IFERROR(IF(INDEX('40-15 SCALE LABEL INFO'!K$2:K$65,MATCH($A1733,'40-15 SCALE LABEL INFO'!$A$2:$A$65,0))="","",INDEX('40-15 SCALE LABEL INFO'!K$2:K$65,MATCH($A1733,'40-15 SCALE LABEL INFO'!$A$2:$A$65,0))),"not found"),IF(H1732="not found","not found",IF(H1732="","","ditto"))))</f>
        <v/>
      </c>
    </row>
    <row r="1734" spans="1:8" x14ac:dyDescent="0.35">
      <c r="A1734" s="699"/>
      <c r="B1734" s="768"/>
      <c r="C1734" s="768"/>
      <c r="D1734" s="768"/>
      <c r="E1734" s="775"/>
      <c r="F1734" s="778" t="str">
        <f>IF($A1734="","",IF(NOT($A1734=$A1733),IFERROR(IF(INDEX('40-15 SCALE LABEL INFO'!I$2:I$65,MATCH($A1734,'40-15 SCALE LABEL INFO'!$A$2:$A$65,0))="","",INDEX('40-15 SCALE LABEL INFO'!I$2:I$65,MATCH($A1734,'40-15 SCALE LABEL INFO'!$A$2:$A$65,0))),"not found"),IF(F1733="not found","not found",IF(F1733="","","ditto"))))</f>
        <v/>
      </c>
      <c r="G1734" s="779" t="str">
        <f>IF($A1734="","",IF(NOT($A1734=$A1733),IFERROR(IF(INDEX('40-15 SCALE LABEL INFO'!J$2:J$65,MATCH($A1734,'40-15 SCALE LABEL INFO'!$A$2:$A$65,0))="","",INDEX('40-15 SCALE LABEL INFO'!J$2:J$65,MATCH($A1734,'40-15 SCALE LABEL INFO'!$A$2:$A$65,0))),"not found"),IF(G1733="not found","not found",IF(G1733="","","ditto"))))</f>
        <v/>
      </c>
      <c r="H1734" s="772" t="str">
        <f>IF($A1734="","",IF(NOT($A1734=$A1733),IFERROR(IF(INDEX('40-15 SCALE LABEL INFO'!K$2:K$65,MATCH($A1734,'40-15 SCALE LABEL INFO'!$A$2:$A$65,0))="","",INDEX('40-15 SCALE LABEL INFO'!K$2:K$65,MATCH($A1734,'40-15 SCALE LABEL INFO'!$A$2:$A$65,0))),"not found"),IF(H1733="not found","not found",IF(H1733="","","ditto"))))</f>
        <v/>
      </c>
    </row>
    <row r="1735" spans="1:8" x14ac:dyDescent="0.35">
      <c r="A1735" s="699"/>
      <c r="B1735" s="768"/>
      <c r="C1735" s="768"/>
      <c r="D1735" s="768"/>
      <c r="E1735" s="775"/>
      <c r="F1735" s="778" t="str">
        <f>IF($A1735="","",IF(NOT($A1735=$A1734),IFERROR(IF(INDEX('40-15 SCALE LABEL INFO'!I$2:I$65,MATCH($A1735,'40-15 SCALE LABEL INFO'!$A$2:$A$65,0))="","",INDEX('40-15 SCALE LABEL INFO'!I$2:I$65,MATCH($A1735,'40-15 SCALE LABEL INFO'!$A$2:$A$65,0))),"not found"),IF(F1734="not found","not found",IF(F1734="","","ditto"))))</f>
        <v/>
      </c>
      <c r="G1735" s="779" t="str">
        <f>IF($A1735="","",IF(NOT($A1735=$A1734),IFERROR(IF(INDEX('40-15 SCALE LABEL INFO'!J$2:J$65,MATCH($A1735,'40-15 SCALE LABEL INFO'!$A$2:$A$65,0))="","",INDEX('40-15 SCALE LABEL INFO'!J$2:J$65,MATCH($A1735,'40-15 SCALE LABEL INFO'!$A$2:$A$65,0))),"not found"),IF(G1734="not found","not found",IF(G1734="","","ditto"))))</f>
        <v/>
      </c>
      <c r="H1735" s="772" t="str">
        <f>IF($A1735="","",IF(NOT($A1735=$A1734),IFERROR(IF(INDEX('40-15 SCALE LABEL INFO'!K$2:K$65,MATCH($A1735,'40-15 SCALE LABEL INFO'!$A$2:$A$65,0))="","",INDEX('40-15 SCALE LABEL INFO'!K$2:K$65,MATCH($A1735,'40-15 SCALE LABEL INFO'!$A$2:$A$65,0))),"not found"),IF(H1734="not found","not found",IF(H1734="","","ditto"))))</f>
        <v/>
      </c>
    </row>
    <row r="1736" spans="1:8" x14ac:dyDescent="0.35">
      <c r="A1736" s="699"/>
      <c r="B1736" s="768"/>
      <c r="C1736" s="768"/>
      <c r="D1736" s="768"/>
      <c r="E1736" s="775"/>
      <c r="F1736" s="778" t="str">
        <f>IF($A1736="","",IF(NOT($A1736=$A1735),IFERROR(IF(INDEX('40-15 SCALE LABEL INFO'!I$2:I$65,MATCH($A1736,'40-15 SCALE LABEL INFO'!$A$2:$A$65,0))="","",INDEX('40-15 SCALE LABEL INFO'!I$2:I$65,MATCH($A1736,'40-15 SCALE LABEL INFO'!$A$2:$A$65,0))),"not found"),IF(F1735="not found","not found",IF(F1735="","","ditto"))))</f>
        <v/>
      </c>
      <c r="G1736" s="779" t="str">
        <f>IF($A1736="","",IF(NOT($A1736=$A1735),IFERROR(IF(INDEX('40-15 SCALE LABEL INFO'!J$2:J$65,MATCH($A1736,'40-15 SCALE LABEL INFO'!$A$2:$A$65,0))="","",INDEX('40-15 SCALE LABEL INFO'!J$2:J$65,MATCH($A1736,'40-15 SCALE LABEL INFO'!$A$2:$A$65,0))),"not found"),IF(G1735="not found","not found",IF(G1735="","","ditto"))))</f>
        <v/>
      </c>
      <c r="H1736" s="772" t="str">
        <f>IF($A1736="","",IF(NOT($A1736=$A1735),IFERROR(IF(INDEX('40-15 SCALE LABEL INFO'!K$2:K$65,MATCH($A1736,'40-15 SCALE LABEL INFO'!$A$2:$A$65,0))="","",INDEX('40-15 SCALE LABEL INFO'!K$2:K$65,MATCH($A1736,'40-15 SCALE LABEL INFO'!$A$2:$A$65,0))),"not found"),IF(H1735="not found","not found",IF(H1735="","","ditto"))))</f>
        <v/>
      </c>
    </row>
    <row r="1737" spans="1:8" x14ac:dyDescent="0.35">
      <c r="A1737" s="699"/>
      <c r="B1737" s="768"/>
      <c r="C1737" s="768"/>
      <c r="D1737" s="768"/>
      <c r="E1737" s="775"/>
      <c r="F1737" s="778" t="str">
        <f>IF($A1737="","",IF(NOT($A1737=$A1736),IFERROR(IF(INDEX('40-15 SCALE LABEL INFO'!I$2:I$65,MATCH($A1737,'40-15 SCALE LABEL INFO'!$A$2:$A$65,0))="","",INDEX('40-15 SCALE LABEL INFO'!I$2:I$65,MATCH($A1737,'40-15 SCALE LABEL INFO'!$A$2:$A$65,0))),"not found"),IF(F1736="not found","not found",IF(F1736="","","ditto"))))</f>
        <v/>
      </c>
      <c r="G1737" s="779" t="str">
        <f>IF($A1737="","",IF(NOT($A1737=$A1736),IFERROR(IF(INDEX('40-15 SCALE LABEL INFO'!J$2:J$65,MATCH($A1737,'40-15 SCALE LABEL INFO'!$A$2:$A$65,0))="","",INDEX('40-15 SCALE LABEL INFO'!J$2:J$65,MATCH($A1737,'40-15 SCALE LABEL INFO'!$A$2:$A$65,0))),"not found"),IF(G1736="not found","not found",IF(G1736="","","ditto"))))</f>
        <v/>
      </c>
      <c r="H1737" s="772" t="str">
        <f>IF($A1737="","",IF(NOT($A1737=$A1736),IFERROR(IF(INDEX('40-15 SCALE LABEL INFO'!K$2:K$65,MATCH($A1737,'40-15 SCALE LABEL INFO'!$A$2:$A$65,0))="","",INDEX('40-15 SCALE LABEL INFO'!K$2:K$65,MATCH($A1737,'40-15 SCALE LABEL INFO'!$A$2:$A$65,0))),"not found"),IF(H1736="not found","not found",IF(H1736="","","ditto"))))</f>
        <v/>
      </c>
    </row>
    <row r="1738" spans="1:8" x14ac:dyDescent="0.35">
      <c r="A1738" s="699"/>
      <c r="B1738" s="768"/>
      <c r="C1738" s="768"/>
      <c r="D1738" s="768"/>
      <c r="E1738" s="775"/>
      <c r="F1738" s="778" t="str">
        <f>IF($A1738="","",IF(NOT($A1738=$A1737),IFERROR(IF(INDEX('40-15 SCALE LABEL INFO'!I$2:I$65,MATCH($A1738,'40-15 SCALE LABEL INFO'!$A$2:$A$65,0))="","",INDEX('40-15 SCALE LABEL INFO'!I$2:I$65,MATCH($A1738,'40-15 SCALE LABEL INFO'!$A$2:$A$65,0))),"not found"),IF(F1737="not found","not found",IF(F1737="","","ditto"))))</f>
        <v/>
      </c>
      <c r="G1738" s="779" t="str">
        <f>IF($A1738="","",IF(NOT($A1738=$A1737),IFERROR(IF(INDEX('40-15 SCALE LABEL INFO'!J$2:J$65,MATCH($A1738,'40-15 SCALE LABEL INFO'!$A$2:$A$65,0))="","",INDEX('40-15 SCALE LABEL INFO'!J$2:J$65,MATCH($A1738,'40-15 SCALE LABEL INFO'!$A$2:$A$65,0))),"not found"),IF(G1737="not found","not found",IF(G1737="","","ditto"))))</f>
        <v/>
      </c>
      <c r="H1738" s="772" t="str">
        <f>IF($A1738="","",IF(NOT($A1738=$A1737),IFERROR(IF(INDEX('40-15 SCALE LABEL INFO'!K$2:K$65,MATCH($A1738,'40-15 SCALE LABEL INFO'!$A$2:$A$65,0))="","",INDEX('40-15 SCALE LABEL INFO'!K$2:K$65,MATCH($A1738,'40-15 SCALE LABEL INFO'!$A$2:$A$65,0))),"not found"),IF(H1737="not found","not found",IF(H1737="","","ditto"))))</f>
        <v/>
      </c>
    </row>
    <row r="1739" spans="1:8" x14ac:dyDescent="0.35">
      <c r="A1739" s="699"/>
      <c r="B1739" s="768"/>
      <c r="C1739" s="768"/>
      <c r="D1739" s="768"/>
      <c r="E1739" s="775"/>
      <c r="F1739" s="778" t="str">
        <f>IF($A1739="","",IF(NOT($A1739=$A1738),IFERROR(IF(INDEX('40-15 SCALE LABEL INFO'!I$2:I$65,MATCH($A1739,'40-15 SCALE LABEL INFO'!$A$2:$A$65,0))="","",INDEX('40-15 SCALE LABEL INFO'!I$2:I$65,MATCH($A1739,'40-15 SCALE LABEL INFO'!$A$2:$A$65,0))),"not found"),IF(F1738="not found","not found",IF(F1738="","","ditto"))))</f>
        <v/>
      </c>
      <c r="G1739" s="779" t="str">
        <f>IF($A1739="","",IF(NOT($A1739=$A1738),IFERROR(IF(INDEX('40-15 SCALE LABEL INFO'!J$2:J$65,MATCH($A1739,'40-15 SCALE LABEL INFO'!$A$2:$A$65,0))="","",INDEX('40-15 SCALE LABEL INFO'!J$2:J$65,MATCH($A1739,'40-15 SCALE LABEL INFO'!$A$2:$A$65,0))),"not found"),IF(G1738="not found","not found",IF(G1738="","","ditto"))))</f>
        <v/>
      </c>
      <c r="H1739" s="772" t="str">
        <f>IF($A1739="","",IF(NOT($A1739=$A1738),IFERROR(IF(INDEX('40-15 SCALE LABEL INFO'!K$2:K$65,MATCH($A1739,'40-15 SCALE LABEL INFO'!$A$2:$A$65,0))="","",INDEX('40-15 SCALE LABEL INFO'!K$2:K$65,MATCH($A1739,'40-15 SCALE LABEL INFO'!$A$2:$A$65,0))),"not found"),IF(H1738="not found","not found",IF(H1738="","","ditto"))))</f>
        <v/>
      </c>
    </row>
    <row r="1740" spans="1:8" x14ac:dyDescent="0.35">
      <c r="A1740" s="699"/>
      <c r="B1740" s="768"/>
      <c r="C1740" s="768"/>
      <c r="D1740" s="768"/>
      <c r="E1740" s="775"/>
      <c r="F1740" s="778" t="str">
        <f>IF($A1740="","",IF(NOT($A1740=$A1739),IFERROR(IF(INDEX('40-15 SCALE LABEL INFO'!I$2:I$65,MATCH($A1740,'40-15 SCALE LABEL INFO'!$A$2:$A$65,0))="","",INDEX('40-15 SCALE LABEL INFO'!I$2:I$65,MATCH($A1740,'40-15 SCALE LABEL INFO'!$A$2:$A$65,0))),"not found"),IF(F1739="not found","not found",IF(F1739="","","ditto"))))</f>
        <v/>
      </c>
      <c r="G1740" s="779" t="str">
        <f>IF($A1740="","",IF(NOT($A1740=$A1739),IFERROR(IF(INDEX('40-15 SCALE LABEL INFO'!J$2:J$65,MATCH($A1740,'40-15 SCALE LABEL INFO'!$A$2:$A$65,0))="","",INDEX('40-15 SCALE LABEL INFO'!J$2:J$65,MATCH($A1740,'40-15 SCALE LABEL INFO'!$A$2:$A$65,0))),"not found"),IF(G1739="not found","not found",IF(G1739="","","ditto"))))</f>
        <v/>
      </c>
      <c r="H1740" s="772" t="str">
        <f>IF($A1740="","",IF(NOT($A1740=$A1739),IFERROR(IF(INDEX('40-15 SCALE LABEL INFO'!K$2:K$65,MATCH($A1740,'40-15 SCALE LABEL INFO'!$A$2:$A$65,0))="","",INDEX('40-15 SCALE LABEL INFO'!K$2:K$65,MATCH($A1740,'40-15 SCALE LABEL INFO'!$A$2:$A$65,0))),"not found"),IF(H1739="not found","not found",IF(H1739="","","ditto"))))</f>
        <v/>
      </c>
    </row>
    <row r="1741" spans="1:8" x14ac:dyDescent="0.35">
      <c r="A1741" s="699"/>
      <c r="B1741" s="768"/>
      <c r="C1741" s="768"/>
      <c r="D1741" s="768"/>
      <c r="E1741" s="775"/>
      <c r="F1741" s="778" t="str">
        <f>IF($A1741="","",IF(NOT($A1741=$A1740),IFERROR(IF(INDEX('40-15 SCALE LABEL INFO'!I$2:I$65,MATCH($A1741,'40-15 SCALE LABEL INFO'!$A$2:$A$65,0))="","",INDEX('40-15 SCALE LABEL INFO'!I$2:I$65,MATCH($A1741,'40-15 SCALE LABEL INFO'!$A$2:$A$65,0))),"not found"),IF(F1740="not found","not found",IF(F1740="","","ditto"))))</f>
        <v/>
      </c>
      <c r="G1741" s="779" t="str">
        <f>IF($A1741="","",IF(NOT($A1741=$A1740),IFERROR(IF(INDEX('40-15 SCALE LABEL INFO'!J$2:J$65,MATCH($A1741,'40-15 SCALE LABEL INFO'!$A$2:$A$65,0))="","",INDEX('40-15 SCALE LABEL INFO'!J$2:J$65,MATCH($A1741,'40-15 SCALE LABEL INFO'!$A$2:$A$65,0))),"not found"),IF(G1740="not found","not found",IF(G1740="","","ditto"))))</f>
        <v/>
      </c>
      <c r="H1741" s="772" t="str">
        <f>IF($A1741="","",IF(NOT($A1741=$A1740),IFERROR(IF(INDEX('40-15 SCALE LABEL INFO'!K$2:K$65,MATCH($A1741,'40-15 SCALE LABEL INFO'!$A$2:$A$65,0))="","",INDEX('40-15 SCALE LABEL INFO'!K$2:K$65,MATCH($A1741,'40-15 SCALE LABEL INFO'!$A$2:$A$65,0))),"not found"),IF(H1740="not found","not found",IF(H1740="","","ditto"))))</f>
        <v/>
      </c>
    </row>
    <row r="1742" spans="1:8" x14ac:dyDescent="0.35">
      <c r="A1742" s="699"/>
      <c r="B1742" s="768"/>
      <c r="C1742" s="768"/>
      <c r="D1742" s="768"/>
      <c r="E1742" s="775"/>
      <c r="F1742" s="778" t="str">
        <f>IF($A1742="","",IF(NOT($A1742=$A1741),IFERROR(IF(INDEX('40-15 SCALE LABEL INFO'!I$2:I$65,MATCH($A1742,'40-15 SCALE LABEL INFO'!$A$2:$A$65,0))="","",INDEX('40-15 SCALE LABEL INFO'!I$2:I$65,MATCH($A1742,'40-15 SCALE LABEL INFO'!$A$2:$A$65,0))),"not found"),IF(F1741="not found","not found",IF(F1741="","","ditto"))))</f>
        <v/>
      </c>
      <c r="G1742" s="779" t="str">
        <f>IF($A1742="","",IF(NOT($A1742=$A1741),IFERROR(IF(INDEX('40-15 SCALE LABEL INFO'!J$2:J$65,MATCH($A1742,'40-15 SCALE LABEL INFO'!$A$2:$A$65,0))="","",INDEX('40-15 SCALE LABEL INFO'!J$2:J$65,MATCH($A1742,'40-15 SCALE LABEL INFO'!$A$2:$A$65,0))),"not found"),IF(G1741="not found","not found",IF(G1741="","","ditto"))))</f>
        <v/>
      </c>
      <c r="H1742" s="772" t="str">
        <f>IF($A1742="","",IF(NOT($A1742=$A1741),IFERROR(IF(INDEX('40-15 SCALE LABEL INFO'!K$2:K$65,MATCH($A1742,'40-15 SCALE LABEL INFO'!$A$2:$A$65,0))="","",INDEX('40-15 SCALE LABEL INFO'!K$2:K$65,MATCH($A1742,'40-15 SCALE LABEL INFO'!$A$2:$A$65,0))),"not found"),IF(H1741="not found","not found",IF(H1741="","","ditto"))))</f>
        <v/>
      </c>
    </row>
    <row r="1743" spans="1:8" x14ac:dyDescent="0.35">
      <c r="A1743" s="699"/>
      <c r="B1743" s="768"/>
      <c r="C1743" s="768"/>
      <c r="D1743" s="768"/>
      <c r="E1743" s="775"/>
      <c r="F1743" s="778" t="str">
        <f>IF($A1743="","",IF(NOT($A1743=$A1742),IFERROR(IF(INDEX('40-15 SCALE LABEL INFO'!I$2:I$65,MATCH($A1743,'40-15 SCALE LABEL INFO'!$A$2:$A$65,0))="","",INDEX('40-15 SCALE LABEL INFO'!I$2:I$65,MATCH($A1743,'40-15 SCALE LABEL INFO'!$A$2:$A$65,0))),"not found"),IF(F1742="not found","not found",IF(F1742="","","ditto"))))</f>
        <v/>
      </c>
      <c r="G1743" s="779" t="str">
        <f>IF($A1743="","",IF(NOT($A1743=$A1742),IFERROR(IF(INDEX('40-15 SCALE LABEL INFO'!J$2:J$65,MATCH($A1743,'40-15 SCALE LABEL INFO'!$A$2:$A$65,0))="","",INDEX('40-15 SCALE LABEL INFO'!J$2:J$65,MATCH($A1743,'40-15 SCALE LABEL INFO'!$A$2:$A$65,0))),"not found"),IF(G1742="not found","not found",IF(G1742="","","ditto"))))</f>
        <v/>
      </c>
      <c r="H1743" s="772" t="str">
        <f>IF($A1743="","",IF(NOT($A1743=$A1742),IFERROR(IF(INDEX('40-15 SCALE LABEL INFO'!K$2:K$65,MATCH($A1743,'40-15 SCALE LABEL INFO'!$A$2:$A$65,0))="","",INDEX('40-15 SCALE LABEL INFO'!K$2:K$65,MATCH($A1743,'40-15 SCALE LABEL INFO'!$A$2:$A$65,0))),"not found"),IF(H1742="not found","not found",IF(H1742="","","ditto"))))</f>
        <v/>
      </c>
    </row>
    <row r="1744" spans="1:8" x14ac:dyDescent="0.35">
      <c r="A1744" s="699"/>
      <c r="B1744" s="768"/>
      <c r="C1744" s="768"/>
      <c r="D1744" s="768"/>
      <c r="E1744" s="775"/>
      <c r="F1744" s="778" t="str">
        <f>IF($A1744="","",IF(NOT($A1744=$A1743),IFERROR(IF(INDEX('40-15 SCALE LABEL INFO'!I$2:I$65,MATCH($A1744,'40-15 SCALE LABEL INFO'!$A$2:$A$65,0))="","",INDEX('40-15 SCALE LABEL INFO'!I$2:I$65,MATCH($A1744,'40-15 SCALE LABEL INFO'!$A$2:$A$65,0))),"not found"),IF(F1743="not found","not found",IF(F1743="","","ditto"))))</f>
        <v/>
      </c>
      <c r="G1744" s="779" t="str">
        <f>IF($A1744="","",IF(NOT($A1744=$A1743),IFERROR(IF(INDEX('40-15 SCALE LABEL INFO'!J$2:J$65,MATCH($A1744,'40-15 SCALE LABEL INFO'!$A$2:$A$65,0))="","",INDEX('40-15 SCALE LABEL INFO'!J$2:J$65,MATCH($A1744,'40-15 SCALE LABEL INFO'!$A$2:$A$65,0))),"not found"),IF(G1743="not found","not found",IF(G1743="","","ditto"))))</f>
        <v/>
      </c>
      <c r="H1744" s="772" t="str">
        <f>IF($A1744="","",IF(NOT($A1744=$A1743),IFERROR(IF(INDEX('40-15 SCALE LABEL INFO'!K$2:K$65,MATCH($A1744,'40-15 SCALE LABEL INFO'!$A$2:$A$65,0))="","",INDEX('40-15 SCALE LABEL INFO'!K$2:K$65,MATCH($A1744,'40-15 SCALE LABEL INFO'!$A$2:$A$65,0))),"not found"),IF(H1743="not found","not found",IF(H1743="","","ditto"))))</f>
        <v/>
      </c>
    </row>
    <row r="1745" spans="1:8" x14ac:dyDescent="0.35">
      <c r="A1745" s="699"/>
      <c r="B1745" s="768"/>
      <c r="C1745" s="768"/>
      <c r="D1745" s="768"/>
      <c r="E1745" s="775"/>
      <c r="F1745" s="778" t="str">
        <f>IF($A1745="","",IF(NOT($A1745=$A1744),IFERROR(IF(INDEX('40-15 SCALE LABEL INFO'!I$2:I$65,MATCH($A1745,'40-15 SCALE LABEL INFO'!$A$2:$A$65,0))="","",INDEX('40-15 SCALE LABEL INFO'!I$2:I$65,MATCH($A1745,'40-15 SCALE LABEL INFO'!$A$2:$A$65,0))),"not found"),IF(F1744="not found","not found",IF(F1744="","","ditto"))))</f>
        <v/>
      </c>
      <c r="G1745" s="779" t="str">
        <f>IF($A1745="","",IF(NOT($A1745=$A1744),IFERROR(IF(INDEX('40-15 SCALE LABEL INFO'!J$2:J$65,MATCH($A1745,'40-15 SCALE LABEL INFO'!$A$2:$A$65,0))="","",INDEX('40-15 SCALE LABEL INFO'!J$2:J$65,MATCH($A1745,'40-15 SCALE LABEL INFO'!$A$2:$A$65,0))),"not found"),IF(G1744="not found","not found",IF(G1744="","","ditto"))))</f>
        <v/>
      </c>
      <c r="H1745" s="772" t="str">
        <f>IF($A1745="","",IF(NOT($A1745=$A1744),IFERROR(IF(INDEX('40-15 SCALE LABEL INFO'!K$2:K$65,MATCH($A1745,'40-15 SCALE LABEL INFO'!$A$2:$A$65,0))="","",INDEX('40-15 SCALE LABEL INFO'!K$2:K$65,MATCH($A1745,'40-15 SCALE LABEL INFO'!$A$2:$A$65,0))),"not found"),IF(H1744="not found","not found",IF(H1744="","","ditto"))))</f>
        <v/>
      </c>
    </row>
    <row r="1746" spans="1:8" x14ac:dyDescent="0.35">
      <c r="A1746" s="699"/>
      <c r="B1746" s="768"/>
      <c r="C1746" s="768"/>
      <c r="D1746" s="768"/>
      <c r="E1746" s="775"/>
      <c r="F1746" s="778" t="str">
        <f>IF($A1746="","",IF(NOT($A1746=$A1745),IFERROR(IF(INDEX('40-15 SCALE LABEL INFO'!I$2:I$65,MATCH($A1746,'40-15 SCALE LABEL INFO'!$A$2:$A$65,0))="","",INDEX('40-15 SCALE LABEL INFO'!I$2:I$65,MATCH($A1746,'40-15 SCALE LABEL INFO'!$A$2:$A$65,0))),"not found"),IF(F1745="not found","not found",IF(F1745="","","ditto"))))</f>
        <v/>
      </c>
      <c r="G1746" s="779" t="str">
        <f>IF($A1746="","",IF(NOT($A1746=$A1745),IFERROR(IF(INDEX('40-15 SCALE LABEL INFO'!J$2:J$65,MATCH($A1746,'40-15 SCALE LABEL INFO'!$A$2:$A$65,0))="","",INDEX('40-15 SCALE LABEL INFO'!J$2:J$65,MATCH($A1746,'40-15 SCALE LABEL INFO'!$A$2:$A$65,0))),"not found"),IF(G1745="not found","not found",IF(G1745="","","ditto"))))</f>
        <v/>
      </c>
      <c r="H1746" s="772" t="str">
        <f>IF($A1746="","",IF(NOT($A1746=$A1745),IFERROR(IF(INDEX('40-15 SCALE LABEL INFO'!K$2:K$65,MATCH($A1746,'40-15 SCALE LABEL INFO'!$A$2:$A$65,0))="","",INDEX('40-15 SCALE LABEL INFO'!K$2:K$65,MATCH($A1746,'40-15 SCALE LABEL INFO'!$A$2:$A$65,0))),"not found"),IF(H1745="not found","not found",IF(H1745="","","ditto"))))</f>
        <v/>
      </c>
    </row>
    <row r="1747" spans="1:8" x14ac:dyDescent="0.35">
      <c r="A1747" s="699"/>
      <c r="B1747" s="768"/>
      <c r="C1747" s="768"/>
      <c r="D1747" s="768"/>
      <c r="E1747" s="775"/>
      <c r="F1747" s="778" t="str">
        <f>IF($A1747="","",IF(NOT($A1747=$A1746),IFERROR(IF(INDEX('40-15 SCALE LABEL INFO'!I$2:I$65,MATCH($A1747,'40-15 SCALE LABEL INFO'!$A$2:$A$65,0))="","",INDEX('40-15 SCALE LABEL INFO'!I$2:I$65,MATCH($A1747,'40-15 SCALE LABEL INFO'!$A$2:$A$65,0))),"not found"),IF(F1746="not found","not found",IF(F1746="","","ditto"))))</f>
        <v/>
      </c>
      <c r="G1747" s="779" t="str">
        <f>IF($A1747="","",IF(NOT($A1747=$A1746),IFERROR(IF(INDEX('40-15 SCALE LABEL INFO'!J$2:J$65,MATCH($A1747,'40-15 SCALE LABEL INFO'!$A$2:$A$65,0))="","",INDEX('40-15 SCALE LABEL INFO'!J$2:J$65,MATCH($A1747,'40-15 SCALE LABEL INFO'!$A$2:$A$65,0))),"not found"),IF(G1746="not found","not found",IF(G1746="","","ditto"))))</f>
        <v/>
      </c>
      <c r="H1747" s="772" t="str">
        <f>IF($A1747="","",IF(NOT($A1747=$A1746),IFERROR(IF(INDEX('40-15 SCALE LABEL INFO'!K$2:K$65,MATCH($A1747,'40-15 SCALE LABEL INFO'!$A$2:$A$65,0))="","",INDEX('40-15 SCALE LABEL INFO'!K$2:K$65,MATCH($A1747,'40-15 SCALE LABEL INFO'!$A$2:$A$65,0))),"not found"),IF(H1746="not found","not found",IF(H1746="","","ditto"))))</f>
        <v/>
      </c>
    </row>
    <row r="1748" spans="1:8" x14ac:dyDescent="0.35">
      <c r="A1748" s="699"/>
      <c r="B1748" s="768"/>
      <c r="C1748" s="768"/>
      <c r="D1748" s="768"/>
      <c r="E1748" s="775"/>
      <c r="F1748" s="778" t="str">
        <f>IF($A1748="","",IF(NOT($A1748=$A1747),IFERROR(IF(INDEX('40-15 SCALE LABEL INFO'!I$2:I$65,MATCH($A1748,'40-15 SCALE LABEL INFO'!$A$2:$A$65,0))="","",INDEX('40-15 SCALE LABEL INFO'!I$2:I$65,MATCH($A1748,'40-15 SCALE LABEL INFO'!$A$2:$A$65,0))),"not found"),IF(F1747="not found","not found",IF(F1747="","","ditto"))))</f>
        <v/>
      </c>
      <c r="G1748" s="779" t="str">
        <f>IF($A1748="","",IF(NOT($A1748=$A1747),IFERROR(IF(INDEX('40-15 SCALE LABEL INFO'!J$2:J$65,MATCH($A1748,'40-15 SCALE LABEL INFO'!$A$2:$A$65,0))="","",INDEX('40-15 SCALE LABEL INFO'!J$2:J$65,MATCH($A1748,'40-15 SCALE LABEL INFO'!$A$2:$A$65,0))),"not found"),IF(G1747="not found","not found",IF(G1747="","","ditto"))))</f>
        <v/>
      </c>
      <c r="H1748" s="772" t="str">
        <f>IF($A1748="","",IF(NOT($A1748=$A1747),IFERROR(IF(INDEX('40-15 SCALE LABEL INFO'!K$2:K$65,MATCH($A1748,'40-15 SCALE LABEL INFO'!$A$2:$A$65,0))="","",INDEX('40-15 SCALE LABEL INFO'!K$2:K$65,MATCH($A1748,'40-15 SCALE LABEL INFO'!$A$2:$A$65,0))),"not found"),IF(H1747="not found","not found",IF(H1747="","","ditto"))))</f>
        <v/>
      </c>
    </row>
    <row r="1749" spans="1:8" x14ac:dyDescent="0.35">
      <c r="A1749" s="699"/>
      <c r="B1749" s="768"/>
      <c r="C1749" s="768"/>
      <c r="D1749" s="768"/>
      <c r="E1749" s="775"/>
      <c r="F1749" s="778" t="str">
        <f>IF($A1749="","",IF(NOT($A1749=$A1748),IFERROR(IF(INDEX('40-15 SCALE LABEL INFO'!I$2:I$65,MATCH($A1749,'40-15 SCALE LABEL INFO'!$A$2:$A$65,0))="","",INDEX('40-15 SCALE LABEL INFO'!I$2:I$65,MATCH($A1749,'40-15 SCALE LABEL INFO'!$A$2:$A$65,0))),"not found"),IF(F1748="not found","not found",IF(F1748="","","ditto"))))</f>
        <v/>
      </c>
      <c r="G1749" s="779" t="str">
        <f>IF($A1749="","",IF(NOT($A1749=$A1748),IFERROR(IF(INDEX('40-15 SCALE LABEL INFO'!J$2:J$65,MATCH($A1749,'40-15 SCALE LABEL INFO'!$A$2:$A$65,0))="","",INDEX('40-15 SCALE LABEL INFO'!J$2:J$65,MATCH($A1749,'40-15 SCALE LABEL INFO'!$A$2:$A$65,0))),"not found"),IF(G1748="not found","not found",IF(G1748="","","ditto"))))</f>
        <v/>
      </c>
      <c r="H1749" s="772" t="str">
        <f>IF($A1749="","",IF(NOT($A1749=$A1748),IFERROR(IF(INDEX('40-15 SCALE LABEL INFO'!K$2:K$65,MATCH($A1749,'40-15 SCALE LABEL INFO'!$A$2:$A$65,0))="","",INDEX('40-15 SCALE LABEL INFO'!K$2:K$65,MATCH($A1749,'40-15 SCALE LABEL INFO'!$A$2:$A$65,0))),"not found"),IF(H1748="not found","not found",IF(H1748="","","ditto"))))</f>
        <v/>
      </c>
    </row>
    <row r="1750" spans="1:8" x14ac:dyDescent="0.35">
      <c r="A1750" s="699"/>
      <c r="B1750" s="768"/>
      <c r="C1750" s="768"/>
      <c r="D1750" s="768"/>
      <c r="E1750" s="775"/>
      <c r="F1750" s="778" t="str">
        <f>IF($A1750="","",IF(NOT($A1750=$A1749),IFERROR(IF(INDEX('40-15 SCALE LABEL INFO'!I$2:I$65,MATCH($A1750,'40-15 SCALE LABEL INFO'!$A$2:$A$65,0))="","",INDEX('40-15 SCALE LABEL INFO'!I$2:I$65,MATCH($A1750,'40-15 SCALE LABEL INFO'!$A$2:$A$65,0))),"not found"),IF(F1749="not found","not found",IF(F1749="","","ditto"))))</f>
        <v/>
      </c>
      <c r="G1750" s="779" t="str">
        <f>IF($A1750="","",IF(NOT($A1750=$A1749),IFERROR(IF(INDEX('40-15 SCALE LABEL INFO'!J$2:J$65,MATCH($A1750,'40-15 SCALE LABEL INFO'!$A$2:$A$65,0))="","",INDEX('40-15 SCALE LABEL INFO'!J$2:J$65,MATCH($A1750,'40-15 SCALE LABEL INFO'!$A$2:$A$65,0))),"not found"),IF(G1749="not found","not found",IF(G1749="","","ditto"))))</f>
        <v/>
      </c>
      <c r="H1750" s="772" t="str">
        <f>IF($A1750="","",IF(NOT($A1750=$A1749),IFERROR(IF(INDEX('40-15 SCALE LABEL INFO'!K$2:K$65,MATCH($A1750,'40-15 SCALE LABEL INFO'!$A$2:$A$65,0))="","",INDEX('40-15 SCALE LABEL INFO'!K$2:K$65,MATCH($A1750,'40-15 SCALE LABEL INFO'!$A$2:$A$65,0))),"not found"),IF(H1749="not found","not found",IF(H1749="","","ditto"))))</f>
        <v/>
      </c>
    </row>
    <row r="1751" spans="1:8" x14ac:dyDescent="0.35">
      <c r="A1751" s="699"/>
      <c r="B1751" s="768"/>
      <c r="C1751" s="768"/>
      <c r="D1751" s="768"/>
      <c r="E1751" s="775"/>
      <c r="F1751" s="778" t="str">
        <f>IF($A1751="","",IF(NOT($A1751=$A1750),IFERROR(IF(INDEX('40-15 SCALE LABEL INFO'!I$2:I$65,MATCH($A1751,'40-15 SCALE LABEL INFO'!$A$2:$A$65,0))="","",INDEX('40-15 SCALE LABEL INFO'!I$2:I$65,MATCH($A1751,'40-15 SCALE LABEL INFO'!$A$2:$A$65,0))),"not found"),IF(F1750="not found","not found",IF(F1750="","","ditto"))))</f>
        <v/>
      </c>
      <c r="G1751" s="779" t="str">
        <f>IF($A1751="","",IF(NOT($A1751=$A1750),IFERROR(IF(INDEX('40-15 SCALE LABEL INFO'!J$2:J$65,MATCH($A1751,'40-15 SCALE LABEL INFO'!$A$2:$A$65,0))="","",INDEX('40-15 SCALE LABEL INFO'!J$2:J$65,MATCH($A1751,'40-15 SCALE LABEL INFO'!$A$2:$A$65,0))),"not found"),IF(G1750="not found","not found",IF(G1750="","","ditto"))))</f>
        <v/>
      </c>
      <c r="H1751" s="772" t="str">
        <f>IF($A1751="","",IF(NOT($A1751=$A1750),IFERROR(IF(INDEX('40-15 SCALE LABEL INFO'!K$2:K$65,MATCH($A1751,'40-15 SCALE LABEL INFO'!$A$2:$A$65,0))="","",INDEX('40-15 SCALE LABEL INFO'!K$2:K$65,MATCH($A1751,'40-15 SCALE LABEL INFO'!$A$2:$A$65,0))),"not found"),IF(H1750="not found","not found",IF(H1750="","","ditto"))))</f>
        <v/>
      </c>
    </row>
    <row r="1752" spans="1:8" x14ac:dyDescent="0.35">
      <c r="A1752" s="699"/>
      <c r="B1752" s="768"/>
      <c r="C1752" s="768"/>
      <c r="D1752" s="768"/>
      <c r="E1752" s="775"/>
      <c r="F1752" s="778" t="str">
        <f>IF($A1752="","",IF(NOT($A1752=$A1751),IFERROR(IF(INDEX('40-15 SCALE LABEL INFO'!I$2:I$65,MATCH($A1752,'40-15 SCALE LABEL INFO'!$A$2:$A$65,0))="","",INDEX('40-15 SCALE LABEL INFO'!I$2:I$65,MATCH($A1752,'40-15 SCALE LABEL INFO'!$A$2:$A$65,0))),"not found"),IF(F1751="not found","not found",IF(F1751="","","ditto"))))</f>
        <v/>
      </c>
      <c r="G1752" s="779" t="str">
        <f>IF($A1752="","",IF(NOT($A1752=$A1751),IFERROR(IF(INDEX('40-15 SCALE LABEL INFO'!J$2:J$65,MATCH($A1752,'40-15 SCALE LABEL INFO'!$A$2:$A$65,0))="","",INDEX('40-15 SCALE LABEL INFO'!J$2:J$65,MATCH($A1752,'40-15 SCALE LABEL INFO'!$A$2:$A$65,0))),"not found"),IF(G1751="not found","not found",IF(G1751="","","ditto"))))</f>
        <v/>
      </c>
      <c r="H1752" s="772" t="str">
        <f>IF($A1752="","",IF(NOT($A1752=$A1751),IFERROR(IF(INDEX('40-15 SCALE LABEL INFO'!K$2:K$65,MATCH($A1752,'40-15 SCALE LABEL INFO'!$A$2:$A$65,0))="","",INDEX('40-15 SCALE LABEL INFO'!K$2:K$65,MATCH($A1752,'40-15 SCALE LABEL INFO'!$A$2:$A$65,0))),"not found"),IF(H1751="not found","not found",IF(H1751="","","ditto"))))</f>
        <v/>
      </c>
    </row>
    <row r="1753" spans="1:8" x14ac:dyDescent="0.35">
      <c r="A1753" s="699"/>
      <c r="B1753" s="768"/>
      <c r="C1753" s="768"/>
      <c r="D1753" s="768"/>
      <c r="E1753" s="775"/>
      <c r="F1753" s="778" t="str">
        <f>IF($A1753="","",IF(NOT($A1753=$A1752),IFERROR(IF(INDEX('40-15 SCALE LABEL INFO'!I$2:I$65,MATCH($A1753,'40-15 SCALE LABEL INFO'!$A$2:$A$65,0))="","",INDEX('40-15 SCALE LABEL INFO'!I$2:I$65,MATCH($A1753,'40-15 SCALE LABEL INFO'!$A$2:$A$65,0))),"not found"),IF(F1752="not found","not found",IF(F1752="","","ditto"))))</f>
        <v/>
      </c>
      <c r="G1753" s="779" t="str">
        <f>IF($A1753="","",IF(NOT($A1753=$A1752),IFERROR(IF(INDEX('40-15 SCALE LABEL INFO'!J$2:J$65,MATCH($A1753,'40-15 SCALE LABEL INFO'!$A$2:$A$65,0))="","",INDEX('40-15 SCALE LABEL INFO'!J$2:J$65,MATCH($A1753,'40-15 SCALE LABEL INFO'!$A$2:$A$65,0))),"not found"),IF(G1752="not found","not found",IF(G1752="","","ditto"))))</f>
        <v/>
      </c>
      <c r="H1753" s="772" t="str">
        <f>IF($A1753="","",IF(NOT($A1753=$A1752),IFERROR(IF(INDEX('40-15 SCALE LABEL INFO'!K$2:K$65,MATCH($A1753,'40-15 SCALE LABEL INFO'!$A$2:$A$65,0))="","",INDEX('40-15 SCALE LABEL INFO'!K$2:K$65,MATCH($A1753,'40-15 SCALE LABEL INFO'!$A$2:$A$65,0))),"not found"),IF(H1752="not found","not found",IF(H1752="","","ditto"))))</f>
        <v/>
      </c>
    </row>
    <row r="1754" spans="1:8" x14ac:dyDescent="0.35">
      <c r="A1754" s="699"/>
      <c r="B1754" s="768"/>
      <c r="C1754" s="768"/>
      <c r="D1754" s="768"/>
      <c r="E1754" s="775"/>
      <c r="F1754" s="778" t="str">
        <f>IF($A1754="","",IF(NOT($A1754=$A1753),IFERROR(IF(INDEX('40-15 SCALE LABEL INFO'!I$2:I$65,MATCH($A1754,'40-15 SCALE LABEL INFO'!$A$2:$A$65,0))="","",INDEX('40-15 SCALE LABEL INFO'!I$2:I$65,MATCH($A1754,'40-15 SCALE LABEL INFO'!$A$2:$A$65,0))),"not found"),IF(F1753="not found","not found",IF(F1753="","","ditto"))))</f>
        <v/>
      </c>
      <c r="G1754" s="779" t="str">
        <f>IF($A1754="","",IF(NOT($A1754=$A1753),IFERROR(IF(INDEX('40-15 SCALE LABEL INFO'!J$2:J$65,MATCH($A1754,'40-15 SCALE LABEL INFO'!$A$2:$A$65,0))="","",INDEX('40-15 SCALE LABEL INFO'!J$2:J$65,MATCH($A1754,'40-15 SCALE LABEL INFO'!$A$2:$A$65,0))),"not found"),IF(G1753="not found","not found",IF(G1753="","","ditto"))))</f>
        <v/>
      </c>
      <c r="H1754" s="772" t="str">
        <f>IF($A1754="","",IF(NOT($A1754=$A1753),IFERROR(IF(INDEX('40-15 SCALE LABEL INFO'!K$2:K$65,MATCH($A1754,'40-15 SCALE LABEL INFO'!$A$2:$A$65,0))="","",INDEX('40-15 SCALE LABEL INFO'!K$2:K$65,MATCH($A1754,'40-15 SCALE LABEL INFO'!$A$2:$A$65,0))),"not found"),IF(H1753="not found","not found",IF(H1753="","","ditto"))))</f>
        <v/>
      </c>
    </row>
    <row r="1755" spans="1:8" x14ac:dyDescent="0.35">
      <c r="A1755" s="699"/>
      <c r="B1755" s="768"/>
      <c r="C1755" s="768"/>
      <c r="D1755" s="768"/>
      <c r="E1755" s="775"/>
      <c r="F1755" s="778" t="str">
        <f>IF($A1755="","",IF(NOT($A1755=$A1754),IFERROR(IF(INDEX('40-15 SCALE LABEL INFO'!I$2:I$65,MATCH($A1755,'40-15 SCALE LABEL INFO'!$A$2:$A$65,0))="","",INDEX('40-15 SCALE LABEL INFO'!I$2:I$65,MATCH($A1755,'40-15 SCALE LABEL INFO'!$A$2:$A$65,0))),"not found"),IF(F1754="not found","not found",IF(F1754="","","ditto"))))</f>
        <v/>
      </c>
      <c r="G1755" s="779" t="str">
        <f>IF($A1755="","",IF(NOT($A1755=$A1754),IFERROR(IF(INDEX('40-15 SCALE LABEL INFO'!J$2:J$65,MATCH($A1755,'40-15 SCALE LABEL INFO'!$A$2:$A$65,0))="","",INDEX('40-15 SCALE LABEL INFO'!J$2:J$65,MATCH($A1755,'40-15 SCALE LABEL INFO'!$A$2:$A$65,0))),"not found"),IF(G1754="not found","not found",IF(G1754="","","ditto"))))</f>
        <v/>
      </c>
      <c r="H1755" s="772" t="str">
        <f>IF($A1755="","",IF(NOT($A1755=$A1754),IFERROR(IF(INDEX('40-15 SCALE LABEL INFO'!K$2:K$65,MATCH($A1755,'40-15 SCALE LABEL INFO'!$A$2:$A$65,0))="","",INDEX('40-15 SCALE LABEL INFO'!K$2:K$65,MATCH($A1755,'40-15 SCALE LABEL INFO'!$A$2:$A$65,0))),"not found"),IF(H1754="not found","not found",IF(H1754="","","ditto"))))</f>
        <v/>
      </c>
    </row>
    <row r="1756" spans="1:8" x14ac:dyDescent="0.35">
      <c r="A1756" s="699"/>
      <c r="B1756" s="768"/>
      <c r="C1756" s="768"/>
      <c r="D1756" s="768"/>
      <c r="E1756" s="775"/>
      <c r="F1756" s="778" t="str">
        <f>IF($A1756="","",IF(NOT($A1756=$A1755),IFERROR(IF(INDEX('40-15 SCALE LABEL INFO'!I$2:I$65,MATCH($A1756,'40-15 SCALE LABEL INFO'!$A$2:$A$65,0))="","",INDEX('40-15 SCALE LABEL INFO'!I$2:I$65,MATCH($A1756,'40-15 SCALE LABEL INFO'!$A$2:$A$65,0))),"not found"),IF(F1755="not found","not found",IF(F1755="","","ditto"))))</f>
        <v/>
      </c>
      <c r="G1756" s="779" t="str">
        <f>IF($A1756="","",IF(NOT($A1756=$A1755),IFERROR(IF(INDEX('40-15 SCALE LABEL INFO'!J$2:J$65,MATCH($A1756,'40-15 SCALE LABEL INFO'!$A$2:$A$65,0))="","",INDEX('40-15 SCALE LABEL INFO'!J$2:J$65,MATCH($A1756,'40-15 SCALE LABEL INFO'!$A$2:$A$65,0))),"not found"),IF(G1755="not found","not found",IF(G1755="","","ditto"))))</f>
        <v/>
      </c>
      <c r="H1756" s="772" t="str">
        <f>IF($A1756="","",IF(NOT($A1756=$A1755),IFERROR(IF(INDEX('40-15 SCALE LABEL INFO'!K$2:K$65,MATCH($A1756,'40-15 SCALE LABEL INFO'!$A$2:$A$65,0))="","",INDEX('40-15 SCALE LABEL INFO'!K$2:K$65,MATCH($A1756,'40-15 SCALE LABEL INFO'!$A$2:$A$65,0))),"not found"),IF(H1755="not found","not found",IF(H1755="","","ditto"))))</f>
        <v/>
      </c>
    </row>
    <row r="1757" spans="1:8" x14ac:dyDescent="0.35">
      <c r="A1757" s="699"/>
      <c r="B1757" s="768"/>
      <c r="C1757" s="768"/>
      <c r="D1757" s="768"/>
      <c r="E1757" s="775"/>
      <c r="F1757" s="778" t="str">
        <f>IF($A1757="","",IF(NOT($A1757=$A1756),IFERROR(IF(INDEX('40-15 SCALE LABEL INFO'!I$2:I$65,MATCH($A1757,'40-15 SCALE LABEL INFO'!$A$2:$A$65,0))="","",INDEX('40-15 SCALE LABEL INFO'!I$2:I$65,MATCH($A1757,'40-15 SCALE LABEL INFO'!$A$2:$A$65,0))),"not found"),IF(F1756="not found","not found",IF(F1756="","","ditto"))))</f>
        <v/>
      </c>
      <c r="G1757" s="779" t="str">
        <f>IF($A1757="","",IF(NOT($A1757=$A1756),IFERROR(IF(INDEX('40-15 SCALE LABEL INFO'!J$2:J$65,MATCH($A1757,'40-15 SCALE LABEL INFO'!$A$2:$A$65,0))="","",INDEX('40-15 SCALE LABEL INFO'!J$2:J$65,MATCH($A1757,'40-15 SCALE LABEL INFO'!$A$2:$A$65,0))),"not found"),IF(G1756="not found","not found",IF(G1756="","","ditto"))))</f>
        <v/>
      </c>
      <c r="H1757" s="772" t="str">
        <f>IF($A1757="","",IF(NOT($A1757=$A1756),IFERROR(IF(INDEX('40-15 SCALE LABEL INFO'!K$2:K$65,MATCH($A1757,'40-15 SCALE LABEL INFO'!$A$2:$A$65,0))="","",INDEX('40-15 SCALE LABEL INFO'!K$2:K$65,MATCH($A1757,'40-15 SCALE LABEL INFO'!$A$2:$A$65,0))),"not found"),IF(H1756="not found","not found",IF(H1756="","","ditto"))))</f>
        <v/>
      </c>
    </row>
    <row r="1758" spans="1:8" x14ac:dyDescent="0.35">
      <c r="A1758" s="699"/>
      <c r="B1758" s="768"/>
      <c r="C1758" s="768"/>
      <c r="D1758" s="768"/>
      <c r="E1758" s="775"/>
      <c r="F1758" s="778" t="str">
        <f>IF($A1758="","",IF(NOT($A1758=$A1757),IFERROR(IF(INDEX('40-15 SCALE LABEL INFO'!I$2:I$65,MATCH($A1758,'40-15 SCALE LABEL INFO'!$A$2:$A$65,0))="","",INDEX('40-15 SCALE LABEL INFO'!I$2:I$65,MATCH($A1758,'40-15 SCALE LABEL INFO'!$A$2:$A$65,0))),"not found"),IF(F1757="not found","not found",IF(F1757="","","ditto"))))</f>
        <v/>
      </c>
      <c r="G1758" s="779" t="str">
        <f>IF($A1758="","",IF(NOT($A1758=$A1757),IFERROR(IF(INDEX('40-15 SCALE LABEL INFO'!J$2:J$65,MATCH($A1758,'40-15 SCALE LABEL INFO'!$A$2:$A$65,0))="","",INDEX('40-15 SCALE LABEL INFO'!J$2:J$65,MATCH($A1758,'40-15 SCALE LABEL INFO'!$A$2:$A$65,0))),"not found"),IF(G1757="not found","not found",IF(G1757="","","ditto"))))</f>
        <v/>
      </c>
      <c r="H1758" s="772" t="str">
        <f>IF($A1758="","",IF(NOT($A1758=$A1757),IFERROR(IF(INDEX('40-15 SCALE LABEL INFO'!K$2:K$65,MATCH($A1758,'40-15 SCALE LABEL INFO'!$A$2:$A$65,0))="","",INDEX('40-15 SCALE LABEL INFO'!K$2:K$65,MATCH($A1758,'40-15 SCALE LABEL INFO'!$A$2:$A$65,0))),"not found"),IF(H1757="not found","not found",IF(H1757="","","ditto"))))</f>
        <v/>
      </c>
    </row>
    <row r="1759" spans="1:8" x14ac:dyDescent="0.35">
      <c r="A1759" s="699"/>
      <c r="B1759" s="768"/>
      <c r="C1759" s="768"/>
      <c r="D1759" s="768"/>
      <c r="E1759" s="775"/>
      <c r="F1759" s="778" t="str">
        <f>IF($A1759="","",IF(NOT($A1759=$A1758),IFERROR(IF(INDEX('40-15 SCALE LABEL INFO'!I$2:I$65,MATCH($A1759,'40-15 SCALE LABEL INFO'!$A$2:$A$65,0))="","",INDEX('40-15 SCALE LABEL INFO'!I$2:I$65,MATCH($A1759,'40-15 SCALE LABEL INFO'!$A$2:$A$65,0))),"not found"),IF(F1758="not found","not found",IF(F1758="","","ditto"))))</f>
        <v/>
      </c>
      <c r="G1759" s="779" t="str">
        <f>IF($A1759="","",IF(NOT($A1759=$A1758),IFERROR(IF(INDEX('40-15 SCALE LABEL INFO'!J$2:J$65,MATCH($A1759,'40-15 SCALE LABEL INFO'!$A$2:$A$65,0))="","",INDEX('40-15 SCALE LABEL INFO'!J$2:J$65,MATCH($A1759,'40-15 SCALE LABEL INFO'!$A$2:$A$65,0))),"not found"),IF(G1758="not found","not found",IF(G1758="","","ditto"))))</f>
        <v/>
      </c>
      <c r="H1759" s="772" t="str">
        <f>IF($A1759="","",IF(NOT($A1759=$A1758),IFERROR(IF(INDEX('40-15 SCALE LABEL INFO'!K$2:K$65,MATCH($A1759,'40-15 SCALE LABEL INFO'!$A$2:$A$65,0))="","",INDEX('40-15 SCALE LABEL INFO'!K$2:K$65,MATCH($A1759,'40-15 SCALE LABEL INFO'!$A$2:$A$65,0))),"not found"),IF(H1758="not found","not found",IF(H1758="","","ditto"))))</f>
        <v/>
      </c>
    </row>
    <row r="1760" spans="1:8" x14ac:dyDescent="0.35">
      <c r="A1760" s="699"/>
      <c r="B1760" s="768"/>
      <c r="C1760" s="768"/>
      <c r="D1760" s="768"/>
      <c r="E1760" s="775"/>
      <c r="F1760" s="778" t="str">
        <f>IF($A1760="","",IF(NOT($A1760=$A1759),IFERROR(IF(INDEX('40-15 SCALE LABEL INFO'!I$2:I$65,MATCH($A1760,'40-15 SCALE LABEL INFO'!$A$2:$A$65,0))="","",INDEX('40-15 SCALE LABEL INFO'!I$2:I$65,MATCH($A1760,'40-15 SCALE LABEL INFO'!$A$2:$A$65,0))),"not found"),IF(F1759="not found","not found",IF(F1759="","","ditto"))))</f>
        <v/>
      </c>
      <c r="G1760" s="779" t="str">
        <f>IF($A1760="","",IF(NOT($A1760=$A1759),IFERROR(IF(INDEX('40-15 SCALE LABEL INFO'!J$2:J$65,MATCH($A1760,'40-15 SCALE LABEL INFO'!$A$2:$A$65,0))="","",INDEX('40-15 SCALE LABEL INFO'!J$2:J$65,MATCH($A1760,'40-15 SCALE LABEL INFO'!$A$2:$A$65,0))),"not found"),IF(G1759="not found","not found",IF(G1759="","","ditto"))))</f>
        <v/>
      </c>
      <c r="H1760" s="772" t="str">
        <f>IF($A1760="","",IF(NOT($A1760=$A1759),IFERROR(IF(INDEX('40-15 SCALE LABEL INFO'!K$2:K$65,MATCH($A1760,'40-15 SCALE LABEL INFO'!$A$2:$A$65,0))="","",INDEX('40-15 SCALE LABEL INFO'!K$2:K$65,MATCH($A1760,'40-15 SCALE LABEL INFO'!$A$2:$A$65,0))),"not found"),IF(H1759="not found","not found",IF(H1759="","","ditto"))))</f>
        <v/>
      </c>
    </row>
    <row r="1761" spans="1:8" x14ac:dyDescent="0.35">
      <c r="A1761" s="699"/>
      <c r="B1761" s="768"/>
      <c r="C1761" s="768"/>
      <c r="D1761" s="768"/>
      <c r="E1761" s="775"/>
      <c r="F1761" s="778" t="str">
        <f>IF($A1761="","",IF(NOT($A1761=$A1760),IFERROR(IF(INDEX('40-15 SCALE LABEL INFO'!I$2:I$65,MATCH($A1761,'40-15 SCALE LABEL INFO'!$A$2:$A$65,0))="","",INDEX('40-15 SCALE LABEL INFO'!I$2:I$65,MATCH($A1761,'40-15 SCALE LABEL INFO'!$A$2:$A$65,0))),"not found"),IF(F1760="not found","not found",IF(F1760="","","ditto"))))</f>
        <v/>
      </c>
      <c r="G1761" s="779" t="str">
        <f>IF($A1761="","",IF(NOT($A1761=$A1760),IFERROR(IF(INDEX('40-15 SCALE LABEL INFO'!J$2:J$65,MATCH($A1761,'40-15 SCALE LABEL INFO'!$A$2:$A$65,0))="","",INDEX('40-15 SCALE LABEL INFO'!J$2:J$65,MATCH($A1761,'40-15 SCALE LABEL INFO'!$A$2:$A$65,0))),"not found"),IF(G1760="not found","not found",IF(G1760="","","ditto"))))</f>
        <v/>
      </c>
      <c r="H1761" s="772" t="str">
        <f>IF($A1761="","",IF(NOT($A1761=$A1760),IFERROR(IF(INDEX('40-15 SCALE LABEL INFO'!K$2:K$65,MATCH($A1761,'40-15 SCALE LABEL INFO'!$A$2:$A$65,0))="","",INDEX('40-15 SCALE LABEL INFO'!K$2:K$65,MATCH($A1761,'40-15 SCALE LABEL INFO'!$A$2:$A$65,0))),"not found"),IF(H1760="not found","not found",IF(H1760="","","ditto"))))</f>
        <v/>
      </c>
    </row>
    <row r="1762" spans="1:8" x14ac:dyDescent="0.35">
      <c r="A1762" s="699"/>
      <c r="B1762" s="768"/>
      <c r="C1762" s="768"/>
      <c r="D1762" s="768"/>
      <c r="E1762" s="775"/>
      <c r="F1762" s="778" t="str">
        <f>IF($A1762="","",IF(NOT($A1762=$A1761),IFERROR(IF(INDEX('40-15 SCALE LABEL INFO'!I$2:I$65,MATCH($A1762,'40-15 SCALE LABEL INFO'!$A$2:$A$65,0))="","",INDEX('40-15 SCALE LABEL INFO'!I$2:I$65,MATCH($A1762,'40-15 SCALE LABEL INFO'!$A$2:$A$65,0))),"not found"),IF(F1761="not found","not found",IF(F1761="","","ditto"))))</f>
        <v/>
      </c>
      <c r="G1762" s="779" t="str">
        <f>IF($A1762="","",IF(NOT($A1762=$A1761),IFERROR(IF(INDEX('40-15 SCALE LABEL INFO'!J$2:J$65,MATCH($A1762,'40-15 SCALE LABEL INFO'!$A$2:$A$65,0))="","",INDEX('40-15 SCALE LABEL INFO'!J$2:J$65,MATCH($A1762,'40-15 SCALE LABEL INFO'!$A$2:$A$65,0))),"not found"),IF(G1761="not found","not found",IF(G1761="","","ditto"))))</f>
        <v/>
      </c>
      <c r="H1762" s="772" t="str">
        <f>IF($A1762="","",IF(NOT($A1762=$A1761),IFERROR(IF(INDEX('40-15 SCALE LABEL INFO'!K$2:K$65,MATCH($A1762,'40-15 SCALE LABEL INFO'!$A$2:$A$65,0))="","",INDEX('40-15 SCALE LABEL INFO'!K$2:K$65,MATCH($A1762,'40-15 SCALE LABEL INFO'!$A$2:$A$65,0))),"not found"),IF(H1761="not found","not found",IF(H1761="","","ditto"))))</f>
        <v/>
      </c>
    </row>
    <row r="1763" spans="1:8" x14ac:dyDescent="0.35">
      <c r="A1763" s="699"/>
      <c r="B1763" s="768"/>
      <c r="C1763" s="768"/>
      <c r="D1763" s="768"/>
      <c r="E1763" s="775"/>
      <c r="F1763" s="778" t="str">
        <f>IF($A1763="","",IF(NOT($A1763=$A1762),IFERROR(IF(INDEX('40-15 SCALE LABEL INFO'!I$2:I$65,MATCH($A1763,'40-15 SCALE LABEL INFO'!$A$2:$A$65,0))="","",INDEX('40-15 SCALE LABEL INFO'!I$2:I$65,MATCH($A1763,'40-15 SCALE LABEL INFO'!$A$2:$A$65,0))),"not found"),IF(F1762="not found","not found",IF(F1762="","","ditto"))))</f>
        <v/>
      </c>
      <c r="G1763" s="779" t="str">
        <f>IF($A1763="","",IF(NOT($A1763=$A1762),IFERROR(IF(INDEX('40-15 SCALE LABEL INFO'!J$2:J$65,MATCH($A1763,'40-15 SCALE LABEL INFO'!$A$2:$A$65,0))="","",INDEX('40-15 SCALE LABEL INFO'!J$2:J$65,MATCH($A1763,'40-15 SCALE LABEL INFO'!$A$2:$A$65,0))),"not found"),IF(G1762="not found","not found",IF(G1762="","","ditto"))))</f>
        <v/>
      </c>
      <c r="H1763" s="772" t="str">
        <f>IF($A1763="","",IF(NOT($A1763=$A1762),IFERROR(IF(INDEX('40-15 SCALE LABEL INFO'!K$2:K$65,MATCH($A1763,'40-15 SCALE LABEL INFO'!$A$2:$A$65,0))="","",INDEX('40-15 SCALE LABEL INFO'!K$2:K$65,MATCH($A1763,'40-15 SCALE LABEL INFO'!$A$2:$A$65,0))),"not found"),IF(H1762="not found","not found",IF(H1762="","","ditto"))))</f>
        <v/>
      </c>
    </row>
    <row r="1764" spans="1:8" x14ac:dyDescent="0.35">
      <c r="A1764" s="699"/>
      <c r="B1764" s="768"/>
      <c r="C1764" s="768"/>
      <c r="D1764" s="768"/>
      <c r="E1764" s="775"/>
      <c r="F1764" s="778" t="str">
        <f>IF($A1764="","",IF(NOT($A1764=$A1763),IFERROR(IF(INDEX('40-15 SCALE LABEL INFO'!I$2:I$65,MATCH($A1764,'40-15 SCALE LABEL INFO'!$A$2:$A$65,0))="","",INDEX('40-15 SCALE LABEL INFO'!I$2:I$65,MATCH($A1764,'40-15 SCALE LABEL INFO'!$A$2:$A$65,0))),"not found"),IF(F1763="not found","not found",IF(F1763="","","ditto"))))</f>
        <v/>
      </c>
      <c r="G1764" s="779" t="str">
        <f>IF($A1764="","",IF(NOT($A1764=$A1763),IFERROR(IF(INDEX('40-15 SCALE LABEL INFO'!J$2:J$65,MATCH($A1764,'40-15 SCALE LABEL INFO'!$A$2:$A$65,0))="","",INDEX('40-15 SCALE LABEL INFO'!J$2:J$65,MATCH($A1764,'40-15 SCALE LABEL INFO'!$A$2:$A$65,0))),"not found"),IF(G1763="not found","not found",IF(G1763="","","ditto"))))</f>
        <v/>
      </c>
      <c r="H1764" s="772" t="str">
        <f>IF($A1764="","",IF(NOT($A1764=$A1763),IFERROR(IF(INDEX('40-15 SCALE LABEL INFO'!K$2:K$65,MATCH($A1764,'40-15 SCALE LABEL INFO'!$A$2:$A$65,0))="","",INDEX('40-15 SCALE LABEL INFO'!K$2:K$65,MATCH($A1764,'40-15 SCALE LABEL INFO'!$A$2:$A$65,0))),"not found"),IF(H1763="not found","not found",IF(H1763="","","ditto"))))</f>
        <v/>
      </c>
    </row>
    <row r="1765" spans="1:8" x14ac:dyDescent="0.35">
      <c r="A1765" s="699"/>
      <c r="B1765" s="768"/>
      <c r="C1765" s="768"/>
      <c r="D1765" s="768"/>
      <c r="E1765" s="775"/>
      <c r="F1765" s="778" t="str">
        <f>IF($A1765="","",IF(NOT($A1765=$A1764),IFERROR(IF(INDEX('40-15 SCALE LABEL INFO'!I$2:I$65,MATCH($A1765,'40-15 SCALE LABEL INFO'!$A$2:$A$65,0))="","",INDEX('40-15 SCALE LABEL INFO'!I$2:I$65,MATCH($A1765,'40-15 SCALE LABEL INFO'!$A$2:$A$65,0))),"not found"),IF(F1764="not found","not found",IF(F1764="","","ditto"))))</f>
        <v/>
      </c>
      <c r="G1765" s="779" t="str">
        <f>IF($A1765="","",IF(NOT($A1765=$A1764),IFERROR(IF(INDEX('40-15 SCALE LABEL INFO'!J$2:J$65,MATCH($A1765,'40-15 SCALE LABEL INFO'!$A$2:$A$65,0))="","",INDEX('40-15 SCALE LABEL INFO'!J$2:J$65,MATCH($A1765,'40-15 SCALE LABEL INFO'!$A$2:$A$65,0))),"not found"),IF(G1764="not found","not found",IF(G1764="","","ditto"))))</f>
        <v/>
      </c>
      <c r="H1765" s="772" t="str">
        <f>IF($A1765="","",IF(NOT($A1765=$A1764),IFERROR(IF(INDEX('40-15 SCALE LABEL INFO'!K$2:K$65,MATCH($A1765,'40-15 SCALE LABEL INFO'!$A$2:$A$65,0))="","",INDEX('40-15 SCALE LABEL INFO'!K$2:K$65,MATCH($A1765,'40-15 SCALE LABEL INFO'!$A$2:$A$65,0))),"not found"),IF(H1764="not found","not found",IF(H1764="","","ditto"))))</f>
        <v/>
      </c>
    </row>
    <row r="1766" spans="1:8" x14ac:dyDescent="0.35">
      <c r="A1766" s="699"/>
      <c r="B1766" s="768"/>
      <c r="C1766" s="768"/>
      <c r="D1766" s="768"/>
      <c r="E1766" s="775"/>
      <c r="F1766" s="778" t="str">
        <f>IF($A1766="","",IF(NOT($A1766=$A1765),IFERROR(IF(INDEX('40-15 SCALE LABEL INFO'!I$2:I$65,MATCH($A1766,'40-15 SCALE LABEL INFO'!$A$2:$A$65,0))="","",INDEX('40-15 SCALE LABEL INFO'!I$2:I$65,MATCH($A1766,'40-15 SCALE LABEL INFO'!$A$2:$A$65,0))),"not found"),IF(F1765="not found","not found",IF(F1765="","","ditto"))))</f>
        <v/>
      </c>
      <c r="G1766" s="779" t="str">
        <f>IF($A1766="","",IF(NOT($A1766=$A1765),IFERROR(IF(INDEX('40-15 SCALE LABEL INFO'!J$2:J$65,MATCH($A1766,'40-15 SCALE LABEL INFO'!$A$2:$A$65,0))="","",INDEX('40-15 SCALE LABEL INFO'!J$2:J$65,MATCH($A1766,'40-15 SCALE LABEL INFO'!$A$2:$A$65,0))),"not found"),IF(G1765="not found","not found",IF(G1765="","","ditto"))))</f>
        <v/>
      </c>
      <c r="H1766" s="772" t="str">
        <f>IF($A1766="","",IF(NOT($A1766=$A1765),IFERROR(IF(INDEX('40-15 SCALE LABEL INFO'!K$2:K$65,MATCH($A1766,'40-15 SCALE LABEL INFO'!$A$2:$A$65,0))="","",INDEX('40-15 SCALE LABEL INFO'!K$2:K$65,MATCH($A1766,'40-15 SCALE LABEL INFO'!$A$2:$A$65,0))),"not found"),IF(H1765="not found","not found",IF(H1765="","","ditto"))))</f>
        <v/>
      </c>
    </row>
    <row r="1767" spans="1:8" x14ac:dyDescent="0.35">
      <c r="A1767" s="699"/>
      <c r="B1767" s="768"/>
      <c r="C1767" s="768"/>
      <c r="D1767" s="768"/>
      <c r="E1767" s="775"/>
      <c r="F1767" s="778" t="str">
        <f>IF($A1767="","",IF(NOT($A1767=$A1766),IFERROR(IF(INDEX('40-15 SCALE LABEL INFO'!I$2:I$65,MATCH($A1767,'40-15 SCALE LABEL INFO'!$A$2:$A$65,0))="","",INDEX('40-15 SCALE LABEL INFO'!I$2:I$65,MATCH($A1767,'40-15 SCALE LABEL INFO'!$A$2:$A$65,0))),"not found"),IF(F1766="not found","not found",IF(F1766="","","ditto"))))</f>
        <v/>
      </c>
      <c r="G1767" s="779" t="str">
        <f>IF($A1767="","",IF(NOT($A1767=$A1766),IFERROR(IF(INDEX('40-15 SCALE LABEL INFO'!J$2:J$65,MATCH($A1767,'40-15 SCALE LABEL INFO'!$A$2:$A$65,0))="","",INDEX('40-15 SCALE LABEL INFO'!J$2:J$65,MATCH($A1767,'40-15 SCALE LABEL INFO'!$A$2:$A$65,0))),"not found"),IF(G1766="not found","not found",IF(G1766="","","ditto"))))</f>
        <v/>
      </c>
      <c r="H1767" s="772" t="str">
        <f>IF($A1767="","",IF(NOT($A1767=$A1766),IFERROR(IF(INDEX('40-15 SCALE LABEL INFO'!K$2:K$65,MATCH($A1767,'40-15 SCALE LABEL INFO'!$A$2:$A$65,0))="","",INDEX('40-15 SCALE LABEL INFO'!K$2:K$65,MATCH($A1767,'40-15 SCALE LABEL INFO'!$A$2:$A$65,0))),"not found"),IF(H1766="not found","not found",IF(H1766="","","ditto"))))</f>
        <v/>
      </c>
    </row>
    <row r="1768" spans="1:8" x14ac:dyDescent="0.35">
      <c r="A1768" s="699"/>
      <c r="B1768" s="768"/>
      <c r="C1768" s="768"/>
      <c r="D1768" s="768"/>
      <c r="E1768" s="775"/>
      <c r="F1768" s="778" t="str">
        <f>IF($A1768="","",IF(NOT($A1768=$A1767),IFERROR(IF(INDEX('40-15 SCALE LABEL INFO'!I$2:I$65,MATCH($A1768,'40-15 SCALE LABEL INFO'!$A$2:$A$65,0))="","",INDEX('40-15 SCALE LABEL INFO'!I$2:I$65,MATCH($A1768,'40-15 SCALE LABEL INFO'!$A$2:$A$65,0))),"not found"),IF(F1767="not found","not found",IF(F1767="","","ditto"))))</f>
        <v/>
      </c>
      <c r="G1768" s="779" t="str">
        <f>IF($A1768="","",IF(NOT($A1768=$A1767),IFERROR(IF(INDEX('40-15 SCALE LABEL INFO'!J$2:J$65,MATCH($A1768,'40-15 SCALE LABEL INFO'!$A$2:$A$65,0))="","",INDEX('40-15 SCALE LABEL INFO'!J$2:J$65,MATCH($A1768,'40-15 SCALE LABEL INFO'!$A$2:$A$65,0))),"not found"),IF(G1767="not found","not found",IF(G1767="","","ditto"))))</f>
        <v/>
      </c>
      <c r="H1768" s="772" t="str">
        <f>IF($A1768="","",IF(NOT($A1768=$A1767),IFERROR(IF(INDEX('40-15 SCALE LABEL INFO'!K$2:K$65,MATCH($A1768,'40-15 SCALE LABEL INFO'!$A$2:$A$65,0))="","",INDEX('40-15 SCALE LABEL INFO'!K$2:K$65,MATCH($A1768,'40-15 SCALE LABEL INFO'!$A$2:$A$65,0))),"not found"),IF(H1767="not found","not found",IF(H1767="","","ditto"))))</f>
        <v/>
      </c>
    </row>
    <row r="1769" spans="1:8" x14ac:dyDescent="0.35">
      <c r="A1769" s="699"/>
      <c r="B1769" s="768"/>
      <c r="C1769" s="768"/>
      <c r="D1769" s="768"/>
      <c r="E1769" s="775"/>
      <c r="F1769" s="778" t="str">
        <f>IF($A1769="","",IF(NOT($A1769=$A1768),IFERROR(IF(INDEX('40-15 SCALE LABEL INFO'!I$2:I$65,MATCH($A1769,'40-15 SCALE LABEL INFO'!$A$2:$A$65,0))="","",INDEX('40-15 SCALE LABEL INFO'!I$2:I$65,MATCH($A1769,'40-15 SCALE LABEL INFO'!$A$2:$A$65,0))),"not found"),IF(F1768="not found","not found",IF(F1768="","","ditto"))))</f>
        <v/>
      </c>
      <c r="G1769" s="779" t="str">
        <f>IF($A1769="","",IF(NOT($A1769=$A1768),IFERROR(IF(INDEX('40-15 SCALE LABEL INFO'!J$2:J$65,MATCH($A1769,'40-15 SCALE LABEL INFO'!$A$2:$A$65,0))="","",INDEX('40-15 SCALE LABEL INFO'!J$2:J$65,MATCH($A1769,'40-15 SCALE LABEL INFO'!$A$2:$A$65,0))),"not found"),IF(G1768="not found","not found",IF(G1768="","","ditto"))))</f>
        <v/>
      </c>
      <c r="H1769" s="772" t="str">
        <f>IF($A1769="","",IF(NOT($A1769=$A1768),IFERROR(IF(INDEX('40-15 SCALE LABEL INFO'!K$2:K$65,MATCH($A1769,'40-15 SCALE LABEL INFO'!$A$2:$A$65,0))="","",INDEX('40-15 SCALE LABEL INFO'!K$2:K$65,MATCH($A1769,'40-15 SCALE LABEL INFO'!$A$2:$A$65,0))),"not found"),IF(H1768="not found","not found",IF(H1768="","","ditto"))))</f>
        <v/>
      </c>
    </row>
    <row r="1770" spans="1:8" x14ac:dyDescent="0.35">
      <c r="A1770" s="699"/>
      <c r="B1770" s="768"/>
      <c r="C1770" s="768"/>
      <c r="D1770" s="768"/>
      <c r="E1770" s="775"/>
      <c r="F1770" s="778" t="str">
        <f>IF($A1770="","",IF(NOT($A1770=$A1769),IFERROR(IF(INDEX('40-15 SCALE LABEL INFO'!I$2:I$65,MATCH($A1770,'40-15 SCALE LABEL INFO'!$A$2:$A$65,0))="","",INDEX('40-15 SCALE LABEL INFO'!I$2:I$65,MATCH($A1770,'40-15 SCALE LABEL INFO'!$A$2:$A$65,0))),"not found"),IF(F1769="not found","not found",IF(F1769="","","ditto"))))</f>
        <v/>
      </c>
      <c r="G1770" s="779" t="str">
        <f>IF($A1770="","",IF(NOT($A1770=$A1769),IFERROR(IF(INDEX('40-15 SCALE LABEL INFO'!J$2:J$65,MATCH($A1770,'40-15 SCALE LABEL INFO'!$A$2:$A$65,0))="","",INDEX('40-15 SCALE LABEL INFO'!J$2:J$65,MATCH($A1770,'40-15 SCALE LABEL INFO'!$A$2:$A$65,0))),"not found"),IF(G1769="not found","not found",IF(G1769="","","ditto"))))</f>
        <v/>
      </c>
      <c r="H1770" s="772" t="str">
        <f>IF($A1770="","",IF(NOT($A1770=$A1769),IFERROR(IF(INDEX('40-15 SCALE LABEL INFO'!K$2:K$65,MATCH($A1770,'40-15 SCALE LABEL INFO'!$A$2:$A$65,0))="","",INDEX('40-15 SCALE LABEL INFO'!K$2:K$65,MATCH($A1770,'40-15 SCALE LABEL INFO'!$A$2:$A$65,0))),"not found"),IF(H1769="not found","not found",IF(H1769="","","ditto"))))</f>
        <v/>
      </c>
    </row>
    <row r="1771" spans="1:8" x14ac:dyDescent="0.35">
      <c r="A1771" s="699"/>
      <c r="B1771" s="768"/>
      <c r="C1771" s="768"/>
      <c r="D1771" s="768"/>
      <c r="E1771" s="775"/>
      <c r="F1771" s="778" t="str">
        <f>IF($A1771="","",IF(NOT($A1771=$A1770),IFERROR(IF(INDEX('40-15 SCALE LABEL INFO'!I$2:I$65,MATCH($A1771,'40-15 SCALE LABEL INFO'!$A$2:$A$65,0))="","",INDEX('40-15 SCALE LABEL INFO'!I$2:I$65,MATCH($A1771,'40-15 SCALE LABEL INFO'!$A$2:$A$65,0))),"not found"),IF(F1770="not found","not found",IF(F1770="","","ditto"))))</f>
        <v/>
      </c>
      <c r="G1771" s="779" t="str">
        <f>IF($A1771="","",IF(NOT($A1771=$A1770),IFERROR(IF(INDEX('40-15 SCALE LABEL INFO'!J$2:J$65,MATCH($A1771,'40-15 SCALE LABEL INFO'!$A$2:$A$65,0))="","",INDEX('40-15 SCALE LABEL INFO'!J$2:J$65,MATCH($A1771,'40-15 SCALE LABEL INFO'!$A$2:$A$65,0))),"not found"),IF(G1770="not found","not found",IF(G1770="","","ditto"))))</f>
        <v/>
      </c>
      <c r="H1771" s="772" t="str">
        <f>IF($A1771="","",IF(NOT($A1771=$A1770),IFERROR(IF(INDEX('40-15 SCALE LABEL INFO'!K$2:K$65,MATCH($A1771,'40-15 SCALE LABEL INFO'!$A$2:$A$65,0))="","",INDEX('40-15 SCALE LABEL INFO'!K$2:K$65,MATCH($A1771,'40-15 SCALE LABEL INFO'!$A$2:$A$65,0))),"not found"),IF(H1770="not found","not found",IF(H1770="","","ditto"))))</f>
        <v/>
      </c>
    </row>
    <row r="1772" spans="1:8" x14ac:dyDescent="0.35">
      <c r="A1772" s="699"/>
      <c r="B1772" s="768"/>
      <c r="C1772" s="768"/>
      <c r="D1772" s="768"/>
      <c r="E1772" s="775"/>
      <c r="F1772" s="778" t="str">
        <f>IF($A1772="","",IF(NOT($A1772=$A1771),IFERROR(IF(INDEX('40-15 SCALE LABEL INFO'!I$2:I$65,MATCH($A1772,'40-15 SCALE LABEL INFO'!$A$2:$A$65,0))="","",INDEX('40-15 SCALE LABEL INFO'!I$2:I$65,MATCH($A1772,'40-15 SCALE LABEL INFO'!$A$2:$A$65,0))),"not found"),IF(F1771="not found","not found",IF(F1771="","","ditto"))))</f>
        <v/>
      </c>
      <c r="G1772" s="779" t="str">
        <f>IF($A1772="","",IF(NOT($A1772=$A1771),IFERROR(IF(INDEX('40-15 SCALE LABEL INFO'!J$2:J$65,MATCH($A1772,'40-15 SCALE LABEL INFO'!$A$2:$A$65,0))="","",INDEX('40-15 SCALE LABEL INFO'!J$2:J$65,MATCH($A1772,'40-15 SCALE LABEL INFO'!$A$2:$A$65,0))),"not found"),IF(G1771="not found","not found",IF(G1771="","","ditto"))))</f>
        <v/>
      </c>
      <c r="H1772" s="772" t="str">
        <f>IF($A1772="","",IF(NOT($A1772=$A1771),IFERROR(IF(INDEX('40-15 SCALE LABEL INFO'!K$2:K$65,MATCH($A1772,'40-15 SCALE LABEL INFO'!$A$2:$A$65,0))="","",INDEX('40-15 SCALE LABEL INFO'!K$2:K$65,MATCH($A1772,'40-15 SCALE LABEL INFO'!$A$2:$A$65,0))),"not found"),IF(H1771="not found","not found",IF(H1771="","","ditto"))))</f>
        <v/>
      </c>
    </row>
    <row r="1773" spans="1:8" x14ac:dyDescent="0.35">
      <c r="A1773" s="699"/>
      <c r="B1773" s="768"/>
      <c r="C1773" s="768"/>
      <c r="D1773" s="768"/>
      <c r="E1773" s="775"/>
      <c r="F1773" s="778" t="str">
        <f>IF($A1773="","",IF(NOT($A1773=$A1772),IFERROR(IF(INDEX('40-15 SCALE LABEL INFO'!I$2:I$65,MATCH($A1773,'40-15 SCALE LABEL INFO'!$A$2:$A$65,0))="","",INDEX('40-15 SCALE LABEL INFO'!I$2:I$65,MATCH($A1773,'40-15 SCALE LABEL INFO'!$A$2:$A$65,0))),"not found"),IF(F1772="not found","not found",IF(F1772="","","ditto"))))</f>
        <v/>
      </c>
      <c r="G1773" s="779" t="str">
        <f>IF($A1773="","",IF(NOT($A1773=$A1772),IFERROR(IF(INDEX('40-15 SCALE LABEL INFO'!J$2:J$65,MATCH($A1773,'40-15 SCALE LABEL INFO'!$A$2:$A$65,0))="","",INDEX('40-15 SCALE LABEL INFO'!J$2:J$65,MATCH($A1773,'40-15 SCALE LABEL INFO'!$A$2:$A$65,0))),"not found"),IF(G1772="not found","not found",IF(G1772="","","ditto"))))</f>
        <v/>
      </c>
      <c r="H1773" s="772" t="str">
        <f>IF($A1773="","",IF(NOT($A1773=$A1772),IFERROR(IF(INDEX('40-15 SCALE LABEL INFO'!K$2:K$65,MATCH($A1773,'40-15 SCALE LABEL INFO'!$A$2:$A$65,0))="","",INDEX('40-15 SCALE LABEL INFO'!K$2:K$65,MATCH($A1773,'40-15 SCALE LABEL INFO'!$A$2:$A$65,0))),"not found"),IF(H1772="not found","not found",IF(H1772="","","ditto"))))</f>
        <v/>
      </c>
    </row>
    <row r="1774" spans="1:8" x14ac:dyDescent="0.35">
      <c r="A1774" s="699"/>
      <c r="B1774" s="768"/>
      <c r="C1774" s="768"/>
      <c r="D1774" s="768"/>
      <c r="E1774" s="775"/>
      <c r="F1774" s="778" t="str">
        <f>IF($A1774="","",IF(NOT($A1774=$A1773),IFERROR(IF(INDEX('40-15 SCALE LABEL INFO'!I$2:I$65,MATCH($A1774,'40-15 SCALE LABEL INFO'!$A$2:$A$65,0))="","",INDEX('40-15 SCALE LABEL INFO'!I$2:I$65,MATCH($A1774,'40-15 SCALE LABEL INFO'!$A$2:$A$65,0))),"not found"),IF(F1773="not found","not found",IF(F1773="","","ditto"))))</f>
        <v/>
      </c>
      <c r="G1774" s="779" t="str">
        <f>IF($A1774="","",IF(NOT($A1774=$A1773),IFERROR(IF(INDEX('40-15 SCALE LABEL INFO'!J$2:J$65,MATCH($A1774,'40-15 SCALE LABEL INFO'!$A$2:$A$65,0))="","",INDEX('40-15 SCALE LABEL INFO'!J$2:J$65,MATCH($A1774,'40-15 SCALE LABEL INFO'!$A$2:$A$65,0))),"not found"),IF(G1773="not found","not found",IF(G1773="","","ditto"))))</f>
        <v/>
      </c>
      <c r="H1774" s="772" t="str">
        <f>IF($A1774="","",IF(NOT($A1774=$A1773),IFERROR(IF(INDEX('40-15 SCALE LABEL INFO'!K$2:K$65,MATCH($A1774,'40-15 SCALE LABEL INFO'!$A$2:$A$65,0))="","",INDEX('40-15 SCALE LABEL INFO'!K$2:K$65,MATCH($A1774,'40-15 SCALE LABEL INFO'!$A$2:$A$65,0))),"not found"),IF(H1773="not found","not found",IF(H1773="","","ditto"))))</f>
        <v/>
      </c>
    </row>
    <row r="1775" spans="1:8" x14ac:dyDescent="0.35">
      <c r="A1775" s="699"/>
      <c r="B1775" s="768"/>
      <c r="C1775" s="768"/>
      <c r="D1775" s="768"/>
      <c r="E1775" s="775"/>
      <c r="F1775" s="778" t="str">
        <f>IF($A1775="","",IF(NOT($A1775=$A1774),IFERROR(IF(INDEX('40-15 SCALE LABEL INFO'!I$2:I$65,MATCH($A1775,'40-15 SCALE LABEL INFO'!$A$2:$A$65,0))="","",INDEX('40-15 SCALE LABEL INFO'!I$2:I$65,MATCH($A1775,'40-15 SCALE LABEL INFO'!$A$2:$A$65,0))),"not found"),IF(F1774="not found","not found",IF(F1774="","","ditto"))))</f>
        <v/>
      </c>
      <c r="G1775" s="779" t="str">
        <f>IF($A1775="","",IF(NOT($A1775=$A1774),IFERROR(IF(INDEX('40-15 SCALE LABEL INFO'!J$2:J$65,MATCH($A1775,'40-15 SCALE LABEL INFO'!$A$2:$A$65,0))="","",INDEX('40-15 SCALE LABEL INFO'!J$2:J$65,MATCH($A1775,'40-15 SCALE LABEL INFO'!$A$2:$A$65,0))),"not found"),IF(G1774="not found","not found",IF(G1774="","","ditto"))))</f>
        <v/>
      </c>
      <c r="H1775" s="772" t="str">
        <f>IF($A1775="","",IF(NOT($A1775=$A1774),IFERROR(IF(INDEX('40-15 SCALE LABEL INFO'!K$2:K$65,MATCH($A1775,'40-15 SCALE LABEL INFO'!$A$2:$A$65,0))="","",INDEX('40-15 SCALE LABEL INFO'!K$2:K$65,MATCH($A1775,'40-15 SCALE LABEL INFO'!$A$2:$A$65,0))),"not found"),IF(H1774="not found","not found",IF(H1774="","","ditto"))))</f>
        <v/>
      </c>
    </row>
    <row r="1776" spans="1:8" x14ac:dyDescent="0.35">
      <c r="A1776" s="699"/>
      <c r="B1776" s="768"/>
      <c r="C1776" s="768"/>
      <c r="D1776" s="768"/>
      <c r="E1776" s="775"/>
      <c r="F1776" s="778" t="str">
        <f>IF($A1776="","",IF(NOT($A1776=$A1775),IFERROR(IF(INDEX('40-15 SCALE LABEL INFO'!I$2:I$65,MATCH($A1776,'40-15 SCALE LABEL INFO'!$A$2:$A$65,0))="","",INDEX('40-15 SCALE LABEL INFO'!I$2:I$65,MATCH($A1776,'40-15 SCALE LABEL INFO'!$A$2:$A$65,0))),"not found"),IF(F1775="not found","not found",IF(F1775="","","ditto"))))</f>
        <v/>
      </c>
      <c r="G1776" s="779" t="str">
        <f>IF($A1776="","",IF(NOT($A1776=$A1775),IFERROR(IF(INDEX('40-15 SCALE LABEL INFO'!J$2:J$65,MATCH($A1776,'40-15 SCALE LABEL INFO'!$A$2:$A$65,0))="","",INDEX('40-15 SCALE LABEL INFO'!J$2:J$65,MATCH($A1776,'40-15 SCALE LABEL INFO'!$A$2:$A$65,0))),"not found"),IF(G1775="not found","not found",IF(G1775="","","ditto"))))</f>
        <v/>
      </c>
      <c r="H1776" s="772" t="str">
        <f>IF($A1776="","",IF(NOT($A1776=$A1775),IFERROR(IF(INDEX('40-15 SCALE LABEL INFO'!K$2:K$65,MATCH($A1776,'40-15 SCALE LABEL INFO'!$A$2:$A$65,0))="","",INDEX('40-15 SCALE LABEL INFO'!K$2:K$65,MATCH($A1776,'40-15 SCALE LABEL INFO'!$A$2:$A$65,0))),"not found"),IF(H1775="not found","not found",IF(H1775="","","ditto"))))</f>
        <v/>
      </c>
    </row>
    <row r="1777" spans="1:8" x14ac:dyDescent="0.35">
      <c r="A1777" s="699"/>
      <c r="B1777" s="768"/>
      <c r="C1777" s="768"/>
      <c r="D1777" s="768"/>
      <c r="E1777" s="775"/>
      <c r="F1777" s="778" t="str">
        <f>IF($A1777="","",IF(NOT($A1777=$A1776),IFERROR(IF(INDEX('40-15 SCALE LABEL INFO'!I$2:I$65,MATCH($A1777,'40-15 SCALE LABEL INFO'!$A$2:$A$65,0))="","",INDEX('40-15 SCALE LABEL INFO'!I$2:I$65,MATCH($A1777,'40-15 SCALE LABEL INFO'!$A$2:$A$65,0))),"not found"),IF(F1776="not found","not found",IF(F1776="","","ditto"))))</f>
        <v/>
      </c>
      <c r="G1777" s="779" t="str">
        <f>IF($A1777="","",IF(NOT($A1777=$A1776),IFERROR(IF(INDEX('40-15 SCALE LABEL INFO'!J$2:J$65,MATCH($A1777,'40-15 SCALE LABEL INFO'!$A$2:$A$65,0))="","",INDEX('40-15 SCALE LABEL INFO'!J$2:J$65,MATCH($A1777,'40-15 SCALE LABEL INFO'!$A$2:$A$65,0))),"not found"),IF(G1776="not found","not found",IF(G1776="","","ditto"))))</f>
        <v/>
      </c>
      <c r="H1777" s="772" t="str">
        <f>IF($A1777="","",IF(NOT($A1777=$A1776),IFERROR(IF(INDEX('40-15 SCALE LABEL INFO'!K$2:K$65,MATCH($A1777,'40-15 SCALE LABEL INFO'!$A$2:$A$65,0))="","",INDEX('40-15 SCALE LABEL INFO'!K$2:K$65,MATCH($A1777,'40-15 SCALE LABEL INFO'!$A$2:$A$65,0))),"not found"),IF(H1776="not found","not found",IF(H1776="","","ditto"))))</f>
        <v/>
      </c>
    </row>
    <row r="1778" spans="1:8" x14ac:dyDescent="0.35">
      <c r="A1778" s="699"/>
      <c r="B1778" s="768"/>
      <c r="C1778" s="768"/>
      <c r="D1778" s="768"/>
      <c r="E1778" s="775"/>
      <c r="F1778" s="778" t="str">
        <f>IF($A1778="","",IF(NOT($A1778=$A1777),IFERROR(IF(INDEX('40-15 SCALE LABEL INFO'!I$2:I$65,MATCH($A1778,'40-15 SCALE LABEL INFO'!$A$2:$A$65,0))="","",INDEX('40-15 SCALE LABEL INFO'!I$2:I$65,MATCH($A1778,'40-15 SCALE LABEL INFO'!$A$2:$A$65,0))),"not found"),IF(F1777="not found","not found",IF(F1777="","","ditto"))))</f>
        <v/>
      </c>
      <c r="G1778" s="779" t="str">
        <f>IF($A1778="","",IF(NOT($A1778=$A1777),IFERROR(IF(INDEX('40-15 SCALE LABEL INFO'!J$2:J$65,MATCH($A1778,'40-15 SCALE LABEL INFO'!$A$2:$A$65,0))="","",INDEX('40-15 SCALE LABEL INFO'!J$2:J$65,MATCH($A1778,'40-15 SCALE LABEL INFO'!$A$2:$A$65,0))),"not found"),IF(G1777="not found","not found",IF(G1777="","","ditto"))))</f>
        <v/>
      </c>
      <c r="H1778" s="772" t="str">
        <f>IF($A1778="","",IF(NOT($A1778=$A1777),IFERROR(IF(INDEX('40-15 SCALE LABEL INFO'!K$2:K$65,MATCH($A1778,'40-15 SCALE LABEL INFO'!$A$2:$A$65,0))="","",INDEX('40-15 SCALE LABEL INFO'!K$2:K$65,MATCH($A1778,'40-15 SCALE LABEL INFO'!$A$2:$A$65,0))),"not found"),IF(H1777="not found","not found",IF(H1777="","","ditto"))))</f>
        <v/>
      </c>
    </row>
    <row r="1779" spans="1:8" x14ac:dyDescent="0.35">
      <c r="A1779" s="699"/>
      <c r="B1779" s="768"/>
      <c r="C1779" s="768"/>
      <c r="D1779" s="768"/>
      <c r="E1779" s="775"/>
      <c r="F1779" s="778" t="str">
        <f>IF($A1779="","",IF(NOT($A1779=$A1778),IFERROR(IF(INDEX('40-15 SCALE LABEL INFO'!I$2:I$65,MATCH($A1779,'40-15 SCALE LABEL INFO'!$A$2:$A$65,0))="","",INDEX('40-15 SCALE LABEL INFO'!I$2:I$65,MATCH($A1779,'40-15 SCALE LABEL INFO'!$A$2:$A$65,0))),"not found"),IF(F1778="not found","not found",IF(F1778="","","ditto"))))</f>
        <v/>
      </c>
      <c r="G1779" s="779" t="str">
        <f>IF($A1779="","",IF(NOT($A1779=$A1778),IFERROR(IF(INDEX('40-15 SCALE LABEL INFO'!J$2:J$65,MATCH($A1779,'40-15 SCALE LABEL INFO'!$A$2:$A$65,0))="","",INDEX('40-15 SCALE LABEL INFO'!J$2:J$65,MATCH($A1779,'40-15 SCALE LABEL INFO'!$A$2:$A$65,0))),"not found"),IF(G1778="not found","not found",IF(G1778="","","ditto"))))</f>
        <v/>
      </c>
      <c r="H1779" s="772" t="str">
        <f>IF($A1779="","",IF(NOT($A1779=$A1778),IFERROR(IF(INDEX('40-15 SCALE LABEL INFO'!K$2:K$65,MATCH($A1779,'40-15 SCALE LABEL INFO'!$A$2:$A$65,0))="","",INDEX('40-15 SCALE LABEL INFO'!K$2:K$65,MATCH($A1779,'40-15 SCALE LABEL INFO'!$A$2:$A$65,0))),"not found"),IF(H1778="not found","not found",IF(H1778="","","ditto"))))</f>
        <v/>
      </c>
    </row>
    <row r="1780" spans="1:8" x14ac:dyDescent="0.35">
      <c r="A1780" s="699"/>
      <c r="B1780" s="768"/>
      <c r="C1780" s="768"/>
      <c r="D1780" s="768"/>
      <c r="E1780" s="775"/>
      <c r="F1780" s="778" t="str">
        <f>IF($A1780="","",IF(NOT($A1780=$A1779),IFERROR(IF(INDEX('40-15 SCALE LABEL INFO'!I$2:I$65,MATCH($A1780,'40-15 SCALE LABEL INFO'!$A$2:$A$65,0))="","",INDEX('40-15 SCALE LABEL INFO'!I$2:I$65,MATCH($A1780,'40-15 SCALE LABEL INFO'!$A$2:$A$65,0))),"not found"),IF(F1779="not found","not found",IF(F1779="","","ditto"))))</f>
        <v/>
      </c>
      <c r="G1780" s="779" t="str">
        <f>IF($A1780="","",IF(NOT($A1780=$A1779),IFERROR(IF(INDEX('40-15 SCALE LABEL INFO'!J$2:J$65,MATCH($A1780,'40-15 SCALE LABEL INFO'!$A$2:$A$65,0))="","",INDEX('40-15 SCALE LABEL INFO'!J$2:J$65,MATCH($A1780,'40-15 SCALE LABEL INFO'!$A$2:$A$65,0))),"not found"),IF(G1779="not found","not found",IF(G1779="","","ditto"))))</f>
        <v/>
      </c>
      <c r="H1780" s="772" t="str">
        <f>IF($A1780="","",IF(NOT($A1780=$A1779),IFERROR(IF(INDEX('40-15 SCALE LABEL INFO'!K$2:K$65,MATCH($A1780,'40-15 SCALE LABEL INFO'!$A$2:$A$65,0))="","",INDEX('40-15 SCALE LABEL INFO'!K$2:K$65,MATCH($A1780,'40-15 SCALE LABEL INFO'!$A$2:$A$65,0))),"not found"),IF(H1779="not found","not found",IF(H1779="","","ditto"))))</f>
        <v/>
      </c>
    </row>
    <row r="1781" spans="1:8" x14ac:dyDescent="0.35">
      <c r="A1781" s="699"/>
      <c r="B1781" s="768"/>
      <c r="C1781" s="768"/>
      <c r="D1781" s="768"/>
      <c r="E1781" s="775"/>
      <c r="F1781" s="778" t="str">
        <f>IF($A1781="","",IF(NOT($A1781=$A1780),IFERROR(IF(INDEX('40-15 SCALE LABEL INFO'!I$2:I$65,MATCH($A1781,'40-15 SCALE LABEL INFO'!$A$2:$A$65,0))="","",INDEX('40-15 SCALE LABEL INFO'!I$2:I$65,MATCH($A1781,'40-15 SCALE LABEL INFO'!$A$2:$A$65,0))),"not found"),IF(F1780="not found","not found",IF(F1780="","","ditto"))))</f>
        <v/>
      </c>
      <c r="G1781" s="779" t="str">
        <f>IF($A1781="","",IF(NOT($A1781=$A1780),IFERROR(IF(INDEX('40-15 SCALE LABEL INFO'!J$2:J$65,MATCH($A1781,'40-15 SCALE LABEL INFO'!$A$2:$A$65,0))="","",INDEX('40-15 SCALE LABEL INFO'!J$2:J$65,MATCH($A1781,'40-15 SCALE LABEL INFO'!$A$2:$A$65,0))),"not found"),IF(G1780="not found","not found",IF(G1780="","","ditto"))))</f>
        <v/>
      </c>
      <c r="H1781" s="772" t="str">
        <f>IF($A1781="","",IF(NOT($A1781=$A1780),IFERROR(IF(INDEX('40-15 SCALE LABEL INFO'!K$2:K$65,MATCH($A1781,'40-15 SCALE LABEL INFO'!$A$2:$A$65,0))="","",INDEX('40-15 SCALE LABEL INFO'!K$2:K$65,MATCH($A1781,'40-15 SCALE LABEL INFO'!$A$2:$A$65,0))),"not found"),IF(H1780="not found","not found",IF(H1780="","","ditto"))))</f>
        <v/>
      </c>
    </row>
    <row r="1782" spans="1:8" x14ac:dyDescent="0.35">
      <c r="A1782" s="699"/>
      <c r="B1782" s="768"/>
      <c r="C1782" s="768"/>
      <c r="D1782" s="768"/>
      <c r="E1782" s="775"/>
      <c r="F1782" s="778" t="str">
        <f>IF($A1782="","",IF(NOT($A1782=$A1781),IFERROR(IF(INDEX('40-15 SCALE LABEL INFO'!I$2:I$65,MATCH($A1782,'40-15 SCALE LABEL INFO'!$A$2:$A$65,0))="","",INDEX('40-15 SCALE LABEL INFO'!I$2:I$65,MATCH($A1782,'40-15 SCALE LABEL INFO'!$A$2:$A$65,0))),"not found"),IF(F1781="not found","not found",IF(F1781="","","ditto"))))</f>
        <v/>
      </c>
      <c r="G1782" s="779" t="str">
        <f>IF($A1782="","",IF(NOT($A1782=$A1781),IFERROR(IF(INDEX('40-15 SCALE LABEL INFO'!J$2:J$65,MATCH($A1782,'40-15 SCALE LABEL INFO'!$A$2:$A$65,0))="","",INDEX('40-15 SCALE LABEL INFO'!J$2:J$65,MATCH($A1782,'40-15 SCALE LABEL INFO'!$A$2:$A$65,0))),"not found"),IF(G1781="not found","not found",IF(G1781="","","ditto"))))</f>
        <v/>
      </c>
      <c r="H1782" s="772" t="str">
        <f>IF($A1782="","",IF(NOT($A1782=$A1781),IFERROR(IF(INDEX('40-15 SCALE LABEL INFO'!K$2:K$65,MATCH($A1782,'40-15 SCALE LABEL INFO'!$A$2:$A$65,0))="","",INDEX('40-15 SCALE LABEL INFO'!K$2:K$65,MATCH($A1782,'40-15 SCALE LABEL INFO'!$A$2:$A$65,0))),"not found"),IF(H1781="not found","not found",IF(H1781="","","ditto"))))</f>
        <v/>
      </c>
    </row>
    <row r="1783" spans="1:8" x14ac:dyDescent="0.35">
      <c r="A1783" s="699"/>
      <c r="B1783" s="768"/>
      <c r="C1783" s="768"/>
      <c r="D1783" s="768"/>
      <c r="E1783" s="775"/>
      <c r="F1783" s="778" t="str">
        <f>IF($A1783="","",IF(NOT($A1783=$A1782),IFERROR(IF(INDEX('40-15 SCALE LABEL INFO'!I$2:I$65,MATCH($A1783,'40-15 SCALE LABEL INFO'!$A$2:$A$65,0))="","",INDEX('40-15 SCALE LABEL INFO'!I$2:I$65,MATCH($A1783,'40-15 SCALE LABEL INFO'!$A$2:$A$65,0))),"not found"),IF(F1782="not found","not found",IF(F1782="","","ditto"))))</f>
        <v/>
      </c>
      <c r="G1783" s="779" t="str">
        <f>IF($A1783="","",IF(NOT($A1783=$A1782),IFERROR(IF(INDEX('40-15 SCALE LABEL INFO'!J$2:J$65,MATCH($A1783,'40-15 SCALE LABEL INFO'!$A$2:$A$65,0))="","",INDEX('40-15 SCALE LABEL INFO'!J$2:J$65,MATCH($A1783,'40-15 SCALE LABEL INFO'!$A$2:$A$65,0))),"not found"),IF(G1782="not found","not found",IF(G1782="","","ditto"))))</f>
        <v/>
      </c>
      <c r="H1783" s="772" t="str">
        <f>IF($A1783="","",IF(NOT($A1783=$A1782),IFERROR(IF(INDEX('40-15 SCALE LABEL INFO'!K$2:K$65,MATCH($A1783,'40-15 SCALE LABEL INFO'!$A$2:$A$65,0))="","",INDEX('40-15 SCALE LABEL INFO'!K$2:K$65,MATCH($A1783,'40-15 SCALE LABEL INFO'!$A$2:$A$65,0))),"not found"),IF(H1782="not found","not found",IF(H1782="","","ditto"))))</f>
        <v/>
      </c>
    </row>
    <row r="1784" spans="1:8" x14ac:dyDescent="0.35">
      <c r="A1784" s="699"/>
      <c r="B1784" s="768"/>
      <c r="C1784" s="768"/>
      <c r="D1784" s="768"/>
      <c r="E1784" s="775"/>
      <c r="F1784" s="778" t="str">
        <f>IF($A1784="","",IF(NOT($A1784=$A1783),IFERROR(IF(INDEX('40-15 SCALE LABEL INFO'!I$2:I$65,MATCH($A1784,'40-15 SCALE LABEL INFO'!$A$2:$A$65,0))="","",INDEX('40-15 SCALE LABEL INFO'!I$2:I$65,MATCH($A1784,'40-15 SCALE LABEL INFO'!$A$2:$A$65,0))),"not found"),IF(F1783="not found","not found",IF(F1783="","","ditto"))))</f>
        <v/>
      </c>
      <c r="G1784" s="779" t="str">
        <f>IF($A1784="","",IF(NOT($A1784=$A1783),IFERROR(IF(INDEX('40-15 SCALE LABEL INFO'!J$2:J$65,MATCH($A1784,'40-15 SCALE LABEL INFO'!$A$2:$A$65,0))="","",INDEX('40-15 SCALE LABEL INFO'!J$2:J$65,MATCH($A1784,'40-15 SCALE LABEL INFO'!$A$2:$A$65,0))),"not found"),IF(G1783="not found","not found",IF(G1783="","","ditto"))))</f>
        <v/>
      </c>
      <c r="H1784" s="772" t="str">
        <f>IF($A1784="","",IF(NOT($A1784=$A1783),IFERROR(IF(INDEX('40-15 SCALE LABEL INFO'!K$2:K$65,MATCH($A1784,'40-15 SCALE LABEL INFO'!$A$2:$A$65,0))="","",INDEX('40-15 SCALE LABEL INFO'!K$2:K$65,MATCH($A1784,'40-15 SCALE LABEL INFO'!$A$2:$A$65,0))),"not found"),IF(H1783="not found","not found",IF(H1783="","","ditto"))))</f>
        <v/>
      </c>
    </row>
    <row r="1785" spans="1:8" x14ac:dyDescent="0.35">
      <c r="A1785" s="699"/>
      <c r="B1785" s="768"/>
      <c r="C1785" s="768"/>
      <c r="D1785" s="768"/>
      <c r="E1785" s="775"/>
      <c r="F1785" s="778" t="str">
        <f>IF($A1785="","",IF(NOT($A1785=$A1784),IFERROR(IF(INDEX('40-15 SCALE LABEL INFO'!I$2:I$65,MATCH($A1785,'40-15 SCALE LABEL INFO'!$A$2:$A$65,0))="","",INDEX('40-15 SCALE LABEL INFO'!I$2:I$65,MATCH($A1785,'40-15 SCALE LABEL INFO'!$A$2:$A$65,0))),"not found"),IF(F1784="not found","not found",IF(F1784="","","ditto"))))</f>
        <v/>
      </c>
      <c r="G1785" s="779" t="str">
        <f>IF($A1785="","",IF(NOT($A1785=$A1784),IFERROR(IF(INDEX('40-15 SCALE LABEL INFO'!J$2:J$65,MATCH($A1785,'40-15 SCALE LABEL INFO'!$A$2:$A$65,0))="","",INDEX('40-15 SCALE LABEL INFO'!J$2:J$65,MATCH($A1785,'40-15 SCALE LABEL INFO'!$A$2:$A$65,0))),"not found"),IF(G1784="not found","not found",IF(G1784="","","ditto"))))</f>
        <v/>
      </c>
      <c r="H1785" s="772" t="str">
        <f>IF($A1785="","",IF(NOT($A1785=$A1784),IFERROR(IF(INDEX('40-15 SCALE LABEL INFO'!K$2:K$65,MATCH($A1785,'40-15 SCALE LABEL INFO'!$A$2:$A$65,0))="","",INDEX('40-15 SCALE LABEL INFO'!K$2:K$65,MATCH($A1785,'40-15 SCALE LABEL INFO'!$A$2:$A$65,0))),"not found"),IF(H1784="not found","not found",IF(H1784="","","ditto"))))</f>
        <v/>
      </c>
    </row>
    <row r="1786" spans="1:8" x14ac:dyDescent="0.35">
      <c r="A1786" s="699"/>
      <c r="B1786" s="768"/>
      <c r="C1786" s="768"/>
      <c r="D1786" s="768"/>
      <c r="E1786" s="775"/>
      <c r="F1786" s="778" t="str">
        <f>IF($A1786="","",IF(NOT($A1786=$A1785),IFERROR(IF(INDEX('40-15 SCALE LABEL INFO'!I$2:I$65,MATCH($A1786,'40-15 SCALE LABEL INFO'!$A$2:$A$65,0))="","",INDEX('40-15 SCALE LABEL INFO'!I$2:I$65,MATCH($A1786,'40-15 SCALE LABEL INFO'!$A$2:$A$65,0))),"not found"),IF(F1785="not found","not found",IF(F1785="","","ditto"))))</f>
        <v/>
      </c>
      <c r="G1786" s="779" t="str">
        <f>IF($A1786="","",IF(NOT($A1786=$A1785),IFERROR(IF(INDEX('40-15 SCALE LABEL INFO'!J$2:J$65,MATCH($A1786,'40-15 SCALE LABEL INFO'!$A$2:$A$65,0))="","",INDEX('40-15 SCALE LABEL INFO'!J$2:J$65,MATCH($A1786,'40-15 SCALE LABEL INFO'!$A$2:$A$65,0))),"not found"),IF(G1785="not found","not found",IF(G1785="","","ditto"))))</f>
        <v/>
      </c>
      <c r="H1786" s="772" t="str">
        <f>IF($A1786="","",IF(NOT($A1786=$A1785),IFERROR(IF(INDEX('40-15 SCALE LABEL INFO'!K$2:K$65,MATCH($A1786,'40-15 SCALE LABEL INFO'!$A$2:$A$65,0))="","",INDEX('40-15 SCALE LABEL INFO'!K$2:K$65,MATCH($A1786,'40-15 SCALE LABEL INFO'!$A$2:$A$65,0))),"not found"),IF(H1785="not found","not found",IF(H1785="","","ditto"))))</f>
        <v/>
      </c>
    </row>
    <row r="1787" spans="1:8" x14ac:dyDescent="0.35">
      <c r="A1787" s="699"/>
      <c r="B1787" s="768"/>
      <c r="C1787" s="768"/>
      <c r="D1787" s="768"/>
      <c r="E1787" s="775"/>
      <c r="F1787" s="778" t="str">
        <f>IF($A1787="","",IF(NOT($A1787=$A1786),IFERROR(IF(INDEX('40-15 SCALE LABEL INFO'!I$2:I$65,MATCH($A1787,'40-15 SCALE LABEL INFO'!$A$2:$A$65,0))="","",INDEX('40-15 SCALE LABEL INFO'!I$2:I$65,MATCH($A1787,'40-15 SCALE LABEL INFO'!$A$2:$A$65,0))),"not found"),IF(F1786="not found","not found",IF(F1786="","","ditto"))))</f>
        <v/>
      </c>
      <c r="G1787" s="779" t="str">
        <f>IF($A1787="","",IF(NOT($A1787=$A1786),IFERROR(IF(INDEX('40-15 SCALE LABEL INFO'!J$2:J$65,MATCH($A1787,'40-15 SCALE LABEL INFO'!$A$2:$A$65,0))="","",INDEX('40-15 SCALE LABEL INFO'!J$2:J$65,MATCH($A1787,'40-15 SCALE LABEL INFO'!$A$2:$A$65,0))),"not found"),IF(G1786="not found","not found",IF(G1786="","","ditto"))))</f>
        <v/>
      </c>
      <c r="H1787" s="772" t="str">
        <f>IF($A1787="","",IF(NOT($A1787=$A1786),IFERROR(IF(INDEX('40-15 SCALE LABEL INFO'!K$2:K$65,MATCH($A1787,'40-15 SCALE LABEL INFO'!$A$2:$A$65,0))="","",INDEX('40-15 SCALE LABEL INFO'!K$2:K$65,MATCH($A1787,'40-15 SCALE LABEL INFO'!$A$2:$A$65,0))),"not found"),IF(H1786="not found","not found",IF(H1786="","","ditto"))))</f>
        <v/>
      </c>
    </row>
    <row r="1788" spans="1:8" x14ac:dyDescent="0.35">
      <c r="A1788" s="699"/>
      <c r="B1788" s="768"/>
      <c r="C1788" s="768"/>
      <c r="D1788" s="768"/>
      <c r="E1788" s="775"/>
      <c r="F1788" s="778" t="str">
        <f>IF($A1788="","",IF(NOT($A1788=$A1787),IFERROR(IF(INDEX('40-15 SCALE LABEL INFO'!I$2:I$65,MATCH($A1788,'40-15 SCALE LABEL INFO'!$A$2:$A$65,0))="","",INDEX('40-15 SCALE LABEL INFO'!I$2:I$65,MATCH($A1788,'40-15 SCALE LABEL INFO'!$A$2:$A$65,0))),"not found"),IF(F1787="not found","not found",IF(F1787="","","ditto"))))</f>
        <v/>
      </c>
      <c r="G1788" s="779" t="str">
        <f>IF($A1788="","",IF(NOT($A1788=$A1787),IFERROR(IF(INDEX('40-15 SCALE LABEL INFO'!J$2:J$65,MATCH($A1788,'40-15 SCALE LABEL INFO'!$A$2:$A$65,0))="","",INDEX('40-15 SCALE LABEL INFO'!J$2:J$65,MATCH($A1788,'40-15 SCALE LABEL INFO'!$A$2:$A$65,0))),"not found"),IF(G1787="not found","not found",IF(G1787="","","ditto"))))</f>
        <v/>
      </c>
      <c r="H1788" s="772" t="str">
        <f>IF($A1788="","",IF(NOT($A1788=$A1787),IFERROR(IF(INDEX('40-15 SCALE LABEL INFO'!K$2:K$65,MATCH($A1788,'40-15 SCALE LABEL INFO'!$A$2:$A$65,0))="","",INDEX('40-15 SCALE LABEL INFO'!K$2:K$65,MATCH($A1788,'40-15 SCALE LABEL INFO'!$A$2:$A$65,0))),"not found"),IF(H1787="not found","not found",IF(H1787="","","ditto"))))</f>
        <v/>
      </c>
    </row>
    <row r="1789" spans="1:8" x14ac:dyDescent="0.35">
      <c r="A1789" s="699"/>
      <c r="B1789" s="768"/>
      <c r="C1789" s="768"/>
      <c r="D1789" s="768"/>
      <c r="E1789" s="775"/>
      <c r="F1789" s="778" t="str">
        <f>IF($A1789="","",IF(NOT($A1789=$A1788),IFERROR(IF(INDEX('40-15 SCALE LABEL INFO'!I$2:I$65,MATCH($A1789,'40-15 SCALE LABEL INFO'!$A$2:$A$65,0))="","",INDEX('40-15 SCALE LABEL INFO'!I$2:I$65,MATCH($A1789,'40-15 SCALE LABEL INFO'!$A$2:$A$65,0))),"not found"),IF(F1788="not found","not found",IF(F1788="","","ditto"))))</f>
        <v/>
      </c>
      <c r="G1789" s="779" t="str">
        <f>IF($A1789="","",IF(NOT($A1789=$A1788),IFERROR(IF(INDEX('40-15 SCALE LABEL INFO'!J$2:J$65,MATCH($A1789,'40-15 SCALE LABEL INFO'!$A$2:$A$65,0))="","",INDEX('40-15 SCALE LABEL INFO'!J$2:J$65,MATCH($A1789,'40-15 SCALE LABEL INFO'!$A$2:$A$65,0))),"not found"),IF(G1788="not found","not found",IF(G1788="","","ditto"))))</f>
        <v/>
      </c>
      <c r="H1789" s="772" t="str">
        <f>IF($A1789="","",IF(NOT($A1789=$A1788),IFERROR(IF(INDEX('40-15 SCALE LABEL INFO'!K$2:K$65,MATCH($A1789,'40-15 SCALE LABEL INFO'!$A$2:$A$65,0))="","",INDEX('40-15 SCALE LABEL INFO'!K$2:K$65,MATCH($A1789,'40-15 SCALE LABEL INFO'!$A$2:$A$65,0))),"not found"),IF(H1788="not found","not found",IF(H1788="","","ditto"))))</f>
        <v/>
      </c>
    </row>
    <row r="1790" spans="1:8" x14ac:dyDescent="0.35">
      <c r="A1790" s="699"/>
      <c r="B1790" s="768"/>
      <c r="C1790" s="768"/>
      <c r="D1790" s="768"/>
      <c r="E1790" s="775"/>
      <c r="F1790" s="778" t="str">
        <f>IF($A1790="","",IF(NOT($A1790=$A1789),IFERROR(IF(INDEX('40-15 SCALE LABEL INFO'!I$2:I$65,MATCH($A1790,'40-15 SCALE LABEL INFO'!$A$2:$A$65,0))="","",INDEX('40-15 SCALE LABEL INFO'!I$2:I$65,MATCH($A1790,'40-15 SCALE LABEL INFO'!$A$2:$A$65,0))),"not found"),IF(F1789="not found","not found",IF(F1789="","","ditto"))))</f>
        <v/>
      </c>
      <c r="G1790" s="779" t="str">
        <f>IF($A1790="","",IF(NOT($A1790=$A1789),IFERROR(IF(INDEX('40-15 SCALE LABEL INFO'!J$2:J$65,MATCH($A1790,'40-15 SCALE LABEL INFO'!$A$2:$A$65,0))="","",INDEX('40-15 SCALE LABEL INFO'!J$2:J$65,MATCH($A1790,'40-15 SCALE LABEL INFO'!$A$2:$A$65,0))),"not found"),IF(G1789="not found","not found",IF(G1789="","","ditto"))))</f>
        <v/>
      </c>
      <c r="H1790" s="772" t="str">
        <f>IF($A1790="","",IF(NOT($A1790=$A1789),IFERROR(IF(INDEX('40-15 SCALE LABEL INFO'!K$2:K$65,MATCH($A1790,'40-15 SCALE LABEL INFO'!$A$2:$A$65,0))="","",INDEX('40-15 SCALE LABEL INFO'!K$2:K$65,MATCH($A1790,'40-15 SCALE LABEL INFO'!$A$2:$A$65,0))),"not found"),IF(H1789="not found","not found",IF(H1789="","","ditto"))))</f>
        <v/>
      </c>
    </row>
    <row r="1791" spans="1:8" x14ac:dyDescent="0.35">
      <c r="A1791" s="699"/>
      <c r="B1791" s="768"/>
      <c r="C1791" s="768"/>
      <c r="D1791" s="768"/>
      <c r="E1791" s="775"/>
      <c r="F1791" s="778" t="str">
        <f>IF($A1791="","",IF(NOT($A1791=$A1790),IFERROR(IF(INDEX('40-15 SCALE LABEL INFO'!I$2:I$65,MATCH($A1791,'40-15 SCALE LABEL INFO'!$A$2:$A$65,0))="","",INDEX('40-15 SCALE LABEL INFO'!I$2:I$65,MATCH($A1791,'40-15 SCALE LABEL INFO'!$A$2:$A$65,0))),"not found"),IF(F1790="not found","not found",IF(F1790="","","ditto"))))</f>
        <v/>
      </c>
      <c r="G1791" s="779" t="str">
        <f>IF($A1791="","",IF(NOT($A1791=$A1790),IFERROR(IF(INDEX('40-15 SCALE LABEL INFO'!J$2:J$65,MATCH($A1791,'40-15 SCALE LABEL INFO'!$A$2:$A$65,0))="","",INDEX('40-15 SCALE LABEL INFO'!J$2:J$65,MATCH($A1791,'40-15 SCALE LABEL INFO'!$A$2:$A$65,0))),"not found"),IF(G1790="not found","not found",IF(G1790="","","ditto"))))</f>
        <v/>
      </c>
      <c r="H1791" s="772" t="str">
        <f>IF($A1791="","",IF(NOT($A1791=$A1790),IFERROR(IF(INDEX('40-15 SCALE LABEL INFO'!K$2:K$65,MATCH($A1791,'40-15 SCALE LABEL INFO'!$A$2:$A$65,0))="","",INDEX('40-15 SCALE LABEL INFO'!K$2:K$65,MATCH($A1791,'40-15 SCALE LABEL INFO'!$A$2:$A$65,0))),"not found"),IF(H1790="not found","not found",IF(H1790="","","ditto"))))</f>
        <v/>
      </c>
    </row>
    <row r="1792" spans="1:8" x14ac:dyDescent="0.35">
      <c r="A1792" s="699"/>
      <c r="B1792" s="768"/>
      <c r="C1792" s="768"/>
      <c r="D1792" s="768"/>
      <c r="E1792" s="775"/>
      <c r="F1792" s="778" t="str">
        <f>IF($A1792="","",IF(NOT($A1792=$A1791),IFERROR(IF(INDEX('40-15 SCALE LABEL INFO'!I$2:I$65,MATCH($A1792,'40-15 SCALE LABEL INFO'!$A$2:$A$65,0))="","",INDEX('40-15 SCALE LABEL INFO'!I$2:I$65,MATCH($A1792,'40-15 SCALE LABEL INFO'!$A$2:$A$65,0))),"not found"),IF(F1791="not found","not found",IF(F1791="","","ditto"))))</f>
        <v/>
      </c>
      <c r="G1792" s="779" t="str">
        <f>IF($A1792="","",IF(NOT($A1792=$A1791),IFERROR(IF(INDEX('40-15 SCALE LABEL INFO'!J$2:J$65,MATCH($A1792,'40-15 SCALE LABEL INFO'!$A$2:$A$65,0))="","",INDEX('40-15 SCALE LABEL INFO'!J$2:J$65,MATCH($A1792,'40-15 SCALE LABEL INFO'!$A$2:$A$65,0))),"not found"),IF(G1791="not found","not found",IF(G1791="","","ditto"))))</f>
        <v/>
      </c>
      <c r="H1792" s="772" t="str">
        <f>IF($A1792="","",IF(NOT($A1792=$A1791),IFERROR(IF(INDEX('40-15 SCALE LABEL INFO'!K$2:K$65,MATCH($A1792,'40-15 SCALE LABEL INFO'!$A$2:$A$65,0))="","",INDEX('40-15 SCALE LABEL INFO'!K$2:K$65,MATCH($A1792,'40-15 SCALE LABEL INFO'!$A$2:$A$65,0))),"not found"),IF(H1791="not found","not found",IF(H1791="","","ditto"))))</f>
        <v/>
      </c>
    </row>
    <row r="1793" spans="1:8" x14ac:dyDescent="0.35">
      <c r="A1793" s="699"/>
      <c r="B1793" s="768"/>
      <c r="C1793" s="768"/>
      <c r="D1793" s="768"/>
      <c r="E1793" s="775"/>
      <c r="F1793" s="778" t="str">
        <f>IF($A1793="","",IF(NOT($A1793=$A1792),IFERROR(IF(INDEX('40-15 SCALE LABEL INFO'!I$2:I$65,MATCH($A1793,'40-15 SCALE LABEL INFO'!$A$2:$A$65,0))="","",INDEX('40-15 SCALE LABEL INFO'!I$2:I$65,MATCH($A1793,'40-15 SCALE LABEL INFO'!$A$2:$A$65,0))),"not found"),IF(F1792="not found","not found",IF(F1792="","","ditto"))))</f>
        <v/>
      </c>
      <c r="G1793" s="779" t="str">
        <f>IF($A1793="","",IF(NOT($A1793=$A1792),IFERROR(IF(INDEX('40-15 SCALE LABEL INFO'!J$2:J$65,MATCH($A1793,'40-15 SCALE LABEL INFO'!$A$2:$A$65,0))="","",INDEX('40-15 SCALE LABEL INFO'!J$2:J$65,MATCH($A1793,'40-15 SCALE LABEL INFO'!$A$2:$A$65,0))),"not found"),IF(G1792="not found","not found",IF(G1792="","","ditto"))))</f>
        <v/>
      </c>
      <c r="H1793" s="772" t="str">
        <f>IF($A1793="","",IF(NOT($A1793=$A1792),IFERROR(IF(INDEX('40-15 SCALE LABEL INFO'!K$2:K$65,MATCH($A1793,'40-15 SCALE LABEL INFO'!$A$2:$A$65,0))="","",INDEX('40-15 SCALE LABEL INFO'!K$2:K$65,MATCH($A1793,'40-15 SCALE LABEL INFO'!$A$2:$A$65,0))),"not found"),IF(H1792="not found","not found",IF(H1792="","","ditto"))))</f>
        <v/>
      </c>
    </row>
    <row r="1794" spans="1:8" x14ac:dyDescent="0.35">
      <c r="A1794" s="699"/>
      <c r="B1794" s="768"/>
      <c r="C1794" s="768"/>
      <c r="D1794" s="768"/>
      <c r="E1794" s="775"/>
      <c r="F1794" s="778" t="str">
        <f>IF($A1794="","",IF(NOT($A1794=$A1793),IFERROR(IF(INDEX('40-15 SCALE LABEL INFO'!I$2:I$65,MATCH($A1794,'40-15 SCALE LABEL INFO'!$A$2:$A$65,0))="","",INDEX('40-15 SCALE LABEL INFO'!I$2:I$65,MATCH($A1794,'40-15 SCALE LABEL INFO'!$A$2:$A$65,0))),"not found"),IF(F1793="not found","not found",IF(F1793="","","ditto"))))</f>
        <v/>
      </c>
      <c r="G1794" s="779" t="str">
        <f>IF($A1794="","",IF(NOT($A1794=$A1793),IFERROR(IF(INDEX('40-15 SCALE LABEL INFO'!J$2:J$65,MATCH($A1794,'40-15 SCALE LABEL INFO'!$A$2:$A$65,0))="","",INDEX('40-15 SCALE LABEL INFO'!J$2:J$65,MATCH($A1794,'40-15 SCALE LABEL INFO'!$A$2:$A$65,0))),"not found"),IF(G1793="not found","not found",IF(G1793="","","ditto"))))</f>
        <v/>
      </c>
      <c r="H1794" s="772" t="str">
        <f>IF($A1794="","",IF(NOT($A1794=$A1793),IFERROR(IF(INDEX('40-15 SCALE LABEL INFO'!K$2:K$65,MATCH($A1794,'40-15 SCALE LABEL INFO'!$A$2:$A$65,0))="","",INDEX('40-15 SCALE LABEL INFO'!K$2:K$65,MATCH($A1794,'40-15 SCALE LABEL INFO'!$A$2:$A$65,0))),"not found"),IF(H1793="not found","not found",IF(H1793="","","ditto"))))</f>
        <v/>
      </c>
    </row>
    <row r="1795" spans="1:8" x14ac:dyDescent="0.35">
      <c r="A1795" s="699"/>
      <c r="B1795" s="768"/>
      <c r="C1795" s="768"/>
      <c r="D1795" s="768"/>
      <c r="E1795" s="775"/>
      <c r="F1795" s="778" t="str">
        <f>IF($A1795="","",IF(NOT($A1795=$A1794),IFERROR(IF(INDEX('40-15 SCALE LABEL INFO'!I$2:I$65,MATCH($A1795,'40-15 SCALE LABEL INFO'!$A$2:$A$65,0))="","",INDEX('40-15 SCALE LABEL INFO'!I$2:I$65,MATCH($A1795,'40-15 SCALE LABEL INFO'!$A$2:$A$65,0))),"not found"),IF(F1794="not found","not found",IF(F1794="","","ditto"))))</f>
        <v/>
      </c>
      <c r="G1795" s="779" t="str">
        <f>IF($A1795="","",IF(NOT($A1795=$A1794),IFERROR(IF(INDEX('40-15 SCALE LABEL INFO'!J$2:J$65,MATCH($A1795,'40-15 SCALE LABEL INFO'!$A$2:$A$65,0))="","",INDEX('40-15 SCALE LABEL INFO'!J$2:J$65,MATCH($A1795,'40-15 SCALE LABEL INFO'!$A$2:$A$65,0))),"not found"),IF(G1794="not found","not found",IF(G1794="","","ditto"))))</f>
        <v/>
      </c>
      <c r="H1795" s="772" t="str">
        <f>IF($A1795="","",IF(NOT($A1795=$A1794),IFERROR(IF(INDEX('40-15 SCALE LABEL INFO'!K$2:K$65,MATCH($A1795,'40-15 SCALE LABEL INFO'!$A$2:$A$65,0))="","",INDEX('40-15 SCALE LABEL INFO'!K$2:K$65,MATCH($A1795,'40-15 SCALE LABEL INFO'!$A$2:$A$65,0))),"not found"),IF(H1794="not found","not found",IF(H1794="","","ditto"))))</f>
        <v/>
      </c>
    </row>
    <row r="1796" spans="1:8" x14ac:dyDescent="0.35">
      <c r="A1796" s="699"/>
      <c r="B1796" s="768"/>
      <c r="C1796" s="768"/>
      <c r="D1796" s="768"/>
      <c r="E1796" s="775"/>
      <c r="F1796" s="778" t="str">
        <f>IF($A1796="","",IF(NOT($A1796=$A1795),IFERROR(IF(INDEX('40-15 SCALE LABEL INFO'!I$2:I$65,MATCH($A1796,'40-15 SCALE LABEL INFO'!$A$2:$A$65,0))="","",INDEX('40-15 SCALE LABEL INFO'!I$2:I$65,MATCH($A1796,'40-15 SCALE LABEL INFO'!$A$2:$A$65,0))),"not found"),IF(F1795="not found","not found",IF(F1795="","","ditto"))))</f>
        <v/>
      </c>
      <c r="G1796" s="779" t="str">
        <f>IF($A1796="","",IF(NOT($A1796=$A1795),IFERROR(IF(INDEX('40-15 SCALE LABEL INFO'!J$2:J$65,MATCH($A1796,'40-15 SCALE LABEL INFO'!$A$2:$A$65,0))="","",INDEX('40-15 SCALE LABEL INFO'!J$2:J$65,MATCH($A1796,'40-15 SCALE LABEL INFO'!$A$2:$A$65,0))),"not found"),IF(G1795="not found","not found",IF(G1795="","","ditto"))))</f>
        <v/>
      </c>
      <c r="H1796" s="772" t="str">
        <f>IF($A1796="","",IF(NOT($A1796=$A1795),IFERROR(IF(INDEX('40-15 SCALE LABEL INFO'!K$2:K$65,MATCH($A1796,'40-15 SCALE LABEL INFO'!$A$2:$A$65,0))="","",INDEX('40-15 SCALE LABEL INFO'!K$2:K$65,MATCH($A1796,'40-15 SCALE LABEL INFO'!$A$2:$A$65,0))),"not found"),IF(H1795="not found","not found",IF(H1795="","","ditto"))))</f>
        <v/>
      </c>
    </row>
    <row r="1797" spans="1:8" x14ac:dyDescent="0.35">
      <c r="A1797" s="699"/>
      <c r="B1797" s="768"/>
      <c r="C1797" s="768"/>
      <c r="D1797" s="768"/>
      <c r="E1797" s="775"/>
      <c r="F1797" s="778" t="str">
        <f>IF($A1797="","",IF(NOT($A1797=$A1796),IFERROR(IF(INDEX('40-15 SCALE LABEL INFO'!I$2:I$65,MATCH($A1797,'40-15 SCALE LABEL INFO'!$A$2:$A$65,0))="","",INDEX('40-15 SCALE LABEL INFO'!I$2:I$65,MATCH($A1797,'40-15 SCALE LABEL INFO'!$A$2:$A$65,0))),"not found"),IF(F1796="not found","not found",IF(F1796="","","ditto"))))</f>
        <v/>
      </c>
      <c r="G1797" s="779" t="str">
        <f>IF($A1797="","",IF(NOT($A1797=$A1796),IFERROR(IF(INDEX('40-15 SCALE LABEL INFO'!J$2:J$65,MATCH($A1797,'40-15 SCALE LABEL INFO'!$A$2:$A$65,0))="","",INDEX('40-15 SCALE LABEL INFO'!J$2:J$65,MATCH($A1797,'40-15 SCALE LABEL INFO'!$A$2:$A$65,0))),"not found"),IF(G1796="not found","not found",IF(G1796="","","ditto"))))</f>
        <v/>
      </c>
      <c r="H1797" s="772" t="str">
        <f>IF($A1797="","",IF(NOT($A1797=$A1796),IFERROR(IF(INDEX('40-15 SCALE LABEL INFO'!K$2:K$65,MATCH($A1797,'40-15 SCALE LABEL INFO'!$A$2:$A$65,0))="","",INDEX('40-15 SCALE LABEL INFO'!K$2:K$65,MATCH($A1797,'40-15 SCALE LABEL INFO'!$A$2:$A$65,0))),"not found"),IF(H1796="not found","not found",IF(H1796="","","ditto"))))</f>
        <v/>
      </c>
    </row>
    <row r="1798" spans="1:8" x14ac:dyDescent="0.35">
      <c r="A1798" s="699"/>
      <c r="B1798" s="768"/>
      <c r="C1798" s="768"/>
      <c r="D1798" s="768"/>
      <c r="E1798" s="775"/>
      <c r="F1798" s="778" t="str">
        <f>IF($A1798="","",IF(NOT($A1798=$A1797),IFERROR(IF(INDEX('40-15 SCALE LABEL INFO'!I$2:I$65,MATCH($A1798,'40-15 SCALE LABEL INFO'!$A$2:$A$65,0))="","",INDEX('40-15 SCALE LABEL INFO'!I$2:I$65,MATCH($A1798,'40-15 SCALE LABEL INFO'!$A$2:$A$65,0))),"not found"),IF(F1797="not found","not found",IF(F1797="","","ditto"))))</f>
        <v/>
      </c>
      <c r="G1798" s="779" t="str">
        <f>IF($A1798="","",IF(NOT($A1798=$A1797),IFERROR(IF(INDEX('40-15 SCALE LABEL INFO'!J$2:J$65,MATCH($A1798,'40-15 SCALE LABEL INFO'!$A$2:$A$65,0))="","",INDEX('40-15 SCALE LABEL INFO'!J$2:J$65,MATCH($A1798,'40-15 SCALE LABEL INFO'!$A$2:$A$65,0))),"not found"),IF(G1797="not found","not found",IF(G1797="","","ditto"))))</f>
        <v/>
      </c>
      <c r="H1798" s="772" t="str">
        <f>IF($A1798="","",IF(NOT($A1798=$A1797),IFERROR(IF(INDEX('40-15 SCALE LABEL INFO'!K$2:K$65,MATCH($A1798,'40-15 SCALE LABEL INFO'!$A$2:$A$65,0))="","",INDEX('40-15 SCALE LABEL INFO'!K$2:K$65,MATCH($A1798,'40-15 SCALE LABEL INFO'!$A$2:$A$65,0))),"not found"),IF(H1797="not found","not found",IF(H1797="","","ditto"))))</f>
        <v/>
      </c>
    </row>
    <row r="1799" spans="1:8" x14ac:dyDescent="0.35">
      <c r="A1799" s="699"/>
      <c r="B1799" s="768"/>
      <c r="C1799" s="768"/>
      <c r="D1799" s="768"/>
      <c r="E1799" s="775"/>
      <c r="F1799" s="778" t="str">
        <f>IF($A1799="","",IF(NOT($A1799=$A1798),IFERROR(IF(INDEX('40-15 SCALE LABEL INFO'!I$2:I$65,MATCH($A1799,'40-15 SCALE LABEL INFO'!$A$2:$A$65,0))="","",INDEX('40-15 SCALE LABEL INFO'!I$2:I$65,MATCH($A1799,'40-15 SCALE LABEL INFO'!$A$2:$A$65,0))),"not found"),IF(F1798="not found","not found",IF(F1798="","","ditto"))))</f>
        <v/>
      </c>
      <c r="G1799" s="779" t="str">
        <f>IF($A1799="","",IF(NOT($A1799=$A1798),IFERROR(IF(INDEX('40-15 SCALE LABEL INFO'!J$2:J$65,MATCH($A1799,'40-15 SCALE LABEL INFO'!$A$2:$A$65,0))="","",INDEX('40-15 SCALE LABEL INFO'!J$2:J$65,MATCH($A1799,'40-15 SCALE LABEL INFO'!$A$2:$A$65,0))),"not found"),IF(G1798="not found","not found",IF(G1798="","","ditto"))))</f>
        <v/>
      </c>
      <c r="H1799" s="772" t="str">
        <f>IF($A1799="","",IF(NOT($A1799=$A1798),IFERROR(IF(INDEX('40-15 SCALE LABEL INFO'!K$2:K$65,MATCH($A1799,'40-15 SCALE LABEL INFO'!$A$2:$A$65,0))="","",INDEX('40-15 SCALE LABEL INFO'!K$2:K$65,MATCH($A1799,'40-15 SCALE LABEL INFO'!$A$2:$A$65,0))),"not found"),IF(H1798="not found","not found",IF(H1798="","","ditto"))))</f>
        <v/>
      </c>
    </row>
    <row r="1800" spans="1:8" x14ac:dyDescent="0.35">
      <c r="A1800" s="699"/>
      <c r="B1800" s="768"/>
      <c r="C1800" s="768"/>
      <c r="D1800" s="768"/>
      <c r="E1800" s="775"/>
      <c r="F1800" s="778" t="str">
        <f>IF($A1800="","",IF(NOT($A1800=$A1799),IFERROR(IF(INDEX('40-15 SCALE LABEL INFO'!I$2:I$65,MATCH($A1800,'40-15 SCALE LABEL INFO'!$A$2:$A$65,0))="","",INDEX('40-15 SCALE LABEL INFO'!I$2:I$65,MATCH($A1800,'40-15 SCALE LABEL INFO'!$A$2:$A$65,0))),"not found"),IF(F1799="not found","not found",IF(F1799="","","ditto"))))</f>
        <v/>
      </c>
      <c r="G1800" s="779" t="str">
        <f>IF($A1800="","",IF(NOT($A1800=$A1799),IFERROR(IF(INDEX('40-15 SCALE LABEL INFO'!J$2:J$65,MATCH($A1800,'40-15 SCALE LABEL INFO'!$A$2:$A$65,0))="","",INDEX('40-15 SCALE LABEL INFO'!J$2:J$65,MATCH($A1800,'40-15 SCALE LABEL INFO'!$A$2:$A$65,0))),"not found"),IF(G1799="not found","not found",IF(G1799="","","ditto"))))</f>
        <v/>
      </c>
      <c r="H1800" s="772" t="str">
        <f>IF($A1800="","",IF(NOT($A1800=$A1799),IFERROR(IF(INDEX('40-15 SCALE LABEL INFO'!K$2:K$65,MATCH($A1800,'40-15 SCALE LABEL INFO'!$A$2:$A$65,0))="","",INDEX('40-15 SCALE LABEL INFO'!K$2:K$65,MATCH($A1800,'40-15 SCALE LABEL INFO'!$A$2:$A$65,0))),"not found"),IF(H1799="not found","not found",IF(H1799="","","ditto"))))</f>
        <v/>
      </c>
    </row>
    <row r="1801" spans="1:8" x14ac:dyDescent="0.35">
      <c r="A1801" s="699"/>
      <c r="B1801" s="768"/>
      <c r="C1801" s="768"/>
      <c r="D1801" s="768"/>
      <c r="E1801" s="775"/>
      <c r="F1801" s="778" t="str">
        <f>IF($A1801="","",IF(NOT($A1801=$A1800),IFERROR(IF(INDEX('40-15 SCALE LABEL INFO'!I$2:I$65,MATCH($A1801,'40-15 SCALE LABEL INFO'!$A$2:$A$65,0))="","",INDEX('40-15 SCALE LABEL INFO'!I$2:I$65,MATCH($A1801,'40-15 SCALE LABEL INFO'!$A$2:$A$65,0))),"not found"),IF(F1800="not found","not found",IF(F1800="","","ditto"))))</f>
        <v/>
      </c>
      <c r="G1801" s="779" t="str">
        <f>IF($A1801="","",IF(NOT($A1801=$A1800),IFERROR(IF(INDEX('40-15 SCALE LABEL INFO'!J$2:J$65,MATCH($A1801,'40-15 SCALE LABEL INFO'!$A$2:$A$65,0))="","",INDEX('40-15 SCALE LABEL INFO'!J$2:J$65,MATCH($A1801,'40-15 SCALE LABEL INFO'!$A$2:$A$65,0))),"not found"),IF(G1800="not found","not found",IF(G1800="","","ditto"))))</f>
        <v/>
      </c>
      <c r="H1801" s="772" t="str">
        <f>IF($A1801="","",IF(NOT($A1801=$A1800),IFERROR(IF(INDEX('40-15 SCALE LABEL INFO'!K$2:K$65,MATCH($A1801,'40-15 SCALE LABEL INFO'!$A$2:$A$65,0))="","",INDEX('40-15 SCALE LABEL INFO'!K$2:K$65,MATCH($A1801,'40-15 SCALE LABEL INFO'!$A$2:$A$65,0))),"not found"),IF(H1800="not found","not found",IF(H1800="","","ditto"))))</f>
        <v/>
      </c>
    </row>
    <row r="1802" spans="1:8" x14ac:dyDescent="0.35">
      <c r="A1802" s="699"/>
      <c r="B1802" s="768"/>
      <c r="C1802" s="768"/>
      <c r="D1802" s="768"/>
      <c r="E1802" s="775"/>
      <c r="F1802" s="778" t="str">
        <f>IF($A1802="","",IF(NOT($A1802=$A1801),IFERROR(IF(INDEX('40-15 SCALE LABEL INFO'!I$2:I$65,MATCH($A1802,'40-15 SCALE LABEL INFO'!$A$2:$A$65,0))="","",INDEX('40-15 SCALE LABEL INFO'!I$2:I$65,MATCH($A1802,'40-15 SCALE LABEL INFO'!$A$2:$A$65,0))),"not found"),IF(F1801="not found","not found",IF(F1801="","","ditto"))))</f>
        <v/>
      </c>
      <c r="G1802" s="779" t="str">
        <f>IF($A1802="","",IF(NOT($A1802=$A1801),IFERROR(IF(INDEX('40-15 SCALE LABEL INFO'!J$2:J$65,MATCH($A1802,'40-15 SCALE LABEL INFO'!$A$2:$A$65,0))="","",INDEX('40-15 SCALE LABEL INFO'!J$2:J$65,MATCH($A1802,'40-15 SCALE LABEL INFO'!$A$2:$A$65,0))),"not found"),IF(G1801="not found","not found",IF(G1801="","","ditto"))))</f>
        <v/>
      </c>
      <c r="H1802" s="772" t="str">
        <f>IF($A1802="","",IF(NOT($A1802=$A1801),IFERROR(IF(INDEX('40-15 SCALE LABEL INFO'!K$2:K$65,MATCH($A1802,'40-15 SCALE LABEL INFO'!$A$2:$A$65,0))="","",INDEX('40-15 SCALE LABEL INFO'!K$2:K$65,MATCH($A1802,'40-15 SCALE LABEL INFO'!$A$2:$A$65,0))),"not found"),IF(H1801="not found","not found",IF(H1801="","","ditto"))))</f>
        <v/>
      </c>
    </row>
    <row r="1803" spans="1:8" x14ac:dyDescent="0.35">
      <c r="A1803" s="699"/>
      <c r="B1803" s="768"/>
      <c r="C1803" s="768"/>
      <c r="D1803" s="768"/>
      <c r="E1803" s="775"/>
      <c r="F1803" s="778" t="str">
        <f>IF($A1803="","",IF(NOT($A1803=$A1802),IFERROR(IF(INDEX('40-15 SCALE LABEL INFO'!I$2:I$65,MATCH($A1803,'40-15 SCALE LABEL INFO'!$A$2:$A$65,0))="","",INDEX('40-15 SCALE LABEL INFO'!I$2:I$65,MATCH($A1803,'40-15 SCALE LABEL INFO'!$A$2:$A$65,0))),"not found"),IF(F1802="not found","not found",IF(F1802="","","ditto"))))</f>
        <v/>
      </c>
      <c r="G1803" s="779" t="str">
        <f>IF($A1803="","",IF(NOT($A1803=$A1802),IFERROR(IF(INDEX('40-15 SCALE LABEL INFO'!J$2:J$65,MATCH($A1803,'40-15 SCALE LABEL INFO'!$A$2:$A$65,0))="","",INDEX('40-15 SCALE LABEL INFO'!J$2:J$65,MATCH($A1803,'40-15 SCALE LABEL INFO'!$A$2:$A$65,0))),"not found"),IF(G1802="not found","not found",IF(G1802="","","ditto"))))</f>
        <v/>
      </c>
      <c r="H1803" s="772" t="str">
        <f>IF($A1803="","",IF(NOT($A1803=$A1802),IFERROR(IF(INDEX('40-15 SCALE LABEL INFO'!K$2:K$65,MATCH($A1803,'40-15 SCALE LABEL INFO'!$A$2:$A$65,0))="","",INDEX('40-15 SCALE LABEL INFO'!K$2:K$65,MATCH($A1803,'40-15 SCALE LABEL INFO'!$A$2:$A$65,0))),"not found"),IF(H1802="not found","not found",IF(H1802="","","ditto"))))</f>
        <v/>
      </c>
    </row>
    <row r="1804" spans="1:8" x14ac:dyDescent="0.35">
      <c r="A1804" s="699"/>
      <c r="B1804" s="768"/>
      <c r="C1804" s="768"/>
      <c r="D1804" s="768"/>
      <c r="E1804" s="775"/>
      <c r="F1804" s="778" t="str">
        <f>IF($A1804="","",IF(NOT($A1804=$A1803),IFERROR(IF(INDEX('40-15 SCALE LABEL INFO'!I$2:I$65,MATCH($A1804,'40-15 SCALE LABEL INFO'!$A$2:$A$65,0))="","",INDEX('40-15 SCALE LABEL INFO'!I$2:I$65,MATCH($A1804,'40-15 SCALE LABEL INFO'!$A$2:$A$65,0))),"not found"),IF(F1803="not found","not found",IF(F1803="","","ditto"))))</f>
        <v/>
      </c>
      <c r="G1804" s="779" t="str">
        <f>IF($A1804="","",IF(NOT($A1804=$A1803),IFERROR(IF(INDEX('40-15 SCALE LABEL INFO'!J$2:J$65,MATCH($A1804,'40-15 SCALE LABEL INFO'!$A$2:$A$65,0))="","",INDEX('40-15 SCALE LABEL INFO'!J$2:J$65,MATCH($A1804,'40-15 SCALE LABEL INFO'!$A$2:$A$65,0))),"not found"),IF(G1803="not found","not found",IF(G1803="","","ditto"))))</f>
        <v/>
      </c>
      <c r="H1804" s="772" t="str">
        <f>IF($A1804="","",IF(NOT($A1804=$A1803),IFERROR(IF(INDEX('40-15 SCALE LABEL INFO'!K$2:K$65,MATCH($A1804,'40-15 SCALE LABEL INFO'!$A$2:$A$65,0))="","",INDEX('40-15 SCALE LABEL INFO'!K$2:K$65,MATCH($A1804,'40-15 SCALE LABEL INFO'!$A$2:$A$65,0))),"not found"),IF(H1803="not found","not found",IF(H1803="","","ditto"))))</f>
        <v/>
      </c>
    </row>
    <row r="1805" spans="1:8" x14ac:dyDescent="0.35">
      <c r="A1805" s="699"/>
      <c r="B1805" s="768"/>
      <c r="C1805" s="768"/>
      <c r="D1805" s="768"/>
      <c r="E1805" s="775"/>
      <c r="F1805" s="778" t="str">
        <f>IF($A1805="","",IF(NOT($A1805=$A1804),IFERROR(IF(INDEX('40-15 SCALE LABEL INFO'!I$2:I$65,MATCH($A1805,'40-15 SCALE LABEL INFO'!$A$2:$A$65,0))="","",INDEX('40-15 SCALE LABEL INFO'!I$2:I$65,MATCH($A1805,'40-15 SCALE LABEL INFO'!$A$2:$A$65,0))),"not found"),IF(F1804="not found","not found",IF(F1804="","","ditto"))))</f>
        <v/>
      </c>
      <c r="G1805" s="779" t="str">
        <f>IF($A1805="","",IF(NOT($A1805=$A1804),IFERROR(IF(INDEX('40-15 SCALE LABEL INFO'!J$2:J$65,MATCH($A1805,'40-15 SCALE LABEL INFO'!$A$2:$A$65,0))="","",INDEX('40-15 SCALE LABEL INFO'!J$2:J$65,MATCH($A1805,'40-15 SCALE LABEL INFO'!$A$2:$A$65,0))),"not found"),IF(G1804="not found","not found",IF(G1804="","","ditto"))))</f>
        <v/>
      </c>
      <c r="H1805" s="772" t="str">
        <f>IF($A1805="","",IF(NOT($A1805=$A1804),IFERROR(IF(INDEX('40-15 SCALE LABEL INFO'!K$2:K$65,MATCH($A1805,'40-15 SCALE LABEL INFO'!$A$2:$A$65,0))="","",INDEX('40-15 SCALE LABEL INFO'!K$2:K$65,MATCH($A1805,'40-15 SCALE LABEL INFO'!$A$2:$A$65,0))),"not found"),IF(H1804="not found","not found",IF(H1804="","","ditto"))))</f>
        <v/>
      </c>
    </row>
    <row r="1806" spans="1:8" x14ac:dyDescent="0.35">
      <c r="A1806" s="699"/>
      <c r="B1806" s="768"/>
      <c r="C1806" s="768"/>
      <c r="D1806" s="768"/>
      <c r="E1806" s="775"/>
      <c r="F1806" s="778" t="str">
        <f>IF($A1806="","",IF(NOT($A1806=$A1805),IFERROR(IF(INDEX('40-15 SCALE LABEL INFO'!I$2:I$65,MATCH($A1806,'40-15 SCALE LABEL INFO'!$A$2:$A$65,0))="","",INDEX('40-15 SCALE LABEL INFO'!I$2:I$65,MATCH($A1806,'40-15 SCALE LABEL INFO'!$A$2:$A$65,0))),"not found"),IF(F1805="not found","not found",IF(F1805="","","ditto"))))</f>
        <v/>
      </c>
      <c r="G1806" s="779" t="str">
        <f>IF($A1806="","",IF(NOT($A1806=$A1805),IFERROR(IF(INDEX('40-15 SCALE LABEL INFO'!J$2:J$65,MATCH($A1806,'40-15 SCALE LABEL INFO'!$A$2:$A$65,0))="","",INDEX('40-15 SCALE LABEL INFO'!J$2:J$65,MATCH($A1806,'40-15 SCALE LABEL INFO'!$A$2:$A$65,0))),"not found"),IF(G1805="not found","not found",IF(G1805="","","ditto"))))</f>
        <v/>
      </c>
      <c r="H1806" s="772" t="str">
        <f>IF($A1806="","",IF(NOT($A1806=$A1805),IFERROR(IF(INDEX('40-15 SCALE LABEL INFO'!K$2:K$65,MATCH($A1806,'40-15 SCALE LABEL INFO'!$A$2:$A$65,0))="","",INDEX('40-15 SCALE LABEL INFO'!K$2:K$65,MATCH($A1806,'40-15 SCALE LABEL INFO'!$A$2:$A$65,0))),"not found"),IF(H1805="not found","not found",IF(H1805="","","ditto"))))</f>
        <v/>
      </c>
    </row>
    <row r="1807" spans="1:8" x14ac:dyDescent="0.35">
      <c r="A1807" s="699"/>
      <c r="B1807" s="768"/>
      <c r="C1807" s="768"/>
      <c r="D1807" s="768"/>
      <c r="E1807" s="775"/>
      <c r="F1807" s="778" t="str">
        <f>IF($A1807="","",IF(NOT($A1807=$A1806),IFERROR(IF(INDEX('40-15 SCALE LABEL INFO'!I$2:I$65,MATCH($A1807,'40-15 SCALE LABEL INFO'!$A$2:$A$65,0))="","",INDEX('40-15 SCALE LABEL INFO'!I$2:I$65,MATCH($A1807,'40-15 SCALE LABEL INFO'!$A$2:$A$65,0))),"not found"),IF(F1806="not found","not found",IF(F1806="","","ditto"))))</f>
        <v/>
      </c>
      <c r="G1807" s="779" t="str">
        <f>IF($A1807="","",IF(NOT($A1807=$A1806),IFERROR(IF(INDEX('40-15 SCALE LABEL INFO'!J$2:J$65,MATCH($A1807,'40-15 SCALE LABEL INFO'!$A$2:$A$65,0))="","",INDEX('40-15 SCALE LABEL INFO'!J$2:J$65,MATCH($A1807,'40-15 SCALE LABEL INFO'!$A$2:$A$65,0))),"not found"),IF(G1806="not found","not found",IF(G1806="","","ditto"))))</f>
        <v/>
      </c>
      <c r="H1807" s="772" t="str">
        <f>IF($A1807="","",IF(NOT($A1807=$A1806),IFERROR(IF(INDEX('40-15 SCALE LABEL INFO'!K$2:K$65,MATCH($A1807,'40-15 SCALE LABEL INFO'!$A$2:$A$65,0))="","",INDEX('40-15 SCALE LABEL INFO'!K$2:K$65,MATCH($A1807,'40-15 SCALE LABEL INFO'!$A$2:$A$65,0))),"not found"),IF(H1806="not found","not found",IF(H1806="","","ditto"))))</f>
        <v/>
      </c>
    </row>
    <row r="1808" spans="1:8" x14ac:dyDescent="0.35">
      <c r="A1808" s="699"/>
      <c r="B1808" s="768"/>
      <c r="C1808" s="768"/>
      <c r="D1808" s="768"/>
      <c r="E1808" s="775"/>
      <c r="F1808" s="778" t="str">
        <f>IF($A1808="","",IF(NOT($A1808=$A1807),IFERROR(IF(INDEX('40-15 SCALE LABEL INFO'!I$2:I$65,MATCH($A1808,'40-15 SCALE LABEL INFO'!$A$2:$A$65,0))="","",INDEX('40-15 SCALE LABEL INFO'!I$2:I$65,MATCH($A1808,'40-15 SCALE LABEL INFO'!$A$2:$A$65,0))),"not found"),IF(F1807="not found","not found",IF(F1807="","","ditto"))))</f>
        <v/>
      </c>
      <c r="G1808" s="779" t="str">
        <f>IF($A1808="","",IF(NOT($A1808=$A1807),IFERROR(IF(INDEX('40-15 SCALE LABEL INFO'!J$2:J$65,MATCH($A1808,'40-15 SCALE LABEL INFO'!$A$2:$A$65,0))="","",INDEX('40-15 SCALE LABEL INFO'!J$2:J$65,MATCH($A1808,'40-15 SCALE LABEL INFO'!$A$2:$A$65,0))),"not found"),IF(G1807="not found","not found",IF(G1807="","","ditto"))))</f>
        <v/>
      </c>
      <c r="H1808" s="772" t="str">
        <f>IF($A1808="","",IF(NOT($A1808=$A1807),IFERROR(IF(INDEX('40-15 SCALE LABEL INFO'!K$2:K$65,MATCH($A1808,'40-15 SCALE LABEL INFO'!$A$2:$A$65,0))="","",INDEX('40-15 SCALE LABEL INFO'!K$2:K$65,MATCH($A1808,'40-15 SCALE LABEL INFO'!$A$2:$A$65,0))),"not found"),IF(H1807="not found","not found",IF(H1807="","","ditto"))))</f>
        <v/>
      </c>
    </row>
    <row r="1809" spans="1:8" x14ac:dyDescent="0.35">
      <c r="A1809" s="699"/>
      <c r="B1809" s="768"/>
      <c r="C1809" s="768"/>
      <c r="D1809" s="768"/>
      <c r="E1809" s="775"/>
      <c r="F1809" s="778" t="str">
        <f>IF($A1809="","",IF(NOT($A1809=$A1808),IFERROR(IF(INDEX('40-15 SCALE LABEL INFO'!I$2:I$65,MATCH($A1809,'40-15 SCALE LABEL INFO'!$A$2:$A$65,0))="","",INDEX('40-15 SCALE LABEL INFO'!I$2:I$65,MATCH($A1809,'40-15 SCALE LABEL INFO'!$A$2:$A$65,0))),"not found"),IF(F1808="not found","not found",IF(F1808="","","ditto"))))</f>
        <v/>
      </c>
      <c r="G1809" s="779" t="str">
        <f>IF($A1809="","",IF(NOT($A1809=$A1808),IFERROR(IF(INDEX('40-15 SCALE LABEL INFO'!J$2:J$65,MATCH($A1809,'40-15 SCALE LABEL INFO'!$A$2:$A$65,0))="","",INDEX('40-15 SCALE LABEL INFO'!J$2:J$65,MATCH($A1809,'40-15 SCALE LABEL INFO'!$A$2:$A$65,0))),"not found"),IF(G1808="not found","not found",IF(G1808="","","ditto"))))</f>
        <v/>
      </c>
      <c r="H1809" s="772" t="str">
        <f>IF($A1809="","",IF(NOT($A1809=$A1808),IFERROR(IF(INDEX('40-15 SCALE LABEL INFO'!K$2:K$65,MATCH($A1809,'40-15 SCALE LABEL INFO'!$A$2:$A$65,0))="","",INDEX('40-15 SCALE LABEL INFO'!K$2:K$65,MATCH($A1809,'40-15 SCALE LABEL INFO'!$A$2:$A$65,0))),"not found"),IF(H1808="not found","not found",IF(H1808="","","ditto"))))</f>
        <v/>
      </c>
    </row>
    <row r="1810" spans="1:8" x14ac:dyDescent="0.35">
      <c r="A1810" s="699"/>
      <c r="B1810" s="768"/>
      <c r="C1810" s="768"/>
      <c r="D1810" s="768"/>
      <c r="E1810" s="775"/>
      <c r="F1810" s="778" t="str">
        <f>IF($A1810="","",IF(NOT($A1810=$A1809),IFERROR(IF(INDEX('40-15 SCALE LABEL INFO'!I$2:I$65,MATCH($A1810,'40-15 SCALE LABEL INFO'!$A$2:$A$65,0))="","",INDEX('40-15 SCALE LABEL INFO'!I$2:I$65,MATCH($A1810,'40-15 SCALE LABEL INFO'!$A$2:$A$65,0))),"not found"),IF(F1809="not found","not found",IF(F1809="","","ditto"))))</f>
        <v/>
      </c>
      <c r="G1810" s="779" t="str">
        <f>IF($A1810="","",IF(NOT($A1810=$A1809),IFERROR(IF(INDEX('40-15 SCALE LABEL INFO'!J$2:J$65,MATCH($A1810,'40-15 SCALE LABEL INFO'!$A$2:$A$65,0))="","",INDEX('40-15 SCALE LABEL INFO'!J$2:J$65,MATCH($A1810,'40-15 SCALE LABEL INFO'!$A$2:$A$65,0))),"not found"),IF(G1809="not found","not found",IF(G1809="","","ditto"))))</f>
        <v/>
      </c>
      <c r="H1810" s="772" t="str">
        <f>IF($A1810="","",IF(NOT($A1810=$A1809),IFERROR(IF(INDEX('40-15 SCALE LABEL INFO'!K$2:K$65,MATCH($A1810,'40-15 SCALE LABEL INFO'!$A$2:$A$65,0))="","",INDEX('40-15 SCALE LABEL INFO'!K$2:K$65,MATCH($A1810,'40-15 SCALE LABEL INFO'!$A$2:$A$65,0))),"not found"),IF(H1809="not found","not found",IF(H1809="","","ditto"))))</f>
        <v/>
      </c>
    </row>
    <row r="1811" spans="1:8" x14ac:dyDescent="0.35">
      <c r="A1811" s="699"/>
      <c r="B1811" s="768"/>
      <c r="C1811" s="768"/>
      <c r="D1811" s="768"/>
      <c r="E1811" s="775"/>
      <c r="F1811" s="778" t="str">
        <f>IF($A1811="","",IF(NOT($A1811=$A1810),IFERROR(IF(INDEX('40-15 SCALE LABEL INFO'!I$2:I$65,MATCH($A1811,'40-15 SCALE LABEL INFO'!$A$2:$A$65,0))="","",INDEX('40-15 SCALE LABEL INFO'!I$2:I$65,MATCH($A1811,'40-15 SCALE LABEL INFO'!$A$2:$A$65,0))),"not found"),IF(F1810="not found","not found",IF(F1810="","","ditto"))))</f>
        <v/>
      </c>
      <c r="G1811" s="779" t="str">
        <f>IF($A1811="","",IF(NOT($A1811=$A1810),IFERROR(IF(INDEX('40-15 SCALE LABEL INFO'!J$2:J$65,MATCH($A1811,'40-15 SCALE LABEL INFO'!$A$2:$A$65,0))="","",INDEX('40-15 SCALE LABEL INFO'!J$2:J$65,MATCH($A1811,'40-15 SCALE LABEL INFO'!$A$2:$A$65,0))),"not found"),IF(G1810="not found","not found",IF(G1810="","","ditto"))))</f>
        <v/>
      </c>
      <c r="H1811" s="772" t="str">
        <f>IF($A1811="","",IF(NOT($A1811=$A1810),IFERROR(IF(INDEX('40-15 SCALE LABEL INFO'!K$2:K$65,MATCH($A1811,'40-15 SCALE LABEL INFO'!$A$2:$A$65,0))="","",INDEX('40-15 SCALE LABEL INFO'!K$2:K$65,MATCH($A1811,'40-15 SCALE LABEL INFO'!$A$2:$A$65,0))),"not found"),IF(H1810="not found","not found",IF(H1810="","","ditto"))))</f>
        <v/>
      </c>
    </row>
    <row r="1812" spans="1:8" x14ac:dyDescent="0.35">
      <c r="A1812" s="699"/>
      <c r="B1812" s="768"/>
      <c r="C1812" s="768"/>
      <c r="D1812" s="768"/>
      <c r="E1812" s="775"/>
      <c r="F1812" s="778" t="str">
        <f>IF($A1812="","",IF(NOT($A1812=$A1811),IFERROR(IF(INDEX('40-15 SCALE LABEL INFO'!I$2:I$65,MATCH($A1812,'40-15 SCALE LABEL INFO'!$A$2:$A$65,0))="","",INDEX('40-15 SCALE LABEL INFO'!I$2:I$65,MATCH($A1812,'40-15 SCALE LABEL INFO'!$A$2:$A$65,0))),"not found"),IF(F1811="not found","not found",IF(F1811="","","ditto"))))</f>
        <v/>
      </c>
      <c r="G1812" s="779" t="str">
        <f>IF($A1812="","",IF(NOT($A1812=$A1811),IFERROR(IF(INDEX('40-15 SCALE LABEL INFO'!J$2:J$65,MATCH($A1812,'40-15 SCALE LABEL INFO'!$A$2:$A$65,0))="","",INDEX('40-15 SCALE LABEL INFO'!J$2:J$65,MATCH($A1812,'40-15 SCALE LABEL INFO'!$A$2:$A$65,0))),"not found"),IF(G1811="not found","not found",IF(G1811="","","ditto"))))</f>
        <v/>
      </c>
      <c r="H1812" s="772" t="str">
        <f>IF($A1812="","",IF(NOT($A1812=$A1811),IFERROR(IF(INDEX('40-15 SCALE LABEL INFO'!K$2:K$65,MATCH($A1812,'40-15 SCALE LABEL INFO'!$A$2:$A$65,0))="","",INDEX('40-15 SCALE LABEL INFO'!K$2:K$65,MATCH($A1812,'40-15 SCALE LABEL INFO'!$A$2:$A$65,0))),"not found"),IF(H1811="not found","not found",IF(H1811="","","ditto"))))</f>
        <v/>
      </c>
    </row>
    <row r="1813" spans="1:8" x14ac:dyDescent="0.35">
      <c r="A1813" s="699"/>
      <c r="B1813" s="768"/>
      <c r="C1813" s="768"/>
      <c r="D1813" s="768"/>
      <c r="E1813" s="775"/>
      <c r="F1813" s="778" t="str">
        <f>IF($A1813="","",IF(NOT($A1813=$A1812),IFERROR(IF(INDEX('40-15 SCALE LABEL INFO'!I$2:I$65,MATCH($A1813,'40-15 SCALE LABEL INFO'!$A$2:$A$65,0))="","",INDEX('40-15 SCALE LABEL INFO'!I$2:I$65,MATCH($A1813,'40-15 SCALE LABEL INFO'!$A$2:$A$65,0))),"not found"),IF(F1812="not found","not found",IF(F1812="","","ditto"))))</f>
        <v/>
      </c>
      <c r="G1813" s="779" t="str">
        <f>IF($A1813="","",IF(NOT($A1813=$A1812),IFERROR(IF(INDEX('40-15 SCALE LABEL INFO'!J$2:J$65,MATCH($A1813,'40-15 SCALE LABEL INFO'!$A$2:$A$65,0))="","",INDEX('40-15 SCALE LABEL INFO'!J$2:J$65,MATCH($A1813,'40-15 SCALE LABEL INFO'!$A$2:$A$65,0))),"not found"),IF(G1812="not found","not found",IF(G1812="","","ditto"))))</f>
        <v/>
      </c>
      <c r="H1813" s="772" t="str">
        <f>IF($A1813="","",IF(NOT($A1813=$A1812),IFERROR(IF(INDEX('40-15 SCALE LABEL INFO'!K$2:K$65,MATCH($A1813,'40-15 SCALE LABEL INFO'!$A$2:$A$65,0))="","",INDEX('40-15 SCALE LABEL INFO'!K$2:K$65,MATCH($A1813,'40-15 SCALE LABEL INFO'!$A$2:$A$65,0))),"not found"),IF(H1812="not found","not found",IF(H1812="","","ditto"))))</f>
        <v/>
      </c>
    </row>
    <row r="1814" spans="1:8" x14ac:dyDescent="0.35">
      <c r="A1814" s="699"/>
      <c r="B1814" s="768"/>
      <c r="C1814" s="768"/>
      <c r="D1814" s="768"/>
      <c r="E1814" s="775"/>
      <c r="F1814" s="778" t="str">
        <f>IF($A1814="","",IF(NOT($A1814=$A1813),IFERROR(IF(INDEX('40-15 SCALE LABEL INFO'!I$2:I$65,MATCH($A1814,'40-15 SCALE LABEL INFO'!$A$2:$A$65,0))="","",INDEX('40-15 SCALE LABEL INFO'!I$2:I$65,MATCH($A1814,'40-15 SCALE LABEL INFO'!$A$2:$A$65,0))),"not found"),IF(F1813="not found","not found",IF(F1813="","","ditto"))))</f>
        <v/>
      </c>
      <c r="G1814" s="779" t="str">
        <f>IF($A1814="","",IF(NOT($A1814=$A1813),IFERROR(IF(INDEX('40-15 SCALE LABEL INFO'!J$2:J$65,MATCH($A1814,'40-15 SCALE LABEL INFO'!$A$2:$A$65,0))="","",INDEX('40-15 SCALE LABEL INFO'!J$2:J$65,MATCH($A1814,'40-15 SCALE LABEL INFO'!$A$2:$A$65,0))),"not found"),IF(G1813="not found","not found",IF(G1813="","","ditto"))))</f>
        <v/>
      </c>
      <c r="H1814" s="772" t="str">
        <f>IF($A1814="","",IF(NOT($A1814=$A1813),IFERROR(IF(INDEX('40-15 SCALE LABEL INFO'!K$2:K$65,MATCH($A1814,'40-15 SCALE LABEL INFO'!$A$2:$A$65,0))="","",INDEX('40-15 SCALE LABEL INFO'!K$2:K$65,MATCH($A1814,'40-15 SCALE LABEL INFO'!$A$2:$A$65,0))),"not found"),IF(H1813="not found","not found",IF(H1813="","","ditto"))))</f>
        <v/>
      </c>
    </row>
    <row r="1815" spans="1:8" x14ac:dyDescent="0.35">
      <c r="A1815" s="699"/>
      <c r="B1815" s="768"/>
      <c r="C1815" s="768"/>
      <c r="D1815" s="768"/>
      <c r="E1815" s="775"/>
      <c r="F1815" s="778" t="str">
        <f>IF($A1815="","",IF(NOT($A1815=$A1814),IFERROR(IF(INDEX('40-15 SCALE LABEL INFO'!I$2:I$65,MATCH($A1815,'40-15 SCALE LABEL INFO'!$A$2:$A$65,0))="","",INDEX('40-15 SCALE LABEL INFO'!I$2:I$65,MATCH($A1815,'40-15 SCALE LABEL INFO'!$A$2:$A$65,0))),"not found"),IF(F1814="not found","not found",IF(F1814="","","ditto"))))</f>
        <v/>
      </c>
      <c r="G1815" s="779" t="str">
        <f>IF($A1815="","",IF(NOT($A1815=$A1814),IFERROR(IF(INDEX('40-15 SCALE LABEL INFO'!J$2:J$65,MATCH($A1815,'40-15 SCALE LABEL INFO'!$A$2:$A$65,0))="","",INDEX('40-15 SCALE LABEL INFO'!J$2:J$65,MATCH($A1815,'40-15 SCALE LABEL INFO'!$A$2:$A$65,0))),"not found"),IF(G1814="not found","not found",IF(G1814="","","ditto"))))</f>
        <v/>
      </c>
      <c r="H1815" s="772" t="str">
        <f>IF($A1815="","",IF(NOT($A1815=$A1814),IFERROR(IF(INDEX('40-15 SCALE LABEL INFO'!K$2:K$65,MATCH($A1815,'40-15 SCALE LABEL INFO'!$A$2:$A$65,0))="","",INDEX('40-15 SCALE LABEL INFO'!K$2:K$65,MATCH($A1815,'40-15 SCALE LABEL INFO'!$A$2:$A$65,0))),"not found"),IF(H1814="not found","not found",IF(H1814="","","ditto"))))</f>
        <v/>
      </c>
    </row>
    <row r="1816" spans="1:8" x14ac:dyDescent="0.35">
      <c r="A1816" s="699"/>
      <c r="B1816" s="768"/>
      <c r="C1816" s="768"/>
      <c r="D1816" s="768"/>
      <c r="E1816" s="775"/>
      <c r="F1816" s="778" t="str">
        <f>IF($A1816="","",IF(NOT($A1816=$A1815),IFERROR(IF(INDEX('40-15 SCALE LABEL INFO'!I$2:I$65,MATCH($A1816,'40-15 SCALE LABEL INFO'!$A$2:$A$65,0))="","",INDEX('40-15 SCALE LABEL INFO'!I$2:I$65,MATCH($A1816,'40-15 SCALE LABEL INFO'!$A$2:$A$65,0))),"not found"),IF(F1815="not found","not found",IF(F1815="","","ditto"))))</f>
        <v/>
      </c>
      <c r="G1816" s="779" t="str">
        <f>IF($A1816="","",IF(NOT($A1816=$A1815),IFERROR(IF(INDEX('40-15 SCALE LABEL INFO'!J$2:J$65,MATCH($A1816,'40-15 SCALE LABEL INFO'!$A$2:$A$65,0))="","",INDEX('40-15 SCALE LABEL INFO'!J$2:J$65,MATCH($A1816,'40-15 SCALE LABEL INFO'!$A$2:$A$65,0))),"not found"),IF(G1815="not found","not found",IF(G1815="","","ditto"))))</f>
        <v/>
      </c>
      <c r="H1816" s="772" t="str">
        <f>IF($A1816="","",IF(NOT($A1816=$A1815),IFERROR(IF(INDEX('40-15 SCALE LABEL INFO'!K$2:K$65,MATCH($A1816,'40-15 SCALE LABEL INFO'!$A$2:$A$65,0))="","",INDEX('40-15 SCALE LABEL INFO'!K$2:K$65,MATCH($A1816,'40-15 SCALE LABEL INFO'!$A$2:$A$65,0))),"not found"),IF(H1815="not found","not found",IF(H1815="","","ditto"))))</f>
        <v/>
      </c>
    </row>
    <row r="1817" spans="1:8" x14ac:dyDescent="0.35">
      <c r="A1817" s="699"/>
      <c r="B1817" s="768"/>
      <c r="C1817" s="768"/>
      <c r="D1817" s="768"/>
      <c r="E1817" s="775"/>
      <c r="F1817" s="778" t="str">
        <f>IF($A1817="","",IF(NOT($A1817=$A1816),IFERROR(IF(INDEX('40-15 SCALE LABEL INFO'!I$2:I$65,MATCH($A1817,'40-15 SCALE LABEL INFO'!$A$2:$A$65,0))="","",INDEX('40-15 SCALE LABEL INFO'!I$2:I$65,MATCH($A1817,'40-15 SCALE LABEL INFO'!$A$2:$A$65,0))),"not found"),IF(F1816="not found","not found",IF(F1816="","","ditto"))))</f>
        <v/>
      </c>
      <c r="G1817" s="779" t="str">
        <f>IF($A1817="","",IF(NOT($A1817=$A1816),IFERROR(IF(INDEX('40-15 SCALE LABEL INFO'!J$2:J$65,MATCH($A1817,'40-15 SCALE LABEL INFO'!$A$2:$A$65,0))="","",INDEX('40-15 SCALE LABEL INFO'!J$2:J$65,MATCH($A1817,'40-15 SCALE LABEL INFO'!$A$2:$A$65,0))),"not found"),IF(G1816="not found","not found",IF(G1816="","","ditto"))))</f>
        <v/>
      </c>
      <c r="H1817" s="772" t="str">
        <f>IF($A1817="","",IF(NOT($A1817=$A1816),IFERROR(IF(INDEX('40-15 SCALE LABEL INFO'!K$2:K$65,MATCH($A1817,'40-15 SCALE LABEL INFO'!$A$2:$A$65,0))="","",INDEX('40-15 SCALE LABEL INFO'!K$2:K$65,MATCH($A1817,'40-15 SCALE LABEL INFO'!$A$2:$A$65,0))),"not found"),IF(H1816="not found","not found",IF(H1816="","","ditto"))))</f>
        <v/>
      </c>
    </row>
    <row r="1818" spans="1:8" x14ac:dyDescent="0.35">
      <c r="A1818" s="699"/>
      <c r="B1818" s="768"/>
      <c r="C1818" s="768"/>
      <c r="D1818" s="768"/>
      <c r="E1818" s="775"/>
      <c r="F1818" s="778" t="str">
        <f>IF($A1818="","",IF(NOT($A1818=$A1817),IFERROR(IF(INDEX('40-15 SCALE LABEL INFO'!I$2:I$65,MATCH($A1818,'40-15 SCALE LABEL INFO'!$A$2:$A$65,0))="","",INDEX('40-15 SCALE LABEL INFO'!I$2:I$65,MATCH($A1818,'40-15 SCALE LABEL INFO'!$A$2:$A$65,0))),"not found"),IF(F1817="not found","not found",IF(F1817="","","ditto"))))</f>
        <v/>
      </c>
      <c r="G1818" s="779" t="str">
        <f>IF($A1818="","",IF(NOT($A1818=$A1817),IFERROR(IF(INDEX('40-15 SCALE LABEL INFO'!J$2:J$65,MATCH($A1818,'40-15 SCALE LABEL INFO'!$A$2:$A$65,0))="","",INDEX('40-15 SCALE LABEL INFO'!J$2:J$65,MATCH($A1818,'40-15 SCALE LABEL INFO'!$A$2:$A$65,0))),"not found"),IF(G1817="not found","not found",IF(G1817="","","ditto"))))</f>
        <v/>
      </c>
      <c r="H1818" s="772" t="str">
        <f>IF($A1818="","",IF(NOT($A1818=$A1817),IFERROR(IF(INDEX('40-15 SCALE LABEL INFO'!K$2:K$65,MATCH($A1818,'40-15 SCALE LABEL INFO'!$A$2:$A$65,0))="","",INDEX('40-15 SCALE LABEL INFO'!K$2:K$65,MATCH($A1818,'40-15 SCALE LABEL INFO'!$A$2:$A$65,0))),"not found"),IF(H1817="not found","not found",IF(H1817="","","ditto"))))</f>
        <v/>
      </c>
    </row>
    <row r="1819" spans="1:8" x14ac:dyDescent="0.35">
      <c r="A1819" s="699"/>
      <c r="B1819" s="768"/>
      <c r="C1819" s="768"/>
      <c r="D1819" s="768"/>
      <c r="E1819" s="775"/>
      <c r="F1819" s="778" t="str">
        <f>IF($A1819="","",IF(NOT($A1819=$A1818),IFERROR(IF(INDEX('40-15 SCALE LABEL INFO'!I$2:I$65,MATCH($A1819,'40-15 SCALE LABEL INFO'!$A$2:$A$65,0))="","",INDEX('40-15 SCALE LABEL INFO'!I$2:I$65,MATCH($A1819,'40-15 SCALE LABEL INFO'!$A$2:$A$65,0))),"not found"),IF(F1818="not found","not found",IF(F1818="","","ditto"))))</f>
        <v/>
      </c>
      <c r="G1819" s="779" t="str">
        <f>IF($A1819="","",IF(NOT($A1819=$A1818),IFERROR(IF(INDEX('40-15 SCALE LABEL INFO'!J$2:J$65,MATCH($A1819,'40-15 SCALE LABEL INFO'!$A$2:$A$65,0))="","",INDEX('40-15 SCALE LABEL INFO'!J$2:J$65,MATCH($A1819,'40-15 SCALE LABEL INFO'!$A$2:$A$65,0))),"not found"),IF(G1818="not found","not found",IF(G1818="","","ditto"))))</f>
        <v/>
      </c>
      <c r="H1819" s="772" t="str">
        <f>IF($A1819="","",IF(NOT($A1819=$A1818),IFERROR(IF(INDEX('40-15 SCALE LABEL INFO'!K$2:K$65,MATCH($A1819,'40-15 SCALE LABEL INFO'!$A$2:$A$65,0))="","",INDEX('40-15 SCALE LABEL INFO'!K$2:K$65,MATCH($A1819,'40-15 SCALE LABEL INFO'!$A$2:$A$65,0))),"not found"),IF(H1818="not found","not found",IF(H1818="","","ditto"))))</f>
        <v/>
      </c>
    </row>
    <row r="1820" spans="1:8" x14ac:dyDescent="0.35">
      <c r="A1820" s="699"/>
      <c r="B1820" s="768"/>
      <c r="C1820" s="768"/>
      <c r="D1820" s="768"/>
      <c r="E1820" s="775"/>
      <c r="F1820" s="778" t="str">
        <f>IF($A1820="","",IF(NOT($A1820=$A1819),IFERROR(IF(INDEX('40-15 SCALE LABEL INFO'!I$2:I$65,MATCH($A1820,'40-15 SCALE LABEL INFO'!$A$2:$A$65,0))="","",INDEX('40-15 SCALE LABEL INFO'!I$2:I$65,MATCH($A1820,'40-15 SCALE LABEL INFO'!$A$2:$A$65,0))),"not found"),IF(F1819="not found","not found",IF(F1819="","","ditto"))))</f>
        <v/>
      </c>
      <c r="G1820" s="779" t="str">
        <f>IF($A1820="","",IF(NOT($A1820=$A1819),IFERROR(IF(INDEX('40-15 SCALE LABEL INFO'!J$2:J$65,MATCH($A1820,'40-15 SCALE LABEL INFO'!$A$2:$A$65,0))="","",INDEX('40-15 SCALE LABEL INFO'!J$2:J$65,MATCH($A1820,'40-15 SCALE LABEL INFO'!$A$2:$A$65,0))),"not found"),IF(G1819="not found","not found",IF(G1819="","","ditto"))))</f>
        <v/>
      </c>
      <c r="H1820" s="772" t="str">
        <f>IF($A1820="","",IF(NOT($A1820=$A1819),IFERROR(IF(INDEX('40-15 SCALE LABEL INFO'!K$2:K$65,MATCH($A1820,'40-15 SCALE LABEL INFO'!$A$2:$A$65,0))="","",INDEX('40-15 SCALE LABEL INFO'!K$2:K$65,MATCH($A1820,'40-15 SCALE LABEL INFO'!$A$2:$A$65,0))),"not found"),IF(H1819="not found","not found",IF(H1819="","","ditto"))))</f>
        <v/>
      </c>
    </row>
    <row r="1821" spans="1:8" x14ac:dyDescent="0.35">
      <c r="A1821" s="699"/>
      <c r="B1821" s="768"/>
      <c r="C1821" s="768"/>
      <c r="D1821" s="768"/>
      <c r="E1821" s="775"/>
      <c r="F1821" s="778" t="str">
        <f>IF($A1821="","",IF(NOT($A1821=$A1820),IFERROR(IF(INDEX('40-15 SCALE LABEL INFO'!I$2:I$65,MATCH($A1821,'40-15 SCALE LABEL INFO'!$A$2:$A$65,0))="","",INDEX('40-15 SCALE LABEL INFO'!I$2:I$65,MATCH($A1821,'40-15 SCALE LABEL INFO'!$A$2:$A$65,0))),"not found"),IF(F1820="not found","not found",IF(F1820="","","ditto"))))</f>
        <v/>
      </c>
      <c r="G1821" s="779" t="str">
        <f>IF($A1821="","",IF(NOT($A1821=$A1820),IFERROR(IF(INDEX('40-15 SCALE LABEL INFO'!J$2:J$65,MATCH($A1821,'40-15 SCALE LABEL INFO'!$A$2:$A$65,0))="","",INDEX('40-15 SCALE LABEL INFO'!J$2:J$65,MATCH($A1821,'40-15 SCALE LABEL INFO'!$A$2:$A$65,0))),"not found"),IF(G1820="not found","not found",IF(G1820="","","ditto"))))</f>
        <v/>
      </c>
      <c r="H1821" s="772" t="str">
        <f>IF($A1821="","",IF(NOT($A1821=$A1820),IFERROR(IF(INDEX('40-15 SCALE LABEL INFO'!K$2:K$65,MATCH($A1821,'40-15 SCALE LABEL INFO'!$A$2:$A$65,0))="","",INDEX('40-15 SCALE LABEL INFO'!K$2:K$65,MATCH($A1821,'40-15 SCALE LABEL INFO'!$A$2:$A$65,0))),"not found"),IF(H1820="not found","not found",IF(H1820="","","ditto"))))</f>
        <v/>
      </c>
    </row>
    <row r="1822" spans="1:8" x14ac:dyDescent="0.35">
      <c r="A1822" s="699"/>
      <c r="B1822" s="768"/>
      <c r="C1822" s="768"/>
      <c r="D1822" s="768"/>
      <c r="E1822" s="775"/>
      <c r="F1822" s="778" t="str">
        <f>IF($A1822="","",IF(NOT($A1822=$A1821),IFERROR(IF(INDEX('40-15 SCALE LABEL INFO'!I$2:I$65,MATCH($A1822,'40-15 SCALE LABEL INFO'!$A$2:$A$65,0))="","",INDEX('40-15 SCALE LABEL INFO'!I$2:I$65,MATCH($A1822,'40-15 SCALE LABEL INFO'!$A$2:$A$65,0))),"not found"),IF(F1821="not found","not found",IF(F1821="","","ditto"))))</f>
        <v/>
      </c>
      <c r="G1822" s="779" t="str">
        <f>IF($A1822="","",IF(NOT($A1822=$A1821),IFERROR(IF(INDEX('40-15 SCALE LABEL INFO'!J$2:J$65,MATCH($A1822,'40-15 SCALE LABEL INFO'!$A$2:$A$65,0))="","",INDEX('40-15 SCALE LABEL INFO'!J$2:J$65,MATCH($A1822,'40-15 SCALE LABEL INFO'!$A$2:$A$65,0))),"not found"),IF(G1821="not found","not found",IF(G1821="","","ditto"))))</f>
        <v/>
      </c>
      <c r="H1822" s="772" t="str">
        <f>IF($A1822="","",IF(NOT($A1822=$A1821),IFERROR(IF(INDEX('40-15 SCALE LABEL INFO'!K$2:K$65,MATCH($A1822,'40-15 SCALE LABEL INFO'!$A$2:$A$65,0))="","",INDEX('40-15 SCALE LABEL INFO'!K$2:K$65,MATCH($A1822,'40-15 SCALE LABEL INFO'!$A$2:$A$65,0))),"not found"),IF(H1821="not found","not found",IF(H1821="","","ditto"))))</f>
        <v/>
      </c>
    </row>
    <row r="1823" spans="1:8" x14ac:dyDescent="0.35">
      <c r="A1823" s="699"/>
      <c r="B1823" s="768"/>
      <c r="C1823" s="768"/>
      <c r="D1823" s="768"/>
      <c r="E1823" s="775"/>
      <c r="F1823" s="778" t="str">
        <f>IF($A1823="","",IF(NOT($A1823=$A1822),IFERROR(IF(INDEX('40-15 SCALE LABEL INFO'!I$2:I$65,MATCH($A1823,'40-15 SCALE LABEL INFO'!$A$2:$A$65,0))="","",INDEX('40-15 SCALE LABEL INFO'!I$2:I$65,MATCH($A1823,'40-15 SCALE LABEL INFO'!$A$2:$A$65,0))),"not found"),IF(F1822="not found","not found",IF(F1822="","","ditto"))))</f>
        <v/>
      </c>
      <c r="G1823" s="779" t="str">
        <f>IF($A1823="","",IF(NOT($A1823=$A1822),IFERROR(IF(INDEX('40-15 SCALE LABEL INFO'!J$2:J$65,MATCH($A1823,'40-15 SCALE LABEL INFO'!$A$2:$A$65,0))="","",INDEX('40-15 SCALE LABEL INFO'!J$2:J$65,MATCH($A1823,'40-15 SCALE LABEL INFO'!$A$2:$A$65,0))),"not found"),IF(G1822="not found","not found",IF(G1822="","","ditto"))))</f>
        <v/>
      </c>
      <c r="H1823" s="772" t="str">
        <f>IF($A1823="","",IF(NOT($A1823=$A1822),IFERROR(IF(INDEX('40-15 SCALE LABEL INFO'!K$2:K$65,MATCH($A1823,'40-15 SCALE LABEL INFO'!$A$2:$A$65,0))="","",INDEX('40-15 SCALE LABEL INFO'!K$2:K$65,MATCH($A1823,'40-15 SCALE LABEL INFO'!$A$2:$A$65,0))),"not found"),IF(H1822="not found","not found",IF(H1822="","","ditto"))))</f>
        <v/>
      </c>
    </row>
    <row r="1824" spans="1:8" x14ac:dyDescent="0.35">
      <c r="A1824" s="699"/>
      <c r="B1824" s="768"/>
      <c r="C1824" s="768"/>
      <c r="D1824" s="768"/>
      <c r="E1824" s="775"/>
      <c r="F1824" s="778" t="str">
        <f>IF($A1824="","",IF(NOT($A1824=$A1823),IFERROR(IF(INDEX('40-15 SCALE LABEL INFO'!I$2:I$65,MATCH($A1824,'40-15 SCALE LABEL INFO'!$A$2:$A$65,0))="","",INDEX('40-15 SCALE LABEL INFO'!I$2:I$65,MATCH($A1824,'40-15 SCALE LABEL INFO'!$A$2:$A$65,0))),"not found"),IF(F1823="not found","not found",IF(F1823="","","ditto"))))</f>
        <v/>
      </c>
      <c r="G1824" s="779" t="str">
        <f>IF($A1824="","",IF(NOT($A1824=$A1823),IFERROR(IF(INDEX('40-15 SCALE LABEL INFO'!J$2:J$65,MATCH($A1824,'40-15 SCALE LABEL INFO'!$A$2:$A$65,0))="","",INDEX('40-15 SCALE LABEL INFO'!J$2:J$65,MATCH($A1824,'40-15 SCALE LABEL INFO'!$A$2:$A$65,0))),"not found"),IF(G1823="not found","not found",IF(G1823="","","ditto"))))</f>
        <v/>
      </c>
      <c r="H1824" s="772" t="str">
        <f>IF($A1824="","",IF(NOT($A1824=$A1823),IFERROR(IF(INDEX('40-15 SCALE LABEL INFO'!K$2:K$65,MATCH($A1824,'40-15 SCALE LABEL INFO'!$A$2:$A$65,0))="","",INDEX('40-15 SCALE LABEL INFO'!K$2:K$65,MATCH($A1824,'40-15 SCALE LABEL INFO'!$A$2:$A$65,0))),"not found"),IF(H1823="not found","not found",IF(H1823="","","ditto"))))</f>
        <v/>
      </c>
    </row>
    <row r="1825" spans="1:8" x14ac:dyDescent="0.35">
      <c r="A1825" s="699"/>
      <c r="B1825" s="768"/>
      <c r="C1825" s="768"/>
      <c r="D1825" s="768"/>
      <c r="E1825" s="775"/>
      <c r="F1825" s="778" t="str">
        <f>IF($A1825="","",IF(NOT($A1825=$A1824),IFERROR(IF(INDEX('40-15 SCALE LABEL INFO'!I$2:I$65,MATCH($A1825,'40-15 SCALE LABEL INFO'!$A$2:$A$65,0))="","",INDEX('40-15 SCALE LABEL INFO'!I$2:I$65,MATCH($A1825,'40-15 SCALE LABEL INFO'!$A$2:$A$65,0))),"not found"),IF(F1824="not found","not found",IF(F1824="","","ditto"))))</f>
        <v/>
      </c>
      <c r="G1825" s="779" t="str">
        <f>IF($A1825="","",IF(NOT($A1825=$A1824),IFERROR(IF(INDEX('40-15 SCALE LABEL INFO'!J$2:J$65,MATCH($A1825,'40-15 SCALE LABEL INFO'!$A$2:$A$65,0))="","",INDEX('40-15 SCALE LABEL INFO'!J$2:J$65,MATCH($A1825,'40-15 SCALE LABEL INFO'!$A$2:$A$65,0))),"not found"),IF(G1824="not found","not found",IF(G1824="","","ditto"))))</f>
        <v/>
      </c>
      <c r="H1825" s="772" t="str">
        <f>IF($A1825="","",IF(NOT($A1825=$A1824),IFERROR(IF(INDEX('40-15 SCALE LABEL INFO'!K$2:K$65,MATCH($A1825,'40-15 SCALE LABEL INFO'!$A$2:$A$65,0))="","",INDEX('40-15 SCALE LABEL INFO'!K$2:K$65,MATCH($A1825,'40-15 SCALE LABEL INFO'!$A$2:$A$65,0))),"not found"),IF(H1824="not found","not found",IF(H1824="","","ditto"))))</f>
        <v/>
      </c>
    </row>
    <row r="1826" spans="1:8" x14ac:dyDescent="0.35">
      <c r="A1826" s="699"/>
      <c r="B1826" s="768"/>
      <c r="C1826" s="768"/>
      <c r="D1826" s="768"/>
      <c r="E1826" s="775"/>
      <c r="F1826" s="778" t="str">
        <f>IF($A1826="","",IF(NOT($A1826=$A1825),IFERROR(IF(INDEX('40-15 SCALE LABEL INFO'!I$2:I$65,MATCH($A1826,'40-15 SCALE LABEL INFO'!$A$2:$A$65,0))="","",INDEX('40-15 SCALE LABEL INFO'!I$2:I$65,MATCH($A1826,'40-15 SCALE LABEL INFO'!$A$2:$A$65,0))),"not found"),IF(F1825="not found","not found",IF(F1825="","","ditto"))))</f>
        <v/>
      </c>
      <c r="G1826" s="779" t="str">
        <f>IF($A1826="","",IF(NOT($A1826=$A1825),IFERROR(IF(INDEX('40-15 SCALE LABEL INFO'!J$2:J$65,MATCH($A1826,'40-15 SCALE LABEL INFO'!$A$2:$A$65,0))="","",INDEX('40-15 SCALE LABEL INFO'!J$2:J$65,MATCH($A1826,'40-15 SCALE LABEL INFO'!$A$2:$A$65,0))),"not found"),IF(G1825="not found","not found",IF(G1825="","","ditto"))))</f>
        <v/>
      </c>
      <c r="H1826" s="772" t="str">
        <f>IF($A1826="","",IF(NOT($A1826=$A1825),IFERROR(IF(INDEX('40-15 SCALE LABEL INFO'!K$2:K$65,MATCH($A1826,'40-15 SCALE LABEL INFO'!$A$2:$A$65,0))="","",INDEX('40-15 SCALE LABEL INFO'!K$2:K$65,MATCH($A1826,'40-15 SCALE LABEL INFO'!$A$2:$A$65,0))),"not found"),IF(H1825="not found","not found",IF(H1825="","","ditto"))))</f>
        <v/>
      </c>
    </row>
    <row r="1827" spans="1:8" x14ac:dyDescent="0.35">
      <c r="A1827" s="699"/>
      <c r="B1827" s="768"/>
      <c r="C1827" s="768"/>
      <c r="D1827" s="768"/>
      <c r="E1827" s="775"/>
      <c r="F1827" s="778" t="str">
        <f>IF($A1827="","",IF(NOT($A1827=$A1826),IFERROR(IF(INDEX('40-15 SCALE LABEL INFO'!I$2:I$65,MATCH($A1827,'40-15 SCALE LABEL INFO'!$A$2:$A$65,0))="","",INDEX('40-15 SCALE LABEL INFO'!I$2:I$65,MATCH($A1827,'40-15 SCALE LABEL INFO'!$A$2:$A$65,0))),"not found"),IF(F1826="not found","not found",IF(F1826="","","ditto"))))</f>
        <v/>
      </c>
      <c r="G1827" s="779" t="str">
        <f>IF($A1827="","",IF(NOT($A1827=$A1826),IFERROR(IF(INDEX('40-15 SCALE LABEL INFO'!J$2:J$65,MATCH($A1827,'40-15 SCALE LABEL INFO'!$A$2:$A$65,0))="","",INDEX('40-15 SCALE LABEL INFO'!J$2:J$65,MATCH($A1827,'40-15 SCALE LABEL INFO'!$A$2:$A$65,0))),"not found"),IF(G1826="not found","not found",IF(G1826="","","ditto"))))</f>
        <v/>
      </c>
      <c r="H1827" s="772" t="str">
        <f>IF($A1827="","",IF(NOT($A1827=$A1826),IFERROR(IF(INDEX('40-15 SCALE LABEL INFO'!K$2:K$65,MATCH($A1827,'40-15 SCALE LABEL INFO'!$A$2:$A$65,0))="","",INDEX('40-15 SCALE LABEL INFO'!K$2:K$65,MATCH($A1827,'40-15 SCALE LABEL INFO'!$A$2:$A$65,0))),"not found"),IF(H1826="not found","not found",IF(H1826="","","ditto"))))</f>
        <v/>
      </c>
    </row>
    <row r="1828" spans="1:8" x14ac:dyDescent="0.35">
      <c r="A1828" s="699"/>
      <c r="B1828" s="768"/>
      <c r="C1828" s="768"/>
      <c r="D1828" s="768"/>
      <c r="E1828" s="775"/>
      <c r="F1828" s="778" t="str">
        <f>IF($A1828="","",IF(NOT($A1828=$A1827),IFERROR(IF(INDEX('40-15 SCALE LABEL INFO'!I$2:I$65,MATCH($A1828,'40-15 SCALE LABEL INFO'!$A$2:$A$65,0))="","",INDEX('40-15 SCALE LABEL INFO'!I$2:I$65,MATCH($A1828,'40-15 SCALE LABEL INFO'!$A$2:$A$65,0))),"not found"),IF(F1827="not found","not found",IF(F1827="","","ditto"))))</f>
        <v/>
      </c>
      <c r="G1828" s="779" t="str">
        <f>IF($A1828="","",IF(NOT($A1828=$A1827),IFERROR(IF(INDEX('40-15 SCALE LABEL INFO'!J$2:J$65,MATCH($A1828,'40-15 SCALE LABEL INFO'!$A$2:$A$65,0))="","",INDEX('40-15 SCALE LABEL INFO'!J$2:J$65,MATCH($A1828,'40-15 SCALE LABEL INFO'!$A$2:$A$65,0))),"not found"),IF(G1827="not found","not found",IF(G1827="","","ditto"))))</f>
        <v/>
      </c>
      <c r="H1828" s="772" t="str">
        <f>IF($A1828="","",IF(NOT($A1828=$A1827),IFERROR(IF(INDEX('40-15 SCALE LABEL INFO'!K$2:K$65,MATCH($A1828,'40-15 SCALE LABEL INFO'!$A$2:$A$65,0))="","",INDEX('40-15 SCALE LABEL INFO'!K$2:K$65,MATCH($A1828,'40-15 SCALE LABEL INFO'!$A$2:$A$65,0))),"not found"),IF(H1827="not found","not found",IF(H1827="","","ditto"))))</f>
        <v/>
      </c>
    </row>
    <row r="1829" spans="1:8" x14ac:dyDescent="0.35">
      <c r="A1829" s="699"/>
      <c r="B1829" s="768"/>
      <c r="C1829" s="768"/>
      <c r="D1829" s="768"/>
      <c r="E1829" s="775"/>
      <c r="F1829" s="778" t="str">
        <f>IF($A1829="","",IF(NOT($A1829=$A1828),IFERROR(IF(INDEX('40-15 SCALE LABEL INFO'!I$2:I$65,MATCH($A1829,'40-15 SCALE LABEL INFO'!$A$2:$A$65,0))="","",INDEX('40-15 SCALE LABEL INFO'!I$2:I$65,MATCH($A1829,'40-15 SCALE LABEL INFO'!$A$2:$A$65,0))),"not found"),IF(F1828="not found","not found",IF(F1828="","","ditto"))))</f>
        <v/>
      </c>
      <c r="G1829" s="779" t="str">
        <f>IF($A1829="","",IF(NOT($A1829=$A1828),IFERROR(IF(INDEX('40-15 SCALE LABEL INFO'!J$2:J$65,MATCH($A1829,'40-15 SCALE LABEL INFO'!$A$2:$A$65,0))="","",INDEX('40-15 SCALE LABEL INFO'!J$2:J$65,MATCH($A1829,'40-15 SCALE LABEL INFO'!$A$2:$A$65,0))),"not found"),IF(G1828="not found","not found",IF(G1828="","","ditto"))))</f>
        <v/>
      </c>
      <c r="H1829" s="772" t="str">
        <f>IF($A1829="","",IF(NOT($A1829=$A1828),IFERROR(IF(INDEX('40-15 SCALE LABEL INFO'!K$2:K$65,MATCH($A1829,'40-15 SCALE LABEL INFO'!$A$2:$A$65,0))="","",INDEX('40-15 SCALE LABEL INFO'!K$2:K$65,MATCH($A1829,'40-15 SCALE LABEL INFO'!$A$2:$A$65,0))),"not found"),IF(H1828="not found","not found",IF(H1828="","","ditto"))))</f>
        <v/>
      </c>
    </row>
    <row r="1830" spans="1:8" x14ac:dyDescent="0.35">
      <c r="A1830" s="699"/>
      <c r="B1830" s="768"/>
      <c r="C1830" s="768"/>
      <c r="D1830" s="768"/>
      <c r="E1830" s="775"/>
      <c r="F1830" s="778" t="str">
        <f>IF($A1830="","",IF(NOT($A1830=$A1829),IFERROR(IF(INDEX('40-15 SCALE LABEL INFO'!I$2:I$65,MATCH($A1830,'40-15 SCALE LABEL INFO'!$A$2:$A$65,0))="","",INDEX('40-15 SCALE LABEL INFO'!I$2:I$65,MATCH($A1830,'40-15 SCALE LABEL INFO'!$A$2:$A$65,0))),"not found"),IF(F1829="not found","not found",IF(F1829="","","ditto"))))</f>
        <v/>
      </c>
      <c r="G1830" s="779" t="str">
        <f>IF($A1830="","",IF(NOT($A1830=$A1829),IFERROR(IF(INDEX('40-15 SCALE LABEL INFO'!J$2:J$65,MATCH($A1830,'40-15 SCALE LABEL INFO'!$A$2:$A$65,0))="","",INDEX('40-15 SCALE LABEL INFO'!J$2:J$65,MATCH($A1830,'40-15 SCALE LABEL INFO'!$A$2:$A$65,0))),"not found"),IF(G1829="not found","not found",IF(G1829="","","ditto"))))</f>
        <v/>
      </c>
      <c r="H1830" s="772" t="str">
        <f>IF($A1830="","",IF(NOT($A1830=$A1829),IFERROR(IF(INDEX('40-15 SCALE LABEL INFO'!K$2:K$65,MATCH($A1830,'40-15 SCALE LABEL INFO'!$A$2:$A$65,0))="","",INDEX('40-15 SCALE LABEL INFO'!K$2:K$65,MATCH($A1830,'40-15 SCALE LABEL INFO'!$A$2:$A$65,0))),"not found"),IF(H1829="not found","not found",IF(H1829="","","ditto"))))</f>
        <v/>
      </c>
    </row>
    <row r="1831" spans="1:8" x14ac:dyDescent="0.35">
      <c r="A1831" s="699"/>
      <c r="B1831" s="768"/>
      <c r="C1831" s="768"/>
      <c r="D1831" s="768"/>
      <c r="E1831" s="775"/>
      <c r="F1831" s="778" t="str">
        <f>IF($A1831="","",IF(NOT($A1831=$A1830),IFERROR(IF(INDEX('40-15 SCALE LABEL INFO'!I$2:I$65,MATCH($A1831,'40-15 SCALE LABEL INFO'!$A$2:$A$65,0))="","",INDEX('40-15 SCALE LABEL INFO'!I$2:I$65,MATCH($A1831,'40-15 SCALE LABEL INFO'!$A$2:$A$65,0))),"not found"),IF(F1830="not found","not found",IF(F1830="","","ditto"))))</f>
        <v/>
      </c>
      <c r="G1831" s="779" t="str">
        <f>IF($A1831="","",IF(NOT($A1831=$A1830),IFERROR(IF(INDEX('40-15 SCALE LABEL INFO'!J$2:J$65,MATCH($A1831,'40-15 SCALE LABEL INFO'!$A$2:$A$65,0))="","",INDEX('40-15 SCALE LABEL INFO'!J$2:J$65,MATCH($A1831,'40-15 SCALE LABEL INFO'!$A$2:$A$65,0))),"not found"),IF(G1830="not found","not found",IF(G1830="","","ditto"))))</f>
        <v/>
      </c>
      <c r="H1831" s="772" t="str">
        <f>IF($A1831="","",IF(NOT($A1831=$A1830),IFERROR(IF(INDEX('40-15 SCALE LABEL INFO'!K$2:K$65,MATCH($A1831,'40-15 SCALE LABEL INFO'!$A$2:$A$65,0))="","",INDEX('40-15 SCALE LABEL INFO'!K$2:K$65,MATCH($A1831,'40-15 SCALE LABEL INFO'!$A$2:$A$65,0))),"not found"),IF(H1830="not found","not found",IF(H1830="","","ditto"))))</f>
        <v/>
      </c>
    </row>
    <row r="1832" spans="1:8" x14ac:dyDescent="0.35">
      <c r="A1832" s="699"/>
      <c r="B1832" s="768"/>
      <c r="C1832" s="768"/>
      <c r="D1832" s="768"/>
      <c r="E1832" s="775"/>
      <c r="F1832" s="778" t="str">
        <f>IF($A1832="","",IF(NOT($A1832=$A1831),IFERROR(IF(INDEX('40-15 SCALE LABEL INFO'!I$2:I$65,MATCH($A1832,'40-15 SCALE LABEL INFO'!$A$2:$A$65,0))="","",INDEX('40-15 SCALE LABEL INFO'!I$2:I$65,MATCH($A1832,'40-15 SCALE LABEL INFO'!$A$2:$A$65,0))),"not found"),IF(F1831="not found","not found",IF(F1831="","","ditto"))))</f>
        <v/>
      </c>
      <c r="G1832" s="779" t="str">
        <f>IF($A1832="","",IF(NOT($A1832=$A1831),IFERROR(IF(INDEX('40-15 SCALE LABEL INFO'!J$2:J$65,MATCH($A1832,'40-15 SCALE LABEL INFO'!$A$2:$A$65,0))="","",INDEX('40-15 SCALE LABEL INFO'!J$2:J$65,MATCH($A1832,'40-15 SCALE LABEL INFO'!$A$2:$A$65,0))),"not found"),IF(G1831="not found","not found",IF(G1831="","","ditto"))))</f>
        <v/>
      </c>
      <c r="H1832" s="772" t="str">
        <f>IF($A1832="","",IF(NOT($A1832=$A1831),IFERROR(IF(INDEX('40-15 SCALE LABEL INFO'!K$2:K$65,MATCH($A1832,'40-15 SCALE LABEL INFO'!$A$2:$A$65,0))="","",INDEX('40-15 SCALE LABEL INFO'!K$2:K$65,MATCH($A1832,'40-15 SCALE LABEL INFO'!$A$2:$A$65,0))),"not found"),IF(H1831="not found","not found",IF(H1831="","","ditto"))))</f>
        <v/>
      </c>
    </row>
    <row r="1833" spans="1:8" x14ac:dyDescent="0.35">
      <c r="A1833" s="699"/>
      <c r="B1833" s="768"/>
      <c r="C1833" s="768"/>
      <c r="D1833" s="768"/>
      <c r="E1833" s="775"/>
      <c r="F1833" s="778" t="str">
        <f>IF($A1833="","",IF(NOT($A1833=$A1832),IFERROR(IF(INDEX('40-15 SCALE LABEL INFO'!I$2:I$65,MATCH($A1833,'40-15 SCALE LABEL INFO'!$A$2:$A$65,0))="","",INDEX('40-15 SCALE LABEL INFO'!I$2:I$65,MATCH($A1833,'40-15 SCALE LABEL INFO'!$A$2:$A$65,0))),"not found"),IF(F1832="not found","not found",IF(F1832="","","ditto"))))</f>
        <v/>
      </c>
      <c r="G1833" s="779" t="str">
        <f>IF($A1833="","",IF(NOT($A1833=$A1832),IFERROR(IF(INDEX('40-15 SCALE LABEL INFO'!J$2:J$65,MATCH($A1833,'40-15 SCALE LABEL INFO'!$A$2:$A$65,0))="","",INDEX('40-15 SCALE LABEL INFO'!J$2:J$65,MATCH($A1833,'40-15 SCALE LABEL INFO'!$A$2:$A$65,0))),"not found"),IF(G1832="not found","not found",IF(G1832="","","ditto"))))</f>
        <v/>
      </c>
      <c r="H1833" s="772" t="str">
        <f>IF($A1833="","",IF(NOT($A1833=$A1832),IFERROR(IF(INDEX('40-15 SCALE LABEL INFO'!K$2:K$65,MATCH($A1833,'40-15 SCALE LABEL INFO'!$A$2:$A$65,0))="","",INDEX('40-15 SCALE LABEL INFO'!K$2:K$65,MATCH($A1833,'40-15 SCALE LABEL INFO'!$A$2:$A$65,0))),"not found"),IF(H1832="not found","not found",IF(H1832="","","ditto"))))</f>
        <v/>
      </c>
    </row>
    <row r="1834" spans="1:8" x14ac:dyDescent="0.35">
      <c r="A1834" s="699"/>
      <c r="B1834" s="768"/>
      <c r="C1834" s="768"/>
      <c r="D1834" s="768"/>
      <c r="E1834" s="775"/>
      <c r="F1834" s="778" t="str">
        <f>IF($A1834="","",IF(NOT($A1834=$A1833),IFERROR(IF(INDEX('40-15 SCALE LABEL INFO'!I$2:I$65,MATCH($A1834,'40-15 SCALE LABEL INFO'!$A$2:$A$65,0))="","",INDEX('40-15 SCALE LABEL INFO'!I$2:I$65,MATCH($A1834,'40-15 SCALE LABEL INFO'!$A$2:$A$65,0))),"not found"),IF(F1833="not found","not found",IF(F1833="","","ditto"))))</f>
        <v/>
      </c>
      <c r="G1834" s="779" t="str">
        <f>IF($A1834="","",IF(NOT($A1834=$A1833),IFERROR(IF(INDEX('40-15 SCALE LABEL INFO'!J$2:J$65,MATCH($A1834,'40-15 SCALE LABEL INFO'!$A$2:$A$65,0))="","",INDEX('40-15 SCALE LABEL INFO'!J$2:J$65,MATCH($A1834,'40-15 SCALE LABEL INFO'!$A$2:$A$65,0))),"not found"),IF(G1833="not found","not found",IF(G1833="","","ditto"))))</f>
        <v/>
      </c>
      <c r="H1834" s="772" t="str">
        <f>IF($A1834="","",IF(NOT($A1834=$A1833),IFERROR(IF(INDEX('40-15 SCALE LABEL INFO'!K$2:K$65,MATCH($A1834,'40-15 SCALE LABEL INFO'!$A$2:$A$65,0))="","",INDEX('40-15 SCALE LABEL INFO'!K$2:K$65,MATCH($A1834,'40-15 SCALE LABEL INFO'!$A$2:$A$65,0))),"not found"),IF(H1833="not found","not found",IF(H1833="","","ditto"))))</f>
        <v/>
      </c>
    </row>
    <row r="1835" spans="1:8" x14ac:dyDescent="0.35">
      <c r="A1835" s="699"/>
      <c r="B1835" s="768"/>
      <c r="C1835" s="768"/>
      <c r="D1835" s="768"/>
      <c r="E1835" s="775"/>
      <c r="F1835" s="778" t="str">
        <f>IF($A1835="","",IF(NOT($A1835=$A1834),IFERROR(IF(INDEX('40-15 SCALE LABEL INFO'!I$2:I$65,MATCH($A1835,'40-15 SCALE LABEL INFO'!$A$2:$A$65,0))="","",INDEX('40-15 SCALE LABEL INFO'!I$2:I$65,MATCH($A1835,'40-15 SCALE LABEL INFO'!$A$2:$A$65,0))),"not found"),IF(F1834="not found","not found",IF(F1834="","","ditto"))))</f>
        <v/>
      </c>
      <c r="G1835" s="779" t="str">
        <f>IF($A1835="","",IF(NOT($A1835=$A1834),IFERROR(IF(INDEX('40-15 SCALE LABEL INFO'!J$2:J$65,MATCH($A1835,'40-15 SCALE LABEL INFO'!$A$2:$A$65,0))="","",INDEX('40-15 SCALE LABEL INFO'!J$2:J$65,MATCH($A1835,'40-15 SCALE LABEL INFO'!$A$2:$A$65,0))),"not found"),IF(G1834="not found","not found",IF(G1834="","","ditto"))))</f>
        <v/>
      </c>
      <c r="H1835" s="772" t="str">
        <f>IF($A1835="","",IF(NOT($A1835=$A1834),IFERROR(IF(INDEX('40-15 SCALE LABEL INFO'!K$2:K$65,MATCH($A1835,'40-15 SCALE LABEL INFO'!$A$2:$A$65,0))="","",INDEX('40-15 SCALE LABEL INFO'!K$2:K$65,MATCH($A1835,'40-15 SCALE LABEL INFO'!$A$2:$A$65,0))),"not found"),IF(H1834="not found","not found",IF(H1834="","","ditto"))))</f>
        <v/>
      </c>
    </row>
    <row r="1836" spans="1:8" x14ac:dyDescent="0.35">
      <c r="A1836" s="699"/>
      <c r="B1836" s="768"/>
      <c r="C1836" s="768"/>
      <c r="D1836" s="768"/>
      <c r="E1836" s="775"/>
      <c r="F1836" s="778" t="str">
        <f>IF($A1836="","",IF(NOT($A1836=$A1835),IFERROR(IF(INDEX('40-15 SCALE LABEL INFO'!I$2:I$65,MATCH($A1836,'40-15 SCALE LABEL INFO'!$A$2:$A$65,0))="","",INDEX('40-15 SCALE LABEL INFO'!I$2:I$65,MATCH($A1836,'40-15 SCALE LABEL INFO'!$A$2:$A$65,0))),"not found"),IF(F1835="not found","not found",IF(F1835="","","ditto"))))</f>
        <v/>
      </c>
      <c r="G1836" s="779" t="str">
        <f>IF($A1836="","",IF(NOT($A1836=$A1835),IFERROR(IF(INDEX('40-15 SCALE LABEL INFO'!J$2:J$65,MATCH($A1836,'40-15 SCALE LABEL INFO'!$A$2:$A$65,0))="","",INDEX('40-15 SCALE LABEL INFO'!J$2:J$65,MATCH($A1836,'40-15 SCALE LABEL INFO'!$A$2:$A$65,0))),"not found"),IF(G1835="not found","not found",IF(G1835="","","ditto"))))</f>
        <v/>
      </c>
      <c r="H1836" s="772" t="str">
        <f>IF($A1836="","",IF(NOT($A1836=$A1835),IFERROR(IF(INDEX('40-15 SCALE LABEL INFO'!K$2:K$65,MATCH($A1836,'40-15 SCALE LABEL INFO'!$A$2:$A$65,0))="","",INDEX('40-15 SCALE LABEL INFO'!K$2:K$65,MATCH($A1836,'40-15 SCALE LABEL INFO'!$A$2:$A$65,0))),"not found"),IF(H1835="not found","not found",IF(H1835="","","ditto"))))</f>
        <v/>
      </c>
    </row>
    <row r="1837" spans="1:8" x14ac:dyDescent="0.35">
      <c r="A1837" s="699"/>
      <c r="B1837" s="768"/>
      <c r="C1837" s="768"/>
      <c r="D1837" s="768"/>
      <c r="E1837" s="775"/>
      <c r="F1837" s="778" t="str">
        <f>IF($A1837="","",IF(NOT($A1837=$A1836),IFERROR(IF(INDEX('40-15 SCALE LABEL INFO'!I$2:I$65,MATCH($A1837,'40-15 SCALE LABEL INFO'!$A$2:$A$65,0))="","",INDEX('40-15 SCALE LABEL INFO'!I$2:I$65,MATCH($A1837,'40-15 SCALE LABEL INFO'!$A$2:$A$65,0))),"not found"),IF(F1836="not found","not found",IF(F1836="","","ditto"))))</f>
        <v/>
      </c>
      <c r="G1837" s="779" t="str">
        <f>IF($A1837="","",IF(NOT($A1837=$A1836),IFERROR(IF(INDEX('40-15 SCALE LABEL INFO'!J$2:J$65,MATCH($A1837,'40-15 SCALE LABEL INFO'!$A$2:$A$65,0))="","",INDEX('40-15 SCALE LABEL INFO'!J$2:J$65,MATCH($A1837,'40-15 SCALE LABEL INFO'!$A$2:$A$65,0))),"not found"),IF(G1836="not found","not found",IF(G1836="","","ditto"))))</f>
        <v/>
      </c>
      <c r="H1837" s="772" t="str">
        <f>IF($A1837="","",IF(NOT($A1837=$A1836),IFERROR(IF(INDEX('40-15 SCALE LABEL INFO'!K$2:K$65,MATCH($A1837,'40-15 SCALE LABEL INFO'!$A$2:$A$65,0))="","",INDEX('40-15 SCALE LABEL INFO'!K$2:K$65,MATCH($A1837,'40-15 SCALE LABEL INFO'!$A$2:$A$65,0))),"not found"),IF(H1836="not found","not found",IF(H1836="","","ditto"))))</f>
        <v/>
      </c>
    </row>
    <row r="1838" spans="1:8" x14ac:dyDescent="0.35">
      <c r="A1838" s="699"/>
      <c r="B1838" s="768"/>
      <c r="C1838" s="768"/>
      <c r="D1838" s="768"/>
      <c r="E1838" s="775"/>
      <c r="F1838" s="778" t="str">
        <f>IF($A1838="","",IF(NOT($A1838=$A1837),IFERROR(IF(INDEX('40-15 SCALE LABEL INFO'!I$2:I$65,MATCH($A1838,'40-15 SCALE LABEL INFO'!$A$2:$A$65,0))="","",INDEX('40-15 SCALE LABEL INFO'!I$2:I$65,MATCH($A1838,'40-15 SCALE LABEL INFO'!$A$2:$A$65,0))),"not found"),IF(F1837="not found","not found",IF(F1837="","","ditto"))))</f>
        <v/>
      </c>
      <c r="G1838" s="779" t="str">
        <f>IF($A1838="","",IF(NOT($A1838=$A1837),IFERROR(IF(INDEX('40-15 SCALE LABEL INFO'!J$2:J$65,MATCH($A1838,'40-15 SCALE LABEL INFO'!$A$2:$A$65,0))="","",INDEX('40-15 SCALE LABEL INFO'!J$2:J$65,MATCH($A1838,'40-15 SCALE LABEL INFO'!$A$2:$A$65,0))),"not found"),IF(G1837="not found","not found",IF(G1837="","","ditto"))))</f>
        <v/>
      </c>
      <c r="H1838" s="772" t="str">
        <f>IF($A1838="","",IF(NOT($A1838=$A1837),IFERROR(IF(INDEX('40-15 SCALE LABEL INFO'!K$2:K$65,MATCH($A1838,'40-15 SCALE LABEL INFO'!$A$2:$A$65,0))="","",INDEX('40-15 SCALE LABEL INFO'!K$2:K$65,MATCH($A1838,'40-15 SCALE LABEL INFO'!$A$2:$A$65,0))),"not found"),IF(H1837="not found","not found",IF(H1837="","","ditto"))))</f>
        <v/>
      </c>
    </row>
    <row r="1839" spans="1:8" x14ac:dyDescent="0.35">
      <c r="A1839" s="699"/>
      <c r="B1839" s="768"/>
      <c r="C1839" s="768"/>
      <c r="D1839" s="768"/>
      <c r="E1839" s="775"/>
      <c r="F1839" s="778" t="str">
        <f>IF($A1839="","",IF(NOT($A1839=$A1838),IFERROR(IF(INDEX('40-15 SCALE LABEL INFO'!I$2:I$65,MATCH($A1839,'40-15 SCALE LABEL INFO'!$A$2:$A$65,0))="","",INDEX('40-15 SCALE LABEL INFO'!I$2:I$65,MATCH($A1839,'40-15 SCALE LABEL INFO'!$A$2:$A$65,0))),"not found"),IF(F1838="not found","not found",IF(F1838="","","ditto"))))</f>
        <v/>
      </c>
      <c r="G1839" s="779" t="str">
        <f>IF($A1839="","",IF(NOT($A1839=$A1838),IFERROR(IF(INDEX('40-15 SCALE LABEL INFO'!J$2:J$65,MATCH($A1839,'40-15 SCALE LABEL INFO'!$A$2:$A$65,0))="","",INDEX('40-15 SCALE LABEL INFO'!J$2:J$65,MATCH($A1839,'40-15 SCALE LABEL INFO'!$A$2:$A$65,0))),"not found"),IF(G1838="not found","not found",IF(G1838="","","ditto"))))</f>
        <v/>
      </c>
      <c r="H1839" s="772" t="str">
        <f>IF($A1839="","",IF(NOT($A1839=$A1838),IFERROR(IF(INDEX('40-15 SCALE LABEL INFO'!K$2:K$65,MATCH($A1839,'40-15 SCALE LABEL INFO'!$A$2:$A$65,0))="","",INDEX('40-15 SCALE LABEL INFO'!K$2:K$65,MATCH($A1839,'40-15 SCALE LABEL INFO'!$A$2:$A$65,0))),"not found"),IF(H1838="not found","not found",IF(H1838="","","ditto"))))</f>
        <v/>
      </c>
    </row>
    <row r="1840" spans="1:8" x14ac:dyDescent="0.35">
      <c r="A1840" s="699"/>
      <c r="B1840" s="768"/>
      <c r="C1840" s="768"/>
      <c r="D1840" s="768"/>
      <c r="E1840" s="775"/>
      <c r="F1840" s="778" t="str">
        <f>IF($A1840="","",IF(NOT($A1840=$A1839),IFERROR(IF(INDEX('40-15 SCALE LABEL INFO'!I$2:I$65,MATCH($A1840,'40-15 SCALE LABEL INFO'!$A$2:$A$65,0))="","",INDEX('40-15 SCALE LABEL INFO'!I$2:I$65,MATCH($A1840,'40-15 SCALE LABEL INFO'!$A$2:$A$65,0))),"not found"),IF(F1839="not found","not found",IF(F1839="","","ditto"))))</f>
        <v/>
      </c>
      <c r="G1840" s="779" t="str">
        <f>IF($A1840="","",IF(NOT($A1840=$A1839),IFERROR(IF(INDEX('40-15 SCALE LABEL INFO'!J$2:J$65,MATCH($A1840,'40-15 SCALE LABEL INFO'!$A$2:$A$65,0))="","",INDEX('40-15 SCALE LABEL INFO'!J$2:J$65,MATCH($A1840,'40-15 SCALE LABEL INFO'!$A$2:$A$65,0))),"not found"),IF(G1839="not found","not found",IF(G1839="","","ditto"))))</f>
        <v/>
      </c>
      <c r="H1840" s="772" t="str">
        <f>IF($A1840="","",IF(NOT($A1840=$A1839),IFERROR(IF(INDEX('40-15 SCALE LABEL INFO'!K$2:K$65,MATCH($A1840,'40-15 SCALE LABEL INFO'!$A$2:$A$65,0))="","",INDEX('40-15 SCALE LABEL INFO'!K$2:K$65,MATCH($A1840,'40-15 SCALE LABEL INFO'!$A$2:$A$65,0))),"not found"),IF(H1839="not found","not found",IF(H1839="","","ditto"))))</f>
        <v/>
      </c>
    </row>
    <row r="1841" spans="1:8" x14ac:dyDescent="0.35">
      <c r="A1841" s="699"/>
      <c r="B1841" s="768"/>
      <c r="C1841" s="768"/>
      <c r="D1841" s="768"/>
      <c r="E1841" s="775"/>
      <c r="F1841" s="778" t="str">
        <f>IF($A1841="","",IF(NOT($A1841=$A1840),IFERROR(IF(INDEX('40-15 SCALE LABEL INFO'!I$2:I$65,MATCH($A1841,'40-15 SCALE LABEL INFO'!$A$2:$A$65,0))="","",INDEX('40-15 SCALE LABEL INFO'!I$2:I$65,MATCH($A1841,'40-15 SCALE LABEL INFO'!$A$2:$A$65,0))),"not found"),IF(F1840="not found","not found",IF(F1840="","","ditto"))))</f>
        <v/>
      </c>
      <c r="G1841" s="779" t="str">
        <f>IF($A1841="","",IF(NOT($A1841=$A1840),IFERROR(IF(INDEX('40-15 SCALE LABEL INFO'!J$2:J$65,MATCH($A1841,'40-15 SCALE LABEL INFO'!$A$2:$A$65,0))="","",INDEX('40-15 SCALE LABEL INFO'!J$2:J$65,MATCH($A1841,'40-15 SCALE LABEL INFO'!$A$2:$A$65,0))),"not found"),IF(G1840="not found","not found",IF(G1840="","","ditto"))))</f>
        <v/>
      </c>
      <c r="H1841" s="772" t="str">
        <f>IF($A1841="","",IF(NOT($A1841=$A1840),IFERROR(IF(INDEX('40-15 SCALE LABEL INFO'!K$2:K$65,MATCH($A1841,'40-15 SCALE LABEL INFO'!$A$2:$A$65,0))="","",INDEX('40-15 SCALE LABEL INFO'!K$2:K$65,MATCH($A1841,'40-15 SCALE LABEL INFO'!$A$2:$A$65,0))),"not found"),IF(H1840="not found","not found",IF(H1840="","","ditto"))))</f>
        <v/>
      </c>
    </row>
    <row r="1842" spans="1:8" x14ac:dyDescent="0.35">
      <c r="A1842" s="699"/>
      <c r="B1842" s="768"/>
      <c r="C1842" s="768"/>
      <c r="D1842" s="768"/>
      <c r="E1842" s="775"/>
      <c r="F1842" s="778" t="str">
        <f>IF($A1842="","",IF(NOT($A1842=$A1841),IFERROR(IF(INDEX('40-15 SCALE LABEL INFO'!I$2:I$65,MATCH($A1842,'40-15 SCALE LABEL INFO'!$A$2:$A$65,0))="","",INDEX('40-15 SCALE LABEL INFO'!I$2:I$65,MATCH($A1842,'40-15 SCALE LABEL INFO'!$A$2:$A$65,0))),"not found"),IF(F1841="not found","not found",IF(F1841="","","ditto"))))</f>
        <v/>
      </c>
      <c r="G1842" s="779" t="str">
        <f>IF($A1842="","",IF(NOT($A1842=$A1841),IFERROR(IF(INDEX('40-15 SCALE LABEL INFO'!J$2:J$65,MATCH($A1842,'40-15 SCALE LABEL INFO'!$A$2:$A$65,0))="","",INDEX('40-15 SCALE LABEL INFO'!J$2:J$65,MATCH($A1842,'40-15 SCALE LABEL INFO'!$A$2:$A$65,0))),"not found"),IF(G1841="not found","not found",IF(G1841="","","ditto"))))</f>
        <v/>
      </c>
      <c r="H1842" s="772" t="str">
        <f>IF($A1842="","",IF(NOT($A1842=$A1841),IFERROR(IF(INDEX('40-15 SCALE LABEL INFO'!K$2:K$65,MATCH($A1842,'40-15 SCALE LABEL INFO'!$A$2:$A$65,0))="","",INDEX('40-15 SCALE LABEL INFO'!K$2:K$65,MATCH($A1842,'40-15 SCALE LABEL INFO'!$A$2:$A$65,0))),"not found"),IF(H1841="not found","not found",IF(H1841="","","ditto"))))</f>
        <v/>
      </c>
    </row>
    <row r="1843" spans="1:8" x14ac:dyDescent="0.35">
      <c r="A1843" s="699"/>
      <c r="B1843" s="768"/>
      <c r="C1843" s="768"/>
      <c r="D1843" s="768"/>
      <c r="E1843" s="775"/>
      <c r="F1843" s="778" t="str">
        <f>IF($A1843="","",IF(NOT($A1843=$A1842),IFERROR(IF(INDEX('40-15 SCALE LABEL INFO'!I$2:I$65,MATCH($A1843,'40-15 SCALE LABEL INFO'!$A$2:$A$65,0))="","",INDEX('40-15 SCALE LABEL INFO'!I$2:I$65,MATCH($A1843,'40-15 SCALE LABEL INFO'!$A$2:$A$65,0))),"not found"),IF(F1842="not found","not found",IF(F1842="","","ditto"))))</f>
        <v/>
      </c>
      <c r="G1843" s="779" t="str">
        <f>IF($A1843="","",IF(NOT($A1843=$A1842),IFERROR(IF(INDEX('40-15 SCALE LABEL INFO'!J$2:J$65,MATCH($A1843,'40-15 SCALE LABEL INFO'!$A$2:$A$65,0))="","",INDEX('40-15 SCALE LABEL INFO'!J$2:J$65,MATCH($A1843,'40-15 SCALE LABEL INFO'!$A$2:$A$65,0))),"not found"),IF(G1842="not found","not found",IF(G1842="","","ditto"))))</f>
        <v/>
      </c>
      <c r="H1843" s="772" t="str">
        <f>IF($A1843="","",IF(NOT($A1843=$A1842),IFERROR(IF(INDEX('40-15 SCALE LABEL INFO'!K$2:K$65,MATCH($A1843,'40-15 SCALE LABEL INFO'!$A$2:$A$65,0))="","",INDEX('40-15 SCALE LABEL INFO'!K$2:K$65,MATCH($A1843,'40-15 SCALE LABEL INFO'!$A$2:$A$65,0))),"not found"),IF(H1842="not found","not found",IF(H1842="","","ditto"))))</f>
        <v/>
      </c>
    </row>
    <row r="1844" spans="1:8" x14ac:dyDescent="0.35">
      <c r="A1844" s="699"/>
      <c r="B1844" s="768"/>
      <c r="C1844" s="768"/>
      <c r="D1844" s="768"/>
      <c r="E1844" s="775"/>
      <c r="F1844" s="778" t="str">
        <f>IF($A1844="","",IF(NOT($A1844=$A1843),IFERROR(IF(INDEX('40-15 SCALE LABEL INFO'!I$2:I$65,MATCH($A1844,'40-15 SCALE LABEL INFO'!$A$2:$A$65,0))="","",INDEX('40-15 SCALE LABEL INFO'!I$2:I$65,MATCH($A1844,'40-15 SCALE LABEL INFO'!$A$2:$A$65,0))),"not found"),IF(F1843="not found","not found",IF(F1843="","","ditto"))))</f>
        <v/>
      </c>
      <c r="G1844" s="779" t="str">
        <f>IF($A1844="","",IF(NOT($A1844=$A1843),IFERROR(IF(INDEX('40-15 SCALE LABEL INFO'!J$2:J$65,MATCH($A1844,'40-15 SCALE LABEL INFO'!$A$2:$A$65,0))="","",INDEX('40-15 SCALE LABEL INFO'!J$2:J$65,MATCH($A1844,'40-15 SCALE LABEL INFO'!$A$2:$A$65,0))),"not found"),IF(G1843="not found","not found",IF(G1843="","","ditto"))))</f>
        <v/>
      </c>
      <c r="H1844" s="772" t="str">
        <f>IF($A1844="","",IF(NOT($A1844=$A1843),IFERROR(IF(INDEX('40-15 SCALE LABEL INFO'!K$2:K$65,MATCH($A1844,'40-15 SCALE LABEL INFO'!$A$2:$A$65,0))="","",INDEX('40-15 SCALE LABEL INFO'!K$2:K$65,MATCH($A1844,'40-15 SCALE LABEL INFO'!$A$2:$A$65,0))),"not found"),IF(H1843="not found","not found",IF(H1843="","","ditto"))))</f>
        <v/>
      </c>
    </row>
    <row r="1845" spans="1:8" x14ac:dyDescent="0.35">
      <c r="A1845" s="699"/>
      <c r="B1845" s="768"/>
      <c r="C1845" s="768"/>
      <c r="D1845" s="768"/>
      <c r="E1845" s="775"/>
      <c r="F1845" s="778" t="str">
        <f>IF($A1845="","",IF(NOT($A1845=$A1844),IFERROR(IF(INDEX('40-15 SCALE LABEL INFO'!I$2:I$65,MATCH($A1845,'40-15 SCALE LABEL INFO'!$A$2:$A$65,0))="","",INDEX('40-15 SCALE LABEL INFO'!I$2:I$65,MATCH($A1845,'40-15 SCALE LABEL INFO'!$A$2:$A$65,0))),"not found"),IF(F1844="not found","not found",IF(F1844="","","ditto"))))</f>
        <v/>
      </c>
      <c r="G1845" s="779" t="str">
        <f>IF($A1845="","",IF(NOT($A1845=$A1844),IFERROR(IF(INDEX('40-15 SCALE LABEL INFO'!J$2:J$65,MATCH($A1845,'40-15 SCALE LABEL INFO'!$A$2:$A$65,0))="","",INDEX('40-15 SCALE LABEL INFO'!J$2:J$65,MATCH($A1845,'40-15 SCALE LABEL INFO'!$A$2:$A$65,0))),"not found"),IF(G1844="not found","not found",IF(G1844="","","ditto"))))</f>
        <v/>
      </c>
      <c r="H1845" s="772" t="str">
        <f>IF($A1845="","",IF(NOT($A1845=$A1844),IFERROR(IF(INDEX('40-15 SCALE LABEL INFO'!K$2:K$65,MATCH($A1845,'40-15 SCALE LABEL INFO'!$A$2:$A$65,0))="","",INDEX('40-15 SCALE LABEL INFO'!K$2:K$65,MATCH($A1845,'40-15 SCALE LABEL INFO'!$A$2:$A$65,0))),"not found"),IF(H1844="not found","not found",IF(H1844="","","ditto"))))</f>
        <v/>
      </c>
    </row>
    <row r="1846" spans="1:8" x14ac:dyDescent="0.35">
      <c r="A1846" s="699"/>
      <c r="B1846" s="768"/>
      <c r="C1846" s="768"/>
      <c r="D1846" s="768"/>
      <c r="E1846" s="775"/>
      <c r="F1846" s="778" t="str">
        <f>IF($A1846="","",IF(NOT($A1846=$A1845),IFERROR(IF(INDEX('40-15 SCALE LABEL INFO'!I$2:I$65,MATCH($A1846,'40-15 SCALE LABEL INFO'!$A$2:$A$65,0))="","",INDEX('40-15 SCALE LABEL INFO'!I$2:I$65,MATCH($A1846,'40-15 SCALE LABEL INFO'!$A$2:$A$65,0))),"not found"),IF(F1845="not found","not found",IF(F1845="","","ditto"))))</f>
        <v/>
      </c>
      <c r="G1846" s="779" t="str">
        <f>IF($A1846="","",IF(NOT($A1846=$A1845),IFERROR(IF(INDEX('40-15 SCALE LABEL INFO'!J$2:J$65,MATCH($A1846,'40-15 SCALE LABEL INFO'!$A$2:$A$65,0))="","",INDEX('40-15 SCALE LABEL INFO'!J$2:J$65,MATCH($A1846,'40-15 SCALE LABEL INFO'!$A$2:$A$65,0))),"not found"),IF(G1845="not found","not found",IF(G1845="","","ditto"))))</f>
        <v/>
      </c>
      <c r="H1846" s="772" t="str">
        <f>IF($A1846="","",IF(NOT($A1846=$A1845),IFERROR(IF(INDEX('40-15 SCALE LABEL INFO'!K$2:K$65,MATCH($A1846,'40-15 SCALE LABEL INFO'!$A$2:$A$65,0))="","",INDEX('40-15 SCALE LABEL INFO'!K$2:K$65,MATCH($A1846,'40-15 SCALE LABEL INFO'!$A$2:$A$65,0))),"not found"),IF(H1845="not found","not found",IF(H1845="","","ditto"))))</f>
        <v/>
      </c>
    </row>
    <row r="1847" spans="1:8" x14ac:dyDescent="0.35">
      <c r="A1847" s="699"/>
      <c r="B1847" s="768"/>
      <c r="C1847" s="768"/>
      <c r="D1847" s="768"/>
      <c r="E1847" s="775"/>
      <c r="F1847" s="778" t="str">
        <f>IF($A1847="","",IF(NOT($A1847=$A1846),IFERROR(IF(INDEX('40-15 SCALE LABEL INFO'!I$2:I$65,MATCH($A1847,'40-15 SCALE LABEL INFO'!$A$2:$A$65,0))="","",INDEX('40-15 SCALE LABEL INFO'!I$2:I$65,MATCH($A1847,'40-15 SCALE LABEL INFO'!$A$2:$A$65,0))),"not found"),IF(F1846="not found","not found",IF(F1846="","","ditto"))))</f>
        <v/>
      </c>
      <c r="G1847" s="779" t="str">
        <f>IF($A1847="","",IF(NOT($A1847=$A1846),IFERROR(IF(INDEX('40-15 SCALE LABEL INFO'!J$2:J$65,MATCH($A1847,'40-15 SCALE LABEL INFO'!$A$2:$A$65,0))="","",INDEX('40-15 SCALE LABEL INFO'!J$2:J$65,MATCH($A1847,'40-15 SCALE LABEL INFO'!$A$2:$A$65,0))),"not found"),IF(G1846="not found","not found",IF(G1846="","","ditto"))))</f>
        <v/>
      </c>
      <c r="H1847" s="772" t="str">
        <f>IF($A1847="","",IF(NOT($A1847=$A1846),IFERROR(IF(INDEX('40-15 SCALE LABEL INFO'!K$2:K$65,MATCH($A1847,'40-15 SCALE LABEL INFO'!$A$2:$A$65,0))="","",INDEX('40-15 SCALE LABEL INFO'!K$2:K$65,MATCH($A1847,'40-15 SCALE LABEL INFO'!$A$2:$A$65,0))),"not found"),IF(H1846="not found","not found",IF(H1846="","","ditto"))))</f>
        <v/>
      </c>
    </row>
    <row r="1848" spans="1:8" x14ac:dyDescent="0.35">
      <c r="A1848" s="699"/>
      <c r="B1848" s="768"/>
      <c r="C1848" s="768"/>
      <c r="D1848" s="768"/>
      <c r="E1848" s="775"/>
      <c r="F1848" s="778" t="str">
        <f>IF($A1848="","",IF(NOT($A1848=$A1847),IFERROR(IF(INDEX('40-15 SCALE LABEL INFO'!I$2:I$65,MATCH($A1848,'40-15 SCALE LABEL INFO'!$A$2:$A$65,0))="","",INDEX('40-15 SCALE LABEL INFO'!I$2:I$65,MATCH($A1848,'40-15 SCALE LABEL INFO'!$A$2:$A$65,0))),"not found"),IF(F1847="not found","not found",IF(F1847="","","ditto"))))</f>
        <v/>
      </c>
      <c r="G1848" s="779" t="str">
        <f>IF($A1848="","",IF(NOT($A1848=$A1847),IFERROR(IF(INDEX('40-15 SCALE LABEL INFO'!J$2:J$65,MATCH($A1848,'40-15 SCALE LABEL INFO'!$A$2:$A$65,0))="","",INDEX('40-15 SCALE LABEL INFO'!J$2:J$65,MATCH($A1848,'40-15 SCALE LABEL INFO'!$A$2:$A$65,0))),"not found"),IF(G1847="not found","not found",IF(G1847="","","ditto"))))</f>
        <v/>
      </c>
      <c r="H1848" s="772" t="str">
        <f>IF($A1848="","",IF(NOT($A1848=$A1847),IFERROR(IF(INDEX('40-15 SCALE LABEL INFO'!K$2:K$65,MATCH($A1848,'40-15 SCALE LABEL INFO'!$A$2:$A$65,0))="","",INDEX('40-15 SCALE LABEL INFO'!K$2:K$65,MATCH($A1848,'40-15 SCALE LABEL INFO'!$A$2:$A$65,0))),"not found"),IF(H1847="not found","not found",IF(H1847="","","ditto"))))</f>
        <v/>
      </c>
    </row>
    <row r="1849" spans="1:8" x14ac:dyDescent="0.35">
      <c r="A1849" s="699"/>
      <c r="B1849" s="768"/>
      <c r="C1849" s="768"/>
      <c r="D1849" s="768"/>
      <c r="E1849" s="775"/>
      <c r="F1849" s="778" t="str">
        <f>IF($A1849="","",IF(NOT($A1849=$A1848),IFERROR(IF(INDEX('40-15 SCALE LABEL INFO'!I$2:I$65,MATCH($A1849,'40-15 SCALE LABEL INFO'!$A$2:$A$65,0))="","",INDEX('40-15 SCALE LABEL INFO'!I$2:I$65,MATCH($A1849,'40-15 SCALE LABEL INFO'!$A$2:$A$65,0))),"not found"),IF(F1848="not found","not found",IF(F1848="","","ditto"))))</f>
        <v/>
      </c>
      <c r="G1849" s="779" t="str">
        <f>IF($A1849="","",IF(NOT($A1849=$A1848),IFERROR(IF(INDEX('40-15 SCALE LABEL INFO'!J$2:J$65,MATCH($A1849,'40-15 SCALE LABEL INFO'!$A$2:$A$65,0))="","",INDEX('40-15 SCALE LABEL INFO'!J$2:J$65,MATCH($A1849,'40-15 SCALE LABEL INFO'!$A$2:$A$65,0))),"not found"),IF(G1848="not found","not found",IF(G1848="","","ditto"))))</f>
        <v/>
      </c>
      <c r="H1849" s="772" t="str">
        <f>IF($A1849="","",IF(NOT($A1849=$A1848),IFERROR(IF(INDEX('40-15 SCALE LABEL INFO'!K$2:K$65,MATCH($A1849,'40-15 SCALE LABEL INFO'!$A$2:$A$65,0))="","",INDEX('40-15 SCALE LABEL INFO'!K$2:K$65,MATCH($A1849,'40-15 SCALE LABEL INFO'!$A$2:$A$65,0))),"not found"),IF(H1848="not found","not found",IF(H1848="","","ditto"))))</f>
        <v/>
      </c>
    </row>
    <row r="1850" spans="1:8" x14ac:dyDescent="0.35">
      <c r="A1850" s="699"/>
      <c r="B1850" s="768"/>
      <c r="C1850" s="768"/>
      <c r="D1850" s="768"/>
      <c r="E1850" s="775"/>
      <c r="F1850" s="778" t="str">
        <f>IF($A1850="","",IF(NOT($A1850=$A1849),IFERROR(IF(INDEX('40-15 SCALE LABEL INFO'!I$2:I$65,MATCH($A1850,'40-15 SCALE LABEL INFO'!$A$2:$A$65,0))="","",INDEX('40-15 SCALE LABEL INFO'!I$2:I$65,MATCH($A1850,'40-15 SCALE LABEL INFO'!$A$2:$A$65,0))),"not found"),IF(F1849="not found","not found",IF(F1849="","","ditto"))))</f>
        <v/>
      </c>
      <c r="G1850" s="779" t="str">
        <f>IF($A1850="","",IF(NOT($A1850=$A1849),IFERROR(IF(INDEX('40-15 SCALE LABEL INFO'!J$2:J$65,MATCH($A1850,'40-15 SCALE LABEL INFO'!$A$2:$A$65,0))="","",INDEX('40-15 SCALE LABEL INFO'!J$2:J$65,MATCH($A1850,'40-15 SCALE LABEL INFO'!$A$2:$A$65,0))),"not found"),IF(G1849="not found","not found",IF(G1849="","","ditto"))))</f>
        <v/>
      </c>
      <c r="H1850" s="772" t="str">
        <f>IF($A1850="","",IF(NOT($A1850=$A1849),IFERROR(IF(INDEX('40-15 SCALE LABEL INFO'!K$2:K$65,MATCH($A1850,'40-15 SCALE LABEL INFO'!$A$2:$A$65,0))="","",INDEX('40-15 SCALE LABEL INFO'!K$2:K$65,MATCH($A1850,'40-15 SCALE LABEL INFO'!$A$2:$A$65,0))),"not found"),IF(H1849="not found","not found",IF(H1849="","","ditto"))))</f>
        <v/>
      </c>
    </row>
    <row r="1851" spans="1:8" x14ac:dyDescent="0.35">
      <c r="A1851" s="699"/>
      <c r="B1851" s="768"/>
      <c r="C1851" s="768"/>
      <c r="D1851" s="768"/>
      <c r="E1851" s="775"/>
      <c r="F1851" s="778" t="str">
        <f>IF($A1851="","",IF(NOT($A1851=$A1850),IFERROR(IF(INDEX('40-15 SCALE LABEL INFO'!I$2:I$65,MATCH($A1851,'40-15 SCALE LABEL INFO'!$A$2:$A$65,0))="","",INDEX('40-15 SCALE LABEL INFO'!I$2:I$65,MATCH($A1851,'40-15 SCALE LABEL INFO'!$A$2:$A$65,0))),"not found"),IF(F1850="not found","not found",IF(F1850="","","ditto"))))</f>
        <v/>
      </c>
      <c r="G1851" s="779" t="str">
        <f>IF($A1851="","",IF(NOT($A1851=$A1850),IFERROR(IF(INDEX('40-15 SCALE LABEL INFO'!J$2:J$65,MATCH($A1851,'40-15 SCALE LABEL INFO'!$A$2:$A$65,0))="","",INDEX('40-15 SCALE LABEL INFO'!J$2:J$65,MATCH($A1851,'40-15 SCALE LABEL INFO'!$A$2:$A$65,0))),"not found"),IF(G1850="not found","not found",IF(G1850="","","ditto"))))</f>
        <v/>
      </c>
      <c r="H1851" s="772" t="str">
        <f>IF($A1851="","",IF(NOT($A1851=$A1850),IFERROR(IF(INDEX('40-15 SCALE LABEL INFO'!K$2:K$65,MATCH($A1851,'40-15 SCALE LABEL INFO'!$A$2:$A$65,0))="","",INDEX('40-15 SCALE LABEL INFO'!K$2:K$65,MATCH($A1851,'40-15 SCALE LABEL INFO'!$A$2:$A$65,0))),"not found"),IF(H1850="not found","not found",IF(H1850="","","ditto"))))</f>
        <v/>
      </c>
    </row>
    <row r="1852" spans="1:8" x14ac:dyDescent="0.35">
      <c r="A1852" s="699"/>
      <c r="B1852" s="768"/>
      <c r="C1852" s="768"/>
      <c r="D1852" s="768"/>
      <c r="E1852" s="775"/>
      <c r="F1852" s="778" t="str">
        <f>IF($A1852="","",IF(NOT($A1852=$A1851),IFERROR(IF(INDEX('40-15 SCALE LABEL INFO'!I$2:I$65,MATCH($A1852,'40-15 SCALE LABEL INFO'!$A$2:$A$65,0))="","",INDEX('40-15 SCALE LABEL INFO'!I$2:I$65,MATCH($A1852,'40-15 SCALE LABEL INFO'!$A$2:$A$65,0))),"not found"),IF(F1851="not found","not found",IF(F1851="","","ditto"))))</f>
        <v/>
      </c>
      <c r="G1852" s="779" t="str">
        <f>IF($A1852="","",IF(NOT($A1852=$A1851),IFERROR(IF(INDEX('40-15 SCALE LABEL INFO'!J$2:J$65,MATCH($A1852,'40-15 SCALE LABEL INFO'!$A$2:$A$65,0))="","",INDEX('40-15 SCALE LABEL INFO'!J$2:J$65,MATCH($A1852,'40-15 SCALE LABEL INFO'!$A$2:$A$65,0))),"not found"),IF(G1851="not found","not found",IF(G1851="","","ditto"))))</f>
        <v/>
      </c>
      <c r="H1852" s="772" t="str">
        <f>IF($A1852="","",IF(NOT($A1852=$A1851),IFERROR(IF(INDEX('40-15 SCALE LABEL INFO'!K$2:K$65,MATCH($A1852,'40-15 SCALE LABEL INFO'!$A$2:$A$65,0))="","",INDEX('40-15 SCALE LABEL INFO'!K$2:K$65,MATCH($A1852,'40-15 SCALE LABEL INFO'!$A$2:$A$65,0))),"not found"),IF(H1851="not found","not found",IF(H1851="","","ditto"))))</f>
        <v/>
      </c>
    </row>
    <row r="1853" spans="1:8" x14ac:dyDescent="0.35">
      <c r="A1853" s="699"/>
      <c r="B1853" s="768"/>
      <c r="C1853" s="768"/>
      <c r="D1853" s="768"/>
      <c r="E1853" s="775"/>
      <c r="F1853" s="778" t="str">
        <f>IF($A1853="","",IF(NOT($A1853=$A1852),IFERROR(IF(INDEX('40-15 SCALE LABEL INFO'!I$2:I$65,MATCH($A1853,'40-15 SCALE LABEL INFO'!$A$2:$A$65,0))="","",INDEX('40-15 SCALE LABEL INFO'!I$2:I$65,MATCH($A1853,'40-15 SCALE LABEL INFO'!$A$2:$A$65,0))),"not found"),IF(F1852="not found","not found",IF(F1852="","","ditto"))))</f>
        <v/>
      </c>
      <c r="G1853" s="779" t="str">
        <f>IF($A1853="","",IF(NOT($A1853=$A1852),IFERROR(IF(INDEX('40-15 SCALE LABEL INFO'!J$2:J$65,MATCH($A1853,'40-15 SCALE LABEL INFO'!$A$2:$A$65,0))="","",INDEX('40-15 SCALE LABEL INFO'!J$2:J$65,MATCH($A1853,'40-15 SCALE LABEL INFO'!$A$2:$A$65,0))),"not found"),IF(G1852="not found","not found",IF(G1852="","","ditto"))))</f>
        <v/>
      </c>
      <c r="H1853" s="772" t="str">
        <f>IF($A1853="","",IF(NOT($A1853=$A1852),IFERROR(IF(INDEX('40-15 SCALE LABEL INFO'!K$2:K$65,MATCH($A1853,'40-15 SCALE LABEL INFO'!$A$2:$A$65,0))="","",INDEX('40-15 SCALE LABEL INFO'!K$2:K$65,MATCH($A1853,'40-15 SCALE LABEL INFO'!$A$2:$A$65,0))),"not found"),IF(H1852="not found","not found",IF(H1852="","","ditto"))))</f>
        <v/>
      </c>
    </row>
    <row r="1854" spans="1:8" x14ac:dyDescent="0.35">
      <c r="A1854" s="699"/>
      <c r="B1854" s="768"/>
      <c r="C1854" s="768"/>
      <c r="D1854" s="768"/>
      <c r="E1854" s="775"/>
      <c r="F1854" s="778" t="str">
        <f>IF($A1854="","",IF(NOT($A1854=$A1853),IFERROR(IF(INDEX('40-15 SCALE LABEL INFO'!I$2:I$65,MATCH($A1854,'40-15 SCALE LABEL INFO'!$A$2:$A$65,0))="","",INDEX('40-15 SCALE LABEL INFO'!I$2:I$65,MATCH($A1854,'40-15 SCALE LABEL INFO'!$A$2:$A$65,0))),"not found"),IF(F1853="not found","not found",IF(F1853="","","ditto"))))</f>
        <v/>
      </c>
      <c r="G1854" s="779" t="str">
        <f>IF($A1854="","",IF(NOT($A1854=$A1853),IFERROR(IF(INDEX('40-15 SCALE LABEL INFO'!J$2:J$65,MATCH($A1854,'40-15 SCALE LABEL INFO'!$A$2:$A$65,0))="","",INDEX('40-15 SCALE LABEL INFO'!J$2:J$65,MATCH($A1854,'40-15 SCALE LABEL INFO'!$A$2:$A$65,0))),"not found"),IF(G1853="not found","not found",IF(G1853="","","ditto"))))</f>
        <v/>
      </c>
      <c r="H1854" s="772" t="str">
        <f>IF($A1854="","",IF(NOT($A1854=$A1853),IFERROR(IF(INDEX('40-15 SCALE LABEL INFO'!K$2:K$65,MATCH($A1854,'40-15 SCALE LABEL INFO'!$A$2:$A$65,0))="","",INDEX('40-15 SCALE LABEL INFO'!K$2:K$65,MATCH($A1854,'40-15 SCALE LABEL INFO'!$A$2:$A$65,0))),"not found"),IF(H1853="not found","not found",IF(H1853="","","ditto"))))</f>
        <v/>
      </c>
    </row>
    <row r="1855" spans="1:8" x14ac:dyDescent="0.35">
      <c r="A1855" s="699"/>
      <c r="B1855" s="768"/>
      <c r="C1855" s="768"/>
      <c r="D1855" s="768"/>
      <c r="E1855" s="775"/>
      <c r="F1855" s="778" t="str">
        <f>IF($A1855="","",IF(NOT($A1855=$A1854),IFERROR(IF(INDEX('40-15 SCALE LABEL INFO'!I$2:I$65,MATCH($A1855,'40-15 SCALE LABEL INFO'!$A$2:$A$65,0))="","",INDEX('40-15 SCALE LABEL INFO'!I$2:I$65,MATCH($A1855,'40-15 SCALE LABEL INFO'!$A$2:$A$65,0))),"not found"),IF(F1854="not found","not found",IF(F1854="","","ditto"))))</f>
        <v/>
      </c>
      <c r="G1855" s="779" t="str">
        <f>IF($A1855="","",IF(NOT($A1855=$A1854),IFERROR(IF(INDEX('40-15 SCALE LABEL INFO'!J$2:J$65,MATCH($A1855,'40-15 SCALE LABEL INFO'!$A$2:$A$65,0))="","",INDEX('40-15 SCALE LABEL INFO'!J$2:J$65,MATCH($A1855,'40-15 SCALE LABEL INFO'!$A$2:$A$65,0))),"not found"),IF(G1854="not found","not found",IF(G1854="","","ditto"))))</f>
        <v/>
      </c>
      <c r="H1855" s="772" t="str">
        <f>IF($A1855="","",IF(NOT($A1855=$A1854),IFERROR(IF(INDEX('40-15 SCALE LABEL INFO'!K$2:K$65,MATCH($A1855,'40-15 SCALE LABEL INFO'!$A$2:$A$65,0))="","",INDEX('40-15 SCALE LABEL INFO'!K$2:K$65,MATCH($A1855,'40-15 SCALE LABEL INFO'!$A$2:$A$65,0))),"not found"),IF(H1854="not found","not found",IF(H1854="","","ditto"))))</f>
        <v/>
      </c>
    </row>
    <row r="1856" spans="1:8" x14ac:dyDescent="0.35">
      <c r="A1856" s="699"/>
      <c r="B1856" s="768"/>
      <c r="C1856" s="768"/>
      <c r="D1856" s="768"/>
      <c r="E1856" s="775"/>
      <c r="F1856" s="778" t="str">
        <f>IF($A1856="","",IF(NOT($A1856=$A1855),IFERROR(IF(INDEX('40-15 SCALE LABEL INFO'!I$2:I$65,MATCH($A1856,'40-15 SCALE LABEL INFO'!$A$2:$A$65,0))="","",INDEX('40-15 SCALE LABEL INFO'!I$2:I$65,MATCH($A1856,'40-15 SCALE LABEL INFO'!$A$2:$A$65,0))),"not found"),IF(F1855="not found","not found",IF(F1855="","","ditto"))))</f>
        <v/>
      </c>
      <c r="G1856" s="779" t="str">
        <f>IF($A1856="","",IF(NOT($A1856=$A1855),IFERROR(IF(INDEX('40-15 SCALE LABEL INFO'!J$2:J$65,MATCH($A1856,'40-15 SCALE LABEL INFO'!$A$2:$A$65,0))="","",INDEX('40-15 SCALE LABEL INFO'!J$2:J$65,MATCH($A1856,'40-15 SCALE LABEL INFO'!$A$2:$A$65,0))),"not found"),IF(G1855="not found","not found",IF(G1855="","","ditto"))))</f>
        <v/>
      </c>
      <c r="H1856" s="772" t="str">
        <f>IF($A1856="","",IF(NOT($A1856=$A1855),IFERROR(IF(INDEX('40-15 SCALE LABEL INFO'!K$2:K$65,MATCH($A1856,'40-15 SCALE LABEL INFO'!$A$2:$A$65,0))="","",INDEX('40-15 SCALE LABEL INFO'!K$2:K$65,MATCH($A1856,'40-15 SCALE LABEL INFO'!$A$2:$A$65,0))),"not found"),IF(H1855="not found","not found",IF(H1855="","","ditto"))))</f>
        <v/>
      </c>
    </row>
    <row r="1857" spans="1:8" x14ac:dyDescent="0.35">
      <c r="A1857" s="699"/>
      <c r="B1857" s="768"/>
      <c r="C1857" s="768"/>
      <c r="D1857" s="768"/>
      <c r="E1857" s="775"/>
      <c r="F1857" s="778" t="str">
        <f>IF($A1857="","",IF(NOT($A1857=$A1856),IFERROR(IF(INDEX('40-15 SCALE LABEL INFO'!I$2:I$65,MATCH($A1857,'40-15 SCALE LABEL INFO'!$A$2:$A$65,0))="","",INDEX('40-15 SCALE LABEL INFO'!I$2:I$65,MATCH($A1857,'40-15 SCALE LABEL INFO'!$A$2:$A$65,0))),"not found"),IF(F1856="not found","not found",IF(F1856="","","ditto"))))</f>
        <v/>
      </c>
      <c r="G1857" s="779" t="str">
        <f>IF($A1857="","",IF(NOT($A1857=$A1856),IFERROR(IF(INDEX('40-15 SCALE LABEL INFO'!J$2:J$65,MATCH($A1857,'40-15 SCALE LABEL INFO'!$A$2:$A$65,0))="","",INDEX('40-15 SCALE LABEL INFO'!J$2:J$65,MATCH($A1857,'40-15 SCALE LABEL INFO'!$A$2:$A$65,0))),"not found"),IF(G1856="not found","not found",IF(G1856="","","ditto"))))</f>
        <v/>
      </c>
      <c r="H1857" s="772" t="str">
        <f>IF($A1857="","",IF(NOT($A1857=$A1856),IFERROR(IF(INDEX('40-15 SCALE LABEL INFO'!K$2:K$65,MATCH($A1857,'40-15 SCALE LABEL INFO'!$A$2:$A$65,0))="","",INDEX('40-15 SCALE LABEL INFO'!K$2:K$65,MATCH($A1857,'40-15 SCALE LABEL INFO'!$A$2:$A$65,0))),"not found"),IF(H1856="not found","not found",IF(H1856="","","ditto"))))</f>
        <v/>
      </c>
    </row>
    <row r="1858" spans="1:8" x14ac:dyDescent="0.35">
      <c r="A1858" s="699"/>
      <c r="B1858" s="768"/>
      <c r="C1858" s="768"/>
      <c r="D1858" s="768"/>
      <c r="E1858" s="775"/>
      <c r="F1858" s="778" t="str">
        <f>IF($A1858="","",IF(NOT($A1858=$A1857),IFERROR(IF(INDEX('40-15 SCALE LABEL INFO'!I$2:I$65,MATCH($A1858,'40-15 SCALE LABEL INFO'!$A$2:$A$65,0))="","",INDEX('40-15 SCALE LABEL INFO'!I$2:I$65,MATCH($A1858,'40-15 SCALE LABEL INFO'!$A$2:$A$65,0))),"not found"),IF(F1857="not found","not found",IF(F1857="","","ditto"))))</f>
        <v/>
      </c>
      <c r="G1858" s="779" t="str">
        <f>IF($A1858="","",IF(NOT($A1858=$A1857),IFERROR(IF(INDEX('40-15 SCALE LABEL INFO'!J$2:J$65,MATCH($A1858,'40-15 SCALE LABEL INFO'!$A$2:$A$65,0))="","",INDEX('40-15 SCALE LABEL INFO'!J$2:J$65,MATCH($A1858,'40-15 SCALE LABEL INFO'!$A$2:$A$65,0))),"not found"),IF(G1857="not found","not found",IF(G1857="","","ditto"))))</f>
        <v/>
      </c>
      <c r="H1858" s="772" t="str">
        <f>IF($A1858="","",IF(NOT($A1858=$A1857),IFERROR(IF(INDEX('40-15 SCALE LABEL INFO'!K$2:K$65,MATCH($A1858,'40-15 SCALE LABEL INFO'!$A$2:$A$65,0))="","",INDEX('40-15 SCALE LABEL INFO'!K$2:K$65,MATCH($A1858,'40-15 SCALE LABEL INFO'!$A$2:$A$65,0))),"not found"),IF(H1857="not found","not found",IF(H1857="","","ditto"))))</f>
        <v/>
      </c>
    </row>
    <row r="1859" spans="1:8" x14ac:dyDescent="0.35">
      <c r="A1859" s="699"/>
      <c r="B1859" s="768"/>
      <c r="C1859" s="768"/>
      <c r="D1859" s="768"/>
      <c r="E1859" s="775"/>
      <c r="F1859" s="778" t="str">
        <f>IF($A1859="","",IF(NOT($A1859=$A1858),IFERROR(IF(INDEX('40-15 SCALE LABEL INFO'!I$2:I$65,MATCH($A1859,'40-15 SCALE LABEL INFO'!$A$2:$A$65,0))="","",INDEX('40-15 SCALE LABEL INFO'!I$2:I$65,MATCH($A1859,'40-15 SCALE LABEL INFO'!$A$2:$A$65,0))),"not found"),IF(F1858="not found","not found",IF(F1858="","","ditto"))))</f>
        <v/>
      </c>
      <c r="G1859" s="779" t="str">
        <f>IF($A1859="","",IF(NOT($A1859=$A1858),IFERROR(IF(INDEX('40-15 SCALE LABEL INFO'!J$2:J$65,MATCH($A1859,'40-15 SCALE LABEL INFO'!$A$2:$A$65,0))="","",INDEX('40-15 SCALE LABEL INFO'!J$2:J$65,MATCH($A1859,'40-15 SCALE LABEL INFO'!$A$2:$A$65,0))),"not found"),IF(G1858="not found","not found",IF(G1858="","","ditto"))))</f>
        <v/>
      </c>
      <c r="H1859" s="772" t="str">
        <f>IF($A1859="","",IF(NOT($A1859=$A1858),IFERROR(IF(INDEX('40-15 SCALE LABEL INFO'!K$2:K$65,MATCH($A1859,'40-15 SCALE LABEL INFO'!$A$2:$A$65,0))="","",INDEX('40-15 SCALE LABEL INFO'!K$2:K$65,MATCH($A1859,'40-15 SCALE LABEL INFO'!$A$2:$A$65,0))),"not found"),IF(H1858="not found","not found",IF(H1858="","","ditto"))))</f>
        <v/>
      </c>
    </row>
    <row r="1860" spans="1:8" x14ac:dyDescent="0.35">
      <c r="A1860" s="699"/>
      <c r="B1860" s="768"/>
      <c r="C1860" s="768"/>
      <c r="D1860" s="768"/>
      <c r="E1860" s="775"/>
      <c r="F1860" s="778" t="str">
        <f>IF($A1860="","",IF(NOT($A1860=$A1859),IFERROR(IF(INDEX('40-15 SCALE LABEL INFO'!I$2:I$65,MATCH($A1860,'40-15 SCALE LABEL INFO'!$A$2:$A$65,0))="","",INDEX('40-15 SCALE LABEL INFO'!I$2:I$65,MATCH($A1860,'40-15 SCALE LABEL INFO'!$A$2:$A$65,0))),"not found"),IF(F1859="not found","not found",IF(F1859="","","ditto"))))</f>
        <v/>
      </c>
      <c r="G1860" s="779" t="str">
        <f>IF($A1860="","",IF(NOT($A1860=$A1859),IFERROR(IF(INDEX('40-15 SCALE LABEL INFO'!J$2:J$65,MATCH($A1860,'40-15 SCALE LABEL INFO'!$A$2:$A$65,0))="","",INDEX('40-15 SCALE LABEL INFO'!J$2:J$65,MATCH($A1860,'40-15 SCALE LABEL INFO'!$A$2:$A$65,0))),"not found"),IF(G1859="not found","not found",IF(G1859="","","ditto"))))</f>
        <v/>
      </c>
      <c r="H1860" s="772" t="str">
        <f>IF($A1860="","",IF(NOT($A1860=$A1859),IFERROR(IF(INDEX('40-15 SCALE LABEL INFO'!K$2:K$65,MATCH($A1860,'40-15 SCALE LABEL INFO'!$A$2:$A$65,0))="","",INDEX('40-15 SCALE LABEL INFO'!K$2:K$65,MATCH($A1860,'40-15 SCALE LABEL INFO'!$A$2:$A$65,0))),"not found"),IF(H1859="not found","not found",IF(H1859="","","ditto"))))</f>
        <v/>
      </c>
    </row>
    <row r="1861" spans="1:8" x14ac:dyDescent="0.35">
      <c r="A1861" s="699"/>
      <c r="B1861" s="768"/>
      <c r="C1861" s="768"/>
      <c r="D1861" s="768"/>
      <c r="E1861" s="775"/>
      <c r="F1861" s="778" t="str">
        <f>IF($A1861="","",IF(NOT($A1861=$A1860),IFERROR(IF(INDEX('40-15 SCALE LABEL INFO'!I$2:I$65,MATCH($A1861,'40-15 SCALE LABEL INFO'!$A$2:$A$65,0))="","",INDEX('40-15 SCALE LABEL INFO'!I$2:I$65,MATCH($A1861,'40-15 SCALE LABEL INFO'!$A$2:$A$65,0))),"not found"),IF(F1860="not found","not found",IF(F1860="","","ditto"))))</f>
        <v/>
      </c>
      <c r="G1861" s="779" t="str">
        <f>IF($A1861="","",IF(NOT($A1861=$A1860),IFERROR(IF(INDEX('40-15 SCALE LABEL INFO'!J$2:J$65,MATCH($A1861,'40-15 SCALE LABEL INFO'!$A$2:$A$65,0))="","",INDEX('40-15 SCALE LABEL INFO'!J$2:J$65,MATCH($A1861,'40-15 SCALE LABEL INFO'!$A$2:$A$65,0))),"not found"),IF(G1860="not found","not found",IF(G1860="","","ditto"))))</f>
        <v/>
      </c>
      <c r="H1861" s="772" t="str">
        <f>IF($A1861="","",IF(NOT($A1861=$A1860),IFERROR(IF(INDEX('40-15 SCALE LABEL INFO'!K$2:K$65,MATCH($A1861,'40-15 SCALE LABEL INFO'!$A$2:$A$65,0))="","",INDEX('40-15 SCALE LABEL INFO'!K$2:K$65,MATCH($A1861,'40-15 SCALE LABEL INFO'!$A$2:$A$65,0))),"not found"),IF(H1860="not found","not found",IF(H1860="","","ditto"))))</f>
        <v/>
      </c>
    </row>
    <row r="1862" spans="1:8" x14ac:dyDescent="0.35">
      <c r="A1862" s="699"/>
      <c r="B1862" s="768"/>
      <c r="C1862" s="768"/>
      <c r="D1862" s="768"/>
      <c r="E1862" s="775"/>
      <c r="F1862" s="778" t="str">
        <f>IF($A1862="","",IF(NOT($A1862=$A1861),IFERROR(IF(INDEX('40-15 SCALE LABEL INFO'!I$2:I$65,MATCH($A1862,'40-15 SCALE LABEL INFO'!$A$2:$A$65,0))="","",INDEX('40-15 SCALE LABEL INFO'!I$2:I$65,MATCH($A1862,'40-15 SCALE LABEL INFO'!$A$2:$A$65,0))),"not found"),IF(F1861="not found","not found",IF(F1861="","","ditto"))))</f>
        <v/>
      </c>
      <c r="G1862" s="779" t="str">
        <f>IF($A1862="","",IF(NOT($A1862=$A1861),IFERROR(IF(INDEX('40-15 SCALE LABEL INFO'!J$2:J$65,MATCH($A1862,'40-15 SCALE LABEL INFO'!$A$2:$A$65,0))="","",INDEX('40-15 SCALE LABEL INFO'!J$2:J$65,MATCH($A1862,'40-15 SCALE LABEL INFO'!$A$2:$A$65,0))),"not found"),IF(G1861="not found","not found",IF(G1861="","","ditto"))))</f>
        <v/>
      </c>
      <c r="H1862" s="772" t="str">
        <f>IF($A1862="","",IF(NOT($A1862=$A1861),IFERROR(IF(INDEX('40-15 SCALE LABEL INFO'!K$2:K$65,MATCH($A1862,'40-15 SCALE LABEL INFO'!$A$2:$A$65,0))="","",INDEX('40-15 SCALE LABEL INFO'!K$2:K$65,MATCH($A1862,'40-15 SCALE LABEL INFO'!$A$2:$A$65,0))),"not found"),IF(H1861="not found","not found",IF(H1861="","","ditto"))))</f>
        <v/>
      </c>
    </row>
    <row r="1863" spans="1:8" x14ac:dyDescent="0.35">
      <c r="A1863" s="699"/>
      <c r="B1863" s="768"/>
      <c r="C1863" s="768"/>
      <c r="D1863" s="768"/>
      <c r="E1863" s="775"/>
      <c r="F1863" s="778" t="str">
        <f>IF($A1863="","",IF(NOT($A1863=$A1862),IFERROR(IF(INDEX('40-15 SCALE LABEL INFO'!I$2:I$65,MATCH($A1863,'40-15 SCALE LABEL INFO'!$A$2:$A$65,0))="","",INDEX('40-15 SCALE LABEL INFO'!I$2:I$65,MATCH($A1863,'40-15 SCALE LABEL INFO'!$A$2:$A$65,0))),"not found"),IF(F1862="not found","not found",IF(F1862="","","ditto"))))</f>
        <v/>
      </c>
      <c r="G1863" s="779" t="str">
        <f>IF($A1863="","",IF(NOT($A1863=$A1862),IFERROR(IF(INDEX('40-15 SCALE LABEL INFO'!J$2:J$65,MATCH($A1863,'40-15 SCALE LABEL INFO'!$A$2:$A$65,0))="","",INDEX('40-15 SCALE LABEL INFO'!J$2:J$65,MATCH($A1863,'40-15 SCALE LABEL INFO'!$A$2:$A$65,0))),"not found"),IF(G1862="not found","not found",IF(G1862="","","ditto"))))</f>
        <v/>
      </c>
      <c r="H1863" s="772" t="str">
        <f>IF($A1863="","",IF(NOT($A1863=$A1862),IFERROR(IF(INDEX('40-15 SCALE LABEL INFO'!K$2:K$65,MATCH($A1863,'40-15 SCALE LABEL INFO'!$A$2:$A$65,0))="","",INDEX('40-15 SCALE LABEL INFO'!K$2:K$65,MATCH($A1863,'40-15 SCALE LABEL INFO'!$A$2:$A$65,0))),"not found"),IF(H1862="not found","not found",IF(H1862="","","ditto"))))</f>
        <v/>
      </c>
    </row>
    <row r="1864" spans="1:8" x14ac:dyDescent="0.35">
      <c r="A1864" s="699"/>
      <c r="B1864" s="768"/>
      <c r="C1864" s="768"/>
      <c r="D1864" s="768"/>
      <c r="E1864" s="775"/>
      <c r="F1864" s="778" t="str">
        <f>IF($A1864="","",IF(NOT($A1864=$A1863),IFERROR(IF(INDEX('40-15 SCALE LABEL INFO'!I$2:I$65,MATCH($A1864,'40-15 SCALE LABEL INFO'!$A$2:$A$65,0))="","",INDEX('40-15 SCALE LABEL INFO'!I$2:I$65,MATCH($A1864,'40-15 SCALE LABEL INFO'!$A$2:$A$65,0))),"not found"),IF(F1863="not found","not found",IF(F1863="","","ditto"))))</f>
        <v/>
      </c>
      <c r="G1864" s="779" t="str">
        <f>IF($A1864="","",IF(NOT($A1864=$A1863),IFERROR(IF(INDEX('40-15 SCALE LABEL INFO'!J$2:J$65,MATCH($A1864,'40-15 SCALE LABEL INFO'!$A$2:$A$65,0))="","",INDEX('40-15 SCALE LABEL INFO'!J$2:J$65,MATCH($A1864,'40-15 SCALE LABEL INFO'!$A$2:$A$65,0))),"not found"),IF(G1863="not found","not found",IF(G1863="","","ditto"))))</f>
        <v/>
      </c>
      <c r="H1864" s="772" t="str">
        <f>IF($A1864="","",IF(NOT($A1864=$A1863),IFERROR(IF(INDEX('40-15 SCALE LABEL INFO'!K$2:K$65,MATCH($A1864,'40-15 SCALE LABEL INFO'!$A$2:$A$65,0))="","",INDEX('40-15 SCALE LABEL INFO'!K$2:K$65,MATCH($A1864,'40-15 SCALE LABEL INFO'!$A$2:$A$65,0))),"not found"),IF(H1863="not found","not found",IF(H1863="","","ditto"))))</f>
        <v/>
      </c>
    </row>
    <row r="1865" spans="1:8" x14ac:dyDescent="0.35">
      <c r="A1865" s="699"/>
      <c r="B1865" s="768"/>
      <c r="C1865" s="768"/>
      <c r="D1865" s="768"/>
      <c r="E1865" s="775"/>
      <c r="F1865" s="778" t="str">
        <f>IF($A1865="","",IF(NOT($A1865=$A1864),IFERROR(IF(INDEX('40-15 SCALE LABEL INFO'!I$2:I$65,MATCH($A1865,'40-15 SCALE LABEL INFO'!$A$2:$A$65,0))="","",INDEX('40-15 SCALE LABEL INFO'!I$2:I$65,MATCH($A1865,'40-15 SCALE LABEL INFO'!$A$2:$A$65,0))),"not found"),IF(F1864="not found","not found",IF(F1864="","","ditto"))))</f>
        <v/>
      </c>
      <c r="G1865" s="779" t="str">
        <f>IF($A1865="","",IF(NOT($A1865=$A1864),IFERROR(IF(INDEX('40-15 SCALE LABEL INFO'!J$2:J$65,MATCH($A1865,'40-15 SCALE LABEL INFO'!$A$2:$A$65,0))="","",INDEX('40-15 SCALE LABEL INFO'!J$2:J$65,MATCH($A1865,'40-15 SCALE LABEL INFO'!$A$2:$A$65,0))),"not found"),IF(G1864="not found","not found",IF(G1864="","","ditto"))))</f>
        <v/>
      </c>
      <c r="H1865" s="772" t="str">
        <f>IF($A1865="","",IF(NOT($A1865=$A1864),IFERROR(IF(INDEX('40-15 SCALE LABEL INFO'!K$2:K$65,MATCH($A1865,'40-15 SCALE LABEL INFO'!$A$2:$A$65,0))="","",INDEX('40-15 SCALE LABEL INFO'!K$2:K$65,MATCH($A1865,'40-15 SCALE LABEL INFO'!$A$2:$A$65,0))),"not found"),IF(H1864="not found","not found",IF(H1864="","","ditto"))))</f>
        <v/>
      </c>
    </row>
    <row r="1866" spans="1:8" x14ac:dyDescent="0.35">
      <c r="A1866" s="699"/>
      <c r="B1866" s="768"/>
      <c r="C1866" s="768"/>
      <c r="D1866" s="768"/>
      <c r="E1866" s="775"/>
      <c r="F1866" s="778" t="str">
        <f>IF($A1866="","",IF(NOT($A1866=$A1865),IFERROR(IF(INDEX('40-15 SCALE LABEL INFO'!I$2:I$65,MATCH($A1866,'40-15 SCALE LABEL INFO'!$A$2:$A$65,0))="","",INDEX('40-15 SCALE LABEL INFO'!I$2:I$65,MATCH($A1866,'40-15 SCALE LABEL INFO'!$A$2:$A$65,0))),"not found"),IF(F1865="not found","not found",IF(F1865="","","ditto"))))</f>
        <v/>
      </c>
      <c r="G1866" s="779" t="str">
        <f>IF($A1866="","",IF(NOT($A1866=$A1865),IFERROR(IF(INDEX('40-15 SCALE LABEL INFO'!J$2:J$65,MATCH($A1866,'40-15 SCALE LABEL INFO'!$A$2:$A$65,0))="","",INDEX('40-15 SCALE LABEL INFO'!J$2:J$65,MATCH($A1866,'40-15 SCALE LABEL INFO'!$A$2:$A$65,0))),"not found"),IF(G1865="not found","not found",IF(G1865="","","ditto"))))</f>
        <v/>
      </c>
      <c r="H1866" s="772" t="str">
        <f>IF($A1866="","",IF(NOT($A1866=$A1865),IFERROR(IF(INDEX('40-15 SCALE LABEL INFO'!K$2:K$65,MATCH($A1866,'40-15 SCALE LABEL INFO'!$A$2:$A$65,0))="","",INDEX('40-15 SCALE LABEL INFO'!K$2:K$65,MATCH($A1866,'40-15 SCALE LABEL INFO'!$A$2:$A$65,0))),"not found"),IF(H1865="not found","not found",IF(H1865="","","ditto"))))</f>
        <v/>
      </c>
    </row>
    <row r="1867" spans="1:8" x14ac:dyDescent="0.35">
      <c r="A1867" s="699"/>
      <c r="B1867" s="768"/>
      <c r="C1867" s="768"/>
      <c r="D1867" s="768"/>
      <c r="E1867" s="775"/>
      <c r="F1867" s="778" t="str">
        <f>IF($A1867="","",IF(NOT($A1867=$A1866),IFERROR(IF(INDEX('40-15 SCALE LABEL INFO'!I$2:I$65,MATCH($A1867,'40-15 SCALE LABEL INFO'!$A$2:$A$65,0))="","",INDEX('40-15 SCALE LABEL INFO'!I$2:I$65,MATCH($A1867,'40-15 SCALE LABEL INFO'!$A$2:$A$65,0))),"not found"),IF(F1866="not found","not found",IF(F1866="","","ditto"))))</f>
        <v/>
      </c>
      <c r="G1867" s="779" t="str">
        <f>IF($A1867="","",IF(NOT($A1867=$A1866),IFERROR(IF(INDEX('40-15 SCALE LABEL INFO'!J$2:J$65,MATCH($A1867,'40-15 SCALE LABEL INFO'!$A$2:$A$65,0))="","",INDEX('40-15 SCALE LABEL INFO'!J$2:J$65,MATCH($A1867,'40-15 SCALE LABEL INFO'!$A$2:$A$65,0))),"not found"),IF(G1866="not found","not found",IF(G1866="","","ditto"))))</f>
        <v/>
      </c>
      <c r="H1867" s="772" t="str">
        <f>IF($A1867="","",IF(NOT($A1867=$A1866),IFERROR(IF(INDEX('40-15 SCALE LABEL INFO'!K$2:K$65,MATCH($A1867,'40-15 SCALE LABEL INFO'!$A$2:$A$65,0))="","",INDEX('40-15 SCALE LABEL INFO'!K$2:K$65,MATCH($A1867,'40-15 SCALE LABEL INFO'!$A$2:$A$65,0))),"not found"),IF(H1866="not found","not found",IF(H1866="","","ditto"))))</f>
        <v/>
      </c>
    </row>
    <row r="1868" spans="1:8" x14ac:dyDescent="0.35">
      <c r="A1868" s="699"/>
      <c r="B1868" s="768"/>
      <c r="C1868" s="768"/>
      <c r="D1868" s="768"/>
      <c r="E1868" s="775"/>
      <c r="F1868" s="778" t="str">
        <f>IF($A1868="","",IF(NOT($A1868=$A1867),IFERROR(IF(INDEX('40-15 SCALE LABEL INFO'!I$2:I$65,MATCH($A1868,'40-15 SCALE LABEL INFO'!$A$2:$A$65,0))="","",INDEX('40-15 SCALE LABEL INFO'!I$2:I$65,MATCH($A1868,'40-15 SCALE LABEL INFO'!$A$2:$A$65,0))),"not found"),IF(F1867="not found","not found",IF(F1867="","","ditto"))))</f>
        <v/>
      </c>
      <c r="G1868" s="779" t="str">
        <f>IF($A1868="","",IF(NOT($A1868=$A1867),IFERROR(IF(INDEX('40-15 SCALE LABEL INFO'!J$2:J$65,MATCH($A1868,'40-15 SCALE LABEL INFO'!$A$2:$A$65,0))="","",INDEX('40-15 SCALE LABEL INFO'!J$2:J$65,MATCH($A1868,'40-15 SCALE LABEL INFO'!$A$2:$A$65,0))),"not found"),IF(G1867="not found","not found",IF(G1867="","","ditto"))))</f>
        <v/>
      </c>
      <c r="H1868" s="772" t="str">
        <f>IF($A1868="","",IF(NOT($A1868=$A1867),IFERROR(IF(INDEX('40-15 SCALE LABEL INFO'!K$2:K$65,MATCH($A1868,'40-15 SCALE LABEL INFO'!$A$2:$A$65,0))="","",INDEX('40-15 SCALE LABEL INFO'!K$2:K$65,MATCH($A1868,'40-15 SCALE LABEL INFO'!$A$2:$A$65,0))),"not found"),IF(H1867="not found","not found",IF(H1867="","","ditto"))))</f>
        <v/>
      </c>
    </row>
    <row r="1869" spans="1:8" x14ac:dyDescent="0.35">
      <c r="A1869" s="699"/>
      <c r="B1869" s="768"/>
      <c r="C1869" s="768"/>
      <c r="D1869" s="768"/>
      <c r="E1869" s="775"/>
      <c r="F1869" s="778" t="str">
        <f>IF($A1869="","",IF(NOT($A1869=$A1868),IFERROR(IF(INDEX('40-15 SCALE LABEL INFO'!I$2:I$65,MATCH($A1869,'40-15 SCALE LABEL INFO'!$A$2:$A$65,0))="","",INDEX('40-15 SCALE LABEL INFO'!I$2:I$65,MATCH($A1869,'40-15 SCALE LABEL INFO'!$A$2:$A$65,0))),"not found"),IF(F1868="not found","not found",IF(F1868="","","ditto"))))</f>
        <v/>
      </c>
      <c r="G1869" s="779" t="str">
        <f>IF($A1869="","",IF(NOT($A1869=$A1868),IFERROR(IF(INDEX('40-15 SCALE LABEL INFO'!J$2:J$65,MATCH($A1869,'40-15 SCALE LABEL INFO'!$A$2:$A$65,0))="","",INDEX('40-15 SCALE LABEL INFO'!J$2:J$65,MATCH($A1869,'40-15 SCALE LABEL INFO'!$A$2:$A$65,0))),"not found"),IF(G1868="not found","not found",IF(G1868="","","ditto"))))</f>
        <v/>
      </c>
      <c r="H1869" s="772" t="str">
        <f>IF($A1869="","",IF(NOT($A1869=$A1868),IFERROR(IF(INDEX('40-15 SCALE LABEL INFO'!K$2:K$65,MATCH($A1869,'40-15 SCALE LABEL INFO'!$A$2:$A$65,0))="","",INDEX('40-15 SCALE LABEL INFO'!K$2:K$65,MATCH($A1869,'40-15 SCALE LABEL INFO'!$A$2:$A$65,0))),"not found"),IF(H1868="not found","not found",IF(H1868="","","ditto"))))</f>
        <v/>
      </c>
    </row>
    <row r="1870" spans="1:8" x14ac:dyDescent="0.35">
      <c r="A1870" s="699"/>
      <c r="B1870" s="768"/>
      <c r="C1870" s="768"/>
      <c r="D1870" s="768"/>
      <c r="E1870" s="775"/>
      <c r="F1870" s="778" t="str">
        <f>IF($A1870="","",IF(NOT($A1870=$A1869),IFERROR(IF(INDEX('40-15 SCALE LABEL INFO'!I$2:I$65,MATCH($A1870,'40-15 SCALE LABEL INFO'!$A$2:$A$65,0))="","",INDEX('40-15 SCALE LABEL INFO'!I$2:I$65,MATCH($A1870,'40-15 SCALE LABEL INFO'!$A$2:$A$65,0))),"not found"),IF(F1869="not found","not found",IF(F1869="","","ditto"))))</f>
        <v/>
      </c>
      <c r="G1870" s="779" t="str">
        <f>IF($A1870="","",IF(NOT($A1870=$A1869),IFERROR(IF(INDEX('40-15 SCALE LABEL INFO'!J$2:J$65,MATCH($A1870,'40-15 SCALE LABEL INFO'!$A$2:$A$65,0))="","",INDEX('40-15 SCALE LABEL INFO'!J$2:J$65,MATCH($A1870,'40-15 SCALE LABEL INFO'!$A$2:$A$65,0))),"not found"),IF(G1869="not found","not found",IF(G1869="","","ditto"))))</f>
        <v/>
      </c>
      <c r="H1870" s="772" t="str">
        <f>IF($A1870="","",IF(NOT($A1870=$A1869),IFERROR(IF(INDEX('40-15 SCALE LABEL INFO'!K$2:K$65,MATCH($A1870,'40-15 SCALE LABEL INFO'!$A$2:$A$65,0))="","",INDEX('40-15 SCALE LABEL INFO'!K$2:K$65,MATCH($A1870,'40-15 SCALE LABEL INFO'!$A$2:$A$65,0))),"not found"),IF(H1869="not found","not found",IF(H1869="","","ditto"))))</f>
        <v/>
      </c>
    </row>
    <row r="1871" spans="1:8" x14ac:dyDescent="0.35">
      <c r="A1871" s="699"/>
      <c r="B1871" s="768"/>
      <c r="C1871" s="768"/>
      <c r="D1871" s="768"/>
      <c r="E1871" s="775"/>
      <c r="F1871" s="778" t="str">
        <f>IF($A1871="","",IF(NOT($A1871=$A1870),IFERROR(IF(INDEX('40-15 SCALE LABEL INFO'!I$2:I$65,MATCH($A1871,'40-15 SCALE LABEL INFO'!$A$2:$A$65,0))="","",INDEX('40-15 SCALE LABEL INFO'!I$2:I$65,MATCH($A1871,'40-15 SCALE LABEL INFO'!$A$2:$A$65,0))),"not found"),IF(F1870="not found","not found",IF(F1870="","","ditto"))))</f>
        <v/>
      </c>
      <c r="G1871" s="779" t="str">
        <f>IF($A1871="","",IF(NOT($A1871=$A1870),IFERROR(IF(INDEX('40-15 SCALE LABEL INFO'!J$2:J$65,MATCH($A1871,'40-15 SCALE LABEL INFO'!$A$2:$A$65,0))="","",INDEX('40-15 SCALE LABEL INFO'!J$2:J$65,MATCH($A1871,'40-15 SCALE LABEL INFO'!$A$2:$A$65,0))),"not found"),IF(G1870="not found","not found",IF(G1870="","","ditto"))))</f>
        <v/>
      </c>
      <c r="H1871" s="772" t="str">
        <f>IF($A1871="","",IF(NOT($A1871=$A1870),IFERROR(IF(INDEX('40-15 SCALE LABEL INFO'!K$2:K$65,MATCH($A1871,'40-15 SCALE LABEL INFO'!$A$2:$A$65,0))="","",INDEX('40-15 SCALE LABEL INFO'!K$2:K$65,MATCH($A1871,'40-15 SCALE LABEL INFO'!$A$2:$A$65,0))),"not found"),IF(H1870="not found","not found",IF(H1870="","","ditto"))))</f>
        <v/>
      </c>
    </row>
    <row r="1872" spans="1:8" x14ac:dyDescent="0.35">
      <c r="A1872" s="699"/>
      <c r="B1872" s="768"/>
      <c r="C1872" s="768"/>
      <c r="D1872" s="768"/>
      <c r="E1872" s="775"/>
      <c r="F1872" s="778" t="str">
        <f>IF($A1872="","",IF(NOT($A1872=$A1871),IFERROR(IF(INDEX('40-15 SCALE LABEL INFO'!I$2:I$65,MATCH($A1872,'40-15 SCALE LABEL INFO'!$A$2:$A$65,0))="","",INDEX('40-15 SCALE LABEL INFO'!I$2:I$65,MATCH($A1872,'40-15 SCALE LABEL INFO'!$A$2:$A$65,0))),"not found"),IF(F1871="not found","not found",IF(F1871="","","ditto"))))</f>
        <v/>
      </c>
      <c r="G1872" s="779" t="str">
        <f>IF($A1872="","",IF(NOT($A1872=$A1871),IFERROR(IF(INDEX('40-15 SCALE LABEL INFO'!J$2:J$65,MATCH($A1872,'40-15 SCALE LABEL INFO'!$A$2:$A$65,0))="","",INDEX('40-15 SCALE LABEL INFO'!J$2:J$65,MATCH($A1872,'40-15 SCALE LABEL INFO'!$A$2:$A$65,0))),"not found"),IF(G1871="not found","not found",IF(G1871="","","ditto"))))</f>
        <v/>
      </c>
      <c r="H1872" s="772" t="str">
        <f>IF($A1872="","",IF(NOT($A1872=$A1871),IFERROR(IF(INDEX('40-15 SCALE LABEL INFO'!K$2:K$65,MATCH($A1872,'40-15 SCALE LABEL INFO'!$A$2:$A$65,0))="","",INDEX('40-15 SCALE LABEL INFO'!K$2:K$65,MATCH($A1872,'40-15 SCALE LABEL INFO'!$A$2:$A$65,0))),"not found"),IF(H1871="not found","not found",IF(H1871="","","ditto"))))</f>
        <v/>
      </c>
    </row>
    <row r="1873" spans="1:8" x14ac:dyDescent="0.35">
      <c r="A1873" s="699"/>
      <c r="B1873" s="768"/>
      <c r="C1873" s="768"/>
      <c r="D1873" s="768"/>
      <c r="E1873" s="775"/>
      <c r="F1873" s="778" t="str">
        <f>IF($A1873="","",IF(NOT($A1873=$A1872),IFERROR(IF(INDEX('40-15 SCALE LABEL INFO'!I$2:I$65,MATCH($A1873,'40-15 SCALE LABEL INFO'!$A$2:$A$65,0))="","",INDEX('40-15 SCALE LABEL INFO'!I$2:I$65,MATCH($A1873,'40-15 SCALE LABEL INFO'!$A$2:$A$65,0))),"not found"),IF(F1872="not found","not found",IF(F1872="","","ditto"))))</f>
        <v/>
      </c>
      <c r="G1873" s="779" t="str">
        <f>IF($A1873="","",IF(NOT($A1873=$A1872),IFERROR(IF(INDEX('40-15 SCALE LABEL INFO'!J$2:J$65,MATCH($A1873,'40-15 SCALE LABEL INFO'!$A$2:$A$65,0))="","",INDEX('40-15 SCALE LABEL INFO'!J$2:J$65,MATCH($A1873,'40-15 SCALE LABEL INFO'!$A$2:$A$65,0))),"not found"),IF(G1872="not found","not found",IF(G1872="","","ditto"))))</f>
        <v/>
      </c>
      <c r="H1873" s="772" t="str">
        <f>IF($A1873="","",IF(NOT($A1873=$A1872),IFERROR(IF(INDEX('40-15 SCALE LABEL INFO'!K$2:K$65,MATCH($A1873,'40-15 SCALE LABEL INFO'!$A$2:$A$65,0))="","",INDEX('40-15 SCALE LABEL INFO'!K$2:K$65,MATCH($A1873,'40-15 SCALE LABEL INFO'!$A$2:$A$65,0))),"not found"),IF(H1872="not found","not found",IF(H1872="","","ditto"))))</f>
        <v/>
      </c>
    </row>
    <row r="1874" spans="1:8" x14ac:dyDescent="0.35">
      <c r="A1874" s="699"/>
      <c r="B1874" s="768"/>
      <c r="C1874" s="768"/>
      <c r="D1874" s="768"/>
      <c r="E1874" s="775"/>
      <c r="F1874" s="778" t="str">
        <f>IF($A1874="","",IF(NOT($A1874=$A1873),IFERROR(IF(INDEX('40-15 SCALE LABEL INFO'!I$2:I$65,MATCH($A1874,'40-15 SCALE LABEL INFO'!$A$2:$A$65,0))="","",INDEX('40-15 SCALE LABEL INFO'!I$2:I$65,MATCH($A1874,'40-15 SCALE LABEL INFO'!$A$2:$A$65,0))),"not found"),IF(F1873="not found","not found",IF(F1873="","","ditto"))))</f>
        <v/>
      </c>
      <c r="G1874" s="779" t="str">
        <f>IF($A1874="","",IF(NOT($A1874=$A1873),IFERROR(IF(INDEX('40-15 SCALE LABEL INFO'!J$2:J$65,MATCH($A1874,'40-15 SCALE LABEL INFO'!$A$2:$A$65,0))="","",INDEX('40-15 SCALE LABEL INFO'!J$2:J$65,MATCH($A1874,'40-15 SCALE LABEL INFO'!$A$2:$A$65,0))),"not found"),IF(G1873="not found","not found",IF(G1873="","","ditto"))))</f>
        <v/>
      </c>
      <c r="H1874" s="772" t="str">
        <f>IF($A1874="","",IF(NOT($A1874=$A1873),IFERROR(IF(INDEX('40-15 SCALE LABEL INFO'!K$2:K$65,MATCH($A1874,'40-15 SCALE LABEL INFO'!$A$2:$A$65,0))="","",INDEX('40-15 SCALE LABEL INFO'!K$2:K$65,MATCH($A1874,'40-15 SCALE LABEL INFO'!$A$2:$A$65,0))),"not found"),IF(H1873="not found","not found",IF(H1873="","","ditto"))))</f>
        <v/>
      </c>
    </row>
    <row r="1875" spans="1:8" x14ac:dyDescent="0.35">
      <c r="A1875" s="699"/>
      <c r="B1875" s="768"/>
      <c r="C1875" s="768"/>
      <c r="D1875" s="768"/>
      <c r="E1875" s="775"/>
      <c r="F1875" s="778" t="str">
        <f>IF($A1875="","",IF(NOT($A1875=$A1874),IFERROR(IF(INDEX('40-15 SCALE LABEL INFO'!I$2:I$65,MATCH($A1875,'40-15 SCALE LABEL INFO'!$A$2:$A$65,0))="","",INDEX('40-15 SCALE LABEL INFO'!I$2:I$65,MATCH($A1875,'40-15 SCALE LABEL INFO'!$A$2:$A$65,0))),"not found"),IF(F1874="not found","not found",IF(F1874="","","ditto"))))</f>
        <v/>
      </c>
      <c r="G1875" s="779" t="str">
        <f>IF($A1875="","",IF(NOT($A1875=$A1874),IFERROR(IF(INDEX('40-15 SCALE LABEL INFO'!J$2:J$65,MATCH($A1875,'40-15 SCALE LABEL INFO'!$A$2:$A$65,0))="","",INDEX('40-15 SCALE LABEL INFO'!J$2:J$65,MATCH($A1875,'40-15 SCALE LABEL INFO'!$A$2:$A$65,0))),"not found"),IF(G1874="not found","not found",IF(G1874="","","ditto"))))</f>
        <v/>
      </c>
      <c r="H1875" s="772" t="str">
        <f>IF($A1875="","",IF(NOT($A1875=$A1874),IFERROR(IF(INDEX('40-15 SCALE LABEL INFO'!K$2:K$65,MATCH($A1875,'40-15 SCALE LABEL INFO'!$A$2:$A$65,0))="","",INDEX('40-15 SCALE LABEL INFO'!K$2:K$65,MATCH($A1875,'40-15 SCALE LABEL INFO'!$A$2:$A$65,0))),"not found"),IF(H1874="not found","not found",IF(H1874="","","ditto"))))</f>
        <v/>
      </c>
    </row>
    <row r="1876" spans="1:8" x14ac:dyDescent="0.35">
      <c r="A1876" s="699"/>
      <c r="B1876" s="768"/>
      <c r="C1876" s="768"/>
      <c r="D1876" s="768"/>
      <c r="E1876" s="775"/>
      <c r="F1876" s="778" t="str">
        <f>IF($A1876="","",IF(NOT($A1876=$A1875),IFERROR(IF(INDEX('40-15 SCALE LABEL INFO'!I$2:I$65,MATCH($A1876,'40-15 SCALE LABEL INFO'!$A$2:$A$65,0))="","",INDEX('40-15 SCALE LABEL INFO'!I$2:I$65,MATCH($A1876,'40-15 SCALE LABEL INFO'!$A$2:$A$65,0))),"not found"),IF(F1875="not found","not found",IF(F1875="","","ditto"))))</f>
        <v/>
      </c>
      <c r="G1876" s="779" t="str">
        <f>IF($A1876="","",IF(NOT($A1876=$A1875),IFERROR(IF(INDEX('40-15 SCALE LABEL INFO'!J$2:J$65,MATCH($A1876,'40-15 SCALE LABEL INFO'!$A$2:$A$65,0))="","",INDEX('40-15 SCALE LABEL INFO'!J$2:J$65,MATCH($A1876,'40-15 SCALE LABEL INFO'!$A$2:$A$65,0))),"not found"),IF(G1875="not found","not found",IF(G1875="","","ditto"))))</f>
        <v/>
      </c>
      <c r="H1876" s="772" t="str">
        <f>IF($A1876="","",IF(NOT($A1876=$A1875),IFERROR(IF(INDEX('40-15 SCALE LABEL INFO'!K$2:K$65,MATCH($A1876,'40-15 SCALE LABEL INFO'!$A$2:$A$65,0))="","",INDEX('40-15 SCALE LABEL INFO'!K$2:K$65,MATCH($A1876,'40-15 SCALE LABEL INFO'!$A$2:$A$65,0))),"not found"),IF(H1875="not found","not found",IF(H1875="","","ditto"))))</f>
        <v/>
      </c>
    </row>
    <row r="1877" spans="1:8" x14ac:dyDescent="0.35">
      <c r="A1877" s="699"/>
      <c r="B1877" s="768"/>
      <c r="C1877" s="768"/>
      <c r="D1877" s="768"/>
      <c r="E1877" s="775"/>
      <c r="F1877" s="778" t="str">
        <f>IF($A1877="","",IF(NOT($A1877=$A1876),IFERROR(IF(INDEX('40-15 SCALE LABEL INFO'!I$2:I$65,MATCH($A1877,'40-15 SCALE LABEL INFO'!$A$2:$A$65,0))="","",INDEX('40-15 SCALE LABEL INFO'!I$2:I$65,MATCH($A1877,'40-15 SCALE LABEL INFO'!$A$2:$A$65,0))),"not found"),IF(F1876="not found","not found",IF(F1876="","","ditto"))))</f>
        <v/>
      </c>
      <c r="G1877" s="779" t="str">
        <f>IF($A1877="","",IF(NOT($A1877=$A1876),IFERROR(IF(INDEX('40-15 SCALE LABEL INFO'!J$2:J$65,MATCH($A1877,'40-15 SCALE LABEL INFO'!$A$2:$A$65,0))="","",INDEX('40-15 SCALE LABEL INFO'!J$2:J$65,MATCH($A1877,'40-15 SCALE LABEL INFO'!$A$2:$A$65,0))),"not found"),IF(G1876="not found","not found",IF(G1876="","","ditto"))))</f>
        <v/>
      </c>
      <c r="H1877" s="772" t="str">
        <f>IF($A1877="","",IF(NOT($A1877=$A1876),IFERROR(IF(INDEX('40-15 SCALE LABEL INFO'!K$2:K$65,MATCH($A1877,'40-15 SCALE LABEL INFO'!$A$2:$A$65,0))="","",INDEX('40-15 SCALE LABEL INFO'!K$2:K$65,MATCH($A1877,'40-15 SCALE LABEL INFO'!$A$2:$A$65,0))),"not found"),IF(H1876="not found","not found",IF(H1876="","","ditto"))))</f>
        <v/>
      </c>
    </row>
    <row r="1878" spans="1:8" x14ac:dyDescent="0.35">
      <c r="A1878" s="699"/>
      <c r="B1878" s="768"/>
      <c r="C1878" s="768"/>
      <c r="D1878" s="768"/>
      <c r="E1878" s="775"/>
      <c r="F1878" s="778" t="str">
        <f>IF($A1878="","",IF(NOT($A1878=$A1877),IFERROR(IF(INDEX('40-15 SCALE LABEL INFO'!I$2:I$65,MATCH($A1878,'40-15 SCALE LABEL INFO'!$A$2:$A$65,0))="","",INDEX('40-15 SCALE LABEL INFO'!I$2:I$65,MATCH($A1878,'40-15 SCALE LABEL INFO'!$A$2:$A$65,0))),"not found"),IF(F1877="not found","not found",IF(F1877="","","ditto"))))</f>
        <v/>
      </c>
      <c r="G1878" s="779" t="str">
        <f>IF($A1878="","",IF(NOT($A1878=$A1877),IFERROR(IF(INDEX('40-15 SCALE LABEL INFO'!J$2:J$65,MATCH($A1878,'40-15 SCALE LABEL INFO'!$A$2:$A$65,0))="","",INDEX('40-15 SCALE LABEL INFO'!J$2:J$65,MATCH($A1878,'40-15 SCALE LABEL INFO'!$A$2:$A$65,0))),"not found"),IF(G1877="not found","not found",IF(G1877="","","ditto"))))</f>
        <v/>
      </c>
      <c r="H1878" s="772" t="str">
        <f>IF($A1878="","",IF(NOT($A1878=$A1877),IFERROR(IF(INDEX('40-15 SCALE LABEL INFO'!K$2:K$65,MATCH($A1878,'40-15 SCALE LABEL INFO'!$A$2:$A$65,0))="","",INDEX('40-15 SCALE LABEL INFO'!K$2:K$65,MATCH($A1878,'40-15 SCALE LABEL INFO'!$A$2:$A$65,0))),"not found"),IF(H1877="not found","not found",IF(H1877="","","ditto"))))</f>
        <v/>
      </c>
    </row>
    <row r="1879" spans="1:8" x14ac:dyDescent="0.35">
      <c r="A1879" s="699"/>
      <c r="B1879" s="768"/>
      <c r="C1879" s="768"/>
      <c r="D1879" s="768"/>
      <c r="E1879" s="775"/>
      <c r="F1879" s="778" t="str">
        <f>IF($A1879="","",IF(NOT($A1879=$A1878),IFERROR(IF(INDEX('40-15 SCALE LABEL INFO'!I$2:I$65,MATCH($A1879,'40-15 SCALE LABEL INFO'!$A$2:$A$65,0))="","",INDEX('40-15 SCALE LABEL INFO'!I$2:I$65,MATCH($A1879,'40-15 SCALE LABEL INFO'!$A$2:$A$65,0))),"not found"),IF(F1878="not found","not found",IF(F1878="","","ditto"))))</f>
        <v/>
      </c>
      <c r="G1879" s="779" t="str">
        <f>IF($A1879="","",IF(NOT($A1879=$A1878),IFERROR(IF(INDEX('40-15 SCALE LABEL INFO'!J$2:J$65,MATCH($A1879,'40-15 SCALE LABEL INFO'!$A$2:$A$65,0))="","",INDEX('40-15 SCALE LABEL INFO'!J$2:J$65,MATCH($A1879,'40-15 SCALE LABEL INFO'!$A$2:$A$65,0))),"not found"),IF(G1878="not found","not found",IF(G1878="","","ditto"))))</f>
        <v/>
      </c>
      <c r="H1879" s="772" t="str">
        <f>IF($A1879="","",IF(NOT($A1879=$A1878),IFERROR(IF(INDEX('40-15 SCALE LABEL INFO'!K$2:K$65,MATCH($A1879,'40-15 SCALE LABEL INFO'!$A$2:$A$65,0))="","",INDEX('40-15 SCALE LABEL INFO'!K$2:K$65,MATCH($A1879,'40-15 SCALE LABEL INFO'!$A$2:$A$65,0))),"not found"),IF(H1878="not found","not found",IF(H1878="","","ditto"))))</f>
        <v/>
      </c>
    </row>
    <row r="1880" spans="1:8" x14ac:dyDescent="0.35">
      <c r="A1880" s="699"/>
      <c r="B1880" s="768"/>
      <c r="C1880" s="768"/>
      <c r="D1880" s="768"/>
      <c r="E1880" s="775"/>
      <c r="F1880" s="778" t="str">
        <f>IF($A1880="","",IF(NOT($A1880=$A1879),IFERROR(IF(INDEX('40-15 SCALE LABEL INFO'!I$2:I$65,MATCH($A1880,'40-15 SCALE LABEL INFO'!$A$2:$A$65,0))="","",INDEX('40-15 SCALE LABEL INFO'!I$2:I$65,MATCH($A1880,'40-15 SCALE LABEL INFO'!$A$2:$A$65,0))),"not found"),IF(F1879="not found","not found",IF(F1879="","","ditto"))))</f>
        <v/>
      </c>
      <c r="G1880" s="779" t="str">
        <f>IF($A1880="","",IF(NOT($A1880=$A1879),IFERROR(IF(INDEX('40-15 SCALE LABEL INFO'!J$2:J$65,MATCH($A1880,'40-15 SCALE LABEL INFO'!$A$2:$A$65,0))="","",INDEX('40-15 SCALE LABEL INFO'!J$2:J$65,MATCH($A1880,'40-15 SCALE LABEL INFO'!$A$2:$A$65,0))),"not found"),IF(G1879="not found","not found",IF(G1879="","","ditto"))))</f>
        <v/>
      </c>
      <c r="H1880" s="772" t="str">
        <f>IF($A1880="","",IF(NOT($A1880=$A1879),IFERROR(IF(INDEX('40-15 SCALE LABEL INFO'!K$2:K$65,MATCH($A1880,'40-15 SCALE LABEL INFO'!$A$2:$A$65,0))="","",INDEX('40-15 SCALE LABEL INFO'!K$2:K$65,MATCH($A1880,'40-15 SCALE LABEL INFO'!$A$2:$A$65,0))),"not found"),IF(H1879="not found","not found",IF(H1879="","","ditto"))))</f>
        <v/>
      </c>
    </row>
    <row r="1881" spans="1:8" x14ac:dyDescent="0.35">
      <c r="A1881" s="699"/>
      <c r="B1881" s="768"/>
      <c r="C1881" s="768"/>
      <c r="D1881" s="768"/>
      <c r="E1881" s="775"/>
      <c r="F1881" s="778" t="str">
        <f>IF($A1881="","",IF(NOT($A1881=$A1880),IFERROR(IF(INDEX('40-15 SCALE LABEL INFO'!I$2:I$65,MATCH($A1881,'40-15 SCALE LABEL INFO'!$A$2:$A$65,0))="","",INDEX('40-15 SCALE LABEL INFO'!I$2:I$65,MATCH($A1881,'40-15 SCALE LABEL INFO'!$A$2:$A$65,0))),"not found"),IF(F1880="not found","not found",IF(F1880="","","ditto"))))</f>
        <v/>
      </c>
      <c r="G1881" s="779" t="str">
        <f>IF($A1881="","",IF(NOT($A1881=$A1880),IFERROR(IF(INDEX('40-15 SCALE LABEL INFO'!J$2:J$65,MATCH($A1881,'40-15 SCALE LABEL INFO'!$A$2:$A$65,0))="","",INDEX('40-15 SCALE LABEL INFO'!J$2:J$65,MATCH($A1881,'40-15 SCALE LABEL INFO'!$A$2:$A$65,0))),"not found"),IF(G1880="not found","not found",IF(G1880="","","ditto"))))</f>
        <v/>
      </c>
      <c r="H1881" s="772" t="str">
        <f>IF($A1881="","",IF(NOT($A1881=$A1880),IFERROR(IF(INDEX('40-15 SCALE LABEL INFO'!K$2:K$65,MATCH($A1881,'40-15 SCALE LABEL INFO'!$A$2:$A$65,0))="","",INDEX('40-15 SCALE LABEL INFO'!K$2:K$65,MATCH($A1881,'40-15 SCALE LABEL INFO'!$A$2:$A$65,0))),"not found"),IF(H1880="not found","not found",IF(H1880="","","ditto"))))</f>
        <v/>
      </c>
    </row>
    <row r="1882" spans="1:8" x14ac:dyDescent="0.35">
      <c r="A1882" s="699"/>
      <c r="B1882" s="768"/>
      <c r="C1882" s="768"/>
      <c r="D1882" s="768"/>
      <c r="E1882" s="775"/>
      <c r="F1882" s="778" t="str">
        <f>IF($A1882="","",IF(NOT($A1882=$A1881),IFERROR(IF(INDEX('40-15 SCALE LABEL INFO'!I$2:I$65,MATCH($A1882,'40-15 SCALE LABEL INFO'!$A$2:$A$65,0))="","",INDEX('40-15 SCALE LABEL INFO'!I$2:I$65,MATCH($A1882,'40-15 SCALE LABEL INFO'!$A$2:$A$65,0))),"not found"),IF(F1881="not found","not found",IF(F1881="","","ditto"))))</f>
        <v/>
      </c>
      <c r="G1882" s="779" t="str">
        <f>IF($A1882="","",IF(NOT($A1882=$A1881),IFERROR(IF(INDEX('40-15 SCALE LABEL INFO'!J$2:J$65,MATCH($A1882,'40-15 SCALE LABEL INFO'!$A$2:$A$65,0))="","",INDEX('40-15 SCALE LABEL INFO'!J$2:J$65,MATCH($A1882,'40-15 SCALE LABEL INFO'!$A$2:$A$65,0))),"not found"),IF(G1881="not found","not found",IF(G1881="","","ditto"))))</f>
        <v/>
      </c>
      <c r="H1882" s="772" t="str">
        <f>IF($A1882="","",IF(NOT($A1882=$A1881),IFERROR(IF(INDEX('40-15 SCALE LABEL INFO'!K$2:K$65,MATCH($A1882,'40-15 SCALE LABEL INFO'!$A$2:$A$65,0))="","",INDEX('40-15 SCALE LABEL INFO'!K$2:K$65,MATCH($A1882,'40-15 SCALE LABEL INFO'!$A$2:$A$65,0))),"not found"),IF(H1881="not found","not found",IF(H1881="","","ditto"))))</f>
        <v/>
      </c>
    </row>
    <row r="1883" spans="1:8" x14ac:dyDescent="0.35">
      <c r="A1883" s="699"/>
      <c r="B1883" s="768"/>
      <c r="C1883" s="768"/>
      <c r="D1883" s="768"/>
      <c r="E1883" s="775"/>
      <c r="F1883" s="778" t="str">
        <f>IF($A1883="","",IF(NOT($A1883=$A1882),IFERROR(IF(INDEX('40-15 SCALE LABEL INFO'!I$2:I$65,MATCH($A1883,'40-15 SCALE LABEL INFO'!$A$2:$A$65,0))="","",INDEX('40-15 SCALE LABEL INFO'!I$2:I$65,MATCH($A1883,'40-15 SCALE LABEL INFO'!$A$2:$A$65,0))),"not found"),IF(F1882="not found","not found",IF(F1882="","","ditto"))))</f>
        <v/>
      </c>
      <c r="G1883" s="779" t="str">
        <f>IF($A1883="","",IF(NOT($A1883=$A1882),IFERROR(IF(INDEX('40-15 SCALE LABEL INFO'!J$2:J$65,MATCH($A1883,'40-15 SCALE LABEL INFO'!$A$2:$A$65,0))="","",INDEX('40-15 SCALE LABEL INFO'!J$2:J$65,MATCH($A1883,'40-15 SCALE LABEL INFO'!$A$2:$A$65,0))),"not found"),IF(G1882="not found","not found",IF(G1882="","","ditto"))))</f>
        <v/>
      </c>
      <c r="H1883" s="772" t="str">
        <f>IF($A1883="","",IF(NOT($A1883=$A1882),IFERROR(IF(INDEX('40-15 SCALE LABEL INFO'!K$2:K$65,MATCH($A1883,'40-15 SCALE LABEL INFO'!$A$2:$A$65,0))="","",INDEX('40-15 SCALE LABEL INFO'!K$2:K$65,MATCH($A1883,'40-15 SCALE LABEL INFO'!$A$2:$A$65,0))),"not found"),IF(H1882="not found","not found",IF(H1882="","","ditto"))))</f>
        <v/>
      </c>
    </row>
    <row r="1884" spans="1:8" x14ac:dyDescent="0.35">
      <c r="A1884" s="699"/>
      <c r="B1884" s="768"/>
      <c r="C1884" s="768"/>
      <c r="D1884" s="768"/>
      <c r="E1884" s="775"/>
      <c r="F1884" s="778" t="str">
        <f>IF($A1884="","",IF(NOT($A1884=$A1883),IFERROR(IF(INDEX('40-15 SCALE LABEL INFO'!I$2:I$65,MATCH($A1884,'40-15 SCALE LABEL INFO'!$A$2:$A$65,0))="","",INDEX('40-15 SCALE LABEL INFO'!I$2:I$65,MATCH($A1884,'40-15 SCALE LABEL INFO'!$A$2:$A$65,0))),"not found"),IF(F1883="not found","not found",IF(F1883="","","ditto"))))</f>
        <v/>
      </c>
      <c r="G1884" s="779" t="str">
        <f>IF($A1884="","",IF(NOT($A1884=$A1883),IFERROR(IF(INDEX('40-15 SCALE LABEL INFO'!J$2:J$65,MATCH($A1884,'40-15 SCALE LABEL INFO'!$A$2:$A$65,0))="","",INDEX('40-15 SCALE LABEL INFO'!J$2:J$65,MATCH($A1884,'40-15 SCALE LABEL INFO'!$A$2:$A$65,0))),"not found"),IF(G1883="not found","not found",IF(G1883="","","ditto"))))</f>
        <v/>
      </c>
      <c r="H1884" s="772" t="str">
        <f>IF($A1884="","",IF(NOT($A1884=$A1883),IFERROR(IF(INDEX('40-15 SCALE LABEL INFO'!K$2:K$65,MATCH($A1884,'40-15 SCALE LABEL INFO'!$A$2:$A$65,0))="","",INDEX('40-15 SCALE LABEL INFO'!K$2:K$65,MATCH($A1884,'40-15 SCALE LABEL INFO'!$A$2:$A$65,0))),"not found"),IF(H1883="not found","not found",IF(H1883="","","ditto"))))</f>
        <v/>
      </c>
    </row>
    <row r="1885" spans="1:8" x14ac:dyDescent="0.35">
      <c r="A1885" s="699"/>
      <c r="B1885" s="768"/>
      <c r="C1885" s="768"/>
      <c r="D1885" s="768"/>
      <c r="E1885" s="775"/>
      <c r="F1885" s="778" t="str">
        <f>IF($A1885="","",IF(NOT($A1885=$A1884),IFERROR(IF(INDEX('40-15 SCALE LABEL INFO'!I$2:I$65,MATCH($A1885,'40-15 SCALE LABEL INFO'!$A$2:$A$65,0))="","",INDEX('40-15 SCALE LABEL INFO'!I$2:I$65,MATCH($A1885,'40-15 SCALE LABEL INFO'!$A$2:$A$65,0))),"not found"),IF(F1884="not found","not found",IF(F1884="","","ditto"))))</f>
        <v/>
      </c>
      <c r="G1885" s="779" t="str">
        <f>IF($A1885="","",IF(NOT($A1885=$A1884),IFERROR(IF(INDEX('40-15 SCALE LABEL INFO'!J$2:J$65,MATCH($A1885,'40-15 SCALE LABEL INFO'!$A$2:$A$65,0))="","",INDEX('40-15 SCALE LABEL INFO'!J$2:J$65,MATCH($A1885,'40-15 SCALE LABEL INFO'!$A$2:$A$65,0))),"not found"),IF(G1884="not found","not found",IF(G1884="","","ditto"))))</f>
        <v/>
      </c>
      <c r="H1885" s="772" t="str">
        <f>IF($A1885="","",IF(NOT($A1885=$A1884),IFERROR(IF(INDEX('40-15 SCALE LABEL INFO'!K$2:K$65,MATCH($A1885,'40-15 SCALE LABEL INFO'!$A$2:$A$65,0))="","",INDEX('40-15 SCALE LABEL INFO'!K$2:K$65,MATCH($A1885,'40-15 SCALE LABEL INFO'!$A$2:$A$65,0))),"not found"),IF(H1884="not found","not found",IF(H1884="","","ditto"))))</f>
        <v/>
      </c>
    </row>
    <row r="1886" spans="1:8" x14ac:dyDescent="0.35">
      <c r="A1886" s="699"/>
      <c r="B1886" s="768"/>
      <c r="C1886" s="768"/>
      <c r="D1886" s="768"/>
      <c r="E1886" s="775"/>
      <c r="F1886" s="778" t="str">
        <f>IF($A1886="","",IF(NOT($A1886=$A1885),IFERROR(IF(INDEX('40-15 SCALE LABEL INFO'!I$2:I$65,MATCH($A1886,'40-15 SCALE LABEL INFO'!$A$2:$A$65,0))="","",INDEX('40-15 SCALE LABEL INFO'!I$2:I$65,MATCH($A1886,'40-15 SCALE LABEL INFO'!$A$2:$A$65,0))),"not found"),IF(F1885="not found","not found",IF(F1885="","","ditto"))))</f>
        <v/>
      </c>
      <c r="G1886" s="779" t="str">
        <f>IF($A1886="","",IF(NOT($A1886=$A1885),IFERROR(IF(INDEX('40-15 SCALE LABEL INFO'!J$2:J$65,MATCH($A1886,'40-15 SCALE LABEL INFO'!$A$2:$A$65,0))="","",INDEX('40-15 SCALE LABEL INFO'!J$2:J$65,MATCH($A1886,'40-15 SCALE LABEL INFO'!$A$2:$A$65,0))),"not found"),IF(G1885="not found","not found",IF(G1885="","","ditto"))))</f>
        <v/>
      </c>
      <c r="H1886" s="772" t="str">
        <f>IF($A1886="","",IF(NOT($A1886=$A1885),IFERROR(IF(INDEX('40-15 SCALE LABEL INFO'!K$2:K$65,MATCH($A1886,'40-15 SCALE LABEL INFO'!$A$2:$A$65,0))="","",INDEX('40-15 SCALE LABEL INFO'!K$2:K$65,MATCH($A1886,'40-15 SCALE LABEL INFO'!$A$2:$A$65,0))),"not found"),IF(H1885="not found","not found",IF(H1885="","","ditto"))))</f>
        <v/>
      </c>
    </row>
    <row r="1887" spans="1:8" x14ac:dyDescent="0.35">
      <c r="A1887" s="699"/>
      <c r="B1887" s="768"/>
      <c r="C1887" s="768"/>
      <c r="D1887" s="768"/>
      <c r="E1887" s="775"/>
      <c r="F1887" s="778" t="str">
        <f>IF($A1887="","",IF(NOT($A1887=$A1886),IFERROR(IF(INDEX('40-15 SCALE LABEL INFO'!I$2:I$65,MATCH($A1887,'40-15 SCALE LABEL INFO'!$A$2:$A$65,0))="","",INDEX('40-15 SCALE LABEL INFO'!I$2:I$65,MATCH($A1887,'40-15 SCALE LABEL INFO'!$A$2:$A$65,0))),"not found"),IF(F1886="not found","not found",IF(F1886="","","ditto"))))</f>
        <v/>
      </c>
      <c r="G1887" s="779" t="str">
        <f>IF($A1887="","",IF(NOT($A1887=$A1886),IFERROR(IF(INDEX('40-15 SCALE LABEL INFO'!J$2:J$65,MATCH($A1887,'40-15 SCALE LABEL INFO'!$A$2:$A$65,0))="","",INDEX('40-15 SCALE LABEL INFO'!J$2:J$65,MATCH($A1887,'40-15 SCALE LABEL INFO'!$A$2:$A$65,0))),"not found"),IF(G1886="not found","not found",IF(G1886="","","ditto"))))</f>
        <v/>
      </c>
      <c r="H1887" s="772" t="str">
        <f>IF($A1887="","",IF(NOT($A1887=$A1886),IFERROR(IF(INDEX('40-15 SCALE LABEL INFO'!K$2:K$65,MATCH($A1887,'40-15 SCALE LABEL INFO'!$A$2:$A$65,0))="","",INDEX('40-15 SCALE LABEL INFO'!K$2:K$65,MATCH($A1887,'40-15 SCALE LABEL INFO'!$A$2:$A$65,0))),"not found"),IF(H1886="not found","not found",IF(H1886="","","ditto"))))</f>
        <v/>
      </c>
    </row>
    <row r="1888" spans="1:8" x14ac:dyDescent="0.35">
      <c r="A1888" s="699"/>
      <c r="B1888" s="768"/>
      <c r="C1888" s="768"/>
      <c r="D1888" s="768"/>
      <c r="E1888" s="775"/>
      <c r="F1888" s="778" t="str">
        <f>IF($A1888="","",IF(NOT($A1888=$A1887),IFERROR(IF(INDEX('40-15 SCALE LABEL INFO'!I$2:I$65,MATCH($A1888,'40-15 SCALE LABEL INFO'!$A$2:$A$65,0))="","",INDEX('40-15 SCALE LABEL INFO'!I$2:I$65,MATCH($A1888,'40-15 SCALE LABEL INFO'!$A$2:$A$65,0))),"not found"),IF(F1887="not found","not found",IF(F1887="","","ditto"))))</f>
        <v/>
      </c>
      <c r="G1888" s="779" t="str">
        <f>IF($A1888="","",IF(NOT($A1888=$A1887),IFERROR(IF(INDEX('40-15 SCALE LABEL INFO'!J$2:J$65,MATCH($A1888,'40-15 SCALE LABEL INFO'!$A$2:$A$65,0))="","",INDEX('40-15 SCALE LABEL INFO'!J$2:J$65,MATCH($A1888,'40-15 SCALE LABEL INFO'!$A$2:$A$65,0))),"not found"),IF(G1887="not found","not found",IF(G1887="","","ditto"))))</f>
        <v/>
      </c>
      <c r="H1888" s="772" t="str">
        <f>IF($A1888="","",IF(NOT($A1888=$A1887),IFERROR(IF(INDEX('40-15 SCALE LABEL INFO'!K$2:K$65,MATCH($A1888,'40-15 SCALE LABEL INFO'!$A$2:$A$65,0))="","",INDEX('40-15 SCALE LABEL INFO'!K$2:K$65,MATCH($A1888,'40-15 SCALE LABEL INFO'!$A$2:$A$65,0))),"not found"),IF(H1887="not found","not found",IF(H1887="","","ditto"))))</f>
        <v/>
      </c>
    </row>
    <row r="1889" spans="1:8" x14ac:dyDescent="0.35">
      <c r="A1889" s="699"/>
      <c r="B1889" s="768"/>
      <c r="C1889" s="768"/>
      <c r="D1889" s="768"/>
      <c r="E1889" s="775"/>
      <c r="F1889" s="778" t="str">
        <f>IF($A1889="","",IF(NOT($A1889=$A1888),IFERROR(IF(INDEX('40-15 SCALE LABEL INFO'!I$2:I$65,MATCH($A1889,'40-15 SCALE LABEL INFO'!$A$2:$A$65,0))="","",INDEX('40-15 SCALE LABEL INFO'!I$2:I$65,MATCH($A1889,'40-15 SCALE LABEL INFO'!$A$2:$A$65,0))),"not found"),IF(F1888="not found","not found",IF(F1888="","","ditto"))))</f>
        <v/>
      </c>
      <c r="G1889" s="779" t="str">
        <f>IF($A1889="","",IF(NOT($A1889=$A1888),IFERROR(IF(INDEX('40-15 SCALE LABEL INFO'!J$2:J$65,MATCH($A1889,'40-15 SCALE LABEL INFO'!$A$2:$A$65,0))="","",INDEX('40-15 SCALE LABEL INFO'!J$2:J$65,MATCH($A1889,'40-15 SCALE LABEL INFO'!$A$2:$A$65,0))),"not found"),IF(G1888="not found","not found",IF(G1888="","","ditto"))))</f>
        <v/>
      </c>
      <c r="H1889" s="772" t="str">
        <f>IF($A1889="","",IF(NOT($A1889=$A1888),IFERROR(IF(INDEX('40-15 SCALE LABEL INFO'!K$2:K$65,MATCH($A1889,'40-15 SCALE LABEL INFO'!$A$2:$A$65,0))="","",INDEX('40-15 SCALE LABEL INFO'!K$2:K$65,MATCH($A1889,'40-15 SCALE LABEL INFO'!$A$2:$A$65,0))),"not found"),IF(H1888="not found","not found",IF(H1888="","","ditto"))))</f>
        <v/>
      </c>
    </row>
    <row r="1890" spans="1:8" x14ac:dyDescent="0.35">
      <c r="A1890" s="699"/>
      <c r="B1890" s="768"/>
      <c r="C1890" s="768"/>
      <c r="D1890" s="768"/>
      <c r="E1890" s="775"/>
      <c r="F1890" s="778" t="str">
        <f>IF($A1890="","",IF(NOT($A1890=$A1889),IFERROR(IF(INDEX('40-15 SCALE LABEL INFO'!I$2:I$65,MATCH($A1890,'40-15 SCALE LABEL INFO'!$A$2:$A$65,0))="","",INDEX('40-15 SCALE LABEL INFO'!I$2:I$65,MATCH($A1890,'40-15 SCALE LABEL INFO'!$A$2:$A$65,0))),"not found"),IF(F1889="not found","not found",IF(F1889="","","ditto"))))</f>
        <v/>
      </c>
      <c r="G1890" s="779" t="str">
        <f>IF($A1890="","",IF(NOT($A1890=$A1889),IFERROR(IF(INDEX('40-15 SCALE LABEL INFO'!J$2:J$65,MATCH($A1890,'40-15 SCALE LABEL INFO'!$A$2:$A$65,0))="","",INDEX('40-15 SCALE LABEL INFO'!J$2:J$65,MATCH($A1890,'40-15 SCALE LABEL INFO'!$A$2:$A$65,0))),"not found"),IF(G1889="not found","not found",IF(G1889="","","ditto"))))</f>
        <v/>
      </c>
      <c r="H1890" s="772" t="str">
        <f>IF($A1890="","",IF(NOT($A1890=$A1889),IFERROR(IF(INDEX('40-15 SCALE LABEL INFO'!K$2:K$65,MATCH($A1890,'40-15 SCALE LABEL INFO'!$A$2:$A$65,0))="","",INDEX('40-15 SCALE LABEL INFO'!K$2:K$65,MATCH($A1890,'40-15 SCALE LABEL INFO'!$A$2:$A$65,0))),"not found"),IF(H1889="not found","not found",IF(H1889="","","ditto"))))</f>
        <v/>
      </c>
    </row>
    <row r="1891" spans="1:8" x14ac:dyDescent="0.35">
      <c r="A1891" s="699"/>
      <c r="B1891" s="768"/>
      <c r="C1891" s="768"/>
      <c r="D1891" s="768"/>
      <c r="E1891" s="775"/>
      <c r="F1891" s="778" t="str">
        <f>IF($A1891="","",IF(NOT($A1891=$A1890),IFERROR(IF(INDEX('40-15 SCALE LABEL INFO'!I$2:I$65,MATCH($A1891,'40-15 SCALE LABEL INFO'!$A$2:$A$65,0))="","",INDEX('40-15 SCALE LABEL INFO'!I$2:I$65,MATCH($A1891,'40-15 SCALE LABEL INFO'!$A$2:$A$65,0))),"not found"),IF(F1890="not found","not found",IF(F1890="","","ditto"))))</f>
        <v/>
      </c>
      <c r="G1891" s="779" t="str">
        <f>IF($A1891="","",IF(NOT($A1891=$A1890),IFERROR(IF(INDEX('40-15 SCALE LABEL INFO'!J$2:J$65,MATCH($A1891,'40-15 SCALE LABEL INFO'!$A$2:$A$65,0))="","",INDEX('40-15 SCALE LABEL INFO'!J$2:J$65,MATCH($A1891,'40-15 SCALE LABEL INFO'!$A$2:$A$65,0))),"not found"),IF(G1890="not found","not found",IF(G1890="","","ditto"))))</f>
        <v/>
      </c>
      <c r="H1891" s="772" t="str">
        <f>IF($A1891="","",IF(NOT($A1891=$A1890),IFERROR(IF(INDEX('40-15 SCALE LABEL INFO'!K$2:K$65,MATCH($A1891,'40-15 SCALE LABEL INFO'!$A$2:$A$65,0))="","",INDEX('40-15 SCALE LABEL INFO'!K$2:K$65,MATCH($A1891,'40-15 SCALE LABEL INFO'!$A$2:$A$65,0))),"not found"),IF(H1890="not found","not found",IF(H1890="","","ditto"))))</f>
        <v/>
      </c>
    </row>
    <row r="1892" spans="1:8" x14ac:dyDescent="0.35">
      <c r="A1892" s="699"/>
      <c r="B1892" s="768"/>
      <c r="C1892" s="768"/>
      <c r="D1892" s="768"/>
      <c r="E1892" s="775"/>
      <c r="F1892" s="778" t="str">
        <f>IF($A1892="","",IF(NOT($A1892=$A1891),IFERROR(IF(INDEX('40-15 SCALE LABEL INFO'!I$2:I$65,MATCH($A1892,'40-15 SCALE LABEL INFO'!$A$2:$A$65,0))="","",INDEX('40-15 SCALE LABEL INFO'!I$2:I$65,MATCH($A1892,'40-15 SCALE LABEL INFO'!$A$2:$A$65,0))),"not found"),IF(F1891="not found","not found",IF(F1891="","","ditto"))))</f>
        <v/>
      </c>
      <c r="G1892" s="779" t="str">
        <f>IF($A1892="","",IF(NOT($A1892=$A1891),IFERROR(IF(INDEX('40-15 SCALE LABEL INFO'!J$2:J$65,MATCH($A1892,'40-15 SCALE LABEL INFO'!$A$2:$A$65,0))="","",INDEX('40-15 SCALE LABEL INFO'!J$2:J$65,MATCH($A1892,'40-15 SCALE LABEL INFO'!$A$2:$A$65,0))),"not found"),IF(G1891="not found","not found",IF(G1891="","","ditto"))))</f>
        <v/>
      </c>
      <c r="H1892" s="772" t="str">
        <f>IF($A1892="","",IF(NOT($A1892=$A1891),IFERROR(IF(INDEX('40-15 SCALE LABEL INFO'!K$2:K$65,MATCH($A1892,'40-15 SCALE LABEL INFO'!$A$2:$A$65,0))="","",INDEX('40-15 SCALE LABEL INFO'!K$2:K$65,MATCH($A1892,'40-15 SCALE LABEL INFO'!$A$2:$A$65,0))),"not found"),IF(H1891="not found","not found",IF(H1891="","","ditto"))))</f>
        <v/>
      </c>
    </row>
    <row r="1893" spans="1:8" x14ac:dyDescent="0.35">
      <c r="A1893" s="699"/>
      <c r="B1893" s="768"/>
      <c r="C1893" s="768"/>
      <c r="D1893" s="768"/>
      <c r="E1893" s="775"/>
      <c r="F1893" s="778" t="str">
        <f>IF($A1893="","",IF(NOT($A1893=$A1892),IFERROR(IF(INDEX('40-15 SCALE LABEL INFO'!I$2:I$65,MATCH($A1893,'40-15 SCALE LABEL INFO'!$A$2:$A$65,0))="","",INDEX('40-15 SCALE LABEL INFO'!I$2:I$65,MATCH($A1893,'40-15 SCALE LABEL INFO'!$A$2:$A$65,0))),"not found"),IF(F1892="not found","not found",IF(F1892="","","ditto"))))</f>
        <v/>
      </c>
      <c r="G1893" s="779" t="str">
        <f>IF($A1893="","",IF(NOT($A1893=$A1892),IFERROR(IF(INDEX('40-15 SCALE LABEL INFO'!J$2:J$65,MATCH($A1893,'40-15 SCALE LABEL INFO'!$A$2:$A$65,0))="","",INDEX('40-15 SCALE LABEL INFO'!J$2:J$65,MATCH($A1893,'40-15 SCALE LABEL INFO'!$A$2:$A$65,0))),"not found"),IF(G1892="not found","not found",IF(G1892="","","ditto"))))</f>
        <v/>
      </c>
      <c r="H1893" s="772" t="str">
        <f>IF($A1893="","",IF(NOT($A1893=$A1892),IFERROR(IF(INDEX('40-15 SCALE LABEL INFO'!K$2:K$65,MATCH($A1893,'40-15 SCALE LABEL INFO'!$A$2:$A$65,0))="","",INDEX('40-15 SCALE LABEL INFO'!K$2:K$65,MATCH($A1893,'40-15 SCALE LABEL INFO'!$A$2:$A$65,0))),"not found"),IF(H1892="not found","not found",IF(H1892="","","ditto"))))</f>
        <v/>
      </c>
    </row>
    <row r="1894" spans="1:8" x14ac:dyDescent="0.35">
      <c r="A1894" s="699"/>
      <c r="B1894" s="768"/>
      <c r="C1894" s="768"/>
      <c r="D1894" s="768"/>
      <c r="E1894" s="775"/>
      <c r="F1894" s="778" t="str">
        <f>IF($A1894="","",IF(NOT($A1894=$A1893),IFERROR(IF(INDEX('40-15 SCALE LABEL INFO'!I$2:I$65,MATCH($A1894,'40-15 SCALE LABEL INFO'!$A$2:$A$65,0))="","",INDEX('40-15 SCALE LABEL INFO'!I$2:I$65,MATCH($A1894,'40-15 SCALE LABEL INFO'!$A$2:$A$65,0))),"not found"),IF(F1893="not found","not found",IF(F1893="","","ditto"))))</f>
        <v/>
      </c>
      <c r="G1894" s="779" t="str">
        <f>IF($A1894="","",IF(NOT($A1894=$A1893),IFERROR(IF(INDEX('40-15 SCALE LABEL INFO'!J$2:J$65,MATCH($A1894,'40-15 SCALE LABEL INFO'!$A$2:$A$65,0))="","",INDEX('40-15 SCALE LABEL INFO'!J$2:J$65,MATCH($A1894,'40-15 SCALE LABEL INFO'!$A$2:$A$65,0))),"not found"),IF(G1893="not found","not found",IF(G1893="","","ditto"))))</f>
        <v/>
      </c>
      <c r="H1894" s="772" t="str">
        <f>IF($A1894="","",IF(NOT($A1894=$A1893),IFERROR(IF(INDEX('40-15 SCALE LABEL INFO'!K$2:K$65,MATCH($A1894,'40-15 SCALE LABEL INFO'!$A$2:$A$65,0))="","",INDEX('40-15 SCALE LABEL INFO'!K$2:K$65,MATCH($A1894,'40-15 SCALE LABEL INFO'!$A$2:$A$65,0))),"not found"),IF(H1893="not found","not found",IF(H1893="","","ditto"))))</f>
        <v/>
      </c>
    </row>
    <row r="1895" spans="1:8" x14ac:dyDescent="0.35">
      <c r="A1895" s="699"/>
      <c r="B1895" s="768"/>
      <c r="C1895" s="768"/>
      <c r="D1895" s="768"/>
      <c r="E1895" s="775"/>
      <c r="F1895" s="778" t="str">
        <f>IF($A1895="","",IF(NOT($A1895=$A1894),IFERROR(IF(INDEX('40-15 SCALE LABEL INFO'!I$2:I$65,MATCH($A1895,'40-15 SCALE LABEL INFO'!$A$2:$A$65,0))="","",INDEX('40-15 SCALE LABEL INFO'!I$2:I$65,MATCH($A1895,'40-15 SCALE LABEL INFO'!$A$2:$A$65,0))),"not found"),IF(F1894="not found","not found",IF(F1894="","","ditto"))))</f>
        <v/>
      </c>
      <c r="G1895" s="779" t="str">
        <f>IF($A1895="","",IF(NOT($A1895=$A1894),IFERROR(IF(INDEX('40-15 SCALE LABEL INFO'!J$2:J$65,MATCH($A1895,'40-15 SCALE LABEL INFO'!$A$2:$A$65,0))="","",INDEX('40-15 SCALE LABEL INFO'!J$2:J$65,MATCH($A1895,'40-15 SCALE LABEL INFO'!$A$2:$A$65,0))),"not found"),IF(G1894="not found","not found",IF(G1894="","","ditto"))))</f>
        <v/>
      </c>
      <c r="H1895" s="772" t="str">
        <f>IF($A1895="","",IF(NOT($A1895=$A1894),IFERROR(IF(INDEX('40-15 SCALE LABEL INFO'!K$2:K$65,MATCH($A1895,'40-15 SCALE LABEL INFO'!$A$2:$A$65,0))="","",INDEX('40-15 SCALE LABEL INFO'!K$2:K$65,MATCH($A1895,'40-15 SCALE LABEL INFO'!$A$2:$A$65,0))),"not found"),IF(H1894="not found","not found",IF(H1894="","","ditto"))))</f>
        <v/>
      </c>
    </row>
    <row r="1896" spans="1:8" x14ac:dyDescent="0.35">
      <c r="A1896" s="699"/>
      <c r="B1896" s="768"/>
      <c r="C1896" s="768"/>
      <c r="D1896" s="768"/>
      <c r="E1896" s="775"/>
      <c r="F1896" s="778" t="str">
        <f>IF($A1896="","",IF(NOT($A1896=$A1895),IFERROR(IF(INDEX('40-15 SCALE LABEL INFO'!I$2:I$65,MATCH($A1896,'40-15 SCALE LABEL INFO'!$A$2:$A$65,0))="","",INDEX('40-15 SCALE LABEL INFO'!I$2:I$65,MATCH($A1896,'40-15 SCALE LABEL INFO'!$A$2:$A$65,0))),"not found"),IF(F1895="not found","not found",IF(F1895="","","ditto"))))</f>
        <v/>
      </c>
      <c r="G1896" s="779" t="str">
        <f>IF($A1896="","",IF(NOT($A1896=$A1895),IFERROR(IF(INDEX('40-15 SCALE LABEL INFO'!J$2:J$65,MATCH($A1896,'40-15 SCALE LABEL INFO'!$A$2:$A$65,0))="","",INDEX('40-15 SCALE LABEL INFO'!J$2:J$65,MATCH($A1896,'40-15 SCALE LABEL INFO'!$A$2:$A$65,0))),"not found"),IF(G1895="not found","not found",IF(G1895="","","ditto"))))</f>
        <v/>
      </c>
      <c r="H1896" s="772" t="str">
        <f>IF($A1896="","",IF(NOT($A1896=$A1895),IFERROR(IF(INDEX('40-15 SCALE LABEL INFO'!K$2:K$65,MATCH($A1896,'40-15 SCALE LABEL INFO'!$A$2:$A$65,0))="","",INDEX('40-15 SCALE LABEL INFO'!K$2:K$65,MATCH($A1896,'40-15 SCALE LABEL INFO'!$A$2:$A$65,0))),"not found"),IF(H1895="not found","not found",IF(H1895="","","ditto"))))</f>
        <v/>
      </c>
    </row>
    <row r="1897" spans="1:8" x14ac:dyDescent="0.35">
      <c r="A1897" s="699"/>
      <c r="B1897" s="768"/>
      <c r="C1897" s="768"/>
      <c r="D1897" s="768"/>
      <c r="E1897" s="775"/>
      <c r="F1897" s="778" t="str">
        <f>IF($A1897="","",IF(NOT($A1897=$A1896),IFERROR(IF(INDEX('40-15 SCALE LABEL INFO'!I$2:I$65,MATCH($A1897,'40-15 SCALE LABEL INFO'!$A$2:$A$65,0))="","",INDEX('40-15 SCALE LABEL INFO'!I$2:I$65,MATCH($A1897,'40-15 SCALE LABEL INFO'!$A$2:$A$65,0))),"not found"),IF(F1896="not found","not found",IF(F1896="","","ditto"))))</f>
        <v/>
      </c>
      <c r="G1897" s="779" t="str">
        <f>IF($A1897="","",IF(NOT($A1897=$A1896),IFERROR(IF(INDEX('40-15 SCALE LABEL INFO'!J$2:J$65,MATCH($A1897,'40-15 SCALE LABEL INFO'!$A$2:$A$65,0))="","",INDEX('40-15 SCALE LABEL INFO'!J$2:J$65,MATCH($A1897,'40-15 SCALE LABEL INFO'!$A$2:$A$65,0))),"not found"),IF(G1896="not found","not found",IF(G1896="","","ditto"))))</f>
        <v/>
      </c>
      <c r="H1897" s="772" t="str">
        <f>IF($A1897="","",IF(NOT($A1897=$A1896),IFERROR(IF(INDEX('40-15 SCALE LABEL INFO'!K$2:K$65,MATCH($A1897,'40-15 SCALE LABEL INFO'!$A$2:$A$65,0))="","",INDEX('40-15 SCALE LABEL INFO'!K$2:K$65,MATCH($A1897,'40-15 SCALE LABEL INFO'!$A$2:$A$65,0))),"not found"),IF(H1896="not found","not found",IF(H1896="","","ditto"))))</f>
        <v/>
      </c>
    </row>
    <row r="1898" spans="1:8" x14ac:dyDescent="0.35">
      <c r="A1898" s="699"/>
      <c r="B1898" s="768"/>
      <c r="C1898" s="768"/>
      <c r="D1898" s="768"/>
      <c r="E1898" s="775"/>
      <c r="F1898" s="778" t="str">
        <f>IF($A1898="","",IF(NOT($A1898=$A1897),IFERROR(IF(INDEX('40-15 SCALE LABEL INFO'!I$2:I$65,MATCH($A1898,'40-15 SCALE LABEL INFO'!$A$2:$A$65,0))="","",INDEX('40-15 SCALE LABEL INFO'!I$2:I$65,MATCH($A1898,'40-15 SCALE LABEL INFO'!$A$2:$A$65,0))),"not found"),IF(F1897="not found","not found",IF(F1897="","","ditto"))))</f>
        <v/>
      </c>
      <c r="G1898" s="779" t="str">
        <f>IF($A1898="","",IF(NOT($A1898=$A1897),IFERROR(IF(INDEX('40-15 SCALE LABEL INFO'!J$2:J$65,MATCH($A1898,'40-15 SCALE LABEL INFO'!$A$2:$A$65,0))="","",INDEX('40-15 SCALE LABEL INFO'!J$2:J$65,MATCH($A1898,'40-15 SCALE LABEL INFO'!$A$2:$A$65,0))),"not found"),IF(G1897="not found","not found",IF(G1897="","","ditto"))))</f>
        <v/>
      </c>
      <c r="H1898" s="772" t="str">
        <f>IF($A1898="","",IF(NOT($A1898=$A1897),IFERROR(IF(INDEX('40-15 SCALE LABEL INFO'!K$2:K$65,MATCH($A1898,'40-15 SCALE LABEL INFO'!$A$2:$A$65,0))="","",INDEX('40-15 SCALE LABEL INFO'!K$2:K$65,MATCH($A1898,'40-15 SCALE LABEL INFO'!$A$2:$A$65,0))),"not found"),IF(H1897="not found","not found",IF(H1897="","","ditto"))))</f>
        <v/>
      </c>
    </row>
    <row r="1899" spans="1:8" x14ac:dyDescent="0.35">
      <c r="A1899" s="699"/>
      <c r="B1899" s="768"/>
      <c r="C1899" s="768"/>
      <c r="D1899" s="768"/>
      <c r="E1899" s="775"/>
      <c r="F1899" s="778" t="str">
        <f>IF($A1899="","",IF(NOT($A1899=$A1898),IFERROR(IF(INDEX('40-15 SCALE LABEL INFO'!I$2:I$65,MATCH($A1899,'40-15 SCALE LABEL INFO'!$A$2:$A$65,0))="","",INDEX('40-15 SCALE LABEL INFO'!I$2:I$65,MATCH($A1899,'40-15 SCALE LABEL INFO'!$A$2:$A$65,0))),"not found"),IF(F1898="not found","not found",IF(F1898="","","ditto"))))</f>
        <v/>
      </c>
      <c r="G1899" s="779" t="str">
        <f>IF($A1899="","",IF(NOT($A1899=$A1898),IFERROR(IF(INDEX('40-15 SCALE LABEL INFO'!J$2:J$65,MATCH($A1899,'40-15 SCALE LABEL INFO'!$A$2:$A$65,0))="","",INDEX('40-15 SCALE LABEL INFO'!J$2:J$65,MATCH($A1899,'40-15 SCALE LABEL INFO'!$A$2:$A$65,0))),"not found"),IF(G1898="not found","not found",IF(G1898="","","ditto"))))</f>
        <v/>
      </c>
      <c r="H1899" s="772" t="str">
        <f>IF($A1899="","",IF(NOT($A1899=$A1898),IFERROR(IF(INDEX('40-15 SCALE LABEL INFO'!K$2:K$65,MATCH($A1899,'40-15 SCALE LABEL INFO'!$A$2:$A$65,0))="","",INDEX('40-15 SCALE LABEL INFO'!K$2:K$65,MATCH($A1899,'40-15 SCALE LABEL INFO'!$A$2:$A$65,0))),"not found"),IF(H1898="not found","not found",IF(H1898="","","ditto"))))</f>
        <v/>
      </c>
    </row>
    <row r="1900" spans="1:8" x14ac:dyDescent="0.35">
      <c r="A1900" s="699"/>
      <c r="B1900" s="768"/>
      <c r="C1900" s="768"/>
      <c r="D1900" s="768"/>
      <c r="E1900" s="775"/>
      <c r="F1900" s="778" t="str">
        <f>IF($A1900="","",IF(NOT($A1900=$A1899),IFERROR(IF(INDEX('40-15 SCALE LABEL INFO'!I$2:I$65,MATCH($A1900,'40-15 SCALE LABEL INFO'!$A$2:$A$65,0))="","",INDEX('40-15 SCALE LABEL INFO'!I$2:I$65,MATCH($A1900,'40-15 SCALE LABEL INFO'!$A$2:$A$65,0))),"not found"),IF(F1899="not found","not found",IF(F1899="","","ditto"))))</f>
        <v/>
      </c>
      <c r="G1900" s="779" t="str">
        <f>IF($A1900="","",IF(NOT($A1900=$A1899),IFERROR(IF(INDEX('40-15 SCALE LABEL INFO'!J$2:J$65,MATCH($A1900,'40-15 SCALE LABEL INFO'!$A$2:$A$65,0))="","",INDEX('40-15 SCALE LABEL INFO'!J$2:J$65,MATCH($A1900,'40-15 SCALE LABEL INFO'!$A$2:$A$65,0))),"not found"),IF(G1899="not found","not found",IF(G1899="","","ditto"))))</f>
        <v/>
      </c>
      <c r="H1900" s="772" t="str">
        <f>IF($A1900="","",IF(NOT($A1900=$A1899),IFERROR(IF(INDEX('40-15 SCALE LABEL INFO'!K$2:K$65,MATCH($A1900,'40-15 SCALE LABEL INFO'!$A$2:$A$65,0))="","",INDEX('40-15 SCALE LABEL INFO'!K$2:K$65,MATCH($A1900,'40-15 SCALE LABEL INFO'!$A$2:$A$65,0))),"not found"),IF(H1899="not found","not found",IF(H1899="","","ditto"))))</f>
        <v/>
      </c>
    </row>
    <row r="1901" spans="1:8" x14ac:dyDescent="0.35">
      <c r="A1901" s="699"/>
      <c r="B1901" s="768"/>
      <c r="C1901" s="768"/>
      <c r="D1901" s="768"/>
      <c r="E1901" s="775"/>
      <c r="F1901" s="778" t="str">
        <f>IF($A1901="","",IF(NOT($A1901=$A1900),IFERROR(IF(INDEX('40-15 SCALE LABEL INFO'!I$2:I$65,MATCH($A1901,'40-15 SCALE LABEL INFO'!$A$2:$A$65,0))="","",INDEX('40-15 SCALE LABEL INFO'!I$2:I$65,MATCH($A1901,'40-15 SCALE LABEL INFO'!$A$2:$A$65,0))),"not found"),IF(F1900="not found","not found",IF(F1900="","","ditto"))))</f>
        <v/>
      </c>
      <c r="G1901" s="779" t="str">
        <f>IF($A1901="","",IF(NOT($A1901=$A1900),IFERROR(IF(INDEX('40-15 SCALE LABEL INFO'!J$2:J$65,MATCH($A1901,'40-15 SCALE LABEL INFO'!$A$2:$A$65,0))="","",INDEX('40-15 SCALE LABEL INFO'!J$2:J$65,MATCH($A1901,'40-15 SCALE LABEL INFO'!$A$2:$A$65,0))),"not found"),IF(G1900="not found","not found",IF(G1900="","","ditto"))))</f>
        <v/>
      </c>
      <c r="H1901" s="772" t="str">
        <f>IF($A1901="","",IF(NOT($A1901=$A1900),IFERROR(IF(INDEX('40-15 SCALE LABEL INFO'!K$2:K$65,MATCH($A1901,'40-15 SCALE LABEL INFO'!$A$2:$A$65,0))="","",INDEX('40-15 SCALE LABEL INFO'!K$2:K$65,MATCH($A1901,'40-15 SCALE LABEL INFO'!$A$2:$A$65,0))),"not found"),IF(H1900="not found","not found",IF(H1900="","","ditto"))))</f>
        <v/>
      </c>
    </row>
    <row r="1902" spans="1:8" x14ac:dyDescent="0.35">
      <c r="A1902" s="699"/>
      <c r="B1902" s="768"/>
      <c r="C1902" s="768"/>
      <c r="D1902" s="768"/>
      <c r="E1902" s="775"/>
      <c r="F1902" s="778" t="str">
        <f>IF($A1902="","",IF(NOT($A1902=$A1901),IFERROR(IF(INDEX('40-15 SCALE LABEL INFO'!I$2:I$65,MATCH($A1902,'40-15 SCALE LABEL INFO'!$A$2:$A$65,0))="","",INDEX('40-15 SCALE LABEL INFO'!I$2:I$65,MATCH($A1902,'40-15 SCALE LABEL INFO'!$A$2:$A$65,0))),"not found"),IF(F1901="not found","not found",IF(F1901="","","ditto"))))</f>
        <v/>
      </c>
      <c r="G1902" s="779" t="str">
        <f>IF($A1902="","",IF(NOT($A1902=$A1901),IFERROR(IF(INDEX('40-15 SCALE LABEL INFO'!J$2:J$65,MATCH($A1902,'40-15 SCALE LABEL INFO'!$A$2:$A$65,0))="","",INDEX('40-15 SCALE LABEL INFO'!J$2:J$65,MATCH($A1902,'40-15 SCALE LABEL INFO'!$A$2:$A$65,0))),"not found"),IF(G1901="not found","not found",IF(G1901="","","ditto"))))</f>
        <v/>
      </c>
      <c r="H1902" s="772" t="str">
        <f>IF($A1902="","",IF(NOT($A1902=$A1901),IFERROR(IF(INDEX('40-15 SCALE LABEL INFO'!K$2:K$65,MATCH($A1902,'40-15 SCALE LABEL INFO'!$A$2:$A$65,0))="","",INDEX('40-15 SCALE LABEL INFO'!K$2:K$65,MATCH($A1902,'40-15 SCALE LABEL INFO'!$A$2:$A$65,0))),"not found"),IF(H1901="not found","not found",IF(H1901="","","ditto"))))</f>
        <v/>
      </c>
    </row>
    <row r="1903" spans="1:8" x14ac:dyDescent="0.35">
      <c r="A1903" s="699"/>
      <c r="B1903" s="768"/>
      <c r="C1903" s="768"/>
      <c r="D1903" s="768"/>
      <c r="E1903" s="775"/>
      <c r="F1903" s="778" t="str">
        <f>IF($A1903="","",IF(NOT($A1903=$A1902),IFERROR(IF(INDEX('40-15 SCALE LABEL INFO'!I$2:I$65,MATCH($A1903,'40-15 SCALE LABEL INFO'!$A$2:$A$65,0))="","",INDEX('40-15 SCALE LABEL INFO'!I$2:I$65,MATCH($A1903,'40-15 SCALE LABEL INFO'!$A$2:$A$65,0))),"not found"),IF(F1902="not found","not found",IF(F1902="","","ditto"))))</f>
        <v/>
      </c>
      <c r="G1903" s="779" t="str">
        <f>IF($A1903="","",IF(NOT($A1903=$A1902),IFERROR(IF(INDEX('40-15 SCALE LABEL INFO'!J$2:J$65,MATCH($A1903,'40-15 SCALE LABEL INFO'!$A$2:$A$65,0))="","",INDEX('40-15 SCALE LABEL INFO'!J$2:J$65,MATCH($A1903,'40-15 SCALE LABEL INFO'!$A$2:$A$65,0))),"not found"),IF(G1902="not found","not found",IF(G1902="","","ditto"))))</f>
        <v/>
      </c>
      <c r="H1903" s="772" t="str">
        <f>IF($A1903="","",IF(NOT($A1903=$A1902),IFERROR(IF(INDEX('40-15 SCALE LABEL INFO'!K$2:K$65,MATCH($A1903,'40-15 SCALE LABEL INFO'!$A$2:$A$65,0))="","",INDEX('40-15 SCALE LABEL INFO'!K$2:K$65,MATCH($A1903,'40-15 SCALE LABEL INFO'!$A$2:$A$65,0))),"not found"),IF(H1902="not found","not found",IF(H1902="","","ditto"))))</f>
        <v/>
      </c>
    </row>
    <row r="1904" spans="1:8" x14ac:dyDescent="0.35">
      <c r="A1904" s="699"/>
      <c r="B1904" s="768"/>
      <c r="C1904" s="768"/>
      <c r="D1904" s="768"/>
      <c r="E1904" s="775"/>
      <c r="F1904" s="778" t="str">
        <f>IF($A1904="","",IF(NOT($A1904=$A1903),IFERROR(IF(INDEX('40-15 SCALE LABEL INFO'!I$2:I$65,MATCH($A1904,'40-15 SCALE LABEL INFO'!$A$2:$A$65,0))="","",INDEX('40-15 SCALE LABEL INFO'!I$2:I$65,MATCH($A1904,'40-15 SCALE LABEL INFO'!$A$2:$A$65,0))),"not found"),IF(F1903="not found","not found",IF(F1903="","","ditto"))))</f>
        <v/>
      </c>
      <c r="G1904" s="779" t="str">
        <f>IF($A1904="","",IF(NOT($A1904=$A1903),IFERROR(IF(INDEX('40-15 SCALE LABEL INFO'!J$2:J$65,MATCH($A1904,'40-15 SCALE LABEL INFO'!$A$2:$A$65,0))="","",INDEX('40-15 SCALE LABEL INFO'!J$2:J$65,MATCH($A1904,'40-15 SCALE LABEL INFO'!$A$2:$A$65,0))),"not found"),IF(G1903="not found","not found",IF(G1903="","","ditto"))))</f>
        <v/>
      </c>
      <c r="H1904" s="772" t="str">
        <f>IF($A1904="","",IF(NOT($A1904=$A1903),IFERROR(IF(INDEX('40-15 SCALE LABEL INFO'!K$2:K$65,MATCH($A1904,'40-15 SCALE LABEL INFO'!$A$2:$A$65,0))="","",INDEX('40-15 SCALE LABEL INFO'!K$2:K$65,MATCH($A1904,'40-15 SCALE LABEL INFO'!$A$2:$A$65,0))),"not found"),IF(H1903="not found","not found",IF(H1903="","","ditto"))))</f>
        <v/>
      </c>
    </row>
    <row r="1905" spans="1:8" x14ac:dyDescent="0.35">
      <c r="A1905" s="699"/>
      <c r="B1905" s="768"/>
      <c r="C1905" s="768"/>
      <c r="D1905" s="768"/>
      <c r="E1905" s="775"/>
      <c r="F1905" s="778" t="str">
        <f>IF($A1905="","",IF(NOT($A1905=$A1904),IFERROR(IF(INDEX('40-15 SCALE LABEL INFO'!I$2:I$65,MATCH($A1905,'40-15 SCALE LABEL INFO'!$A$2:$A$65,0))="","",INDEX('40-15 SCALE LABEL INFO'!I$2:I$65,MATCH($A1905,'40-15 SCALE LABEL INFO'!$A$2:$A$65,0))),"not found"),IF(F1904="not found","not found",IF(F1904="","","ditto"))))</f>
        <v/>
      </c>
      <c r="G1905" s="779" t="str">
        <f>IF($A1905="","",IF(NOT($A1905=$A1904),IFERROR(IF(INDEX('40-15 SCALE LABEL INFO'!J$2:J$65,MATCH($A1905,'40-15 SCALE LABEL INFO'!$A$2:$A$65,0))="","",INDEX('40-15 SCALE LABEL INFO'!J$2:J$65,MATCH($A1905,'40-15 SCALE LABEL INFO'!$A$2:$A$65,0))),"not found"),IF(G1904="not found","not found",IF(G1904="","","ditto"))))</f>
        <v/>
      </c>
      <c r="H1905" s="772" t="str">
        <f>IF($A1905="","",IF(NOT($A1905=$A1904),IFERROR(IF(INDEX('40-15 SCALE LABEL INFO'!K$2:K$65,MATCH($A1905,'40-15 SCALE LABEL INFO'!$A$2:$A$65,0))="","",INDEX('40-15 SCALE LABEL INFO'!K$2:K$65,MATCH($A1905,'40-15 SCALE LABEL INFO'!$A$2:$A$65,0))),"not found"),IF(H1904="not found","not found",IF(H1904="","","ditto"))))</f>
        <v/>
      </c>
    </row>
    <row r="1906" spans="1:8" x14ac:dyDescent="0.35">
      <c r="A1906" s="699"/>
      <c r="B1906" s="768"/>
      <c r="C1906" s="768"/>
      <c r="D1906" s="768"/>
      <c r="E1906" s="775"/>
      <c r="F1906" s="778" t="str">
        <f>IF($A1906="","",IF(NOT($A1906=$A1905),IFERROR(IF(INDEX('40-15 SCALE LABEL INFO'!I$2:I$65,MATCH($A1906,'40-15 SCALE LABEL INFO'!$A$2:$A$65,0))="","",INDEX('40-15 SCALE LABEL INFO'!I$2:I$65,MATCH($A1906,'40-15 SCALE LABEL INFO'!$A$2:$A$65,0))),"not found"),IF(F1905="not found","not found",IF(F1905="","","ditto"))))</f>
        <v/>
      </c>
      <c r="G1906" s="779" t="str">
        <f>IF($A1906="","",IF(NOT($A1906=$A1905),IFERROR(IF(INDEX('40-15 SCALE LABEL INFO'!J$2:J$65,MATCH($A1906,'40-15 SCALE LABEL INFO'!$A$2:$A$65,0))="","",INDEX('40-15 SCALE LABEL INFO'!J$2:J$65,MATCH($A1906,'40-15 SCALE LABEL INFO'!$A$2:$A$65,0))),"not found"),IF(G1905="not found","not found",IF(G1905="","","ditto"))))</f>
        <v/>
      </c>
      <c r="H1906" s="772" t="str">
        <f>IF($A1906="","",IF(NOT($A1906=$A1905),IFERROR(IF(INDEX('40-15 SCALE LABEL INFO'!K$2:K$65,MATCH($A1906,'40-15 SCALE LABEL INFO'!$A$2:$A$65,0))="","",INDEX('40-15 SCALE LABEL INFO'!K$2:K$65,MATCH($A1906,'40-15 SCALE LABEL INFO'!$A$2:$A$65,0))),"not found"),IF(H1905="not found","not found",IF(H1905="","","ditto"))))</f>
        <v/>
      </c>
    </row>
    <row r="1907" spans="1:8" x14ac:dyDescent="0.35">
      <c r="A1907" s="699"/>
      <c r="B1907" s="768"/>
      <c r="C1907" s="768"/>
      <c r="D1907" s="768"/>
      <c r="E1907" s="775"/>
      <c r="F1907" s="778" t="str">
        <f>IF($A1907="","",IF(NOT($A1907=$A1906),IFERROR(IF(INDEX('40-15 SCALE LABEL INFO'!I$2:I$65,MATCH($A1907,'40-15 SCALE LABEL INFO'!$A$2:$A$65,0))="","",INDEX('40-15 SCALE LABEL INFO'!I$2:I$65,MATCH($A1907,'40-15 SCALE LABEL INFO'!$A$2:$A$65,0))),"not found"),IF(F1906="not found","not found",IF(F1906="","","ditto"))))</f>
        <v/>
      </c>
      <c r="G1907" s="779" t="str">
        <f>IF($A1907="","",IF(NOT($A1907=$A1906),IFERROR(IF(INDEX('40-15 SCALE LABEL INFO'!J$2:J$65,MATCH($A1907,'40-15 SCALE LABEL INFO'!$A$2:$A$65,0))="","",INDEX('40-15 SCALE LABEL INFO'!J$2:J$65,MATCH($A1907,'40-15 SCALE LABEL INFO'!$A$2:$A$65,0))),"not found"),IF(G1906="not found","not found",IF(G1906="","","ditto"))))</f>
        <v/>
      </c>
      <c r="H1907" s="772" t="str">
        <f>IF($A1907="","",IF(NOT($A1907=$A1906),IFERROR(IF(INDEX('40-15 SCALE LABEL INFO'!K$2:K$65,MATCH($A1907,'40-15 SCALE LABEL INFO'!$A$2:$A$65,0))="","",INDEX('40-15 SCALE LABEL INFO'!K$2:K$65,MATCH($A1907,'40-15 SCALE LABEL INFO'!$A$2:$A$65,0))),"not found"),IF(H1906="not found","not found",IF(H1906="","","ditto"))))</f>
        <v/>
      </c>
    </row>
    <row r="1908" spans="1:8" x14ac:dyDescent="0.35">
      <c r="A1908" s="699"/>
      <c r="B1908" s="768"/>
      <c r="C1908" s="768"/>
      <c r="D1908" s="768"/>
      <c r="E1908" s="775"/>
      <c r="F1908" s="778" t="str">
        <f>IF($A1908="","",IF(NOT($A1908=$A1907),IFERROR(IF(INDEX('40-15 SCALE LABEL INFO'!I$2:I$65,MATCH($A1908,'40-15 SCALE LABEL INFO'!$A$2:$A$65,0))="","",INDEX('40-15 SCALE LABEL INFO'!I$2:I$65,MATCH($A1908,'40-15 SCALE LABEL INFO'!$A$2:$A$65,0))),"not found"),IF(F1907="not found","not found",IF(F1907="","","ditto"))))</f>
        <v/>
      </c>
      <c r="G1908" s="779" t="str">
        <f>IF($A1908="","",IF(NOT($A1908=$A1907),IFERROR(IF(INDEX('40-15 SCALE LABEL INFO'!J$2:J$65,MATCH($A1908,'40-15 SCALE LABEL INFO'!$A$2:$A$65,0))="","",INDEX('40-15 SCALE LABEL INFO'!J$2:J$65,MATCH($A1908,'40-15 SCALE LABEL INFO'!$A$2:$A$65,0))),"not found"),IF(G1907="not found","not found",IF(G1907="","","ditto"))))</f>
        <v/>
      </c>
      <c r="H1908" s="772" t="str">
        <f>IF($A1908="","",IF(NOT($A1908=$A1907),IFERROR(IF(INDEX('40-15 SCALE LABEL INFO'!K$2:K$65,MATCH($A1908,'40-15 SCALE LABEL INFO'!$A$2:$A$65,0))="","",INDEX('40-15 SCALE LABEL INFO'!K$2:K$65,MATCH($A1908,'40-15 SCALE LABEL INFO'!$A$2:$A$65,0))),"not found"),IF(H1907="not found","not found",IF(H1907="","","ditto"))))</f>
        <v/>
      </c>
    </row>
    <row r="1909" spans="1:8" x14ac:dyDescent="0.35">
      <c r="A1909" s="699"/>
      <c r="B1909" s="768"/>
      <c r="C1909" s="768"/>
      <c r="D1909" s="768"/>
      <c r="E1909" s="775"/>
      <c r="F1909" s="778" t="str">
        <f>IF($A1909="","",IF(NOT($A1909=$A1908),IFERROR(IF(INDEX('40-15 SCALE LABEL INFO'!I$2:I$65,MATCH($A1909,'40-15 SCALE LABEL INFO'!$A$2:$A$65,0))="","",INDEX('40-15 SCALE LABEL INFO'!I$2:I$65,MATCH($A1909,'40-15 SCALE LABEL INFO'!$A$2:$A$65,0))),"not found"),IF(F1908="not found","not found",IF(F1908="","","ditto"))))</f>
        <v/>
      </c>
      <c r="G1909" s="779" t="str">
        <f>IF($A1909="","",IF(NOT($A1909=$A1908),IFERROR(IF(INDEX('40-15 SCALE LABEL INFO'!J$2:J$65,MATCH($A1909,'40-15 SCALE LABEL INFO'!$A$2:$A$65,0))="","",INDEX('40-15 SCALE LABEL INFO'!J$2:J$65,MATCH($A1909,'40-15 SCALE LABEL INFO'!$A$2:$A$65,0))),"not found"),IF(G1908="not found","not found",IF(G1908="","","ditto"))))</f>
        <v/>
      </c>
      <c r="H1909" s="772" t="str">
        <f>IF($A1909="","",IF(NOT($A1909=$A1908),IFERROR(IF(INDEX('40-15 SCALE LABEL INFO'!K$2:K$65,MATCH($A1909,'40-15 SCALE LABEL INFO'!$A$2:$A$65,0))="","",INDEX('40-15 SCALE LABEL INFO'!K$2:K$65,MATCH($A1909,'40-15 SCALE LABEL INFO'!$A$2:$A$65,0))),"not found"),IF(H1908="not found","not found",IF(H1908="","","ditto"))))</f>
        <v/>
      </c>
    </row>
    <row r="1910" spans="1:8" x14ac:dyDescent="0.35">
      <c r="A1910" s="699"/>
      <c r="B1910" s="768"/>
      <c r="C1910" s="768"/>
      <c r="D1910" s="768"/>
      <c r="E1910" s="775"/>
      <c r="F1910" s="778" t="str">
        <f>IF($A1910="","",IF(NOT($A1910=$A1909),IFERROR(IF(INDEX('40-15 SCALE LABEL INFO'!I$2:I$65,MATCH($A1910,'40-15 SCALE LABEL INFO'!$A$2:$A$65,0))="","",INDEX('40-15 SCALE LABEL INFO'!I$2:I$65,MATCH($A1910,'40-15 SCALE LABEL INFO'!$A$2:$A$65,0))),"not found"),IF(F1909="not found","not found",IF(F1909="","","ditto"))))</f>
        <v/>
      </c>
      <c r="G1910" s="779" t="str">
        <f>IF($A1910="","",IF(NOT($A1910=$A1909),IFERROR(IF(INDEX('40-15 SCALE LABEL INFO'!J$2:J$65,MATCH($A1910,'40-15 SCALE LABEL INFO'!$A$2:$A$65,0))="","",INDEX('40-15 SCALE LABEL INFO'!J$2:J$65,MATCH($A1910,'40-15 SCALE LABEL INFO'!$A$2:$A$65,0))),"not found"),IF(G1909="not found","not found",IF(G1909="","","ditto"))))</f>
        <v/>
      </c>
      <c r="H1910" s="772" t="str">
        <f>IF($A1910="","",IF(NOT($A1910=$A1909),IFERROR(IF(INDEX('40-15 SCALE LABEL INFO'!K$2:K$65,MATCH($A1910,'40-15 SCALE LABEL INFO'!$A$2:$A$65,0))="","",INDEX('40-15 SCALE LABEL INFO'!K$2:K$65,MATCH($A1910,'40-15 SCALE LABEL INFO'!$A$2:$A$65,0))),"not found"),IF(H1909="not found","not found",IF(H1909="","","ditto"))))</f>
        <v/>
      </c>
    </row>
    <row r="1911" spans="1:8" x14ac:dyDescent="0.35">
      <c r="A1911" s="699"/>
      <c r="B1911" s="768"/>
      <c r="C1911" s="768"/>
      <c r="D1911" s="768"/>
      <c r="E1911" s="775"/>
      <c r="F1911" s="778" t="str">
        <f>IF($A1911="","",IF(NOT($A1911=$A1910),IFERROR(IF(INDEX('40-15 SCALE LABEL INFO'!I$2:I$65,MATCH($A1911,'40-15 SCALE LABEL INFO'!$A$2:$A$65,0))="","",INDEX('40-15 SCALE LABEL INFO'!I$2:I$65,MATCH($A1911,'40-15 SCALE LABEL INFO'!$A$2:$A$65,0))),"not found"),IF(F1910="not found","not found",IF(F1910="","","ditto"))))</f>
        <v/>
      </c>
      <c r="G1911" s="779" t="str">
        <f>IF($A1911="","",IF(NOT($A1911=$A1910),IFERROR(IF(INDEX('40-15 SCALE LABEL INFO'!J$2:J$65,MATCH($A1911,'40-15 SCALE LABEL INFO'!$A$2:$A$65,0))="","",INDEX('40-15 SCALE LABEL INFO'!J$2:J$65,MATCH($A1911,'40-15 SCALE LABEL INFO'!$A$2:$A$65,0))),"not found"),IF(G1910="not found","not found",IF(G1910="","","ditto"))))</f>
        <v/>
      </c>
      <c r="H1911" s="772" t="str">
        <f>IF($A1911="","",IF(NOT($A1911=$A1910),IFERROR(IF(INDEX('40-15 SCALE LABEL INFO'!K$2:K$65,MATCH($A1911,'40-15 SCALE LABEL INFO'!$A$2:$A$65,0))="","",INDEX('40-15 SCALE LABEL INFO'!K$2:K$65,MATCH($A1911,'40-15 SCALE LABEL INFO'!$A$2:$A$65,0))),"not found"),IF(H1910="not found","not found",IF(H1910="","","ditto"))))</f>
        <v/>
      </c>
    </row>
    <row r="1912" spans="1:8" x14ac:dyDescent="0.35">
      <c r="A1912" s="699"/>
      <c r="B1912" s="768"/>
      <c r="C1912" s="768"/>
      <c r="D1912" s="768"/>
      <c r="E1912" s="775"/>
      <c r="F1912" s="778" t="str">
        <f>IF($A1912="","",IF(NOT($A1912=$A1911),IFERROR(IF(INDEX('40-15 SCALE LABEL INFO'!I$2:I$65,MATCH($A1912,'40-15 SCALE LABEL INFO'!$A$2:$A$65,0))="","",INDEX('40-15 SCALE LABEL INFO'!I$2:I$65,MATCH($A1912,'40-15 SCALE LABEL INFO'!$A$2:$A$65,0))),"not found"),IF(F1911="not found","not found",IF(F1911="","","ditto"))))</f>
        <v/>
      </c>
      <c r="G1912" s="779" t="str">
        <f>IF($A1912="","",IF(NOT($A1912=$A1911),IFERROR(IF(INDEX('40-15 SCALE LABEL INFO'!J$2:J$65,MATCH($A1912,'40-15 SCALE LABEL INFO'!$A$2:$A$65,0))="","",INDEX('40-15 SCALE LABEL INFO'!J$2:J$65,MATCH($A1912,'40-15 SCALE LABEL INFO'!$A$2:$A$65,0))),"not found"),IF(G1911="not found","not found",IF(G1911="","","ditto"))))</f>
        <v/>
      </c>
      <c r="H1912" s="772" t="str">
        <f>IF($A1912="","",IF(NOT($A1912=$A1911),IFERROR(IF(INDEX('40-15 SCALE LABEL INFO'!K$2:K$65,MATCH($A1912,'40-15 SCALE LABEL INFO'!$A$2:$A$65,0))="","",INDEX('40-15 SCALE LABEL INFO'!K$2:K$65,MATCH($A1912,'40-15 SCALE LABEL INFO'!$A$2:$A$65,0))),"not found"),IF(H1911="not found","not found",IF(H1911="","","ditto"))))</f>
        <v/>
      </c>
    </row>
    <row r="1913" spans="1:8" x14ac:dyDescent="0.35">
      <c r="A1913" s="699"/>
      <c r="B1913" s="768"/>
      <c r="C1913" s="768"/>
      <c r="D1913" s="768"/>
      <c r="E1913" s="775"/>
      <c r="F1913" s="778" t="str">
        <f>IF($A1913="","",IF(NOT($A1913=$A1912),IFERROR(IF(INDEX('40-15 SCALE LABEL INFO'!I$2:I$65,MATCH($A1913,'40-15 SCALE LABEL INFO'!$A$2:$A$65,0))="","",INDEX('40-15 SCALE LABEL INFO'!I$2:I$65,MATCH($A1913,'40-15 SCALE LABEL INFO'!$A$2:$A$65,0))),"not found"),IF(F1912="not found","not found",IF(F1912="","","ditto"))))</f>
        <v/>
      </c>
      <c r="G1913" s="779" t="str">
        <f>IF($A1913="","",IF(NOT($A1913=$A1912),IFERROR(IF(INDEX('40-15 SCALE LABEL INFO'!J$2:J$65,MATCH($A1913,'40-15 SCALE LABEL INFO'!$A$2:$A$65,0))="","",INDEX('40-15 SCALE LABEL INFO'!J$2:J$65,MATCH($A1913,'40-15 SCALE LABEL INFO'!$A$2:$A$65,0))),"not found"),IF(G1912="not found","not found",IF(G1912="","","ditto"))))</f>
        <v/>
      </c>
      <c r="H1913" s="772" t="str">
        <f>IF($A1913="","",IF(NOT($A1913=$A1912),IFERROR(IF(INDEX('40-15 SCALE LABEL INFO'!K$2:K$65,MATCH($A1913,'40-15 SCALE LABEL INFO'!$A$2:$A$65,0))="","",INDEX('40-15 SCALE LABEL INFO'!K$2:K$65,MATCH($A1913,'40-15 SCALE LABEL INFO'!$A$2:$A$65,0))),"not found"),IF(H1912="not found","not found",IF(H1912="","","ditto"))))</f>
        <v/>
      </c>
    </row>
    <row r="1914" spans="1:8" x14ac:dyDescent="0.35">
      <c r="A1914" s="699"/>
      <c r="B1914" s="768"/>
      <c r="C1914" s="768"/>
      <c r="D1914" s="768"/>
      <c r="E1914" s="775"/>
      <c r="F1914" s="778" t="str">
        <f>IF($A1914="","",IF(NOT($A1914=$A1913),IFERROR(IF(INDEX('40-15 SCALE LABEL INFO'!I$2:I$65,MATCH($A1914,'40-15 SCALE LABEL INFO'!$A$2:$A$65,0))="","",INDEX('40-15 SCALE LABEL INFO'!I$2:I$65,MATCH($A1914,'40-15 SCALE LABEL INFO'!$A$2:$A$65,0))),"not found"),IF(F1913="not found","not found",IF(F1913="","","ditto"))))</f>
        <v/>
      </c>
      <c r="G1914" s="779" t="str">
        <f>IF($A1914="","",IF(NOT($A1914=$A1913),IFERROR(IF(INDEX('40-15 SCALE LABEL INFO'!J$2:J$65,MATCH($A1914,'40-15 SCALE LABEL INFO'!$A$2:$A$65,0))="","",INDEX('40-15 SCALE LABEL INFO'!J$2:J$65,MATCH($A1914,'40-15 SCALE LABEL INFO'!$A$2:$A$65,0))),"not found"),IF(G1913="not found","not found",IF(G1913="","","ditto"))))</f>
        <v/>
      </c>
      <c r="H1914" s="772" t="str">
        <f>IF($A1914="","",IF(NOT($A1914=$A1913),IFERROR(IF(INDEX('40-15 SCALE LABEL INFO'!K$2:K$65,MATCH($A1914,'40-15 SCALE LABEL INFO'!$A$2:$A$65,0))="","",INDEX('40-15 SCALE LABEL INFO'!K$2:K$65,MATCH($A1914,'40-15 SCALE LABEL INFO'!$A$2:$A$65,0))),"not found"),IF(H1913="not found","not found",IF(H1913="","","ditto"))))</f>
        <v/>
      </c>
    </row>
    <row r="1915" spans="1:8" x14ac:dyDescent="0.35">
      <c r="A1915" s="699"/>
      <c r="B1915" s="768"/>
      <c r="C1915" s="768"/>
      <c r="D1915" s="768"/>
      <c r="E1915" s="775"/>
      <c r="F1915" s="778" t="str">
        <f>IF($A1915="","",IF(NOT($A1915=$A1914),IFERROR(IF(INDEX('40-15 SCALE LABEL INFO'!I$2:I$65,MATCH($A1915,'40-15 SCALE LABEL INFO'!$A$2:$A$65,0))="","",INDEX('40-15 SCALE LABEL INFO'!I$2:I$65,MATCH($A1915,'40-15 SCALE LABEL INFO'!$A$2:$A$65,0))),"not found"),IF(F1914="not found","not found",IF(F1914="","","ditto"))))</f>
        <v/>
      </c>
      <c r="G1915" s="779" t="str">
        <f>IF($A1915="","",IF(NOT($A1915=$A1914),IFERROR(IF(INDEX('40-15 SCALE LABEL INFO'!J$2:J$65,MATCH($A1915,'40-15 SCALE LABEL INFO'!$A$2:$A$65,0))="","",INDEX('40-15 SCALE LABEL INFO'!J$2:J$65,MATCH($A1915,'40-15 SCALE LABEL INFO'!$A$2:$A$65,0))),"not found"),IF(G1914="not found","not found",IF(G1914="","","ditto"))))</f>
        <v/>
      </c>
      <c r="H1915" s="772" t="str">
        <f>IF($A1915="","",IF(NOT($A1915=$A1914),IFERROR(IF(INDEX('40-15 SCALE LABEL INFO'!K$2:K$65,MATCH($A1915,'40-15 SCALE LABEL INFO'!$A$2:$A$65,0))="","",INDEX('40-15 SCALE LABEL INFO'!K$2:K$65,MATCH($A1915,'40-15 SCALE LABEL INFO'!$A$2:$A$65,0))),"not found"),IF(H1914="not found","not found",IF(H1914="","","ditto"))))</f>
        <v/>
      </c>
    </row>
    <row r="1916" spans="1:8" x14ac:dyDescent="0.35">
      <c r="A1916" s="699"/>
      <c r="B1916" s="768"/>
      <c r="C1916" s="768"/>
      <c r="D1916" s="768"/>
      <c r="E1916" s="775"/>
      <c r="F1916" s="778" t="str">
        <f>IF($A1916="","",IF(NOT($A1916=$A1915),IFERROR(IF(INDEX('40-15 SCALE LABEL INFO'!I$2:I$65,MATCH($A1916,'40-15 SCALE LABEL INFO'!$A$2:$A$65,0))="","",INDEX('40-15 SCALE LABEL INFO'!I$2:I$65,MATCH($A1916,'40-15 SCALE LABEL INFO'!$A$2:$A$65,0))),"not found"),IF(F1915="not found","not found",IF(F1915="","","ditto"))))</f>
        <v/>
      </c>
      <c r="G1916" s="779" t="str">
        <f>IF($A1916="","",IF(NOT($A1916=$A1915),IFERROR(IF(INDEX('40-15 SCALE LABEL INFO'!J$2:J$65,MATCH($A1916,'40-15 SCALE LABEL INFO'!$A$2:$A$65,0))="","",INDEX('40-15 SCALE LABEL INFO'!J$2:J$65,MATCH($A1916,'40-15 SCALE LABEL INFO'!$A$2:$A$65,0))),"not found"),IF(G1915="not found","not found",IF(G1915="","","ditto"))))</f>
        <v/>
      </c>
      <c r="H1916" s="772" t="str">
        <f>IF($A1916="","",IF(NOT($A1916=$A1915),IFERROR(IF(INDEX('40-15 SCALE LABEL INFO'!K$2:K$65,MATCH($A1916,'40-15 SCALE LABEL INFO'!$A$2:$A$65,0))="","",INDEX('40-15 SCALE LABEL INFO'!K$2:K$65,MATCH($A1916,'40-15 SCALE LABEL INFO'!$A$2:$A$65,0))),"not found"),IF(H1915="not found","not found",IF(H1915="","","ditto"))))</f>
        <v/>
      </c>
    </row>
    <row r="1917" spans="1:8" x14ac:dyDescent="0.35">
      <c r="A1917" s="699"/>
      <c r="B1917" s="768"/>
      <c r="C1917" s="768"/>
      <c r="D1917" s="768"/>
      <c r="E1917" s="775"/>
      <c r="F1917" s="778" t="str">
        <f>IF($A1917="","",IF(NOT($A1917=$A1916),IFERROR(IF(INDEX('40-15 SCALE LABEL INFO'!I$2:I$65,MATCH($A1917,'40-15 SCALE LABEL INFO'!$A$2:$A$65,0))="","",INDEX('40-15 SCALE LABEL INFO'!I$2:I$65,MATCH($A1917,'40-15 SCALE LABEL INFO'!$A$2:$A$65,0))),"not found"),IF(F1916="not found","not found",IF(F1916="","","ditto"))))</f>
        <v/>
      </c>
      <c r="G1917" s="779" t="str">
        <f>IF($A1917="","",IF(NOT($A1917=$A1916),IFERROR(IF(INDEX('40-15 SCALE LABEL INFO'!J$2:J$65,MATCH($A1917,'40-15 SCALE LABEL INFO'!$A$2:$A$65,0))="","",INDEX('40-15 SCALE LABEL INFO'!J$2:J$65,MATCH($A1917,'40-15 SCALE LABEL INFO'!$A$2:$A$65,0))),"not found"),IF(G1916="not found","not found",IF(G1916="","","ditto"))))</f>
        <v/>
      </c>
      <c r="H1917" s="772" t="str">
        <f>IF($A1917="","",IF(NOT($A1917=$A1916),IFERROR(IF(INDEX('40-15 SCALE LABEL INFO'!K$2:K$65,MATCH($A1917,'40-15 SCALE LABEL INFO'!$A$2:$A$65,0))="","",INDEX('40-15 SCALE LABEL INFO'!K$2:K$65,MATCH($A1917,'40-15 SCALE LABEL INFO'!$A$2:$A$65,0))),"not found"),IF(H1916="not found","not found",IF(H1916="","","ditto"))))</f>
        <v/>
      </c>
    </row>
    <row r="1918" spans="1:8" x14ac:dyDescent="0.35">
      <c r="A1918" s="699"/>
      <c r="B1918" s="768"/>
      <c r="C1918" s="768"/>
      <c r="D1918" s="768"/>
      <c r="E1918" s="775"/>
      <c r="F1918" s="778" t="str">
        <f>IF($A1918="","",IF(NOT($A1918=$A1917),IFERROR(IF(INDEX('40-15 SCALE LABEL INFO'!I$2:I$65,MATCH($A1918,'40-15 SCALE LABEL INFO'!$A$2:$A$65,0))="","",INDEX('40-15 SCALE LABEL INFO'!I$2:I$65,MATCH($A1918,'40-15 SCALE LABEL INFO'!$A$2:$A$65,0))),"not found"),IF(F1917="not found","not found",IF(F1917="","","ditto"))))</f>
        <v/>
      </c>
      <c r="G1918" s="779" t="str">
        <f>IF($A1918="","",IF(NOT($A1918=$A1917),IFERROR(IF(INDEX('40-15 SCALE LABEL INFO'!J$2:J$65,MATCH($A1918,'40-15 SCALE LABEL INFO'!$A$2:$A$65,0))="","",INDEX('40-15 SCALE LABEL INFO'!J$2:J$65,MATCH($A1918,'40-15 SCALE LABEL INFO'!$A$2:$A$65,0))),"not found"),IF(G1917="not found","not found",IF(G1917="","","ditto"))))</f>
        <v/>
      </c>
      <c r="H1918" s="772" t="str">
        <f>IF($A1918="","",IF(NOT($A1918=$A1917),IFERROR(IF(INDEX('40-15 SCALE LABEL INFO'!K$2:K$65,MATCH($A1918,'40-15 SCALE LABEL INFO'!$A$2:$A$65,0))="","",INDEX('40-15 SCALE LABEL INFO'!K$2:K$65,MATCH($A1918,'40-15 SCALE LABEL INFO'!$A$2:$A$65,0))),"not found"),IF(H1917="not found","not found",IF(H1917="","","ditto"))))</f>
        <v/>
      </c>
    </row>
    <row r="1919" spans="1:8" x14ac:dyDescent="0.35">
      <c r="A1919" s="699"/>
      <c r="B1919" s="768"/>
      <c r="C1919" s="768"/>
      <c r="D1919" s="768"/>
      <c r="E1919" s="775"/>
      <c r="F1919" s="778" t="str">
        <f>IF($A1919="","",IF(NOT($A1919=$A1918),IFERROR(IF(INDEX('40-15 SCALE LABEL INFO'!I$2:I$65,MATCH($A1919,'40-15 SCALE LABEL INFO'!$A$2:$A$65,0))="","",INDEX('40-15 SCALE LABEL INFO'!I$2:I$65,MATCH($A1919,'40-15 SCALE LABEL INFO'!$A$2:$A$65,0))),"not found"),IF(F1918="not found","not found",IF(F1918="","","ditto"))))</f>
        <v/>
      </c>
      <c r="G1919" s="779" t="str">
        <f>IF($A1919="","",IF(NOT($A1919=$A1918),IFERROR(IF(INDEX('40-15 SCALE LABEL INFO'!J$2:J$65,MATCH($A1919,'40-15 SCALE LABEL INFO'!$A$2:$A$65,0))="","",INDEX('40-15 SCALE LABEL INFO'!J$2:J$65,MATCH($A1919,'40-15 SCALE LABEL INFO'!$A$2:$A$65,0))),"not found"),IF(G1918="not found","not found",IF(G1918="","","ditto"))))</f>
        <v/>
      </c>
      <c r="H1919" s="772" t="str">
        <f>IF($A1919="","",IF(NOT($A1919=$A1918),IFERROR(IF(INDEX('40-15 SCALE LABEL INFO'!K$2:K$65,MATCH($A1919,'40-15 SCALE LABEL INFO'!$A$2:$A$65,0))="","",INDEX('40-15 SCALE LABEL INFO'!K$2:K$65,MATCH($A1919,'40-15 SCALE LABEL INFO'!$A$2:$A$65,0))),"not found"),IF(H1918="not found","not found",IF(H1918="","","ditto"))))</f>
        <v/>
      </c>
    </row>
    <row r="1920" spans="1:8" x14ac:dyDescent="0.35">
      <c r="A1920" s="699"/>
      <c r="B1920" s="768"/>
      <c r="C1920" s="768"/>
      <c r="D1920" s="768"/>
      <c r="E1920" s="775"/>
      <c r="F1920" s="778" t="str">
        <f>IF($A1920="","",IF(NOT($A1920=$A1919),IFERROR(IF(INDEX('40-15 SCALE LABEL INFO'!I$2:I$65,MATCH($A1920,'40-15 SCALE LABEL INFO'!$A$2:$A$65,0))="","",INDEX('40-15 SCALE LABEL INFO'!I$2:I$65,MATCH($A1920,'40-15 SCALE LABEL INFO'!$A$2:$A$65,0))),"not found"),IF(F1919="not found","not found",IF(F1919="","","ditto"))))</f>
        <v/>
      </c>
      <c r="G1920" s="779" t="str">
        <f>IF($A1920="","",IF(NOT($A1920=$A1919),IFERROR(IF(INDEX('40-15 SCALE LABEL INFO'!J$2:J$65,MATCH($A1920,'40-15 SCALE LABEL INFO'!$A$2:$A$65,0))="","",INDEX('40-15 SCALE LABEL INFO'!J$2:J$65,MATCH($A1920,'40-15 SCALE LABEL INFO'!$A$2:$A$65,0))),"not found"),IF(G1919="not found","not found",IF(G1919="","","ditto"))))</f>
        <v/>
      </c>
      <c r="H1920" s="772" t="str">
        <f>IF($A1920="","",IF(NOT($A1920=$A1919),IFERROR(IF(INDEX('40-15 SCALE LABEL INFO'!K$2:K$65,MATCH($A1920,'40-15 SCALE LABEL INFO'!$A$2:$A$65,0))="","",INDEX('40-15 SCALE LABEL INFO'!K$2:K$65,MATCH($A1920,'40-15 SCALE LABEL INFO'!$A$2:$A$65,0))),"not found"),IF(H1919="not found","not found",IF(H1919="","","ditto"))))</f>
        <v/>
      </c>
    </row>
    <row r="1921" spans="1:8" x14ac:dyDescent="0.35">
      <c r="A1921" s="699"/>
      <c r="B1921" s="768"/>
      <c r="C1921" s="768"/>
      <c r="D1921" s="768"/>
      <c r="E1921" s="775"/>
      <c r="F1921" s="778" t="str">
        <f>IF($A1921="","",IF(NOT($A1921=$A1920),IFERROR(IF(INDEX('40-15 SCALE LABEL INFO'!I$2:I$65,MATCH($A1921,'40-15 SCALE LABEL INFO'!$A$2:$A$65,0))="","",INDEX('40-15 SCALE LABEL INFO'!I$2:I$65,MATCH($A1921,'40-15 SCALE LABEL INFO'!$A$2:$A$65,0))),"not found"),IF(F1920="not found","not found",IF(F1920="","","ditto"))))</f>
        <v/>
      </c>
      <c r="G1921" s="779" t="str">
        <f>IF($A1921="","",IF(NOT($A1921=$A1920),IFERROR(IF(INDEX('40-15 SCALE LABEL INFO'!J$2:J$65,MATCH($A1921,'40-15 SCALE LABEL INFO'!$A$2:$A$65,0))="","",INDEX('40-15 SCALE LABEL INFO'!J$2:J$65,MATCH($A1921,'40-15 SCALE LABEL INFO'!$A$2:$A$65,0))),"not found"),IF(G1920="not found","not found",IF(G1920="","","ditto"))))</f>
        <v/>
      </c>
      <c r="H1921" s="772" t="str">
        <f>IF($A1921="","",IF(NOT($A1921=$A1920),IFERROR(IF(INDEX('40-15 SCALE LABEL INFO'!K$2:K$65,MATCH($A1921,'40-15 SCALE LABEL INFO'!$A$2:$A$65,0))="","",INDEX('40-15 SCALE LABEL INFO'!K$2:K$65,MATCH($A1921,'40-15 SCALE LABEL INFO'!$A$2:$A$65,0))),"not found"),IF(H1920="not found","not found",IF(H1920="","","ditto"))))</f>
        <v/>
      </c>
    </row>
    <row r="1922" spans="1:8" x14ac:dyDescent="0.35">
      <c r="A1922" s="699"/>
      <c r="B1922" s="768"/>
      <c r="C1922" s="768"/>
      <c r="D1922" s="768"/>
      <c r="E1922" s="775"/>
      <c r="F1922" s="778" t="str">
        <f>IF($A1922="","",IF(NOT($A1922=$A1921),IFERROR(IF(INDEX('40-15 SCALE LABEL INFO'!I$2:I$65,MATCH($A1922,'40-15 SCALE LABEL INFO'!$A$2:$A$65,0))="","",INDEX('40-15 SCALE LABEL INFO'!I$2:I$65,MATCH($A1922,'40-15 SCALE LABEL INFO'!$A$2:$A$65,0))),"not found"),IF(F1921="not found","not found",IF(F1921="","","ditto"))))</f>
        <v/>
      </c>
      <c r="G1922" s="779" t="str">
        <f>IF($A1922="","",IF(NOT($A1922=$A1921),IFERROR(IF(INDEX('40-15 SCALE LABEL INFO'!J$2:J$65,MATCH($A1922,'40-15 SCALE LABEL INFO'!$A$2:$A$65,0))="","",INDEX('40-15 SCALE LABEL INFO'!J$2:J$65,MATCH($A1922,'40-15 SCALE LABEL INFO'!$A$2:$A$65,0))),"not found"),IF(G1921="not found","not found",IF(G1921="","","ditto"))))</f>
        <v/>
      </c>
      <c r="H1922" s="772" t="str">
        <f>IF($A1922="","",IF(NOT($A1922=$A1921),IFERROR(IF(INDEX('40-15 SCALE LABEL INFO'!K$2:K$65,MATCH($A1922,'40-15 SCALE LABEL INFO'!$A$2:$A$65,0))="","",INDEX('40-15 SCALE LABEL INFO'!K$2:K$65,MATCH($A1922,'40-15 SCALE LABEL INFO'!$A$2:$A$65,0))),"not found"),IF(H1921="not found","not found",IF(H1921="","","ditto"))))</f>
        <v/>
      </c>
    </row>
    <row r="1923" spans="1:8" x14ac:dyDescent="0.35">
      <c r="A1923" s="699"/>
      <c r="B1923" s="768"/>
      <c r="C1923" s="768"/>
      <c r="D1923" s="768"/>
      <c r="E1923" s="775"/>
      <c r="F1923" s="778" t="str">
        <f>IF($A1923="","",IF(NOT($A1923=$A1922),IFERROR(IF(INDEX('40-15 SCALE LABEL INFO'!I$2:I$65,MATCH($A1923,'40-15 SCALE LABEL INFO'!$A$2:$A$65,0))="","",INDEX('40-15 SCALE LABEL INFO'!I$2:I$65,MATCH($A1923,'40-15 SCALE LABEL INFO'!$A$2:$A$65,0))),"not found"),IF(F1922="not found","not found",IF(F1922="","","ditto"))))</f>
        <v/>
      </c>
      <c r="G1923" s="779" t="str">
        <f>IF($A1923="","",IF(NOT($A1923=$A1922),IFERROR(IF(INDEX('40-15 SCALE LABEL INFO'!J$2:J$65,MATCH($A1923,'40-15 SCALE LABEL INFO'!$A$2:$A$65,0))="","",INDEX('40-15 SCALE LABEL INFO'!J$2:J$65,MATCH($A1923,'40-15 SCALE LABEL INFO'!$A$2:$A$65,0))),"not found"),IF(G1922="not found","not found",IF(G1922="","","ditto"))))</f>
        <v/>
      </c>
      <c r="H1923" s="772" t="str">
        <f>IF($A1923="","",IF(NOT($A1923=$A1922),IFERROR(IF(INDEX('40-15 SCALE LABEL INFO'!K$2:K$65,MATCH($A1923,'40-15 SCALE LABEL INFO'!$A$2:$A$65,0))="","",INDEX('40-15 SCALE LABEL INFO'!K$2:K$65,MATCH($A1923,'40-15 SCALE LABEL INFO'!$A$2:$A$65,0))),"not found"),IF(H1922="not found","not found",IF(H1922="","","ditto"))))</f>
        <v/>
      </c>
    </row>
    <row r="1924" spans="1:8" x14ac:dyDescent="0.35">
      <c r="A1924" s="699"/>
      <c r="B1924" s="768"/>
      <c r="C1924" s="768"/>
      <c r="D1924" s="768"/>
      <c r="E1924" s="775"/>
      <c r="F1924" s="778" t="str">
        <f>IF($A1924="","",IF(NOT($A1924=$A1923),IFERROR(IF(INDEX('40-15 SCALE LABEL INFO'!I$2:I$65,MATCH($A1924,'40-15 SCALE LABEL INFO'!$A$2:$A$65,0))="","",INDEX('40-15 SCALE LABEL INFO'!I$2:I$65,MATCH($A1924,'40-15 SCALE LABEL INFO'!$A$2:$A$65,0))),"not found"),IF(F1923="not found","not found",IF(F1923="","","ditto"))))</f>
        <v/>
      </c>
      <c r="G1924" s="779" t="str">
        <f>IF($A1924="","",IF(NOT($A1924=$A1923),IFERROR(IF(INDEX('40-15 SCALE LABEL INFO'!J$2:J$65,MATCH($A1924,'40-15 SCALE LABEL INFO'!$A$2:$A$65,0))="","",INDEX('40-15 SCALE LABEL INFO'!J$2:J$65,MATCH($A1924,'40-15 SCALE LABEL INFO'!$A$2:$A$65,0))),"not found"),IF(G1923="not found","not found",IF(G1923="","","ditto"))))</f>
        <v/>
      </c>
      <c r="H1924" s="772" t="str">
        <f>IF($A1924="","",IF(NOT($A1924=$A1923),IFERROR(IF(INDEX('40-15 SCALE LABEL INFO'!K$2:K$65,MATCH($A1924,'40-15 SCALE LABEL INFO'!$A$2:$A$65,0))="","",INDEX('40-15 SCALE LABEL INFO'!K$2:K$65,MATCH($A1924,'40-15 SCALE LABEL INFO'!$A$2:$A$65,0))),"not found"),IF(H1923="not found","not found",IF(H1923="","","ditto"))))</f>
        <v/>
      </c>
    </row>
    <row r="1925" spans="1:8" x14ac:dyDescent="0.35">
      <c r="A1925" s="699"/>
      <c r="B1925" s="768"/>
      <c r="C1925" s="768"/>
      <c r="D1925" s="768"/>
      <c r="E1925" s="775"/>
      <c r="F1925" s="778" t="str">
        <f>IF($A1925="","",IF(NOT($A1925=$A1924),IFERROR(IF(INDEX('40-15 SCALE LABEL INFO'!I$2:I$65,MATCH($A1925,'40-15 SCALE LABEL INFO'!$A$2:$A$65,0))="","",INDEX('40-15 SCALE LABEL INFO'!I$2:I$65,MATCH($A1925,'40-15 SCALE LABEL INFO'!$A$2:$A$65,0))),"not found"),IF(F1924="not found","not found",IF(F1924="","","ditto"))))</f>
        <v/>
      </c>
      <c r="G1925" s="779" t="str">
        <f>IF($A1925="","",IF(NOT($A1925=$A1924),IFERROR(IF(INDEX('40-15 SCALE LABEL INFO'!J$2:J$65,MATCH($A1925,'40-15 SCALE LABEL INFO'!$A$2:$A$65,0))="","",INDEX('40-15 SCALE LABEL INFO'!J$2:J$65,MATCH($A1925,'40-15 SCALE LABEL INFO'!$A$2:$A$65,0))),"not found"),IF(G1924="not found","not found",IF(G1924="","","ditto"))))</f>
        <v/>
      </c>
      <c r="H1925" s="772" t="str">
        <f>IF($A1925="","",IF(NOT($A1925=$A1924),IFERROR(IF(INDEX('40-15 SCALE LABEL INFO'!K$2:K$65,MATCH($A1925,'40-15 SCALE LABEL INFO'!$A$2:$A$65,0))="","",INDEX('40-15 SCALE LABEL INFO'!K$2:K$65,MATCH($A1925,'40-15 SCALE LABEL INFO'!$A$2:$A$65,0))),"not found"),IF(H1924="not found","not found",IF(H1924="","","ditto"))))</f>
        <v/>
      </c>
    </row>
    <row r="1926" spans="1:8" x14ac:dyDescent="0.35">
      <c r="A1926" s="699"/>
      <c r="B1926" s="768"/>
      <c r="C1926" s="768"/>
      <c r="D1926" s="768"/>
      <c r="E1926" s="775"/>
      <c r="F1926" s="778" t="str">
        <f>IF($A1926="","",IF(NOT($A1926=$A1925),IFERROR(IF(INDEX('40-15 SCALE LABEL INFO'!I$2:I$65,MATCH($A1926,'40-15 SCALE LABEL INFO'!$A$2:$A$65,0))="","",INDEX('40-15 SCALE LABEL INFO'!I$2:I$65,MATCH($A1926,'40-15 SCALE LABEL INFO'!$A$2:$A$65,0))),"not found"),IF(F1925="not found","not found",IF(F1925="","","ditto"))))</f>
        <v/>
      </c>
      <c r="G1926" s="779" t="str">
        <f>IF($A1926="","",IF(NOT($A1926=$A1925),IFERROR(IF(INDEX('40-15 SCALE LABEL INFO'!J$2:J$65,MATCH($A1926,'40-15 SCALE LABEL INFO'!$A$2:$A$65,0))="","",INDEX('40-15 SCALE LABEL INFO'!J$2:J$65,MATCH($A1926,'40-15 SCALE LABEL INFO'!$A$2:$A$65,0))),"not found"),IF(G1925="not found","not found",IF(G1925="","","ditto"))))</f>
        <v/>
      </c>
      <c r="H1926" s="772" t="str">
        <f>IF($A1926="","",IF(NOT($A1926=$A1925),IFERROR(IF(INDEX('40-15 SCALE LABEL INFO'!K$2:K$65,MATCH($A1926,'40-15 SCALE LABEL INFO'!$A$2:$A$65,0))="","",INDEX('40-15 SCALE LABEL INFO'!K$2:K$65,MATCH($A1926,'40-15 SCALE LABEL INFO'!$A$2:$A$65,0))),"not found"),IF(H1925="not found","not found",IF(H1925="","","ditto"))))</f>
        <v/>
      </c>
    </row>
    <row r="1927" spans="1:8" x14ac:dyDescent="0.35">
      <c r="A1927" s="699"/>
      <c r="B1927" s="768"/>
      <c r="C1927" s="768"/>
      <c r="D1927" s="768"/>
      <c r="E1927" s="775"/>
      <c r="F1927" s="778" t="str">
        <f>IF($A1927="","",IF(NOT($A1927=$A1926),IFERROR(IF(INDEX('40-15 SCALE LABEL INFO'!I$2:I$65,MATCH($A1927,'40-15 SCALE LABEL INFO'!$A$2:$A$65,0))="","",INDEX('40-15 SCALE LABEL INFO'!I$2:I$65,MATCH($A1927,'40-15 SCALE LABEL INFO'!$A$2:$A$65,0))),"not found"),IF(F1926="not found","not found",IF(F1926="","","ditto"))))</f>
        <v/>
      </c>
      <c r="G1927" s="779" t="str">
        <f>IF($A1927="","",IF(NOT($A1927=$A1926),IFERROR(IF(INDEX('40-15 SCALE LABEL INFO'!J$2:J$65,MATCH($A1927,'40-15 SCALE LABEL INFO'!$A$2:$A$65,0))="","",INDEX('40-15 SCALE LABEL INFO'!J$2:J$65,MATCH($A1927,'40-15 SCALE LABEL INFO'!$A$2:$A$65,0))),"not found"),IF(G1926="not found","not found",IF(G1926="","","ditto"))))</f>
        <v/>
      </c>
      <c r="H1927" s="772" t="str">
        <f>IF($A1927="","",IF(NOT($A1927=$A1926),IFERROR(IF(INDEX('40-15 SCALE LABEL INFO'!K$2:K$65,MATCH($A1927,'40-15 SCALE LABEL INFO'!$A$2:$A$65,0))="","",INDEX('40-15 SCALE LABEL INFO'!K$2:K$65,MATCH($A1927,'40-15 SCALE LABEL INFO'!$A$2:$A$65,0))),"not found"),IF(H1926="not found","not found",IF(H1926="","","ditto"))))</f>
        <v/>
      </c>
    </row>
    <row r="1928" spans="1:8" x14ac:dyDescent="0.35">
      <c r="A1928" s="699"/>
      <c r="B1928" s="768"/>
      <c r="C1928" s="768"/>
      <c r="D1928" s="768"/>
      <c r="E1928" s="775"/>
      <c r="F1928" s="778" t="str">
        <f>IF($A1928="","",IF(NOT($A1928=$A1927),IFERROR(IF(INDEX('40-15 SCALE LABEL INFO'!I$2:I$65,MATCH($A1928,'40-15 SCALE LABEL INFO'!$A$2:$A$65,0))="","",INDEX('40-15 SCALE LABEL INFO'!I$2:I$65,MATCH($A1928,'40-15 SCALE LABEL INFO'!$A$2:$A$65,0))),"not found"),IF(F1927="not found","not found",IF(F1927="","","ditto"))))</f>
        <v/>
      </c>
      <c r="G1928" s="779" t="str">
        <f>IF($A1928="","",IF(NOT($A1928=$A1927),IFERROR(IF(INDEX('40-15 SCALE LABEL INFO'!J$2:J$65,MATCH($A1928,'40-15 SCALE LABEL INFO'!$A$2:$A$65,0))="","",INDEX('40-15 SCALE LABEL INFO'!J$2:J$65,MATCH($A1928,'40-15 SCALE LABEL INFO'!$A$2:$A$65,0))),"not found"),IF(G1927="not found","not found",IF(G1927="","","ditto"))))</f>
        <v/>
      </c>
      <c r="H1928" s="772" t="str">
        <f>IF($A1928="","",IF(NOT($A1928=$A1927),IFERROR(IF(INDEX('40-15 SCALE LABEL INFO'!K$2:K$65,MATCH($A1928,'40-15 SCALE LABEL INFO'!$A$2:$A$65,0))="","",INDEX('40-15 SCALE LABEL INFO'!K$2:K$65,MATCH($A1928,'40-15 SCALE LABEL INFO'!$A$2:$A$65,0))),"not found"),IF(H1927="not found","not found",IF(H1927="","","ditto"))))</f>
        <v/>
      </c>
    </row>
    <row r="1929" spans="1:8" x14ac:dyDescent="0.35">
      <c r="A1929" s="699"/>
      <c r="B1929" s="768"/>
      <c r="C1929" s="768"/>
      <c r="D1929" s="768"/>
      <c r="E1929" s="775"/>
      <c r="F1929" s="778" t="str">
        <f>IF($A1929="","",IF(NOT($A1929=$A1928),IFERROR(IF(INDEX('40-15 SCALE LABEL INFO'!I$2:I$65,MATCH($A1929,'40-15 SCALE LABEL INFO'!$A$2:$A$65,0))="","",INDEX('40-15 SCALE LABEL INFO'!I$2:I$65,MATCH($A1929,'40-15 SCALE LABEL INFO'!$A$2:$A$65,0))),"not found"),IF(F1928="not found","not found",IF(F1928="","","ditto"))))</f>
        <v/>
      </c>
      <c r="G1929" s="779" t="str">
        <f>IF($A1929="","",IF(NOT($A1929=$A1928),IFERROR(IF(INDEX('40-15 SCALE LABEL INFO'!J$2:J$65,MATCH($A1929,'40-15 SCALE LABEL INFO'!$A$2:$A$65,0))="","",INDEX('40-15 SCALE LABEL INFO'!J$2:J$65,MATCH($A1929,'40-15 SCALE LABEL INFO'!$A$2:$A$65,0))),"not found"),IF(G1928="not found","not found",IF(G1928="","","ditto"))))</f>
        <v/>
      </c>
      <c r="H1929" s="772" t="str">
        <f>IF($A1929="","",IF(NOT($A1929=$A1928),IFERROR(IF(INDEX('40-15 SCALE LABEL INFO'!K$2:K$65,MATCH($A1929,'40-15 SCALE LABEL INFO'!$A$2:$A$65,0))="","",INDEX('40-15 SCALE LABEL INFO'!K$2:K$65,MATCH($A1929,'40-15 SCALE LABEL INFO'!$A$2:$A$65,0))),"not found"),IF(H1928="not found","not found",IF(H1928="","","ditto"))))</f>
        <v/>
      </c>
    </row>
    <row r="1930" spans="1:8" x14ac:dyDescent="0.35">
      <c r="A1930" s="699"/>
      <c r="B1930" s="768"/>
      <c r="C1930" s="768"/>
      <c r="D1930" s="768"/>
      <c r="E1930" s="775"/>
      <c r="F1930" s="778" t="str">
        <f>IF($A1930="","",IF(NOT($A1930=$A1929),IFERROR(IF(INDEX('40-15 SCALE LABEL INFO'!I$2:I$65,MATCH($A1930,'40-15 SCALE LABEL INFO'!$A$2:$A$65,0))="","",INDEX('40-15 SCALE LABEL INFO'!I$2:I$65,MATCH($A1930,'40-15 SCALE LABEL INFO'!$A$2:$A$65,0))),"not found"),IF(F1929="not found","not found",IF(F1929="","","ditto"))))</f>
        <v/>
      </c>
      <c r="G1930" s="779" t="str">
        <f>IF($A1930="","",IF(NOT($A1930=$A1929),IFERROR(IF(INDEX('40-15 SCALE LABEL INFO'!J$2:J$65,MATCH($A1930,'40-15 SCALE LABEL INFO'!$A$2:$A$65,0))="","",INDEX('40-15 SCALE LABEL INFO'!J$2:J$65,MATCH($A1930,'40-15 SCALE LABEL INFO'!$A$2:$A$65,0))),"not found"),IF(G1929="not found","not found",IF(G1929="","","ditto"))))</f>
        <v/>
      </c>
      <c r="H1930" s="772" t="str">
        <f>IF($A1930="","",IF(NOT($A1930=$A1929),IFERROR(IF(INDEX('40-15 SCALE LABEL INFO'!K$2:K$65,MATCH($A1930,'40-15 SCALE LABEL INFO'!$A$2:$A$65,0))="","",INDEX('40-15 SCALE LABEL INFO'!K$2:K$65,MATCH($A1930,'40-15 SCALE LABEL INFO'!$A$2:$A$65,0))),"not found"),IF(H1929="not found","not found",IF(H1929="","","ditto"))))</f>
        <v/>
      </c>
    </row>
    <row r="1931" spans="1:8" x14ac:dyDescent="0.35">
      <c r="A1931" s="699"/>
      <c r="B1931" s="768"/>
      <c r="C1931" s="768"/>
      <c r="D1931" s="768"/>
      <c r="E1931" s="775"/>
      <c r="F1931" s="778" t="str">
        <f>IF($A1931="","",IF(NOT($A1931=$A1930),IFERROR(IF(INDEX('40-15 SCALE LABEL INFO'!I$2:I$65,MATCH($A1931,'40-15 SCALE LABEL INFO'!$A$2:$A$65,0))="","",INDEX('40-15 SCALE LABEL INFO'!I$2:I$65,MATCH($A1931,'40-15 SCALE LABEL INFO'!$A$2:$A$65,0))),"not found"),IF(F1930="not found","not found",IF(F1930="","","ditto"))))</f>
        <v/>
      </c>
      <c r="G1931" s="779" t="str">
        <f>IF($A1931="","",IF(NOT($A1931=$A1930),IFERROR(IF(INDEX('40-15 SCALE LABEL INFO'!J$2:J$65,MATCH($A1931,'40-15 SCALE LABEL INFO'!$A$2:$A$65,0))="","",INDEX('40-15 SCALE LABEL INFO'!J$2:J$65,MATCH($A1931,'40-15 SCALE LABEL INFO'!$A$2:$A$65,0))),"not found"),IF(G1930="not found","not found",IF(G1930="","","ditto"))))</f>
        <v/>
      </c>
      <c r="H1931" s="772" t="str">
        <f>IF($A1931="","",IF(NOT($A1931=$A1930),IFERROR(IF(INDEX('40-15 SCALE LABEL INFO'!K$2:K$65,MATCH($A1931,'40-15 SCALE LABEL INFO'!$A$2:$A$65,0))="","",INDEX('40-15 SCALE LABEL INFO'!K$2:K$65,MATCH($A1931,'40-15 SCALE LABEL INFO'!$A$2:$A$65,0))),"not found"),IF(H1930="not found","not found",IF(H1930="","","ditto"))))</f>
        <v/>
      </c>
    </row>
    <row r="1932" spans="1:8" x14ac:dyDescent="0.35">
      <c r="A1932" s="699"/>
      <c r="B1932" s="768"/>
      <c r="C1932" s="768"/>
      <c r="D1932" s="768"/>
      <c r="E1932" s="775"/>
      <c r="F1932" s="778" t="str">
        <f>IF($A1932="","",IF(NOT($A1932=$A1931),IFERROR(IF(INDEX('40-15 SCALE LABEL INFO'!I$2:I$65,MATCH($A1932,'40-15 SCALE LABEL INFO'!$A$2:$A$65,0))="","",INDEX('40-15 SCALE LABEL INFO'!I$2:I$65,MATCH($A1932,'40-15 SCALE LABEL INFO'!$A$2:$A$65,0))),"not found"),IF(F1931="not found","not found",IF(F1931="","","ditto"))))</f>
        <v/>
      </c>
      <c r="G1932" s="779" t="str">
        <f>IF($A1932="","",IF(NOT($A1932=$A1931),IFERROR(IF(INDEX('40-15 SCALE LABEL INFO'!J$2:J$65,MATCH($A1932,'40-15 SCALE LABEL INFO'!$A$2:$A$65,0))="","",INDEX('40-15 SCALE LABEL INFO'!J$2:J$65,MATCH($A1932,'40-15 SCALE LABEL INFO'!$A$2:$A$65,0))),"not found"),IF(G1931="not found","not found",IF(G1931="","","ditto"))))</f>
        <v/>
      </c>
      <c r="H1932" s="772" t="str">
        <f>IF($A1932="","",IF(NOT($A1932=$A1931),IFERROR(IF(INDEX('40-15 SCALE LABEL INFO'!K$2:K$65,MATCH($A1932,'40-15 SCALE LABEL INFO'!$A$2:$A$65,0))="","",INDEX('40-15 SCALE LABEL INFO'!K$2:K$65,MATCH($A1932,'40-15 SCALE LABEL INFO'!$A$2:$A$65,0))),"not found"),IF(H1931="not found","not found",IF(H1931="","","ditto"))))</f>
        <v/>
      </c>
    </row>
    <row r="1933" spans="1:8" x14ac:dyDescent="0.35">
      <c r="A1933" s="699"/>
      <c r="B1933" s="768"/>
      <c r="C1933" s="768"/>
      <c r="D1933" s="768"/>
      <c r="E1933" s="775"/>
      <c r="F1933" s="778" t="str">
        <f>IF($A1933="","",IF(NOT($A1933=$A1932),IFERROR(IF(INDEX('40-15 SCALE LABEL INFO'!I$2:I$65,MATCH($A1933,'40-15 SCALE LABEL INFO'!$A$2:$A$65,0))="","",INDEX('40-15 SCALE LABEL INFO'!I$2:I$65,MATCH($A1933,'40-15 SCALE LABEL INFO'!$A$2:$A$65,0))),"not found"),IF(F1932="not found","not found",IF(F1932="","","ditto"))))</f>
        <v/>
      </c>
      <c r="G1933" s="779" t="str">
        <f>IF($A1933="","",IF(NOT($A1933=$A1932),IFERROR(IF(INDEX('40-15 SCALE LABEL INFO'!J$2:J$65,MATCH($A1933,'40-15 SCALE LABEL INFO'!$A$2:$A$65,0))="","",INDEX('40-15 SCALE LABEL INFO'!J$2:J$65,MATCH($A1933,'40-15 SCALE LABEL INFO'!$A$2:$A$65,0))),"not found"),IF(G1932="not found","not found",IF(G1932="","","ditto"))))</f>
        <v/>
      </c>
      <c r="H1933" s="772" t="str">
        <f>IF($A1933="","",IF(NOT($A1933=$A1932),IFERROR(IF(INDEX('40-15 SCALE LABEL INFO'!K$2:K$65,MATCH($A1933,'40-15 SCALE LABEL INFO'!$A$2:$A$65,0))="","",INDEX('40-15 SCALE LABEL INFO'!K$2:K$65,MATCH($A1933,'40-15 SCALE LABEL INFO'!$A$2:$A$65,0))),"not found"),IF(H1932="not found","not found",IF(H1932="","","ditto"))))</f>
        <v/>
      </c>
    </row>
    <row r="1934" spans="1:8" x14ac:dyDescent="0.35">
      <c r="A1934" s="699"/>
      <c r="B1934" s="768"/>
      <c r="C1934" s="768"/>
      <c r="D1934" s="768"/>
      <c r="E1934" s="775"/>
      <c r="F1934" s="778" t="str">
        <f>IF($A1934="","",IF(NOT($A1934=$A1933),IFERROR(IF(INDEX('40-15 SCALE LABEL INFO'!I$2:I$65,MATCH($A1934,'40-15 SCALE LABEL INFO'!$A$2:$A$65,0))="","",INDEX('40-15 SCALE LABEL INFO'!I$2:I$65,MATCH($A1934,'40-15 SCALE LABEL INFO'!$A$2:$A$65,0))),"not found"),IF(F1933="not found","not found",IF(F1933="","","ditto"))))</f>
        <v/>
      </c>
      <c r="G1934" s="779" t="str">
        <f>IF($A1934="","",IF(NOT($A1934=$A1933),IFERROR(IF(INDEX('40-15 SCALE LABEL INFO'!J$2:J$65,MATCH($A1934,'40-15 SCALE LABEL INFO'!$A$2:$A$65,0))="","",INDEX('40-15 SCALE LABEL INFO'!J$2:J$65,MATCH($A1934,'40-15 SCALE LABEL INFO'!$A$2:$A$65,0))),"not found"),IF(G1933="not found","not found",IF(G1933="","","ditto"))))</f>
        <v/>
      </c>
      <c r="H1934" s="772" t="str">
        <f>IF($A1934="","",IF(NOT($A1934=$A1933),IFERROR(IF(INDEX('40-15 SCALE LABEL INFO'!K$2:K$65,MATCH($A1934,'40-15 SCALE LABEL INFO'!$A$2:$A$65,0))="","",INDEX('40-15 SCALE LABEL INFO'!K$2:K$65,MATCH($A1934,'40-15 SCALE LABEL INFO'!$A$2:$A$65,0))),"not found"),IF(H1933="not found","not found",IF(H1933="","","ditto"))))</f>
        <v/>
      </c>
    </row>
    <row r="1935" spans="1:8" x14ac:dyDescent="0.35">
      <c r="A1935" s="699"/>
      <c r="B1935" s="768"/>
      <c r="C1935" s="768"/>
      <c r="D1935" s="768"/>
      <c r="E1935" s="775"/>
      <c r="F1935" s="778" t="str">
        <f>IF($A1935="","",IF(NOT($A1935=$A1934),IFERROR(IF(INDEX('40-15 SCALE LABEL INFO'!I$2:I$65,MATCH($A1935,'40-15 SCALE LABEL INFO'!$A$2:$A$65,0))="","",INDEX('40-15 SCALE LABEL INFO'!I$2:I$65,MATCH($A1935,'40-15 SCALE LABEL INFO'!$A$2:$A$65,0))),"not found"),IF(F1934="not found","not found",IF(F1934="","","ditto"))))</f>
        <v/>
      </c>
      <c r="G1935" s="779" t="str">
        <f>IF($A1935="","",IF(NOT($A1935=$A1934),IFERROR(IF(INDEX('40-15 SCALE LABEL INFO'!J$2:J$65,MATCH($A1935,'40-15 SCALE LABEL INFO'!$A$2:$A$65,0))="","",INDEX('40-15 SCALE LABEL INFO'!J$2:J$65,MATCH($A1935,'40-15 SCALE LABEL INFO'!$A$2:$A$65,0))),"not found"),IF(G1934="not found","not found",IF(G1934="","","ditto"))))</f>
        <v/>
      </c>
      <c r="H1935" s="772" t="str">
        <f>IF($A1935="","",IF(NOT($A1935=$A1934),IFERROR(IF(INDEX('40-15 SCALE LABEL INFO'!K$2:K$65,MATCH($A1935,'40-15 SCALE LABEL INFO'!$A$2:$A$65,0))="","",INDEX('40-15 SCALE LABEL INFO'!K$2:K$65,MATCH($A1935,'40-15 SCALE LABEL INFO'!$A$2:$A$65,0))),"not found"),IF(H1934="not found","not found",IF(H1934="","","ditto"))))</f>
        <v/>
      </c>
    </row>
    <row r="1936" spans="1:8" x14ac:dyDescent="0.35">
      <c r="A1936" s="699"/>
      <c r="B1936" s="768"/>
      <c r="C1936" s="768"/>
      <c r="D1936" s="768"/>
      <c r="E1936" s="775"/>
      <c r="F1936" s="778" t="str">
        <f>IF($A1936="","",IF(NOT($A1936=$A1935),IFERROR(IF(INDEX('40-15 SCALE LABEL INFO'!I$2:I$65,MATCH($A1936,'40-15 SCALE LABEL INFO'!$A$2:$A$65,0))="","",INDEX('40-15 SCALE LABEL INFO'!I$2:I$65,MATCH($A1936,'40-15 SCALE LABEL INFO'!$A$2:$A$65,0))),"not found"),IF(F1935="not found","not found",IF(F1935="","","ditto"))))</f>
        <v/>
      </c>
      <c r="G1936" s="779" t="str">
        <f>IF($A1936="","",IF(NOT($A1936=$A1935),IFERROR(IF(INDEX('40-15 SCALE LABEL INFO'!J$2:J$65,MATCH($A1936,'40-15 SCALE LABEL INFO'!$A$2:$A$65,0))="","",INDEX('40-15 SCALE LABEL INFO'!J$2:J$65,MATCH($A1936,'40-15 SCALE LABEL INFO'!$A$2:$A$65,0))),"not found"),IF(G1935="not found","not found",IF(G1935="","","ditto"))))</f>
        <v/>
      </c>
      <c r="H1936" s="772" t="str">
        <f>IF($A1936="","",IF(NOT($A1936=$A1935),IFERROR(IF(INDEX('40-15 SCALE LABEL INFO'!K$2:K$65,MATCH($A1936,'40-15 SCALE LABEL INFO'!$A$2:$A$65,0))="","",INDEX('40-15 SCALE LABEL INFO'!K$2:K$65,MATCH($A1936,'40-15 SCALE LABEL INFO'!$A$2:$A$65,0))),"not found"),IF(H1935="not found","not found",IF(H1935="","","ditto"))))</f>
        <v/>
      </c>
    </row>
    <row r="1937" spans="1:8" x14ac:dyDescent="0.35">
      <c r="A1937" s="699"/>
      <c r="B1937" s="768"/>
      <c r="C1937" s="768"/>
      <c r="D1937" s="768"/>
      <c r="E1937" s="775"/>
      <c r="F1937" s="778" t="str">
        <f>IF($A1937="","",IF(NOT($A1937=$A1936),IFERROR(IF(INDEX('40-15 SCALE LABEL INFO'!I$2:I$65,MATCH($A1937,'40-15 SCALE LABEL INFO'!$A$2:$A$65,0))="","",INDEX('40-15 SCALE LABEL INFO'!I$2:I$65,MATCH($A1937,'40-15 SCALE LABEL INFO'!$A$2:$A$65,0))),"not found"),IF(F1936="not found","not found",IF(F1936="","","ditto"))))</f>
        <v/>
      </c>
      <c r="G1937" s="779" t="str">
        <f>IF($A1937="","",IF(NOT($A1937=$A1936),IFERROR(IF(INDEX('40-15 SCALE LABEL INFO'!J$2:J$65,MATCH($A1937,'40-15 SCALE LABEL INFO'!$A$2:$A$65,0))="","",INDEX('40-15 SCALE LABEL INFO'!J$2:J$65,MATCH($A1937,'40-15 SCALE LABEL INFO'!$A$2:$A$65,0))),"not found"),IF(G1936="not found","not found",IF(G1936="","","ditto"))))</f>
        <v/>
      </c>
      <c r="H1937" s="772" t="str">
        <f>IF($A1937="","",IF(NOT($A1937=$A1936),IFERROR(IF(INDEX('40-15 SCALE LABEL INFO'!K$2:K$65,MATCH($A1937,'40-15 SCALE LABEL INFO'!$A$2:$A$65,0))="","",INDEX('40-15 SCALE LABEL INFO'!K$2:K$65,MATCH($A1937,'40-15 SCALE LABEL INFO'!$A$2:$A$65,0))),"not found"),IF(H1936="not found","not found",IF(H1936="","","ditto"))))</f>
        <v/>
      </c>
    </row>
    <row r="1938" spans="1:8" x14ac:dyDescent="0.35">
      <c r="A1938" s="699"/>
      <c r="B1938" s="768"/>
      <c r="C1938" s="768"/>
      <c r="D1938" s="768"/>
      <c r="E1938" s="775"/>
      <c r="F1938" s="778" t="str">
        <f>IF($A1938="","",IF(NOT($A1938=$A1937),IFERROR(IF(INDEX('40-15 SCALE LABEL INFO'!I$2:I$65,MATCH($A1938,'40-15 SCALE LABEL INFO'!$A$2:$A$65,0))="","",INDEX('40-15 SCALE LABEL INFO'!I$2:I$65,MATCH($A1938,'40-15 SCALE LABEL INFO'!$A$2:$A$65,0))),"not found"),IF(F1937="not found","not found",IF(F1937="","","ditto"))))</f>
        <v/>
      </c>
      <c r="G1938" s="779" t="str">
        <f>IF($A1938="","",IF(NOT($A1938=$A1937),IFERROR(IF(INDEX('40-15 SCALE LABEL INFO'!J$2:J$65,MATCH($A1938,'40-15 SCALE LABEL INFO'!$A$2:$A$65,0))="","",INDEX('40-15 SCALE LABEL INFO'!J$2:J$65,MATCH($A1938,'40-15 SCALE LABEL INFO'!$A$2:$A$65,0))),"not found"),IF(G1937="not found","not found",IF(G1937="","","ditto"))))</f>
        <v/>
      </c>
      <c r="H1938" s="772" t="str">
        <f>IF($A1938="","",IF(NOT($A1938=$A1937),IFERROR(IF(INDEX('40-15 SCALE LABEL INFO'!K$2:K$65,MATCH($A1938,'40-15 SCALE LABEL INFO'!$A$2:$A$65,0))="","",INDEX('40-15 SCALE LABEL INFO'!K$2:K$65,MATCH($A1938,'40-15 SCALE LABEL INFO'!$A$2:$A$65,0))),"not found"),IF(H1937="not found","not found",IF(H1937="","","ditto"))))</f>
        <v/>
      </c>
    </row>
    <row r="1939" spans="1:8" x14ac:dyDescent="0.35">
      <c r="A1939" s="699"/>
      <c r="B1939" s="768"/>
      <c r="C1939" s="768"/>
      <c r="D1939" s="768"/>
      <c r="E1939" s="775"/>
      <c r="F1939" s="778" t="str">
        <f>IF($A1939="","",IF(NOT($A1939=$A1938),IFERROR(IF(INDEX('40-15 SCALE LABEL INFO'!I$2:I$65,MATCH($A1939,'40-15 SCALE LABEL INFO'!$A$2:$A$65,0))="","",INDEX('40-15 SCALE LABEL INFO'!I$2:I$65,MATCH($A1939,'40-15 SCALE LABEL INFO'!$A$2:$A$65,0))),"not found"),IF(F1938="not found","not found",IF(F1938="","","ditto"))))</f>
        <v/>
      </c>
      <c r="G1939" s="779" t="str">
        <f>IF($A1939="","",IF(NOT($A1939=$A1938),IFERROR(IF(INDEX('40-15 SCALE LABEL INFO'!J$2:J$65,MATCH($A1939,'40-15 SCALE LABEL INFO'!$A$2:$A$65,0))="","",INDEX('40-15 SCALE LABEL INFO'!J$2:J$65,MATCH($A1939,'40-15 SCALE LABEL INFO'!$A$2:$A$65,0))),"not found"),IF(G1938="not found","not found",IF(G1938="","","ditto"))))</f>
        <v/>
      </c>
      <c r="H1939" s="772" t="str">
        <f>IF($A1939="","",IF(NOT($A1939=$A1938),IFERROR(IF(INDEX('40-15 SCALE LABEL INFO'!K$2:K$65,MATCH($A1939,'40-15 SCALE LABEL INFO'!$A$2:$A$65,0))="","",INDEX('40-15 SCALE LABEL INFO'!K$2:K$65,MATCH($A1939,'40-15 SCALE LABEL INFO'!$A$2:$A$65,0))),"not found"),IF(H1938="not found","not found",IF(H1938="","","ditto"))))</f>
        <v/>
      </c>
    </row>
    <row r="1940" spans="1:8" x14ac:dyDescent="0.35">
      <c r="A1940" s="699"/>
      <c r="B1940" s="768"/>
      <c r="C1940" s="768"/>
      <c r="D1940" s="768"/>
      <c r="E1940" s="775"/>
      <c r="F1940" s="778" t="str">
        <f>IF($A1940="","",IF(NOT($A1940=$A1939),IFERROR(IF(INDEX('40-15 SCALE LABEL INFO'!I$2:I$65,MATCH($A1940,'40-15 SCALE LABEL INFO'!$A$2:$A$65,0))="","",INDEX('40-15 SCALE LABEL INFO'!I$2:I$65,MATCH($A1940,'40-15 SCALE LABEL INFO'!$A$2:$A$65,0))),"not found"),IF(F1939="not found","not found",IF(F1939="","","ditto"))))</f>
        <v/>
      </c>
      <c r="G1940" s="779" t="str">
        <f>IF($A1940="","",IF(NOT($A1940=$A1939),IFERROR(IF(INDEX('40-15 SCALE LABEL INFO'!J$2:J$65,MATCH($A1940,'40-15 SCALE LABEL INFO'!$A$2:$A$65,0))="","",INDEX('40-15 SCALE LABEL INFO'!J$2:J$65,MATCH($A1940,'40-15 SCALE LABEL INFO'!$A$2:$A$65,0))),"not found"),IF(G1939="not found","not found",IF(G1939="","","ditto"))))</f>
        <v/>
      </c>
      <c r="H1940" s="772" t="str">
        <f>IF($A1940="","",IF(NOT($A1940=$A1939),IFERROR(IF(INDEX('40-15 SCALE LABEL INFO'!K$2:K$65,MATCH($A1940,'40-15 SCALE LABEL INFO'!$A$2:$A$65,0))="","",INDEX('40-15 SCALE LABEL INFO'!K$2:K$65,MATCH($A1940,'40-15 SCALE LABEL INFO'!$A$2:$A$65,0))),"not found"),IF(H1939="not found","not found",IF(H1939="","","ditto"))))</f>
        <v/>
      </c>
    </row>
    <row r="1941" spans="1:8" x14ac:dyDescent="0.35">
      <c r="A1941" s="699"/>
      <c r="B1941" s="768"/>
      <c r="C1941" s="768"/>
      <c r="D1941" s="768"/>
      <c r="E1941" s="775"/>
      <c r="F1941" s="778" t="str">
        <f>IF($A1941="","",IF(NOT($A1941=$A1940),IFERROR(IF(INDEX('40-15 SCALE LABEL INFO'!I$2:I$65,MATCH($A1941,'40-15 SCALE LABEL INFO'!$A$2:$A$65,0))="","",INDEX('40-15 SCALE LABEL INFO'!I$2:I$65,MATCH($A1941,'40-15 SCALE LABEL INFO'!$A$2:$A$65,0))),"not found"),IF(F1940="not found","not found",IF(F1940="","","ditto"))))</f>
        <v/>
      </c>
      <c r="G1941" s="779" t="str">
        <f>IF($A1941="","",IF(NOT($A1941=$A1940),IFERROR(IF(INDEX('40-15 SCALE LABEL INFO'!J$2:J$65,MATCH($A1941,'40-15 SCALE LABEL INFO'!$A$2:$A$65,0))="","",INDEX('40-15 SCALE LABEL INFO'!J$2:J$65,MATCH($A1941,'40-15 SCALE LABEL INFO'!$A$2:$A$65,0))),"not found"),IF(G1940="not found","not found",IF(G1940="","","ditto"))))</f>
        <v/>
      </c>
      <c r="H1941" s="772" t="str">
        <f>IF($A1941="","",IF(NOT($A1941=$A1940),IFERROR(IF(INDEX('40-15 SCALE LABEL INFO'!K$2:K$65,MATCH($A1941,'40-15 SCALE LABEL INFO'!$A$2:$A$65,0))="","",INDEX('40-15 SCALE LABEL INFO'!K$2:K$65,MATCH($A1941,'40-15 SCALE LABEL INFO'!$A$2:$A$65,0))),"not found"),IF(H1940="not found","not found",IF(H1940="","","ditto"))))</f>
        <v/>
      </c>
    </row>
    <row r="1942" spans="1:8" x14ac:dyDescent="0.35">
      <c r="A1942" s="699"/>
      <c r="B1942" s="768"/>
      <c r="C1942" s="768"/>
      <c r="D1942" s="768"/>
      <c r="E1942" s="775"/>
      <c r="F1942" s="778" t="str">
        <f>IF($A1942="","",IF(NOT($A1942=$A1941),IFERROR(IF(INDEX('40-15 SCALE LABEL INFO'!I$2:I$65,MATCH($A1942,'40-15 SCALE LABEL INFO'!$A$2:$A$65,0))="","",INDEX('40-15 SCALE LABEL INFO'!I$2:I$65,MATCH($A1942,'40-15 SCALE LABEL INFO'!$A$2:$A$65,0))),"not found"),IF(F1941="not found","not found",IF(F1941="","","ditto"))))</f>
        <v/>
      </c>
      <c r="G1942" s="779" t="str">
        <f>IF($A1942="","",IF(NOT($A1942=$A1941),IFERROR(IF(INDEX('40-15 SCALE LABEL INFO'!J$2:J$65,MATCH($A1942,'40-15 SCALE LABEL INFO'!$A$2:$A$65,0))="","",INDEX('40-15 SCALE LABEL INFO'!J$2:J$65,MATCH($A1942,'40-15 SCALE LABEL INFO'!$A$2:$A$65,0))),"not found"),IF(G1941="not found","not found",IF(G1941="","","ditto"))))</f>
        <v/>
      </c>
      <c r="H1942" s="772" t="str">
        <f>IF($A1942="","",IF(NOT($A1942=$A1941),IFERROR(IF(INDEX('40-15 SCALE LABEL INFO'!K$2:K$65,MATCH($A1942,'40-15 SCALE LABEL INFO'!$A$2:$A$65,0))="","",INDEX('40-15 SCALE LABEL INFO'!K$2:K$65,MATCH($A1942,'40-15 SCALE LABEL INFO'!$A$2:$A$65,0))),"not found"),IF(H1941="not found","not found",IF(H1941="","","ditto"))))</f>
        <v/>
      </c>
    </row>
    <row r="1943" spans="1:8" x14ac:dyDescent="0.35">
      <c r="A1943" s="699"/>
      <c r="B1943" s="768"/>
      <c r="C1943" s="768"/>
      <c r="D1943" s="768"/>
      <c r="E1943" s="775"/>
      <c r="F1943" s="778" t="str">
        <f>IF($A1943="","",IF(NOT($A1943=$A1942),IFERROR(IF(INDEX('40-15 SCALE LABEL INFO'!I$2:I$65,MATCH($A1943,'40-15 SCALE LABEL INFO'!$A$2:$A$65,0))="","",INDEX('40-15 SCALE LABEL INFO'!I$2:I$65,MATCH($A1943,'40-15 SCALE LABEL INFO'!$A$2:$A$65,0))),"not found"),IF(F1942="not found","not found",IF(F1942="","","ditto"))))</f>
        <v/>
      </c>
      <c r="G1943" s="779" t="str">
        <f>IF($A1943="","",IF(NOT($A1943=$A1942),IFERROR(IF(INDEX('40-15 SCALE LABEL INFO'!J$2:J$65,MATCH($A1943,'40-15 SCALE LABEL INFO'!$A$2:$A$65,0))="","",INDEX('40-15 SCALE LABEL INFO'!J$2:J$65,MATCH($A1943,'40-15 SCALE LABEL INFO'!$A$2:$A$65,0))),"not found"),IF(G1942="not found","not found",IF(G1942="","","ditto"))))</f>
        <v/>
      </c>
      <c r="H1943" s="772" t="str">
        <f>IF($A1943="","",IF(NOT($A1943=$A1942),IFERROR(IF(INDEX('40-15 SCALE LABEL INFO'!K$2:K$65,MATCH($A1943,'40-15 SCALE LABEL INFO'!$A$2:$A$65,0))="","",INDEX('40-15 SCALE LABEL INFO'!K$2:K$65,MATCH($A1943,'40-15 SCALE LABEL INFO'!$A$2:$A$65,0))),"not found"),IF(H1942="not found","not found",IF(H1942="","","ditto"))))</f>
        <v/>
      </c>
    </row>
    <row r="1944" spans="1:8" x14ac:dyDescent="0.35">
      <c r="A1944" s="699"/>
      <c r="B1944" s="768"/>
      <c r="C1944" s="768"/>
      <c r="D1944" s="768"/>
      <c r="E1944" s="775"/>
      <c r="F1944" s="778" t="str">
        <f>IF($A1944="","",IF(NOT($A1944=$A1943),IFERROR(IF(INDEX('40-15 SCALE LABEL INFO'!I$2:I$65,MATCH($A1944,'40-15 SCALE LABEL INFO'!$A$2:$A$65,0))="","",INDEX('40-15 SCALE LABEL INFO'!I$2:I$65,MATCH($A1944,'40-15 SCALE LABEL INFO'!$A$2:$A$65,0))),"not found"),IF(F1943="not found","not found",IF(F1943="","","ditto"))))</f>
        <v/>
      </c>
      <c r="G1944" s="779" t="str">
        <f>IF($A1944="","",IF(NOT($A1944=$A1943),IFERROR(IF(INDEX('40-15 SCALE LABEL INFO'!J$2:J$65,MATCH($A1944,'40-15 SCALE LABEL INFO'!$A$2:$A$65,0))="","",INDEX('40-15 SCALE LABEL INFO'!J$2:J$65,MATCH($A1944,'40-15 SCALE LABEL INFO'!$A$2:$A$65,0))),"not found"),IF(G1943="not found","not found",IF(G1943="","","ditto"))))</f>
        <v/>
      </c>
      <c r="H1944" s="772" t="str">
        <f>IF($A1944="","",IF(NOT($A1944=$A1943),IFERROR(IF(INDEX('40-15 SCALE LABEL INFO'!K$2:K$65,MATCH($A1944,'40-15 SCALE LABEL INFO'!$A$2:$A$65,0))="","",INDEX('40-15 SCALE LABEL INFO'!K$2:K$65,MATCH($A1944,'40-15 SCALE LABEL INFO'!$A$2:$A$65,0))),"not found"),IF(H1943="not found","not found",IF(H1943="","","ditto"))))</f>
        <v/>
      </c>
    </row>
    <row r="1945" spans="1:8" x14ac:dyDescent="0.35">
      <c r="A1945" s="699"/>
      <c r="B1945" s="768"/>
      <c r="C1945" s="768"/>
      <c r="D1945" s="768"/>
      <c r="E1945" s="775"/>
      <c r="F1945" s="778" t="str">
        <f>IF($A1945="","",IF(NOT($A1945=$A1944),IFERROR(IF(INDEX('40-15 SCALE LABEL INFO'!I$2:I$65,MATCH($A1945,'40-15 SCALE LABEL INFO'!$A$2:$A$65,0))="","",INDEX('40-15 SCALE LABEL INFO'!I$2:I$65,MATCH($A1945,'40-15 SCALE LABEL INFO'!$A$2:$A$65,0))),"not found"),IF(F1944="not found","not found",IF(F1944="","","ditto"))))</f>
        <v/>
      </c>
      <c r="G1945" s="779" t="str">
        <f>IF($A1945="","",IF(NOT($A1945=$A1944),IFERROR(IF(INDEX('40-15 SCALE LABEL INFO'!J$2:J$65,MATCH($A1945,'40-15 SCALE LABEL INFO'!$A$2:$A$65,0))="","",INDEX('40-15 SCALE LABEL INFO'!J$2:J$65,MATCH($A1945,'40-15 SCALE LABEL INFO'!$A$2:$A$65,0))),"not found"),IF(G1944="not found","not found",IF(G1944="","","ditto"))))</f>
        <v/>
      </c>
      <c r="H1945" s="772" t="str">
        <f>IF($A1945="","",IF(NOT($A1945=$A1944),IFERROR(IF(INDEX('40-15 SCALE LABEL INFO'!K$2:K$65,MATCH($A1945,'40-15 SCALE LABEL INFO'!$A$2:$A$65,0))="","",INDEX('40-15 SCALE LABEL INFO'!K$2:K$65,MATCH($A1945,'40-15 SCALE LABEL INFO'!$A$2:$A$65,0))),"not found"),IF(H1944="not found","not found",IF(H1944="","","ditto"))))</f>
        <v/>
      </c>
    </row>
    <row r="1946" spans="1:8" x14ac:dyDescent="0.35">
      <c r="A1946" s="699"/>
      <c r="B1946" s="768"/>
      <c r="C1946" s="768"/>
      <c r="D1946" s="768"/>
      <c r="E1946" s="775"/>
      <c r="F1946" s="778" t="str">
        <f>IF($A1946="","",IF(NOT($A1946=$A1945),IFERROR(IF(INDEX('40-15 SCALE LABEL INFO'!I$2:I$65,MATCH($A1946,'40-15 SCALE LABEL INFO'!$A$2:$A$65,0))="","",INDEX('40-15 SCALE LABEL INFO'!I$2:I$65,MATCH($A1946,'40-15 SCALE LABEL INFO'!$A$2:$A$65,0))),"not found"),IF(F1945="not found","not found",IF(F1945="","","ditto"))))</f>
        <v/>
      </c>
      <c r="G1946" s="779" t="str">
        <f>IF($A1946="","",IF(NOT($A1946=$A1945),IFERROR(IF(INDEX('40-15 SCALE LABEL INFO'!J$2:J$65,MATCH($A1946,'40-15 SCALE LABEL INFO'!$A$2:$A$65,0))="","",INDEX('40-15 SCALE LABEL INFO'!J$2:J$65,MATCH($A1946,'40-15 SCALE LABEL INFO'!$A$2:$A$65,0))),"not found"),IF(G1945="not found","not found",IF(G1945="","","ditto"))))</f>
        <v/>
      </c>
      <c r="H1946" s="772" t="str">
        <f>IF($A1946="","",IF(NOT($A1946=$A1945),IFERROR(IF(INDEX('40-15 SCALE LABEL INFO'!K$2:K$65,MATCH($A1946,'40-15 SCALE LABEL INFO'!$A$2:$A$65,0))="","",INDEX('40-15 SCALE LABEL INFO'!K$2:K$65,MATCH($A1946,'40-15 SCALE LABEL INFO'!$A$2:$A$65,0))),"not found"),IF(H1945="not found","not found",IF(H1945="","","ditto"))))</f>
        <v/>
      </c>
    </row>
    <row r="1947" spans="1:8" x14ac:dyDescent="0.35">
      <c r="A1947" s="699"/>
      <c r="B1947" s="768"/>
      <c r="C1947" s="768"/>
      <c r="D1947" s="768"/>
      <c r="E1947" s="775"/>
      <c r="F1947" s="778" t="str">
        <f>IF($A1947="","",IF(NOT($A1947=$A1946),IFERROR(IF(INDEX('40-15 SCALE LABEL INFO'!I$2:I$65,MATCH($A1947,'40-15 SCALE LABEL INFO'!$A$2:$A$65,0))="","",INDEX('40-15 SCALE LABEL INFO'!I$2:I$65,MATCH($A1947,'40-15 SCALE LABEL INFO'!$A$2:$A$65,0))),"not found"),IF(F1946="not found","not found",IF(F1946="","","ditto"))))</f>
        <v/>
      </c>
      <c r="G1947" s="779" t="str">
        <f>IF($A1947="","",IF(NOT($A1947=$A1946),IFERROR(IF(INDEX('40-15 SCALE LABEL INFO'!J$2:J$65,MATCH($A1947,'40-15 SCALE LABEL INFO'!$A$2:$A$65,0))="","",INDEX('40-15 SCALE LABEL INFO'!J$2:J$65,MATCH($A1947,'40-15 SCALE LABEL INFO'!$A$2:$A$65,0))),"not found"),IF(G1946="not found","not found",IF(G1946="","","ditto"))))</f>
        <v/>
      </c>
      <c r="H1947" s="772" t="str">
        <f>IF($A1947="","",IF(NOT($A1947=$A1946),IFERROR(IF(INDEX('40-15 SCALE LABEL INFO'!K$2:K$65,MATCH($A1947,'40-15 SCALE LABEL INFO'!$A$2:$A$65,0))="","",INDEX('40-15 SCALE LABEL INFO'!K$2:K$65,MATCH($A1947,'40-15 SCALE LABEL INFO'!$A$2:$A$65,0))),"not found"),IF(H1946="not found","not found",IF(H1946="","","ditto"))))</f>
        <v/>
      </c>
    </row>
    <row r="1948" spans="1:8" x14ac:dyDescent="0.35">
      <c r="A1948" s="699"/>
      <c r="B1948" s="768"/>
      <c r="C1948" s="768"/>
      <c r="D1948" s="768"/>
      <c r="E1948" s="775"/>
      <c r="F1948" s="778" t="str">
        <f>IF($A1948="","",IF(NOT($A1948=$A1947),IFERROR(IF(INDEX('40-15 SCALE LABEL INFO'!I$2:I$65,MATCH($A1948,'40-15 SCALE LABEL INFO'!$A$2:$A$65,0))="","",INDEX('40-15 SCALE LABEL INFO'!I$2:I$65,MATCH($A1948,'40-15 SCALE LABEL INFO'!$A$2:$A$65,0))),"not found"),IF(F1947="not found","not found",IF(F1947="","","ditto"))))</f>
        <v/>
      </c>
      <c r="G1948" s="779" t="str">
        <f>IF($A1948="","",IF(NOT($A1948=$A1947),IFERROR(IF(INDEX('40-15 SCALE LABEL INFO'!J$2:J$65,MATCH($A1948,'40-15 SCALE LABEL INFO'!$A$2:$A$65,0))="","",INDEX('40-15 SCALE LABEL INFO'!J$2:J$65,MATCH($A1948,'40-15 SCALE LABEL INFO'!$A$2:$A$65,0))),"not found"),IF(G1947="not found","not found",IF(G1947="","","ditto"))))</f>
        <v/>
      </c>
      <c r="H1948" s="772" t="str">
        <f>IF($A1948="","",IF(NOT($A1948=$A1947),IFERROR(IF(INDEX('40-15 SCALE LABEL INFO'!K$2:K$65,MATCH($A1948,'40-15 SCALE LABEL INFO'!$A$2:$A$65,0))="","",INDEX('40-15 SCALE LABEL INFO'!K$2:K$65,MATCH($A1948,'40-15 SCALE LABEL INFO'!$A$2:$A$65,0))),"not found"),IF(H1947="not found","not found",IF(H1947="","","ditto"))))</f>
        <v/>
      </c>
    </row>
    <row r="1949" spans="1:8" x14ac:dyDescent="0.35">
      <c r="A1949" s="699"/>
      <c r="B1949" s="768"/>
      <c r="C1949" s="768"/>
      <c r="D1949" s="768"/>
      <c r="E1949" s="775"/>
      <c r="F1949" s="778" t="str">
        <f>IF($A1949="","",IF(NOT($A1949=$A1948),IFERROR(IF(INDEX('40-15 SCALE LABEL INFO'!I$2:I$65,MATCH($A1949,'40-15 SCALE LABEL INFO'!$A$2:$A$65,0))="","",INDEX('40-15 SCALE LABEL INFO'!I$2:I$65,MATCH($A1949,'40-15 SCALE LABEL INFO'!$A$2:$A$65,0))),"not found"),IF(F1948="not found","not found",IF(F1948="","","ditto"))))</f>
        <v/>
      </c>
      <c r="G1949" s="779" t="str">
        <f>IF($A1949="","",IF(NOT($A1949=$A1948),IFERROR(IF(INDEX('40-15 SCALE LABEL INFO'!J$2:J$65,MATCH($A1949,'40-15 SCALE LABEL INFO'!$A$2:$A$65,0))="","",INDEX('40-15 SCALE LABEL INFO'!J$2:J$65,MATCH($A1949,'40-15 SCALE LABEL INFO'!$A$2:$A$65,0))),"not found"),IF(G1948="not found","not found",IF(G1948="","","ditto"))))</f>
        <v/>
      </c>
      <c r="H1949" s="772" t="str">
        <f>IF($A1949="","",IF(NOT($A1949=$A1948),IFERROR(IF(INDEX('40-15 SCALE LABEL INFO'!K$2:K$65,MATCH($A1949,'40-15 SCALE LABEL INFO'!$A$2:$A$65,0))="","",INDEX('40-15 SCALE LABEL INFO'!K$2:K$65,MATCH($A1949,'40-15 SCALE LABEL INFO'!$A$2:$A$65,0))),"not found"),IF(H1948="not found","not found",IF(H1948="","","ditto"))))</f>
        <v/>
      </c>
    </row>
    <row r="1950" spans="1:8" x14ac:dyDescent="0.35">
      <c r="A1950" s="699"/>
      <c r="B1950" s="768"/>
      <c r="C1950" s="768"/>
      <c r="D1950" s="768"/>
      <c r="E1950" s="775"/>
      <c r="F1950" s="778" t="str">
        <f>IF($A1950="","",IF(NOT($A1950=$A1949),IFERROR(IF(INDEX('40-15 SCALE LABEL INFO'!I$2:I$65,MATCH($A1950,'40-15 SCALE LABEL INFO'!$A$2:$A$65,0))="","",INDEX('40-15 SCALE LABEL INFO'!I$2:I$65,MATCH($A1950,'40-15 SCALE LABEL INFO'!$A$2:$A$65,0))),"not found"),IF(F1949="not found","not found",IF(F1949="","","ditto"))))</f>
        <v/>
      </c>
      <c r="G1950" s="779" t="str">
        <f>IF($A1950="","",IF(NOT($A1950=$A1949),IFERROR(IF(INDEX('40-15 SCALE LABEL INFO'!J$2:J$65,MATCH($A1950,'40-15 SCALE LABEL INFO'!$A$2:$A$65,0))="","",INDEX('40-15 SCALE LABEL INFO'!J$2:J$65,MATCH($A1950,'40-15 SCALE LABEL INFO'!$A$2:$A$65,0))),"not found"),IF(G1949="not found","not found",IF(G1949="","","ditto"))))</f>
        <v/>
      </c>
      <c r="H1950" s="772" t="str">
        <f>IF($A1950="","",IF(NOT($A1950=$A1949),IFERROR(IF(INDEX('40-15 SCALE LABEL INFO'!K$2:K$65,MATCH($A1950,'40-15 SCALE LABEL INFO'!$A$2:$A$65,0))="","",INDEX('40-15 SCALE LABEL INFO'!K$2:K$65,MATCH($A1950,'40-15 SCALE LABEL INFO'!$A$2:$A$65,0))),"not found"),IF(H1949="not found","not found",IF(H1949="","","ditto"))))</f>
        <v/>
      </c>
    </row>
    <row r="1951" spans="1:8" x14ac:dyDescent="0.35">
      <c r="A1951" s="699"/>
      <c r="B1951" s="768"/>
      <c r="C1951" s="768"/>
      <c r="D1951" s="768"/>
      <c r="E1951" s="775"/>
      <c r="F1951" s="778" t="str">
        <f>IF($A1951="","",IF(NOT($A1951=$A1950),IFERROR(IF(INDEX('40-15 SCALE LABEL INFO'!I$2:I$65,MATCH($A1951,'40-15 SCALE LABEL INFO'!$A$2:$A$65,0))="","",INDEX('40-15 SCALE LABEL INFO'!I$2:I$65,MATCH($A1951,'40-15 SCALE LABEL INFO'!$A$2:$A$65,0))),"not found"),IF(F1950="not found","not found",IF(F1950="","","ditto"))))</f>
        <v/>
      </c>
      <c r="G1951" s="779" t="str">
        <f>IF($A1951="","",IF(NOT($A1951=$A1950),IFERROR(IF(INDEX('40-15 SCALE LABEL INFO'!J$2:J$65,MATCH($A1951,'40-15 SCALE LABEL INFO'!$A$2:$A$65,0))="","",INDEX('40-15 SCALE LABEL INFO'!J$2:J$65,MATCH($A1951,'40-15 SCALE LABEL INFO'!$A$2:$A$65,0))),"not found"),IF(G1950="not found","not found",IF(G1950="","","ditto"))))</f>
        <v/>
      </c>
      <c r="H1951" s="772" t="str">
        <f>IF($A1951="","",IF(NOT($A1951=$A1950),IFERROR(IF(INDEX('40-15 SCALE LABEL INFO'!K$2:K$65,MATCH($A1951,'40-15 SCALE LABEL INFO'!$A$2:$A$65,0))="","",INDEX('40-15 SCALE LABEL INFO'!K$2:K$65,MATCH($A1951,'40-15 SCALE LABEL INFO'!$A$2:$A$65,0))),"not found"),IF(H1950="not found","not found",IF(H1950="","","ditto"))))</f>
        <v/>
      </c>
    </row>
    <row r="1952" spans="1:8" x14ac:dyDescent="0.35">
      <c r="A1952" s="699"/>
      <c r="B1952" s="768"/>
      <c r="C1952" s="768"/>
      <c r="D1952" s="768"/>
      <c r="E1952" s="775"/>
      <c r="F1952" s="778" t="str">
        <f>IF($A1952="","",IF(NOT($A1952=$A1951),IFERROR(IF(INDEX('40-15 SCALE LABEL INFO'!I$2:I$65,MATCH($A1952,'40-15 SCALE LABEL INFO'!$A$2:$A$65,0))="","",INDEX('40-15 SCALE LABEL INFO'!I$2:I$65,MATCH($A1952,'40-15 SCALE LABEL INFO'!$A$2:$A$65,0))),"not found"),IF(F1951="not found","not found",IF(F1951="","","ditto"))))</f>
        <v/>
      </c>
      <c r="G1952" s="779" t="str">
        <f>IF($A1952="","",IF(NOT($A1952=$A1951),IFERROR(IF(INDEX('40-15 SCALE LABEL INFO'!J$2:J$65,MATCH($A1952,'40-15 SCALE LABEL INFO'!$A$2:$A$65,0))="","",INDEX('40-15 SCALE LABEL INFO'!J$2:J$65,MATCH($A1952,'40-15 SCALE LABEL INFO'!$A$2:$A$65,0))),"not found"),IF(G1951="not found","not found",IF(G1951="","","ditto"))))</f>
        <v/>
      </c>
      <c r="H1952" s="772" t="str">
        <f>IF($A1952="","",IF(NOT($A1952=$A1951),IFERROR(IF(INDEX('40-15 SCALE LABEL INFO'!K$2:K$65,MATCH($A1952,'40-15 SCALE LABEL INFO'!$A$2:$A$65,0))="","",INDEX('40-15 SCALE LABEL INFO'!K$2:K$65,MATCH($A1952,'40-15 SCALE LABEL INFO'!$A$2:$A$65,0))),"not found"),IF(H1951="not found","not found",IF(H1951="","","ditto"))))</f>
        <v/>
      </c>
    </row>
    <row r="1953" spans="1:8" x14ac:dyDescent="0.35">
      <c r="A1953" s="699"/>
      <c r="B1953" s="768"/>
      <c r="C1953" s="768"/>
      <c r="D1953" s="768"/>
      <c r="E1953" s="775"/>
      <c r="F1953" s="778" t="str">
        <f>IF($A1953="","",IF(NOT($A1953=$A1952),IFERROR(IF(INDEX('40-15 SCALE LABEL INFO'!I$2:I$65,MATCH($A1953,'40-15 SCALE LABEL INFO'!$A$2:$A$65,0))="","",INDEX('40-15 SCALE LABEL INFO'!I$2:I$65,MATCH($A1953,'40-15 SCALE LABEL INFO'!$A$2:$A$65,0))),"not found"),IF(F1952="not found","not found",IF(F1952="","","ditto"))))</f>
        <v/>
      </c>
      <c r="G1953" s="779" t="str">
        <f>IF($A1953="","",IF(NOT($A1953=$A1952),IFERROR(IF(INDEX('40-15 SCALE LABEL INFO'!J$2:J$65,MATCH($A1953,'40-15 SCALE LABEL INFO'!$A$2:$A$65,0))="","",INDEX('40-15 SCALE LABEL INFO'!J$2:J$65,MATCH($A1953,'40-15 SCALE LABEL INFO'!$A$2:$A$65,0))),"not found"),IF(G1952="not found","not found",IF(G1952="","","ditto"))))</f>
        <v/>
      </c>
      <c r="H1953" s="772" t="str">
        <f>IF($A1953="","",IF(NOT($A1953=$A1952),IFERROR(IF(INDEX('40-15 SCALE LABEL INFO'!K$2:K$65,MATCH($A1953,'40-15 SCALE LABEL INFO'!$A$2:$A$65,0))="","",INDEX('40-15 SCALE LABEL INFO'!K$2:K$65,MATCH($A1953,'40-15 SCALE LABEL INFO'!$A$2:$A$65,0))),"not found"),IF(H1952="not found","not found",IF(H1952="","","ditto"))))</f>
        <v/>
      </c>
    </row>
    <row r="1954" spans="1:8" x14ac:dyDescent="0.35">
      <c r="A1954" s="699"/>
      <c r="B1954" s="768"/>
      <c r="C1954" s="768"/>
      <c r="D1954" s="768"/>
      <c r="E1954" s="775"/>
      <c r="F1954" s="778" t="str">
        <f>IF($A1954="","",IF(NOT($A1954=$A1953),IFERROR(IF(INDEX('40-15 SCALE LABEL INFO'!I$2:I$65,MATCH($A1954,'40-15 SCALE LABEL INFO'!$A$2:$A$65,0))="","",INDEX('40-15 SCALE LABEL INFO'!I$2:I$65,MATCH($A1954,'40-15 SCALE LABEL INFO'!$A$2:$A$65,0))),"not found"),IF(F1953="not found","not found",IF(F1953="","","ditto"))))</f>
        <v/>
      </c>
      <c r="G1954" s="779" t="str">
        <f>IF($A1954="","",IF(NOT($A1954=$A1953),IFERROR(IF(INDEX('40-15 SCALE LABEL INFO'!J$2:J$65,MATCH($A1954,'40-15 SCALE LABEL INFO'!$A$2:$A$65,0))="","",INDEX('40-15 SCALE LABEL INFO'!J$2:J$65,MATCH($A1954,'40-15 SCALE LABEL INFO'!$A$2:$A$65,0))),"not found"),IF(G1953="not found","not found",IF(G1953="","","ditto"))))</f>
        <v/>
      </c>
      <c r="H1954" s="772" t="str">
        <f>IF($A1954="","",IF(NOT($A1954=$A1953),IFERROR(IF(INDEX('40-15 SCALE LABEL INFO'!K$2:K$65,MATCH($A1954,'40-15 SCALE LABEL INFO'!$A$2:$A$65,0))="","",INDEX('40-15 SCALE LABEL INFO'!K$2:K$65,MATCH($A1954,'40-15 SCALE LABEL INFO'!$A$2:$A$65,0))),"not found"),IF(H1953="not found","not found",IF(H1953="","","ditto"))))</f>
        <v/>
      </c>
    </row>
    <row r="1955" spans="1:8" x14ac:dyDescent="0.35">
      <c r="A1955" s="699"/>
      <c r="B1955" s="768"/>
      <c r="C1955" s="768"/>
      <c r="D1955" s="768"/>
      <c r="E1955" s="775"/>
      <c r="F1955" s="778" t="str">
        <f>IF($A1955="","",IF(NOT($A1955=$A1954),IFERROR(IF(INDEX('40-15 SCALE LABEL INFO'!I$2:I$65,MATCH($A1955,'40-15 SCALE LABEL INFO'!$A$2:$A$65,0))="","",INDEX('40-15 SCALE LABEL INFO'!I$2:I$65,MATCH($A1955,'40-15 SCALE LABEL INFO'!$A$2:$A$65,0))),"not found"),IF(F1954="not found","not found",IF(F1954="","","ditto"))))</f>
        <v/>
      </c>
      <c r="G1955" s="779" t="str">
        <f>IF($A1955="","",IF(NOT($A1955=$A1954),IFERROR(IF(INDEX('40-15 SCALE LABEL INFO'!J$2:J$65,MATCH($A1955,'40-15 SCALE LABEL INFO'!$A$2:$A$65,0))="","",INDEX('40-15 SCALE LABEL INFO'!J$2:J$65,MATCH($A1955,'40-15 SCALE LABEL INFO'!$A$2:$A$65,0))),"not found"),IF(G1954="not found","not found",IF(G1954="","","ditto"))))</f>
        <v/>
      </c>
      <c r="H1955" s="772" t="str">
        <f>IF($A1955="","",IF(NOT($A1955=$A1954),IFERROR(IF(INDEX('40-15 SCALE LABEL INFO'!K$2:K$65,MATCH($A1955,'40-15 SCALE LABEL INFO'!$A$2:$A$65,0))="","",INDEX('40-15 SCALE LABEL INFO'!K$2:K$65,MATCH($A1955,'40-15 SCALE LABEL INFO'!$A$2:$A$65,0))),"not found"),IF(H1954="not found","not found",IF(H1954="","","ditto"))))</f>
        <v/>
      </c>
    </row>
    <row r="1956" spans="1:8" x14ac:dyDescent="0.35">
      <c r="A1956" s="699"/>
      <c r="B1956" s="768"/>
      <c r="C1956" s="768"/>
      <c r="D1956" s="768"/>
      <c r="E1956" s="775"/>
      <c r="F1956" s="778" t="str">
        <f>IF($A1956="","",IF(NOT($A1956=$A1955),IFERROR(IF(INDEX('40-15 SCALE LABEL INFO'!I$2:I$65,MATCH($A1956,'40-15 SCALE LABEL INFO'!$A$2:$A$65,0))="","",INDEX('40-15 SCALE LABEL INFO'!I$2:I$65,MATCH($A1956,'40-15 SCALE LABEL INFO'!$A$2:$A$65,0))),"not found"),IF(F1955="not found","not found",IF(F1955="","","ditto"))))</f>
        <v/>
      </c>
      <c r="G1956" s="779" t="str">
        <f>IF($A1956="","",IF(NOT($A1956=$A1955),IFERROR(IF(INDEX('40-15 SCALE LABEL INFO'!J$2:J$65,MATCH($A1956,'40-15 SCALE LABEL INFO'!$A$2:$A$65,0))="","",INDEX('40-15 SCALE LABEL INFO'!J$2:J$65,MATCH($A1956,'40-15 SCALE LABEL INFO'!$A$2:$A$65,0))),"not found"),IF(G1955="not found","not found",IF(G1955="","","ditto"))))</f>
        <v/>
      </c>
      <c r="H1956" s="772" t="str">
        <f>IF($A1956="","",IF(NOT($A1956=$A1955),IFERROR(IF(INDEX('40-15 SCALE LABEL INFO'!K$2:K$65,MATCH($A1956,'40-15 SCALE LABEL INFO'!$A$2:$A$65,0))="","",INDEX('40-15 SCALE LABEL INFO'!K$2:K$65,MATCH($A1956,'40-15 SCALE LABEL INFO'!$A$2:$A$65,0))),"not found"),IF(H1955="not found","not found",IF(H1955="","","ditto"))))</f>
        <v/>
      </c>
    </row>
    <row r="1957" spans="1:8" x14ac:dyDescent="0.35">
      <c r="A1957" s="699"/>
      <c r="B1957" s="768"/>
      <c r="C1957" s="768"/>
      <c r="D1957" s="768"/>
      <c r="E1957" s="775"/>
      <c r="F1957" s="778" t="str">
        <f>IF($A1957="","",IF(NOT($A1957=$A1956),IFERROR(IF(INDEX('40-15 SCALE LABEL INFO'!I$2:I$65,MATCH($A1957,'40-15 SCALE LABEL INFO'!$A$2:$A$65,0))="","",INDEX('40-15 SCALE LABEL INFO'!I$2:I$65,MATCH($A1957,'40-15 SCALE LABEL INFO'!$A$2:$A$65,0))),"not found"),IF(F1956="not found","not found",IF(F1956="","","ditto"))))</f>
        <v/>
      </c>
      <c r="G1957" s="779" t="str">
        <f>IF($A1957="","",IF(NOT($A1957=$A1956),IFERROR(IF(INDEX('40-15 SCALE LABEL INFO'!J$2:J$65,MATCH($A1957,'40-15 SCALE LABEL INFO'!$A$2:$A$65,0))="","",INDEX('40-15 SCALE LABEL INFO'!J$2:J$65,MATCH($A1957,'40-15 SCALE LABEL INFO'!$A$2:$A$65,0))),"not found"),IF(G1956="not found","not found",IF(G1956="","","ditto"))))</f>
        <v/>
      </c>
      <c r="H1957" s="772" t="str">
        <f>IF($A1957="","",IF(NOT($A1957=$A1956),IFERROR(IF(INDEX('40-15 SCALE LABEL INFO'!K$2:K$65,MATCH($A1957,'40-15 SCALE LABEL INFO'!$A$2:$A$65,0))="","",INDEX('40-15 SCALE LABEL INFO'!K$2:K$65,MATCH($A1957,'40-15 SCALE LABEL INFO'!$A$2:$A$65,0))),"not found"),IF(H1956="not found","not found",IF(H1956="","","ditto"))))</f>
        <v/>
      </c>
    </row>
    <row r="1958" spans="1:8" x14ac:dyDescent="0.35">
      <c r="A1958" s="699"/>
      <c r="B1958" s="768"/>
      <c r="C1958" s="768"/>
      <c r="D1958" s="768"/>
      <c r="E1958" s="775"/>
      <c r="F1958" s="778" t="str">
        <f>IF($A1958="","",IF(NOT($A1958=$A1957),IFERROR(IF(INDEX('40-15 SCALE LABEL INFO'!I$2:I$65,MATCH($A1958,'40-15 SCALE LABEL INFO'!$A$2:$A$65,0))="","",INDEX('40-15 SCALE LABEL INFO'!I$2:I$65,MATCH($A1958,'40-15 SCALE LABEL INFO'!$A$2:$A$65,0))),"not found"),IF(F1957="not found","not found",IF(F1957="","","ditto"))))</f>
        <v/>
      </c>
      <c r="G1958" s="779" t="str">
        <f>IF($A1958="","",IF(NOT($A1958=$A1957),IFERROR(IF(INDEX('40-15 SCALE LABEL INFO'!J$2:J$65,MATCH($A1958,'40-15 SCALE LABEL INFO'!$A$2:$A$65,0))="","",INDEX('40-15 SCALE LABEL INFO'!J$2:J$65,MATCH($A1958,'40-15 SCALE LABEL INFO'!$A$2:$A$65,0))),"not found"),IF(G1957="not found","not found",IF(G1957="","","ditto"))))</f>
        <v/>
      </c>
      <c r="H1958" s="772" t="str">
        <f>IF($A1958="","",IF(NOT($A1958=$A1957),IFERROR(IF(INDEX('40-15 SCALE LABEL INFO'!K$2:K$65,MATCH($A1958,'40-15 SCALE LABEL INFO'!$A$2:$A$65,0))="","",INDEX('40-15 SCALE LABEL INFO'!K$2:K$65,MATCH($A1958,'40-15 SCALE LABEL INFO'!$A$2:$A$65,0))),"not found"),IF(H1957="not found","not found",IF(H1957="","","ditto"))))</f>
        <v/>
      </c>
    </row>
    <row r="1959" spans="1:8" x14ac:dyDescent="0.35">
      <c r="A1959" s="699"/>
      <c r="B1959" s="768"/>
      <c r="C1959" s="768"/>
      <c r="D1959" s="768"/>
      <c r="E1959" s="775"/>
      <c r="F1959" s="778" t="str">
        <f>IF($A1959="","",IF(NOT($A1959=$A1958),IFERROR(IF(INDEX('40-15 SCALE LABEL INFO'!I$2:I$65,MATCH($A1959,'40-15 SCALE LABEL INFO'!$A$2:$A$65,0))="","",INDEX('40-15 SCALE LABEL INFO'!I$2:I$65,MATCH($A1959,'40-15 SCALE LABEL INFO'!$A$2:$A$65,0))),"not found"),IF(F1958="not found","not found",IF(F1958="","","ditto"))))</f>
        <v/>
      </c>
      <c r="G1959" s="779" t="str">
        <f>IF($A1959="","",IF(NOT($A1959=$A1958),IFERROR(IF(INDEX('40-15 SCALE LABEL INFO'!J$2:J$65,MATCH($A1959,'40-15 SCALE LABEL INFO'!$A$2:$A$65,0))="","",INDEX('40-15 SCALE LABEL INFO'!J$2:J$65,MATCH($A1959,'40-15 SCALE LABEL INFO'!$A$2:$A$65,0))),"not found"),IF(G1958="not found","not found",IF(G1958="","","ditto"))))</f>
        <v/>
      </c>
      <c r="H1959" s="772" t="str">
        <f>IF($A1959="","",IF(NOT($A1959=$A1958),IFERROR(IF(INDEX('40-15 SCALE LABEL INFO'!K$2:K$65,MATCH($A1959,'40-15 SCALE LABEL INFO'!$A$2:$A$65,0))="","",INDEX('40-15 SCALE LABEL INFO'!K$2:K$65,MATCH($A1959,'40-15 SCALE LABEL INFO'!$A$2:$A$65,0))),"not found"),IF(H1958="not found","not found",IF(H1958="","","ditto"))))</f>
        <v/>
      </c>
    </row>
    <row r="1960" spans="1:8" x14ac:dyDescent="0.35">
      <c r="A1960" s="699"/>
      <c r="B1960" s="768"/>
      <c r="C1960" s="768"/>
      <c r="D1960" s="768"/>
      <c r="E1960" s="775"/>
      <c r="F1960" s="778" t="str">
        <f>IF($A1960="","",IF(NOT($A1960=$A1959),IFERROR(IF(INDEX('40-15 SCALE LABEL INFO'!I$2:I$65,MATCH($A1960,'40-15 SCALE LABEL INFO'!$A$2:$A$65,0))="","",INDEX('40-15 SCALE LABEL INFO'!I$2:I$65,MATCH($A1960,'40-15 SCALE LABEL INFO'!$A$2:$A$65,0))),"not found"),IF(F1959="not found","not found",IF(F1959="","","ditto"))))</f>
        <v/>
      </c>
      <c r="G1960" s="779" t="str">
        <f>IF($A1960="","",IF(NOT($A1960=$A1959),IFERROR(IF(INDEX('40-15 SCALE LABEL INFO'!J$2:J$65,MATCH($A1960,'40-15 SCALE LABEL INFO'!$A$2:$A$65,0))="","",INDEX('40-15 SCALE LABEL INFO'!J$2:J$65,MATCH($A1960,'40-15 SCALE LABEL INFO'!$A$2:$A$65,0))),"not found"),IF(G1959="not found","not found",IF(G1959="","","ditto"))))</f>
        <v/>
      </c>
      <c r="H1960" s="772" t="str">
        <f>IF($A1960="","",IF(NOT($A1960=$A1959),IFERROR(IF(INDEX('40-15 SCALE LABEL INFO'!K$2:K$65,MATCH($A1960,'40-15 SCALE LABEL INFO'!$A$2:$A$65,0))="","",INDEX('40-15 SCALE LABEL INFO'!K$2:K$65,MATCH($A1960,'40-15 SCALE LABEL INFO'!$A$2:$A$65,0))),"not found"),IF(H1959="not found","not found",IF(H1959="","","ditto"))))</f>
        <v/>
      </c>
    </row>
    <row r="1961" spans="1:8" x14ac:dyDescent="0.35">
      <c r="A1961" s="699"/>
      <c r="B1961" s="768"/>
      <c r="C1961" s="768"/>
      <c r="D1961" s="768"/>
      <c r="E1961" s="775"/>
      <c r="F1961" s="778" t="str">
        <f>IF($A1961="","",IF(NOT($A1961=$A1960),IFERROR(IF(INDEX('40-15 SCALE LABEL INFO'!I$2:I$65,MATCH($A1961,'40-15 SCALE LABEL INFO'!$A$2:$A$65,0))="","",INDEX('40-15 SCALE LABEL INFO'!I$2:I$65,MATCH($A1961,'40-15 SCALE LABEL INFO'!$A$2:$A$65,0))),"not found"),IF(F1960="not found","not found",IF(F1960="","","ditto"))))</f>
        <v/>
      </c>
      <c r="G1961" s="779" t="str">
        <f>IF($A1961="","",IF(NOT($A1961=$A1960),IFERROR(IF(INDEX('40-15 SCALE LABEL INFO'!J$2:J$65,MATCH($A1961,'40-15 SCALE LABEL INFO'!$A$2:$A$65,0))="","",INDEX('40-15 SCALE LABEL INFO'!J$2:J$65,MATCH($A1961,'40-15 SCALE LABEL INFO'!$A$2:$A$65,0))),"not found"),IF(G1960="not found","not found",IF(G1960="","","ditto"))))</f>
        <v/>
      </c>
      <c r="H1961" s="772" t="str">
        <f>IF($A1961="","",IF(NOT($A1961=$A1960),IFERROR(IF(INDEX('40-15 SCALE LABEL INFO'!K$2:K$65,MATCH($A1961,'40-15 SCALE LABEL INFO'!$A$2:$A$65,0))="","",INDEX('40-15 SCALE LABEL INFO'!K$2:K$65,MATCH($A1961,'40-15 SCALE LABEL INFO'!$A$2:$A$65,0))),"not found"),IF(H1960="not found","not found",IF(H1960="","","ditto"))))</f>
        <v/>
      </c>
    </row>
    <row r="1962" spans="1:8" x14ac:dyDescent="0.35">
      <c r="A1962" s="699"/>
      <c r="B1962" s="768"/>
      <c r="C1962" s="768"/>
      <c r="D1962" s="768"/>
      <c r="E1962" s="775"/>
      <c r="F1962" s="778" t="str">
        <f>IF($A1962="","",IF(NOT($A1962=$A1961),IFERROR(IF(INDEX('40-15 SCALE LABEL INFO'!I$2:I$65,MATCH($A1962,'40-15 SCALE LABEL INFO'!$A$2:$A$65,0))="","",INDEX('40-15 SCALE LABEL INFO'!I$2:I$65,MATCH($A1962,'40-15 SCALE LABEL INFO'!$A$2:$A$65,0))),"not found"),IF(F1961="not found","not found",IF(F1961="","","ditto"))))</f>
        <v/>
      </c>
      <c r="G1962" s="779" t="str">
        <f>IF($A1962="","",IF(NOT($A1962=$A1961),IFERROR(IF(INDEX('40-15 SCALE LABEL INFO'!J$2:J$65,MATCH($A1962,'40-15 SCALE LABEL INFO'!$A$2:$A$65,0))="","",INDEX('40-15 SCALE LABEL INFO'!J$2:J$65,MATCH($A1962,'40-15 SCALE LABEL INFO'!$A$2:$A$65,0))),"not found"),IF(G1961="not found","not found",IF(G1961="","","ditto"))))</f>
        <v/>
      </c>
      <c r="H1962" s="772" t="str">
        <f>IF($A1962="","",IF(NOT($A1962=$A1961),IFERROR(IF(INDEX('40-15 SCALE LABEL INFO'!K$2:K$65,MATCH($A1962,'40-15 SCALE LABEL INFO'!$A$2:$A$65,0))="","",INDEX('40-15 SCALE LABEL INFO'!K$2:K$65,MATCH($A1962,'40-15 SCALE LABEL INFO'!$A$2:$A$65,0))),"not found"),IF(H1961="not found","not found",IF(H1961="","","ditto"))))</f>
        <v/>
      </c>
    </row>
    <row r="1963" spans="1:8" x14ac:dyDescent="0.35">
      <c r="A1963" s="699"/>
      <c r="B1963" s="768"/>
      <c r="C1963" s="768"/>
      <c r="D1963" s="768"/>
      <c r="E1963" s="775"/>
      <c r="F1963" s="778" t="str">
        <f>IF($A1963="","",IF(NOT($A1963=$A1962),IFERROR(IF(INDEX('40-15 SCALE LABEL INFO'!I$2:I$65,MATCH($A1963,'40-15 SCALE LABEL INFO'!$A$2:$A$65,0))="","",INDEX('40-15 SCALE LABEL INFO'!I$2:I$65,MATCH($A1963,'40-15 SCALE LABEL INFO'!$A$2:$A$65,0))),"not found"),IF(F1962="not found","not found",IF(F1962="","","ditto"))))</f>
        <v/>
      </c>
      <c r="G1963" s="779" t="str">
        <f>IF($A1963="","",IF(NOT($A1963=$A1962),IFERROR(IF(INDEX('40-15 SCALE LABEL INFO'!J$2:J$65,MATCH($A1963,'40-15 SCALE LABEL INFO'!$A$2:$A$65,0))="","",INDEX('40-15 SCALE LABEL INFO'!J$2:J$65,MATCH($A1963,'40-15 SCALE LABEL INFO'!$A$2:$A$65,0))),"not found"),IF(G1962="not found","not found",IF(G1962="","","ditto"))))</f>
        <v/>
      </c>
      <c r="H1963" s="772" t="str">
        <f>IF($A1963="","",IF(NOT($A1963=$A1962),IFERROR(IF(INDEX('40-15 SCALE LABEL INFO'!K$2:K$65,MATCH($A1963,'40-15 SCALE LABEL INFO'!$A$2:$A$65,0))="","",INDEX('40-15 SCALE LABEL INFO'!K$2:K$65,MATCH($A1963,'40-15 SCALE LABEL INFO'!$A$2:$A$65,0))),"not found"),IF(H1962="not found","not found",IF(H1962="","","ditto"))))</f>
        <v/>
      </c>
    </row>
    <row r="1964" spans="1:8" x14ac:dyDescent="0.35">
      <c r="A1964" s="699"/>
      <c r="B1964" s="768"/>
      <c r="C1964" s="768"/>
      <c r="D1964" s="768"/>
      <c r="E1964" s="775"/>
      <c r="F1964" s="778" t="str">
        <f>IF($A1964="","",IF(NOT($A1964=$A1963),IFERROR(IF(INDEX('40-15 SCALE LABEL INFO'!I$2:I$65,MATCH($A1964,'40-15 SCALE LABEL INFO'!$A$2:$A$65,0))="","",INDEX('40-15 SCALE LABEL INFO'!I$2:I$65,MATCH($A1964,'40-15 SCALE LABEL INFO'!$A$2:$A$65,0))),"not found"),IF(F1963="not found","not found",IF(F1963="","","ditto"))))</f>
        <v/>
      </c>
      <c r="G1964" s="779" t="str">
        <f>IF($A1964="","",IF(NOT($A1964=$A1963),IFERROR(IF(INDEX('40-15 SCALE LABEL INFO'!J$2:J$65,MATCH($A1964,'40-15 SCALE LABEL INFO'!$A$2:$A$65,0))="","",INDEX('40-15 SCALE LABEL INFO'!J$2:J$65,MATCH($A1964,'40-15 SCALE LABEL INFO'!$A$2:$A$65,0))),"not found"),IF(G1963="not found","not found",IF(G1963="","","ditto"))))</f>
        <v/>
      </c>
      <c r="H1964" s="772" t="str">
        <f>IF($A1964="","",IF(NOT($A1964=$A1963),IFERROR(IF(INDEX('40-15 SCALE LABEL INFO'!K$2:K$65,MATCH($A1964,'40-15 SCALE LABEL INFO'!$A$2:$A$65,0))="","",INDEX('40-15 SCALE LABEL INFO'!K$2:K$65,MATCH($A1964,'40-15 SCALE LABEL INFO'!$A$2:$A$65,0))),"not found"),IF(H1963="not found","not found",IF(H1963="","","ditto"))))</f>
        <v/>
      </c>
    </row>
    <row r="1965" spans="1:8" x14ac:dyDescent="0.35">
      <c r="A1965" s="699"/>
      <c r="B1965" s="768"/>
      <c r="C1965" s="768"/>
      <c r="D1965" s="768"/>
      <c r="E1965" s="775"/>
      <c r="F1965" s="778" t="str">
        <f>IF($A1965="","",IF(NOT($A1965=$A1964),IFERROR(IF(INDEX('40-15 SCALE LABEL INFO'!I$2:I$65,MATCH($A1965,'40-15 SCALE LABEL INFO'!$A$2:$A$65,0))="","",INDEX('40-15 SCALE LABEL INFO'!I$2:I$65,MATCH($A1965,'40-15 SCALE LABEL INFO'!$A$2:$A$65,0))),"not found"),IF(F1964="not found","not found",IF(F1964="","","ditto"))))</f>
        <v/>
      </c>
      <c r="G1965" s="779" t="str">
        <f>IF($A1965="","",IF(NOT($A1965=$A1964),IFERROR(IF(INDEX('40-15 SCALE LABEL INFO'!J$2:J$65,MATCH($A1965,'40-15 SCALE LABEL INFO'!$A$2:$A$65,0))="","",INDEX('40-15 SCALE LABEL INFO'!J$2:J$65,MATCH($A1965,'40-15 SCALE LABEL INFO'!$A$2:$A$65,0))),"not found"),IF(G1964="not found","not found",IF(G1964="","","ditto"))))</f>
        <v/>
      </c>
      <c r="H1965" s="772" t="str">
        <f>IF($A1965="","",IF(NOT($A1965=$A1964),IFERROR(IF(INDEX('40-15 SCALE LABEL INFO'!K$2:K$65,MATCH($A1965,'40-15 SCALE LABEL INFO'!$A$2:$A$65,0))="","",INDEX('40-15 SCALE LABEL INFO'!K$2:K$65,MATCH($A1965,'40-15 SCALE LABEL INFO'!$A$2:$A$65,0))),"not found"),IF(H1964="not found","not found",IF(H1964="","","ditto"))))</f>
        <v/>
      </c>
    </row>
    <row r="1966" spans="1:8" x14ac:dyDescent="0.35">
      <c r="A1966" s="699"/>
      <c r="B1966" s="768"/>
      <c r="C1966" s="768"/>
      <c r="D1966" s="768"/>
      <c r="E1966" s="775"/>
      <c r="F1966" s="778" t="str">
        <f>IF($A1966="","",IF(NOT($A1966=$A1965),IFERROR(IF(INDEX('40-15 SCALE LABEL INFO'!I$2:I$65,MATCH($A1966,'40-15 SCALE LABEL INFO'!$A$2:$A$65,0))="","",INDEX('40-15 SCALE LABEL INFO'!I$2:I$65,MATCH($A1966,'40-15 SCALE LABEL INFO'!$A$2:$A$65,0))),"not found"),IF(F1965="not found","not found",IF(F1965="","","ditto"))))</f>
        <v/>
      </c>
      <c r="G1966" s="779" t="str">
        <f>IF($A1966="","",IF(NOT($A1966=$A1965),IFERROR(IF(INDEX('40-15 SCALE LABEL INFO'!J$2:J$65,MATCH($A1966,'40-15 SCALE LABEL INFO'!$A$2:$A$65,0))="","",INDEX('40-15 SCALE LABEL INFO'!J$2:J$65,MATCH($A1966,'40-15 SCALE LABEL INFO'!$A$2:$A$65,0))),"not found"),IF(G1965="not found","not found",IF(G1965="","","ditto"))))</f>
        <v/>
      </c>
      <c r="H1966" s="772" t="str">
        <f>IF($A1966="","",IF(NOT($A1966=$A1965),IFERROR(IF(INDEX('40-15 SCALE LABEL INFO'!K$2:K$65,MATCH($A1966,'40-15 SCALE LABEL INFO'!$A$2:$A$65,0))="","",INDEX('40-15 SCALE LABEL INFO'!K$2:K$65,MATCH($A1966,'40-15 SCALE LABEL INFO'!$A$2:$A$65,0))),"not found"),IF(H1965="not found","not found",IF(H1965="","","ditto"))))</f>
        <v/>
      </c>
    </row>
    <row r="1967" spans="1:8" x14ac:dyDescent="0.35">
      <c r="A1967" s="699"/>
      <c r="B1967" s="768"/>
      <c r="C1967" s="768"/>
      <c r="D1967" s="768"/>
      <c r="E1967" s="775"/>
      <c r="F1967" s="778" t="str">
        <f>IF($A1967="","",IF(NOT($A1967=$A1966),IFERROR(IF(INDEX('40-15 SCALE LABEL INFO'!I$2:I$65,MATCH($A1967,'40-15 SCALE LABEL INFO'!$A$2:$A$65,0))="","",INDEX('40-15 SCALE LABEL INFO'!I$2:I$65,MATCH($A1967,'40-15 SCALE LABEL INFO'!$A$2:$A$65,0))),"not found"),IF(F1966="not found","not found",IF(F1966="","","ditto"))))</f>
        <v/>
      </c>
      <c r="G1967" s="779" t="str">
        <f>IF($A1967="","",IF(NOT($A1967=$A1966),IFERROR(IF(INDEX('40-15 SCALE LABEL INFO'!J$2:J$65,MATCH($A1967,'40-15 SCALE LABEL INFO'!$A$2:$A$65,0))="","",INDEX('40-15 SCALE LABEL INFO'!J$2:J$65,MATCH($A1967,'40-15 SCALE LABEL INFO'!$A$2:$A$65,0))),"not found"),IF(G1966="not found","not found",IF(G1966="","","ditto"))))</f>
        <v/>
      </c>
      <c r="H1967" s="772" t="str">
        <f>IF($A1967="","",IF(NOT($A1967=$A1966),IFERROR(IF(INDEX('40-15 SCALE LABEL INFO'!K$2:K$65,MATCH($A1967,'40-15 SCALE LABEL INFO'!$A$2:$A$65,0))="","",INDEX('40-15 SCALE LABEL INFO'!K$2:K$65,MATCH($A1967,'40-15 SCALE LABEL INFO'!$A$2:$A$65,0))),"not found"),IF(H1966="not found","not found",IF(H1966="","","ditto"))))</f>
        <v/>
      </c>
    </row>
    <row r="1968" spans="1:8" x14ac:dyDescent="0.35">
      <c r="A1968" s="699"/>
      <c r="B1968" s="768"/>
      <c r="C1968" s="768"/>
      <c r="D1968" s="768"/>
      <c r="E1968" s="775"/>
      <c r="F1968" s="778" t="str">
        <f>IF($A1968="","",IF(NOT($A1968=$A1967),IFERROR(IF(INDEX('40-15 SCALE LABEL INFO'!I$2:I$65,MATCH($A1968,'40-15 SCALE LABEL INFO'!$A$2:$A$65,0))="","",INDEX('40-15 SCALE LABEL INFO'!I$2:I$65,MATCH($A1968,'40-15 SCALE LABEL INFO'!$A$2:$A$65,0))),"not found"),IF(F1967="not found","not found",IF(F1967="","","ditto"))))</f>
        <v/>
      </c>
      <c r="G1968" s="779" t="str">
        <f>IF($A1968="","",IF(NOT($A1968=$A1967),IFERROR(IF(INDEX('40-15 SCALE LABEL INFO'!J$2:J$65,MATCH($A1968,'40-15 SCALE LABEL INFO'!$A$2:$A$65,0))="","",INDEX('40-15 SCALE LABEL INFO'!J$2:J$65,MATCH($A1968,'40-15 SCALE LABEL INFO'!$A$2:$A$65,0))),"not found"),IF(G1967="not found","not found",IF(G1967="","","ditto"))))</f>
        <v/>
      </c>
      <c r="H1968" s="772" t="str">
        <f>IF($A1968="","",IF(NOT($A1968=$A1967),IFERROR(IF(INDEX('40-15 SCALE LABEL INFO'!K$2:K$65,MATCH($A1968,'40-15 SCALE LABEL INFO'!$A$2:$A$65,0))="","",INDEX('40-15 SCALE LABEL INFO'!K$2:K$65,MATCH($A1968,'40-15 SCALE LABEL INFO'!$A$2:$A$65,0))),"not found"),IF(H1967="not found","not found",IF(H1967="","","ditto"))))</f>
        <v/>
      </c>
    </row>
    <row r="1969" spans="1:8" x14ac:dyDescent="0.35">
      <c r="A1969" s="699"/>
      <c r="B1969" s="768"/>
      <c r="C1969" s="768"/>
      <c r="D1969" s="768"/>
      <c r="E1969" s="775"/>
      <c r="F1969" s="778" t="str">
        <f>IF($A1969="","",IF(NOT($A1969=$A1968),IFERROR(IF(INDEX('40-15 SCALE LABEL INFO'!I$2:I$65,MATCH($A1969,'40-15 SCALE LABEL INFO'!$A$2:$A$65,0))="","",INDEX('40-15 SCALE LABEL INFO'!I$2:I$65,MATCH($A1969,'40-15 SCALE LABEL INFO'!$A$2:$A$65,0))),"not found"),IF(F1968="not found","not found",IF(F1968="","","ditto"))))</f>
        <v/>
      </c>
      <c r="G1969" s="779" t="str">
        <f>IF($A1969="","",IF(NOT($A1969=$A1968),IFERROR(IF(INDEX('40-15 SCALE LABEL INFO'!J$2:J$65,MATCH($A1969,'40-15 SCALE LABEL INFO'!$A$2:$A$65,0))="","",INDEX('40-15 SCALE LABEL INFO'!J$2:J$65,MATCH($A1969,'40-15 SCALE LABEL INFO'!$A$2:$A$65,0))),"not found"),IF(G1968="not found","not found",IF(G1968="","","ditto"))))</f>
        <v/>
      </c>
      <c r="H1969" s="772" t="str">
        <f>IF($A1969="","",IF(NOT($A1969=$A1968),IFERROR(IF(INDEX('40-15 SCALE LABEL INFO'!K$2:K$65,MATCH($A1969,'40-15 SCALE LABEL INFO'!$A$2:$A$65,0))="","",INDEX('40-15 SCALE LABEL INFO'!K$2:K$65,MATCH($A1969,'40-15 SCALE LABEL INFO'!$A$2:$A$65,0))),"not found"),IF(H1968="not found","not found",IF(H1968="","","ditto"))))</f>
        <v/>
      </c>
    </row>
    <row r="1970" spans="1:8" x14ac:dyDescent="0.35">
      <c r="A1970" s="699"/>
      <c r="B1970" s="768"/>
      <c r="C1970" s="768"/>
      <c r="D1970" s="768"/>
      <c r="E1970" s="775"/>
      <c r="F1970" s="778" t="str">
        <f>IF($A1970="","",IF(NOT($A1970=$A1969),IFERROR(IF(INDEX('40-15 SCALE LABEL INFO'!I$2:I$65,MATCH($A1970,'40-15 SCALE LABEL INFO'!$A$2:$A$65,0))="","",INDEX('40-15 SCALE LABEL INFO'!I$2:I$65,MATCH($A1970,'40-15 SCALE LABEL INFO'!$A$2:$A$65,0))),"not found"),IF(F1969="not found","not found",IF(F1969="","","ditto"))))</f>
        <v/>
      </c>
      <c r="G1970" s="779" t="str">
        <f>IF($A1970="","",IF(NOT($A1970=$A1969),IFERROR(IF(INDEX('40-15 SCALE LABEL INFO'!J$2:J$65,MATCH($A1970,'40-15 SCALE LABEL INFO'!$A$2:$A$65,0))="","",INDEX('40-15 SCALE LABEL INFO'!J$2:J$65,MATCH($A1970,'40-15 SCALE LABEL INFO'!$A$2:$A$65,0))),"not found"),IF(G1969="not found","not found",IF(G1969="","","ditto"))))</f>
        <v/>
      </c>
      <c r="H1970" s="772" t="str">
        <f>IF($A1970="","",IF(NOT($A1970=$A1969),IFERROR(IF(INDEX('40-15 SCALE LABEL INFO'!K$2:K$65,MATCH($A1970,'40-15 SCALE LABEL INFO'!$A$2:$A$65,0))="","",INDEX('40-15 SCALE LABEL INFO'!K$2:K$65,MATCH($A1970,'40-15 SCALE LABEL INFO'!$A$2:$A$65,0))),"not found"),IF(H1969="not found","not found",IF(H1969="","","ditto"))))</f>
        <v/>
      </c>
    </row>
    <row r="1971" spans="1:8" x14ac:dyDescent="0.35">
      <c r="A1971" s="699"/>
      <c r="B1971" s="768"/>
      <c r="C1971" s="768"/>
      <c r="D1971" s="768"/>
      <c r="E1971" s="775"/>
      <c r="F1971" s="778" t="str">
        <f>IF($A1971="","",IF(NOT($A1971=$A1970),IFERROR(IF(INDEX('40-15 SCALE LABEL INFO'!I$2:I$65,MATCH($A1971,'40-15 SCALE LABEL INFO'!$A$2:$A$65,0))="","",INDEX('40-15 SCALE LABEL INFO'!I$2:I$65,MATCH($A1971,'40-15 SCALE LABEL INFO'!$A$2:$A$65,0))),"not found"),IF(F1970="not found","not found",IF(F1970="","","ditto"))))</f>
        <v/>
      </c>
      <c r="G1971" s="779" t="str">
        <f>IF($A1971="","",IF(NOT($A1971=$A1970),IFERROR(IF(INDEX('40-15 SCALE LABEL INFO'!J$2:J$65,MATCH($A1971,'40-15 SCALE LABEL INFO'!$A$2:$A$65,0))="","",INDEX('40-15 SCALE LABEL INFO'!J$2:J$65,MATCH($A1971,'40-15 SCALE LABEL INFO'!$A$2:$A$65,0))),"not found"),IF(G1970="not found","not found",IF(G1970="","","ditto"))))</f>
        <v/>
      </c>
      <c r="H1971" s="772" t="str">
        <f>IF($A1971="","",IF(NOT($A1971=$A1970),IFERROR(IF(INDEX('40-15 SCALE LABEL INFO'!K$2:K$65,MATCH($A1971,'40-15 SCALE LABEL INFO'!$A$2:$A$65,0))="","",INDEX('40-15 SCALE LABEL INFO'!K$2:K$65,MATCH($A1971,'40-15 SCALE LABEL INFO'!$A$2:$A$65,0))),"not found"),IF(H1970="not found","not found",IF(H1970="","","ditto"))))</f>
        <v/>
      </c>
    </row>
    <row r="1972" spans="1:8" x14ac:dyDescent="0.35">
      <c r="A1972" s="699"/>
      <c r="B1972" s="768"/>
      <c r="C1972" s="768"/>
      <c r="D1972" s="768"/>
      <c r="E1972" s="775"/>
      <c r="F1972" s="778" t="str">
        <f>IF($A1972="","",IF(NOT($A1972=$A1971),IFERROR(IF(INDEX('40-15 SCALE LABEL INFO'!I$2:I$65,MATCH($A1972,'40-15 SCALE LABEL INFO'!$A$2:$A$65,0))="","",INDEX('40-15 SCALE LABEL INFO'!I$2:I$65,MATCH($A1972,'40-15 SCALE LABEL INFO'!$A$2:$A$65,0))),"not found"),IF(F1971="not found","not found",IF(F1971="","","ditto"))))</f>
        <v/>
      </c>
      <c r="G1972" s="779" t="str">
        <f>IF($A1972="","",IF(NOT($A1972=$A1971),IFERROR(IF(INDEX('40-15 SCALE LABEL INFO'!J$2:J$65,MATCH($A1972,'40-15 SCALE LABEL INFO'!$A$2:$A$65,0))="","",INDEX('40-15 SCALE LABEL INFO'!J$2:J$65,MATCH($A1972,'40-15 SCALE LABEL INFO'!$A$2:$A$65,0))),"not found"),IF(G1971="not found","not found",IF(G1971="","","ditto"))))</f>
        <v/>
      </c>
      <c r="H1972" s="772" t="str">
        <f>IF($A1972="","",IF(NOT($A1972=$A1971),IFERROR(IF(INDEX('40-15 SCALE LABEL INFO'!K$2:K$65,MATCH($A1972,'40-15 SCALE LABEL INFO'!$A$2:$A$65,0))="","",INDEX('40-15 SCALE LABEL INFO'!K$2:K$65,MATCH($A1972,'40-15 SCALE LABEL INFO'!$A$2:$A$65,0))),"not found"),IF(H1971="not found","not found",IF(H1971="","","ditto"))))</f>
        <v/>
      </c>
    </row>
    <row r="1973" spans="1:8" x14ac:dyDescent="0.35">
      <c r="A1973" s="699"/>
      <c r="B1973" s="768"/>
      <c r="C1973" s="768"/>
      <c r="D1973" s="768"/>
      <c r="E1973" s="775"/>
      <c r="F1973" s="778" t="str">
        <f>IF($A1973="","",IF(NOT($A1973=$A1972),IFERROR(IF(INDEX('40-15 SCALE LABEL INFO'!I$2:I$65,MATCH($A1973,'40-15 SCALE LABEL INFO'!$A$2:$A$65,0))="","",INDEX('40-15 SCALE LABEL INFO'!I$2:I$65,MATCH($A1973,'40-15 SCALE LABEL INFO'!$A$2:$A$65,0))),"not found"),IF(F1972="not found","not found",IF(F1972="","","ditto"))))</f>
        <v/>
      </c>
      <c r="G1973" s="779" t="str">
        <f>IF($A1973="","",IF(NOT($A1973=$A1972),IFERROR(IF(INDEX('40-15 SCALE LABEL INFO'!J$2:J$65,MATCH($A1973,'40-15 SCALE LABEL INFO'!$A$2:$A$65,0))="","",INDEX('40-15 SCALE LABEL INFO'!J$2:J$65,MATCH($A1973,'40-15 SCALE LABEL INFO'!$A$2:$A$65,0))),"not found"),IF(G1972="not found","not found",IF(G1972="","","ditto"))))</f>
        <v/>
      </c>
      <c r="H1973" s="772" t="str">
        <f>IF($A1973="","",IF(NOT($A1973=$A1972),IFERROR(IF(INDEX('40-15 SCALE LABEL INFO'!K$2:K$65,MATCH($A1973,'40-15 SCALE LABEL INFO'!$A$2:$A$65,0))="","",INDEX('40-15 SCALE LABEL INFO'!K$2:K$65,MATCH($A1973,'40-15 SCALE LABEL INFO'!$A$2:$A$65,0))),"not found"),IF(H1972="not found","not found",IF(H1972="","","ditto"))))</f>
        <v/>
      </c>
    </row>
    <row r="1974" spans="1:8" x14ac:dyDescent="0.35">
      <c r="A1974" s="699"/>
      <c r="B1974" s="768"/>
      <c r="C1974" s="768"/>
      <c r="D1974" s="768"/>
      <c r="E1974" s="775"/>
      <c r="F1974" s="778" t="str">
        <f>IF($A1974="","",IF(NOT($A1974=$A1973),IFERROR(IF(INDEX('40-15 SCALE LABEL INFO'!I$2:I$65,MATCH($A1974,'40-15 SCALE LABEL INFO'!$A$2:$A$65,0))="","",INDEX('40-15 SCALE LABEL INFO'!I$2:I$65,MATCH($A1974,'40-15 SCALE LABEL INFO'!$A$2:$A$65,0))),"not found"),IF(F1973="not found","not found",IF(F1973="","","ditto"))))</f>
        <v/>
      </c>
      <c r="G1974" s="779" t="str">
        <f>IF($A1974="","",IF(NOT($A1974=$A1973),IFERROR(IF(INDEX('40-15 SCALE LABEL INFO'!J$2:J$65,MATCH($A1974,'40-15 SCALE LABEL INFO'!$A$2:$A$65,0))="","",INDEX('40-15 SCALE LABEL INFO'!J$2:J$65,MATCH($A1974,'40-15 SCALE LABEL INFO'!$A$2:$A$65,0))),"not found"),IF(G1973="not found","not found",IF(G1973="","","ditto"))))</f>
        <v/>
      </c>
      <c r="H1974" s="772" t="str">
        <f>IF($A1974="","",IF(NOT($A1974=$A1973),IFERROR(IF(INDEX('40-15 SCALE LABEL INFO'!K$2:K$65,MATCH($A1974,'40-15 SCALE LABEL INFO'!$A$2:$A$65,0))="","",INDEX('40-15 SCALE LABEL INFO'!K$2:K$65,MATCH($A1974,'40-15 SCALE LABEL INFO'!$A$2:$A$65,0))),"not found"),IF(H1973="not found","not found",IF(H1973="","","ditto"))))</f>
        <v/>
      </c>
    </row>
    <row r="1975" spans="1:8" x14ac:dyDescent="0.35">
      <c r="A1975" s="699"/>
      <c r="B1975" s="768"/>
      <c r="C1975" s="768"/>
      <c r="D1975" s="768"/>
      <c r="E1975" s="775"/>
      <c r="F1975" s="778" t="str">
        <f>IF($A1975="","",IF(NOT($A1975=$A1974),IFERROR(IF(INDEX('40-15 SCALE LABEL INFO'!I$2:I$65,MATCH($A1975,'40-15 SCALE LABEL INFO'!$A$2:$A$65,0))="","",INDEX('40-15 SCALE LABEL INFO'!I$2:I$65,MATCH($A1975,'40-15 SCALE LABEL INFO'!$A$2:$A$65,0))),"not found"),IF(F1974="not found","not found",IF(F1974="","","ditto"))))</f>
        <v/>
      </c>
      <c r="G1975" s="779" t="str">
        <f>IF($A1975="","",IF(NOT($A1975=$A1974),IFERROR(IF(INDEX('40-15 SCALE LABEL INFO'!J$2:J$65,MATCH($A1975,'40-15 SCALE LABEL INFO'!$A$2:$A$65,0))="","",INDEX('40-15 SCALE LABEL INFO'!J$2:J$65,MATCH($A1975,'40-15 SCALE LABEL INFO'!$A$2:$A$65,0))),"not found"),IF(G1974="not found","not found",IF(G1974="","","ditto"))))</f>
        <v/>
      </c>
      <c r="H1975" s="772" t="str">
        <f>IF($A1975="","",IF(NOT($A1975=$A1974),IFERROR(IF(INDEX('40-15 SCALE LABEL INFO'!K$2:K$65,MATCH($A1975,'40-15 SCALE LABEL INFO'!$A$2:$A$65,0))="","",INDEX('40-15 SCALE LABEL INFO'!K$2:K$65,MATCH($A1975,'40-15 SCALE LABEL INFO'!$A$2:$A$65,0))),"not found"),IF(H1974="not found","not found",IF(H1974="","","ditto"))))</f>
        <v/>
      </c>
    </row>
    <row r="1976" spans="1:8" x14ac:dyDescent="0.35">
      <c r="A1976" s="699"/>
      <c r="B1976" s="768"/>
      <c r="C1976" s="768"/>
      <c r="D1976" s="768"/>
      <c r="E1976" s="775"/>
      <c r="F1976" s="778" t="str">
        <f>IF($A1976="","",IF(NOT($A1976=$A1975),IFERROR(IF(INDEX('40-15 SCALE LABEL INFO'!I$2:I$65,MATCH($A1976,'40-15 SCALE LABEL INFO'!$A$2:$A$65,0))="","",INDEX('40-15 SCALE LABEL INFO'!I$2:I$65,MATCH($A1976,'40-15 SCALE LABEL INFO'!$A$2:$A$65,0))),"not found"),IF(F1975="not found","not found",IF(F1975="","","ditto"))))</f>
        <v/>
      </c>
      <c r="G1976" s="779" t="str">
        <f>IF($A1976="","",IF(NOT($A1976=$A1975),IFERROR(IF(INDEX('40-15 SCALE LABEL INFO'!J$2:J$65,MATCH($A1976,'40-15 SCALE LABEL INFO'!$A$2:$A$65,0))="","",INDEX('40-15 SCALE LABEL INFO'!J$2:J$65,MATCH($A1976,'40-15 SCALE LABEL INFO'!$A$2:$A$65,0))),"not found"),IF(G1975="not found","not found",IF(G1975="","","ditto"))))</f>
        <v/>
      </c>
      <c r="H1976" s="772" t="str">
        <f>IF($A1976="","",IF(NOT($A1976=$A1975),IFERROR(IF(INDEX('40-15 SCALE LABEL INFO'!K$2:K$65,MATCH($A1976,'40-15 SCALE LABEL INFO'!$A$2:$A$65,0))="","",INDEX('40-15 SCALE LABEL INFO'!K$2:K$65,MATCH($A1976,'40-15 SCALE LABEL INFO'!$A$2:$A$65,0))),"not found"),IF(H1975="not found","not found",IF(H1975="","","ditto"))))</f>
        <v/>
      </c>
    </row>
    <row r="1977" spans="1:8" x14ac:dyDescent="0.35">
      <c r="A1977" s="699"/>
      <c r="B1977" s="768"/>
      <c r="C1977" s="768"/>
      <c r="D1977" s="768"/>
      <c r="E1977" s="775"/>
      <c r="F1977" s="778" t="str">
        <f>IF($A1977="","",IF(NOT($A1977=$A1976),IFERROR(IF(INDEX('40-15 SCALE LABEL INFO'!I$2:I$65,MATCH($A1977,'40-15 SCALE LABEL INFO'!$A$2:$A$65,0))="","",INDEX('40-15 SCALE LABEL INFO'!I$2:I$65,MATCH($A1977,'40-15 SCALE LABEL INFO'!$A$2:$A$65,0))),"not found"),IF(F1976="not found","not found",IF(F1976="","","ditto"))))</f>
        <v/>
      </c>
      <c r="G1977" s="779" t="str">
        <f>IF($A1977="","",IF(NOT($A1977=$A1976),IFERROR(IF(INDEX('40-15 SCALE LABEL INFO'!J$2:J$65,MATCH($A1977,'40-15 SCALE LABEL INFO'!$A$2:$A$65,0))="","",INDEX('40-15 SCALE LABEL INFO'!J$2:J$65,MATCH($A1977,'40-15 SCALE LABEL INFO'!$A$2:$A$65,0))),"not found"),IF(G1976="not found","not found",IF(G1976="","","ditto"))))</f>
        <v/>
      </c>
      <c r="H1977" s="772" t="str">
        <f>IF($A1977="","",IF(NOT($A1977=$A1976),IFERROR(IF(INDEX('40-15 SCALE LABEL INFO'!K$2:K$65,MATCH($A1977,'40-15 SCALE LABEL INFO'!$A$2:$A$65,0))="","",INDEX('40-15 SCALE LABEL INFO'!K$2:K$65,MATCH($A1977,'40-15 SCALE LABEL INFO'!$A$2:$A$65,0))),"not found"),IF(H1976="not found","not found",IF(H1976="","","ditto"))))</f>
        <v/>
      </c>
    </row>
    <row r="1978" spans="1:8" x14ac:dyDescent="0.35">
      <c r="A1978" s="699"/>
      <c r="B1978" s="768"/>
      <c r="C1978" s="768"/>
      <c r="D1978" s="768"/>
      <c r="E1978" s="775"/>
      <c r="F1978" s="778" t="str">
        <f>IF($A1978="","",IF(NOT($A1978=$A1977),IFERROR(IF(INDEX('40-15 SCALE LABEL INFO'!I$2:I$65,MATCH($A1978,'40-15 SCALE LABEL INFO'!$A$2:$A$65,0))="","",INDEX('40-15 SCALE LABEL INFO'!I$2:I$65,MATCH($A1978,'40-15 SCALE LABEL INFO'!$A$2:$A$65,0))),"not found"),IF(F1977="not found","not found",IF(F1977="","","ditto"))))</f>
        <v/>
      </c>
      <c r="G1978" s="779" t="str">
        <f>IF($A1978="","",IF(NOT($A1978=$A1977),IFERROR(IF(INDEX('40-15 SCALE LABEL INFO'!J$2:J$65,MATCH($A1978,'40-15 SCALE LABEL INFO'!$A$2:$A$65,0))="","",INDEX('40-15 SCALE LABEL INFO'!J$2:J$65,MATCH($A1978,'40-15 SCALE LABEL INFO'!$A$2:$A$65,0))),"not found"),IF(G1977="not found","not found",IF(G1977="","","ditto"))))</f>
        <v/>
      </c>
      <c r="H1978" s="772" t="str">
        <f>IF($A1978="","",IF(NOT($A1978=$A1977),IFERROR(IF(INDEX('40-15 SCALE LABEL INFO'!K$2:K$65,MATCH($A1978,'40-15 SCALE LABEL INFO'!$A$2:$A$65,0))="","",INDEX('40-15 SCALE LABEL INFO'!K$2:K$65,MATCH($A1978,'40-15 SCALE LABEL INFO'!$A$2:$A$65,0))),"not found"),IF(H1977="not found","not found",IF(H1977="","","ditto"))))</f>
        <v/>
      </c>
    </row>
    <row r="1979" spans="1:8" x14ac:dyDescent="0.35">
      <c r="A1979" s="699"/>
      <c r="B1979" s="768"/>
      <c r="C1979" s="768"/>
      <c r="D1979" s="768"/>
      <c r="E1979" s="775"/>
      <c r="F1979" s="778" t="str">
        <f>IF($A1979="","",IF(NOT($A1979=$A1978),IFERROR(IF(INDEX('40-15 SCALE LABEL INFO'!I$2:I$65,MATCH($A1979,'40-15 SCALE LABEL INFO'!$A$2:$A$65,0))="","",INDEX('40-15 SCALE LABEL INFO'!I$2:I$65,MATCH($A1979,'40-15 SCALE LABEL INFO'!$A$2:$A$65,0))),"not found"),IF(F1978="not found","not found",IF(F1978="","","ditto"))))</f>
        <v/>
      </c>
      <c r="G1979" s="779" t="str">
        <f>IF($A1979="","",IF(NOT($A1979=$A1978),IFERROR(IF(INDEX('40-15 SCALE LABEL INFO'!J$2:J$65,MATCH($A1979,'40-15 SCALE LABEL INFO'!$A$2:$A$65,0))="","",INDEX('40-15 SCALE LABEL INFO'!J$2:J$65,MATCH($A1979,'40-15 SCALE LABEL INFO'!$A$2:$A$65,0))),"not found"),IF(G1978="not found","not found",IF(G1978="","","ditto"))))</f>
        <v/>
      </c>
      <c r="H1979" s="772" t="str">
        <f>IF($A1979="","",IF(NOT($A1979=$A1978),IFERROR(IF(INDEX('40-15 SCALE LABEL INFO'!K$2:K$65,MATCH($A1979,'40-15 SCALE LABEL INFO'!$A$2:$A$65,0))="","",INDEX('40-15 SCALE LABEL INFO'!K$2:K$65,MATCH($A1979,'40-15 SCALE LABEL INFO'!$A$2:$A$65,0))),"not found"),IF(H1978="not found","not found",IF(H1978="","","ditto"))))</f>
        <v/>
      </c>
    </row>
    <row r="1980" spans="1:8" x14ac:dyDescent="0.35">
      <c r="A1980" s="699"/>
      <c r="B1980" s="768"/>
      <c r="C1980" s="768"/>
      <c r="D1980" s="768"/>
      <c r="E1980" s="775"/>
      <c r="F1980" s="778" t="str">
        <f>IF($A1980="","",IF(NOT($A1980=$A1979),IFERROR(IF(INDEX('40-15 SCALE LABEL INFO'!I$2:I$65,MATCH($A1980,'40-15 SCALE LABEL INFO'!$A$2:$A$65,0))="","",INDEX('40-15 SCALE LABEL INFO'!I$2:I$65,MATCH($A1980,'40-15 SCALE LABEL INFO'!$A$2:$A$65,0))),"not found"),IF(F1979="not found","not found",IF(F1979="","","ditto"))))</f>
        <v/>
      </c>
      <c r="G1980" s="779" t="str">
        <f>IF($A1980="","",IF(NOT($A1980=$A1979),IFERROR(IF(INDEX('40-15 SCALE LABEL INFO'!J$2:J$65,MATCH($A1980,'40-15 SCALE LABEL INFO'!$A$2:$A$65,0))="","",INDEX('40-15 SCALE LABEL INFO'!J$2:J$65,MATCH($A1980,'40-15 SCALE LABEL INFO'!$A$2:$A$65,0))),"not found"),IF(G1979="not found","not found",IF(G1979="","","ditto"))))</f>
        <v/>
      </c>
      <c r="H1980" s="772" t="str">
        <f>IF($A1980="","",IF(NOT($A1980=$A1979),IFERROR(IF(INDEX('40-15 SCALE LABEL INFO'!K$2:K$65,MATCH($A1980,'40-15 SCALE LABEL INFO'!$A$2:$A$65,0))="","",INDEX('40-15 SCALE LABEL INFO'!K$2:K$65,MATCH($A1980,'40-15 SCALE LABEL INFO'!$A$2:$A$65,0))),"not found"),IF(H1979="not found","not found",IF(H1979="","","ditto"))))</f>
        <v/>
      </c>
    </row>
    <row r="1981" spans="1:8" x14ac:dyDescent="0.35">
      <c r="A1981" s="699"/>
      <c r="B1981" s="768"/>
      <c r="C1981" s="768"/>
      <c r="D1981" s="768"/>
      <c r="E1981" s="775"/>
      <c r="F1981" s="778" t="str">
        <f>IF($A1981="","",IF(NOT($A1981=$A1980),IFERROR(IF(INDEX('40-15 SCALE LABEL INFO'!I$2:I$65,MATCH($A1981,'40-15 SCALE LABEL INFO'!$A$2:$A$65,0))="","",INDEX('40-15 SCALE LABEL INFO'!I$2:I$65,MATCH($A1981,'40-15 SCALE LABEL INFO'!$A$2:$A$65,0))),"not found"),IF(F1980="not found","not found",IF(F1980="","","ditto"))))</f>
        <v/>
      </c>
      <c r="G1981" s="779" t="str">
        <f>IF($A1981="","",IF(NOT($A1981=$A1980),IFERROR(IF(INDEX('40-15 SCALE LABEL INFO'!J$2:J$65,MATCH($A1981,'40-15 SCALE LABEL INFO'!$A$2:$A$65,0))="","",INDEX('40-15 SCALE LABEL INFO'!J$2:J$65,MATCH($A1981,'40-15 SCALE LABEL INFO'!$A$2:$A$65,0))),"not found"),IF(G1980="not found","not found",IF(G1980="","","ditto"))))</f>
        <v/>
      </c>
      <c r="H1981" s="772" t="str">
        <f>IF($A1981="","",IF(NOT($A1981=$A1980),IFERROR(IF(INDEX('40-15 SCALE LABEL INFO'!K$2:K$65,MATCH($A1981,'40-15 SCALE LABEL INFO'!$A$2:$A$65,0))="","",INDEX('40-15 SCALE LABEL INFO'!K$2:K$65,MATCH($A1981,'40-15 SCALE LABEL INFO'!$A$2:$A$65,0))),"not found"),IF(H1980="not found","not found",IF(H1980="","","ditto"))))</f>
        <v/>
      </c>
    </row>
    <row r="1982" spans="1:8" x14ac:dyDescent="0.35">
      <c r="A1982" s="699"/>
      <c r="B1982" s="768"/>
      <c r="C1982" s="768"/>
      <c r="D1982" s="768"/>
      <c r="E1982" s="775"/>
      <c r="F1982" s="778" t="str">
        <f>IF($A1982="","",IF(NOT($A1982=$A1981),IFERROR(IF(INDEX('40-15 SCALE LABEL INFO'!I$2:I$65,MATCH($A1982,'40-15 SCALE LABEL INFO'!$A$2:$A$65,0))="","",INDEX('40-15 SCALE LABEL INFO'!I$2:I$65,MATCH($A1982,'40-15 SCALE LABEL INFO'!$A$2:$A$65,0))),"not found"),IF(F1981="not found","not found",IF(F1981="","","ditto"))))</f>
        <v/>
      </c>
      <c r="G1982" s="779" t="str">
        <f>IF($A1982="","",IF(NOT($A1982=$A1981),IFERROR(IF(INDEX('40-15 SCALE LABEL INFO'!J$2:J$65,MATCH($A1982,'40-15 SCALE LABEL INFO'!$A$2:$A$65,0))="","",INDEX('40-15 SCALE LABEL INFO'!J$2:J$65,MATCH($A1982,'40-15 SCALE LABEL INFO'!$A$2:$A$65,0))),"not found"),IF(G1981="not found","not found",IF(G1981="","","ditto"))))</f>
        <v/>
      </c>
      <c r="H1982" s="772" t="str">
        <f>IF($A1982="","",IF(NOT($A1982=$A1981),IFERROR(IF(INDEX('40-15 SCALE LABEL INFO'!K$2:K$65,MATCH($A1982,'40-15 SCALE LABEL INFO'!$A$2:$A$65,0))="","",INDEX('40-15 SCALE LABEL INFO'!K$2:K$65,MATCH($A1982,'40-15 SCALE LABEL INFO'!$A$2:$A$65,0))),"not found"),IF(H1981="not found","not found",IF(H1981="","","ditto"))))</f>
        <v/>
      </c>
    </row>
    <row r="1983" spans="1:8" x14ac:dyDescent="0.35">
      <c r="A1983" s="699"/>
      <c r="B1983" s="768"/>
      <c r="C1983" s="768"/>
      <c r="D1983" s="768"/>
      <c r="E1983" s="775"/>
      <c r="F1983" s="778" t="str">
        <f>IF($A1983="","",IF(NOT($A1983=$A1982),IFERROR(IF(INDEX('40-15 SCALE LABEL INFO'!I$2:I$65,MATCH($A1983,'40-15 SCALE LABEL INFO'!$A$2:$A$65,0))="","",INDEX('40-15 SCALE LABEL INFO'!I$2:I$65,MATCH($A1983,'40-15 SCALE LABEL INFO'!$A$2:$A$65,0))),"not found"),IF(F1982="not found","not found",IF(F1982="","","ditto"))))</f>
        <v/>
      </c>
      <c r="G1983" s="779" t="str">
        <f>IF($A1983="","",IF(NOT($A1983=$A1982),IFERROR(IF(INDEX('40-15 SCALE LABEL INFO'!J$2:J$65,MATCH($A1983,'40-15 SCALE LABEL INFO'!$A$2:$A$65,0))="","",INDEX('40-15 SCALE LABEL INFO'!J$2:J$65,MATCH($A1983,'40-15 SCALE LABEL INFO'!$A$2:$A$65,0))),"not found"),IF(G1982="not found","not found",IF(G1982="","","ditto"))))</f>
        <v/>
      </c>
      <c r="H1983" s="772" t="str">
        <f>IF($A1983="","",IF(NOT($A1983=$A1982),IFERROR(IF(INDEX('40-15 SCALE LABEL INFO'!K$2:K$65,MATCH($A1983,'40-15 SCALE LABEL INFO'!$A$2:$A$65,0))="","",INDEX('40-15 SCALE LABEL INFO'!K$2:K$65,MATCH($A1983,'40-15 SCALE LABEL INFO'!$A$2:$A$65,0))),"not found"),IF(H1982="not found","not found",IF(H1982="","","ditto"))))</f>
        <v/>
      </c>
    </row>
    <row r="1984" spans="1:8" x14ac:dyDescent="0.35">
      <c r="A1984" s="699"/>
      <c r="B1984" s="768"/>
      <c r="C1984" s="768"/>
      <c r="D1984" s="768"/>
      <c r="E1984" s="775"/>
      <c r="F1984" s="778" t="str">
        <f>IF($A1984="","",IF(NOT($A1984=$A1983),IFERROR(IF(INDEX('40-15 SCALE LABEL INFO'!I$2:I$65,MATCH($A1984,'40-15 SCALE LABEL INFO'!$A$2:$A$65,0))="","",INDEX('40-15 SCALE LABEL INFO'!I$2:I$65,MATCH($A1984,'40-15 SCALE LABEL INFO'!$A$2:$A$65,0))),"not found"),IF(F1983="not found","not found",IF(F1983="","","ditto"))))</f>
        <v/>
      </c>
      <c r="G1984" s="779" t="str">
        <f>IF($A1984="","",IF(NOT($A1984=$A1983),IFERROR(IF(INDEX('40-15 SCALE LABEL INFO'!J$2:J$65,MATCH($A1984,'40-15 SCALE LABEL INFO'!$A$2:$A$65,0))="","",INDEX('40-15 SCALE LABEL INFO'!J$2:J$65,MATCH($A1984,'40-15 SCALE LABEL INFO'!$A$2:$A$65,0))),"not found"),IF(G1983="not found","not found",IF(G1983="","","ditto"))))</f>
        <v/>
      </c>
      <c r="H1984" s="772" t="str">
        <f>IF($A1984="","",IF(NOT($A1984=$A1983),IFERROR(IF(INDEX('40-15 SCALE LABEL INFO'!K$2:K$65,MATCH($A1984,'40-15 SCALE LABEL INFO'!$A$2:$A$65,0))="","",INDEX('40-15 SCALE LABEL INFO'!K$2:K$65,MATCH($A1984,'40-15 SCALE LABEL INFO'!$A$2:$A$65,0))),"not found"),IF(H1983="not found","not found",IF(H1983="","","ditto"))))</f>
        <v/>
      </c>
    </row>
    <row r="1985" spans="1:8" x14ac:dyDescent="0.35">
      <c r="A1985" s="699"/>
      <c r="B1985" s="768"/>
      <c r="C1985" s="768"/>
      <c r="D1985" s="768"/>
      <c r="E1985" s="775"/>
      <c r="F1985" s="778" t="str">
        <f>IF($A1985="","",IF(NOT($A1985=$A1984),IFERROR(IF(INDEX('40-15 SCALE LABEL INFO'!I$2:I$65,MATCH($A1985,'40-15 SCALE LABEL INFO'!$A$2:$A$65,0))="","",INDEX('40-15 SCALE LABEL INFO'!I$2:I$65,MATCH($A1985,'40-15 SCALE LABEL INFO'!$A$2:$A$65,0))),"not found"),IF(F1984="not found","not found",IF(F1984="","","ditto"))))</f>
        <v/>
      </c>
      <c r="G1985" s="779" t="str">
        <f>IF($A1985="","",IF(NOT($A1985=$A1984),IFERROR(IF(INDEX('40-15 SCALE LABEL INFO'!J$2:J$65,MATCH($A1985,'40-15 SCALE LABEL INFO'!$A$2:$A$65,0))="","",INDEX('40-15 SCALE LABEL INFO'!J$2:J$65,MATCH($A1985,'40-15 SCALE LABEL INFO'!$A$2:$A$65,0))),"not found"),IF(G1984="not found","not found",IF(G1984="","","ditto"))))</f>
        <v/>
      </c>
      <c r="H1985" s="772" t="str">
        <f>IF($A1985="","",IF(NOT($A1985=$A1984),IFERROR(IF(INDEX('40-15 SCALE LABEL INFO'!K$2:K$65,MATCH($A1985,'40-15 SCALE LABEL INFO'!$A$2:$A$65,0))="","",INDEX('40-15 SCALE LABEL INFO'!K$2:K$65,MATCH($A1985,'40-15 SCALE LABEL INFO'!$A$2:$A$65,0))),"not found"),IF(H1984="not found","not found",IF(H1984="","","ditto"))))</f>
        <v/>
      </c>
    </row>
    <row r="1986" spans="1:8" x14ac:dyDescent="0.35">
      <c r="A1986" s="699"/>
      <c r="B1986" s="768"/>
      <c r="C1986" s="768"/>
      <c r="D1986" s="768"/>
      <c r="E1986" s="775"/>
      <c r="F1986" s="778" t="str">
        <f>IF($A1986="","",IF(NOT($A1986=$A1985),IFERROR(IF(INDEX('40-15 SCALE LABEL INFO'!I$2:I$65,MATCH($A1986,'40-15 SCALE LABEL INFO'!$A$2:$A$65,0))="","",INDEX('40-15 SCALE LABEL INFO'!I$2:I$65,MATCH($A1986,'40-15 SCALE LABEL INFO'!$A$2:$A$65,0))),"not found"),IF(F1985="not found","not found",IF(F1985="","","ditto"))))</f>
        <v/>
      </c>
      <c r="G1986" s="779" t="str">
        <f>IF($A1986="","",IF(NOT($A1986=$A1985),IFERROR(IF(INDEX('40-15 SCALE LABEL INFO'!J$2:J$65,MATCH($A1986,'40-15 SCALE LABEL INFO'!$A$2:$A$65,0))="","",INDEX('40-15 SCALE LABEL INFO'!J$2:J$65,MATCH($A1986,'40-15 SCALE LABEL INFO'!$A$2:$A$65,0))),"not found"),IF(G1985="not found","not found",IF(G1985="","","ditto"))))</f>
        <v/>
      </c>
      <c r="H1986" s="772" t="str">
        <f>IF($A1986="","",IF(NOT($A1986=$A1985),IFERROR(IF(INDEX('40-15 SCALE LABEL INFO'!K$2:K$65,MATCH($A1986,'40-15 SCALE LABEL INFO'!$A$2:$A$65,0))="","",INDEX('40-15 SCALE LABEL INFO'!K$2:K$65,MATCH($A1986,'40-15 SCALE LABEL INFO'!$A$2:$A$65,0))),"not found"),IF(H1985="not found","not found",IF(H1985="","","ditto"))))</f>
        <v/>
      </c>
    </row>
    <row r="1987" spans="1:8" x14ac:dyDescent="0.35">
      <c r="A1987" s="699"/>
      <c r="B1987" s="768"/>
      <c r="C1987" s="768"/>
      <c r="D1987" s="768"/>
      <c r="E1987" s="775"/>
      <c r="F1987" s="778" t="str">
        <f>IF($A1987="","",IF(NOT($A1987=$A1986),IFERROR(IF(INDEX('40-15 SCALE LABEL INFO'!I$2:I$65,MATCH($A1987,'40-15 SCALE LABEL INFO'!$A$2:$A$65,0))="","",INDEX('40-15 SCALE LABEL INFO'!I$2:I$65,MATCH($A1987,'40-15 SCALE LABEL INFO'!$A$2:$A$65,0))),"not found"),IF(F1986="not found","not found",IF(F1986="","","ditto"))))</f>
        <v/>
      </c>
      <c r="G1987" s="779" t="str">
        <f>IF($A1987="","",IF(NOT($A1987=$A1986),IFERROR(IF(INDEX('40-15 SCALE LABEL INFO'!J$2:J$65,MATCH($A1987,'40-15 SCALE LABEL INFO'!$A$2:$A$65,0))="","",INDEX('40-15 SCALE LABEL INFO'!J$2:J$65,MATCH($A1987,'40-15 SCALE LABEL INFO'!$A$2:$A$65,0))),"not found"),IF(G1986="not found","not found",IF(G1986="","","ditto"))))</f>
        <v/>
      </c>
      <c r="H1987" s="772" t="str">
        <f>IF($A1987="","",IF(NOT($A1987=$A1986),IFERROR(IF(INDEX('40-15 SCALE LABEL INFO'!K$2:K$65,MATCH($A1987,'40-15 SCALE LABEL INFO'!$A$2:$A$65,0))="","",INDEX('40-15 SCALE LABEL INFO'!K$2:K$65,MATCH($A1987,'40-15 SCALE LABEL INFO'!$A$2:$A$65,0))),"not found"),IF(H1986="not found","not found",IF(H1986="","","ditto"))))</f>
        <v/>
      </c>
    </row>
    <row r="1988" spans="1:8" x14ac:dyDescent="0.35">
      <c r="A1988" s="699"/>
      <c r="B1988" s="768"/>
      <c r="C1988" s="768"/>
      <c r="D1988" s="768"/>
      <c r="E1988" s="775"/>
      <c r="F1988" s="778" t="str">
        <f>IF($A1988="","",IF(NOT($A1988=$A1987),IFERROR(IF(INDEX('40-15 SCALE LABEL INFO'!I$2:I$65,MATCH($A1988,'40-15 SCALE LABEL INFO'!$A$2:$A$65,0))="","",INDEX('40-15 SCALE LABEL INFO'!I$2:I$65,MATCH($A1988,'40-15 SCALE LABEL INFO'!$A$2:$A$65,0))),"not found"),IF(F1987="not found","not found",IF(F1987="","","ditto"))))</f>
        <v/>
      </c>
      <c r="G1988" s="779" t="str">
        <f>IF($A1988="","",IF(NOT($A1988=$A1987),IFERROR(IF(INDEX('40-15 SCALE LABEL INFO'!J$2:J$65,MATCH($A1988,'40-15 SCALE LABEL INFO'!$A$2:$A$65,0))="","",INDEX('40-15 SCALE LABEL INFO'!J$2:J$65,MATCH($A1988,'40-15 SCALE LABEL INFO'!$A$2:$A$65,0))),"not found"),IF(G1987="not found","not found",IF(G1987="","","ditto"))))</f>
        <v/>
      </c>
      <c r="H1988" s="772" t="str">
        <f>IF($A1988="","",IF(NOT($A1988=$A1987),IFERROR(IF(INDEX('40-15 SCALE LABEL INFO'!K$2:K$65,MATCH($A1988,'40-15 SCALE LABEL INFO'!$A$2:$A$65,0))="","",INDEX('40-15 SCALE LABEL INFO'!K$2:K$65,MATCH($A1988,'40-15 SCALE LABEL INFO'!$A$2:$A$65,0))),"not found"),IF(H1987="not found","not found",IF(H1987="","","ditto"))))</f>
        <v/>
      </c>
    </row>
    <row r="1989" spans="1:8" x14ac:dyDescent="0.35">
      <c r="A1989" s="699"/>
      <c r="B1989" s="768"/>
      <c r="C1989" s="768"/>
      <c r="D1989" s="768"/>
      <c r="E1989" s="775"/>
      <c r="F1989" s="778" t="str">
        <f>IF($A1989="","",IF(NOT($A1989=$A1988),IFERROR(IF(INDEX('40-15 SCALE LABEL INFO'!I$2:I$65,MATCH($A1989,'40-15 SCALE LABEL INFO'!$A$2:$A$65,0))="","",INDEX('40-15 SCALE LABEL INFO'!I$2:I$65,MATCH($A1989,'40-15 SCALE LABEL INFO'!$A$2:$A$65,0))),"not found"),IF(F1988="not found","not found",IF(F1988="","","ditto"))))</f>
        <v/>
      </c>
      <c r="G1989" s="779" t="str">
        <f>IF($A1989="","",IF(NOT($A1989=$A1988),IFERROR(IF(INDEX('40-15 SCALE LABEL INFO'!J$2:J$65,MATCH($A1989,'40-15 SCALE LABEL INFO'!$A$2:$A$65,0))="","",INDEX('40-15 SCALE LABEL INFO'!J$2:J$65,MATCH($A1989,'40-15 SCALE LABEL INFO'!$A$2:$A$65,0))),"not found"),IF(G1988="not found","not found",IF(G1988="","","ditto"))))</f>
        <v/>
      </c>
      <c r="H1989" s="772" t="str">
        <f>IF($A1989="","",IF(NOT($A1989=$A1988),IFERROR(IF(INDEX('40-15 SCALE LABEL INFO'!K$2:K$65,MATCH($A1989,'40-15 SCALE LABEL INFO'!$A$2:$A$65,0))="","",INDEX('40-15 SCALE LABEL INFO'!K$2:K$65,MATCH($A1989,'40-15 SCALE LABEL INFO'!$A$2:$A$65,0))),"not found"),IF(H1988="not found","not found",IF(H1988="","","ditto"))))</f>
        <v/>
      </c>
    </row>
    <row r="1990" spans="1:8" x14ac:dyDescent="0.35">
      <c r="A1990" s="699"/>
      <c r="B1990" s="768"/>
      <c r="C1990" s="768"/>
      <c r="D1990" s="768"/>
      <c r="E1990" s="775"/>
      <c r="F1990" s="778" t="str">
        <f>IF($A1990="","",IF(NOT($A1990=$A1989),IFERROR(IF(INDEX('40-15 SCALE LABEL INFO'!I$2:I$65,MATCH($A1990,'40-15 SCALE LABEL INFO'!$A$2:$A$65,0))="","",INDEX('40-15 SCALE LABEL INFO'!I$2:I$65,MATCH($A1990,'40-15 SCALE LABEL INFO'!$A$2:$A$65,0))),"not found"),IF(F1989="not found","not found",IF(F1989="","","ditto"))))</f>
        <v/>
      </c>
      <c r="G1990" s="779" t="str">
        <f>IF($A1990="","",IF(NOT($A1990=$A1989),IFERROR(IF(INDEX('40-15 SCALE LABEL INFO'!J$2:J$65,MATCH($A1990,'40-15 SCALE LABEL INFO'!$A$2:$A$65,0))="","",INDEX('40-15 SCALE LABEL INFO'!J$2:J$65,MATCH($A1990,'40-15 SCALE LABEL INFO'!$A$2:$A$65,0))),"not found"),IF(G1989="not found","not found",IF(G1989="","","ditto"))))</f>
        <v/>
      </c>
      <c r="H1990" s="772" t="str">
        <f>IF($A1990="","",IF(NOT($A1990=$A1989),IFERROR(IF(INDEX('40-15 SCALE LABEL INFO'!K$2:K$65,MATCH($A1990,'40-15 SCALE LABEL INFO'!$A$2:$A$65,0))="","",INDEX('40-15 SCALE LABEL INFO'!K$2:K$65,MATCH($A1990,'40-15 SCALE LABEL INFO'!$A$2:$A$65,0))),"not found"),IF(H1989="not found","not found",IF(H1989="","","ditto"))))</f>
        <v/>
      </c>
    </row>
    <row r="1991" spans="1:8" x14ac:dyDescent="0.35">
      <c r="A1991" s="699"/>
      <c r="B1991" s="768"/>
      <c r="C1991" s="768"/>
      <c r="D1991" s="768"/>
      <c r="E1991" s="775"/>
      <c r="F1991" s="778" t="str">
        <f>IF($A1991="","",IF(NOT($A1991=$A1990),IFERROR(IF(INDEX('40-15 SCALE LABEL INFO'!I$2:I$65,MATCH($A1991,'40-15 SCALE LABEL INFO'!$A$2:$A$65,0))="","",INDEX('40-15 SCALE LABEL INFO'!I$2:I$65,MATCH($A1991,'40-15 SCALE LABEL INFO'!$A$2:$A$65,0))),"not found"),IF(F1990="not found","not found",IF(F1990="","","ditto"))))</f>
        <v/>
      </c>
      <c r="G1991" s="779" t="str">
        <f>IF($A1991="","",IF(NOT($A1991=$A1990),IFERROR(IF(INDEX('40-15 SCALE LABEL INFO'!J$2:J$65,MATCH($A1991,'40-15 SCALE LABEL INFO'!$A$2:$A$65,0))="","",INDEX('40-15 SCALE LABEL INFO'!J$2:J$65,MATCH($A1991,'40-15 SCALE LABEL INFO'!$A$2:$A$65,0))),"not found"),IF(G1990="not found","not found",IF(G1990="","","ditto"))))</f>
        <v/>
      </c>
      <c r="H1991" s="772" t="str">
        <f>IF($A1991="","",IF(NOT($A1991=$A1990),IFERROR(IF(INDEX('40-15 SCALE LABEL INFO'!K$2:K$65,MATCH($A1991,'40-15 SCALE LABEL INFO'!$A$2:$A$65,0))="","",INDEX('40-15 SCALE LABEL INFO'!K$2:K$65,MATCH($A1991,'40-15 SCALE LABEL INFO'!$A$2:$A$65,0))),"not found"),IF(H1990="not found","not found",IF(H1990="","","ditto"))))</f>
        <v/>
      </c>
    </row>
    <row r="1992" spans="1:8" x14ac:dyDescent="0.35">
      <c r="A1992" s="699"/>
      <c r="B1992" s="768"/>
      <c r="C1992" s="768"/>
      <c r="D1992" s="768"/>
      <c r="E1992" s="775"/>
      <c r="F1992" s="778" t="str">
        <f>IF($A1992="","",IF(NOT($A1992=$A1991),IFERROR(IF(INDEX('40-15 SCALE LABEL INFO'!I$2:I$65,MATCH($A1992,'40-15 SCALE LABEL INFO'!$A$2:$A$65,0))="","",INDEX('40-15 SCALE LABEL INFO'!I$2:I$65,MATCH($A1992,'40-15 SCALE LABEL INFO'!$A$2:$A$65,0))),"not found"),IF(F1991="not found","not found",IF(F1991="","","ditto"))))</f>
        <v/>
      </c>
      <c r="G1992" s="779" t="str">
        <f>IF($A1992="","",IF(NOT($A1992=$A1991),IFERROR(IF(INDEX('40-15 SCALE LABEL INFO'!J$2:J$65,MATCH($A1992,'40-15 SCALE LABEL INFO'!$A$2:$A$65,0))="","",INDEX('40-15 SCALE LABEL INFO'!J$2:J$65,MATCH($A1992,'40-15 SCALE LABEL INFO'!$A$2:$A$65,0))),"not found"),IF(G1991="not found","not found",IF(G1991="","","ditto"))))</f>
        <v/>
      </c>
      <c r="H1992" s="772" t="str">
        <f>IF($A1992="","",IF(NOT($A1992=$A1991),IFERROR(IF(INDEX('40-15 SCALE LABEL INFO'!K$2:K$65,MATCH($A1992,'40-15 SCALE LABEL INFO'!$A$2:$A$65,0))="","",INDEX('40-15 SCALE LABEL INFO'!K$2:K$65,MATCH($A1992,'40-15 SCALE LABEL INFO'!$A$2:$A$65,0))),"not found"),IF(H1991="not found","not found",IF(H1991="","","ditto"))))</f>
        <v/>
      </c>
    </row>
    <row r="1993" spans="1:8" x14ac:dyDescent="0.35">
      <c r="A1993" s="699"/>
      <c r="B1993" s="768"/>
      <c r="C1993" s="768"/>
      <c r="D1993" s="768"/>
      <c r="E1993" s="775"/>
      <c r="F1993" s="778" t="str">
        <f>IF($A1993="","",IF(NOT($A1993=$A1992),IFERROR(IF(INDEX('40-15 SCALE LABEL INFO'!I$2:I$65,MATCH($A1993,'40-15 SCALE LABEL INFO'!$A$2:$A$65,0))="","",INDEX('40-15 SCALE LABEL INFO'!I$2:I$65,MATCH($A1993,'40-15 SCALE LABEL INFO'!$A$2:$A$65,0))),"not found"),IF(F1992="not found","not found",IF(F1992="","","ditto"))))</f>
        <v/>
      </c>
      <c r="G1993" s="779" t="str">
        <f>IF($A1993="","",IF(NOT($A1993=$A1992),IFERROR(IF(INDEX('40-15 SCALE LABEL INFO'!J$2:J$65,MATCH($A1993,'40-15 SCALE LABEL INFO'!$A$2:$A$65,0))="","",INDEX('40-15 SCALE LABEL INFO'!J$2:J$65,MATCH($A1993,'40-15 SCALE LABEL INFO'!$A$2:$A$65,0))),"not found"),IF(G1992="not found","not found",IF(G1992="","","ditto"))))</f>
        <v/>
      </c>
      <c r="H1993" s="772" t="str">
        <f>IF($A1993="","",IF(NOT($A1993=$A1992),IFERROR(IF(INDEX('40-15 SCALE LABEL INFO'!K$2:K$65,MATCH($A1993,'40-15 SCALE LABEL INFO'!$A$2:$A$65,0))="","",INDEX('40-15 SCALE LABEL INFO'!K$2:K$65,MATCH($A1993,'40-15 SCALE LABEL INFO'!$A$2:$A$65,0))),"not found"),IF(H1992="not found","not found",IF(H1992="","","ditto"))))</f>
        <v/>
      </c>
    </row>
    <row r="1994" spans="1:8" x14ac:dyDescent="0.35">
      <c r="A1994" s="699"/>
      <c r="B1994" s="768"/>
      <c r="C1994" s="768"/>
      <c r="D1994" s="768"/>
      <c r="E1994" s="775"/>
      <c r="F1994" s="778" t="str">
        <f>IF($A1994="","",IF(NOT($A1994=$A1993),IFERROR(IF(INDEX('40-15 SCALE LABEL INFO'!I$2:I$65,MATCH($A1994,'40-15 SCALE LABEL INFO'!$A$2:$A$65,0))="","",INDEX('40-15 SCALE LABEL INFO'!I$2:I$65,MATCH($A1994,'40-15 SCALE LABEL INFO'!$A$2:$A$65,0))),"not found"),IF(F1993="not found","not found",IF(F1993="","","ditto"))))</f>
        <v/>
      </c>
      <c r="G1994" s="779" t="str">
        <f>IF($A1994="","",IF(NOT($A1994=$A1993),IFERROR(IF(INDEX('40-15 SCALE LABEL INFO'!J$2:J$65,MATCH($A1994,'40-15 SCALE LABEL INFO'!$A$2:$A$65,0))="","",INDEX('40-15 SCALE LABEL INFO'!J$2:J$65,MATCH($A1994,'40-15 SCALE LABEL INFO'!$A$2:$A$65,0))),"not found"),IF(G1993="not found","not found",IF(G1993="","","ditto"))))</f>
        <v/>
      </c>
      <c r="H1994" s="772" t="str">
        <f>IF($A1994="","",IF(NOT($A1994=$A1993),IFERROR(IF(INDEX('40-15 SCALE LABEL INFO'!K$2:K$65,MATCH($A1994,'40-15 SCALE LABEL INFO'!$A$2:$A$65,0))="","",INDEX('40-15 SCALE LABEL INFO'!K$2:K$65,MATCH($A1994,'40-15 SCALE LABEL INFO'!$A$2:$A$65,0))),"not found"),IF(H1993="not found","not found",IF(H1993="","","ditto"))))</f>
        <v/>
      </c>
    </row>
    <row r="1995" spans="1:8" x14ac:dyDescent="0.35">
      <c r="A1995" s="699"/>
      <c r="B1995" s="768"/>
      <c r="C1995" s="768"/>
      <c r="D1995" s="768"/>
      <c r="E1995" s="775"/>
      <c r="F1995" s="778" t="str">
        <f>IF($A1995="","",IF(NOT($A1995=$A1994),IFERROR(IF(INDEX('40-15 SCALE LABEL INFO'!I$2:I$65,MATCH($A1995,'40-15 SCALE LABEL INFO'!$A$2:$A$65,0))="","",INDEX('40-15 SCALE LABEL INFO'!I$2:I$65,MATCH($A1995,'40-15 SCALE LABEL INFO'!$A$2:$A$65,0))),"not found"),IF(F1994="not found","not found",IF(F1994="","","ditto"))))</f>
        <v/>
      </c>
      <c r="G1995" s="779" t="str">
        <f>IF($A1995="","",IF(NOT($A1995=$A1994),IFERROR(IF(INDEX('40-15 SCALE LABEL INFO'!J$2:J$65,MATCH($A1995,'40-15 SCALE LABEL INFO'!$A$2:$A$65,0))="","",INDEX('40-15 SCALE LABEL INFO'!J$2:J$65,MATCH($A1995,'40-15 SCALE LABEL INFO'!$A$2:$A$65,0))),"not found"),IF(G1994="not found","not found",IF(G1994="","","ditto"))))</f>
        <v/>
      </c>
      <c r="H1995" s="772" t="str">
        <f>IF($A1995="","",IF(NOT($A1995=$A1994),IFERROR(IF(INDEX('40-15 SCALE LABEL INFO'!K$2:K$65,MATCH($A1995,'40-15 SCALE LABEL INFO'!$A$2:$A$65,0))="","",INDEX('40-15 SCALE LABEL INFO'!K$2:K$65,MATCH($A1995,'40-15 SCALE LABEL INFO'!$A$2:$A$65,0))),"not found"),IF(H1994="not found","not found",IF(H1994="","","ditto"))))</f>
        <v/>
      </c>
    </row>
    <row r="1996" spans="1:8" x14ac:dyDescent="0.35">
      <c r="A1996" s="699"/>
      <c r="B1996" s="768"/>
      <c r="C1996" s="768"/>
      <c r="D1996" s="768"/>
      <c r="E1996" s="775"/>
      <c r="F1996" s="778" t="str">
        <f>IF($A1996="","",IF(NOT($A1996=$A1995),IFERROR(IF(INDEX('40-15 SCALE LABEL INFO'!I$2:I$65,MATCH($A1996,'40-15 SCALE LABEL INFO'!$A$2:$A$65,0))="","",INDEX('40-15 SCALE LABEL INFO'!I$2:I$65,MATCH($A1996,'40-15 SCALE LABEL INFO'!$A$2:$A$65,0))),"not found"),IF(F1995="not found","not found",IF(F1995="","","ditto"))))</f>
        <v/>
      </c>
      <c r="G1996" s="779" t="str">
        <f>IF($A1996="","",IF(NOT($A1996=$A1995),IFERROR(IF(INDEX('40-15 SCALE LABEL INFO'!J$2:J$65,MATCH($A1996,'40-15 SCALE LABEL INFO'!$A$2:$A$65,0))="","",INDEX('40-15 SCALE LABEL INFO'!J$2:J$65,MATCH($A1996,'40-15 SCALE LABEL INFO'!$A$2:$A$65,0))),"not found"),IF(G1995="not found","not found",IF(G1995="","","ditto"))))</f>
        <v/>
      </c>
      <c r="H1996" s="772" t="str">
        <f>IF($A1996="","",IF(NOT($A1996=$A1995),IFERROR(IF(INDEX('40-15 SCALE LABEL INFO'!K$2:K$65,MATCH($A1996,'40-15 SCALE LABEL INFO'!$A$2:$A$65,0))="","",INDEX('40-15 SCALE LABEL INFO'!K$2:K$65,MATCH($A1996,'40-15 SCALE LABEL INFO'!$A$2:$A$65,0))),"not found"),IF(H1995="not found","not found",IF(H1995="","","ditto"))))</f>
        <v/>
      </c>
    </row>
    <row r="1997" spans="1:8" x14ac:dyDescent="0.35">
      <c r="A1997" s="699"/>
      <c r="B1997" s="768"/>
      <c r="C1997" s="768"/>
      <c r="D1997" s="768"/>
      <c r="E1997" s="775"/>
      <c r="F1997" s="778" t="str">
        <f>IF($A1997="","",IF(NOT($A1997=$A1996),IFERROR(IF(INDEX('40-15 SCALE LABEL INFO'!I$2:I$65,MATCH($A1997,'40-15 SCALE LABEL INFO'!$A$2:$A$65,0))="","",INDEX('40-15 SCALE LABEL INFO'!I$2:I$65,MATCH($A1997,'40-15 SCALE LABEL INFO'!$A$2:$A$65,0))),"not found"),IF(F1996="not found","not found",IF(F1996="","","ditto"))))</f>
        <v/>
      </c>
      <c r="G1997" s="779" t="str">
        <f>IF($A1997="","",IF(NOT($A1997=$A1996),IFERROR(IF(INDEX('40-15 SCALE LABEL INFO'!J$2:J$65,MATCH($A1997,'40-15 SCALE LABEL INFO'!$A$2:$A$65,0))="","",INDEX('40-15 SCALE LABEL INFO'!J$2:J$65,MATCH($A1997,'40-15 SCALE LABEL INFO'!$A$2:$A$65,0))),"not found"),IF(G1996="not found","not found",IF(G1996="","","ditto"))))</f>
        <v/>
      </c>
      <c r="H1997" s="772" t="str">
        <f>IF($A1997="","",IF(NOT($A1997=$A1996),IFERROR(IF(INDEX('40-15 SCALE LABEL INFO'!K$2:K$65,MATCH($A1997,'40-15 SCALE LABEL INFO'!$A$2:$A$65,0))="","",INDEX('40-15 SCALE LABEL INFO'!K$2:K$65,MATCH($A1997,'40-15 SCALE LABEL INFO'!$A$2:$A$65,0))),"not found"),IF(H1996="not found","not found",IF(H1996="","","ditto"))))</f>
        <v/>
      </c>
    </row>
    <row r="1998" spans="1:8" x14ac:dyDescent="0.35">
      <c r="A1998" s="699"/>
      <c r="B1998" s="768"/>
      <c r="C1998" s="768"/>
      <c r="D1998" s="768"/>
      <c r="E1998" s="775"/>
      <c r="F1998" s="778" t="str">
        <f>IF($A1998="","",IF(NOT($A1998=$A1997),IFERROR(IF(INDEX('40-15 SCALE LABEL INFO'!I$2:I$65,MATCH($A1998,'40-15 SCALE LABEL INFO'!$A$2:$A$65,0))="","",INDEX('40-15 SCALE LABEL INFO'!I$2:I$65,MATCH($A1998,'40-15 SCALE LABEL INFO'!$A$2:$A$65,0))),"not found"),IF(F1997="not found","not found",IF(F1997="","","ditto"))))</f>
        <v/>
      </c>
      <c r="G1998" s="779" t="str">
        <f>IF($A1998="","",IF(NOT($A1998=$A1997),IFERROR(IF(INDEX('40-15 SCALE LABEL INFO'!J$2:J$65,MATCH($A1998,'40-15 SCALE LABEL INFO'!$A$2:$A$65,0))="","",INDEX('40-15 SCALE LABEL INFO'!J$2:J$65,MATCH($A1998,'40-15 SCALE LABEL INFO'!$A$2:$A$65,0))),"not found"),IF(G1997="not found","not found",IF(G1997="","","ditto"))))</f>
        <v/>
      </c>
      <c r="H1998" s="772" t="str">
        <f>IF($A1998="","",IF(NOT($A1998=$A1997),IFERROR(IF(INDEX('40-15 SCALE LABEL INFO'!K$2:K$65,MATCH($A1998,'40-15 SCALE LABEL INFO'!$A$2:$A$65,0))="","",INDEX('40-15 SCALE LABEL INFO'!K$2:K$65,MATCH($A1998,'40-15 SCALE LABEL INFO'!$A$2:$A$65,0))),"not found"),IF(H1997="not found","not found",IF(H1997="","","ditto"))))</f>
        <v/>
      </c>
    </row>
    <row r="1999" spans="1:8" x14ac:dyDescent="0.35">
      <c r="A1999" s="699"/>
      <c r="B1999" s="768"/>
      <c r="C1999" s="768"/>
      <c r="D1999" s="768"/>
      <c r="E1999" s="775"/>
      <c r="F1999" s="778" t="str">
        <f>IF($A1999="","",IF(NOT($A1999=$A1998),IFERROR(IF(INDEX('40-15 SCALE LABEL INFO'!I$2:I$65,MATCH($A1999,'40-15 SCALE LABEL INFO'!$A$2:$A$65,0))="","",INDEX('40-15 SCALE LABEL INFO'!I$2:I$65,MATCH($A1999,'40-15 SCALE LABEL INFO'!$A$2:$A$65,0))),"not found"),IF(F1998="not found","not found",IF(F1998="","","ditto"))))</f>
        <v/>
      </c>
      <c r="G1999" s="779" t="str">
        <f>IF($A1999="","",IF(NOT($A1999=$A1998),IFERROR(IF(INDEX('40-15 SCALE LABEL INFO'!J$2:J$65,MATCH($A1999,'40-15 SCALE LABEL INFO'!$A$2:$A$65,0))="","",INDEX('40-15 SCALE LABEL INFO'!J$2:J$65,MATCH($A1999,'40-15 SCALE LABEL INFO'!$A$2:$A$65,0))),"not found"),IF(G1998="not found","not found",IF(G1998="","","ditto"))))</f>
        <v/>
      </c>
      <c r="H1999" s="772" t="str">
        <f>IF($A1999="","",IF(NOT($A1999=$A1998),IFERROR(IF(INDEX('40-15 SCALE LABEL INFO'!K$2:K$65,MATCH($A1999,'40-15 SCALE LABEL INFO'!$A$2:$A$65,0))="","",INDEX('40-15 SCALE LABEL INFO'!K$2:K$65,MATCH($A1999,'40-15 SCALE LABEL INFO'!$A$2:$A$65,0))),"not found"),IF(H1998="not found","not found",IF(H1998="","","ditto"))))</f>
        <v/>
      </c>
    </row>
    <row r="2000" spans="1:8" x14ac:dyDescent="0.35">
      <c r="A2000" s="699"/>
      <c r="B2000" s="768"/>
      <c r="C2000" s="768"/>
      <c r="D2000" s="768"/>
      <c r="E2000" s="775"/>
      <c r="F2000" s="778" t="str">
        <f>IF($A2000="","",IF(NOT($A2000=$A1999),IFERROR(IF(INDEX('40-15 SCALE LABEL INFO'!I$2:I$65,MATCH($A2000,'40-15 SCALE LABEL INFO'!$A$2:$A$65,0))="","",INDEX('40-15 SCALE LABEL INFO'!I$2:I$65,MATCH($A2000,'40-15 SCALE LABEL INFO'!$A$2:$A$65,0))),"not found"),IF(F1999="not found","not found",IF(F1999="","","ditto"))))</f>
        <v/>
      </c>
      <c r="G2000" s="779" t="str">
        <f>IF($A2000="","",IF(NOT($A2000=$A1999),IFERROR(IF(INDEX('40-15 SCALE LABEL INFO'!J$2:J$65,MATCH($A2000,'40-15 SCALE LABEL INFO'!$A$2:$A$65,0))="","",INDEX('40-15 SCALE LABEL INFO'!J$2:J$65,MATCH($A2000,'40-15 SCALE LABEL INFO'!$A$2:$A$65,0))),"not found"),IF(G1999="not found","not found",IF(G1999="","","ditto"))))</f>
        <v/>
      </c>
      <c r="H2000" s="772" t="str">
        <f>IF($A2000="","",IF(NOT($A2000=$A1999),IFERROR(IF(INDEX('40-15 SCALE LABEL INFO'!K$2:K$65,MATCH($A2000,'40-15 SCALE LABEL INFO'!$A$2:$A$65,0))="","",INDEX('40-15 SCALE LABEL INFO'!K$2:K$65,MATCH($A2000,'40-15 SCALE LABEL INFO'!$A$2:$A$65,0))),"not found"),IF(H1999="not found","not found",IF(H1999="","","ditto"))))</f>
        <v/>
      </c>
    </row>
    <row r="2001" spans="1:8" x14ac:dyDescent="0.35">
      <c r="A2001" s="699"/>
      <c r="B2001" s="768"/>
      <c r="C2001" s="768"/>
      <c r="D2001" s="768"/>
      <c r="E2001" s="775"/>
      <c r="F2001" s="778" t="str">
        <f>IF($A2001="","",IF(NOT($A2001=$A2000),IFERROR(IF(INDEX('40-15 SCALE LABEL INFO'!I$2:I$65,MATCH($A2001,'40-15 SCALE LABEL INFO'!$A$2:$A$65,0))="","",INDEX('40-15 SCALE LABEL INFO'!I$2:I$65,MATCH($A2001,'40-15 SCALE LABEL INFO'!$A$2:$A$65,0))),"not found"),IF(F2000="not found","not found",IF(F2000="","","ditto"))))</f>
        <v/>
      </c>
      <c r="G2001" s="779" t="str">
        <f>IF($A2001="","",IF(NOT($A2001=$A2000),IFERROR(IF(INDEX('40-15 SCALE LABEL INFO'!J$2:J$65,MATCH($A2001,'40-15 SCALE LABEL INFO'!$A$2:$A$65,0))="","",INDEX('40-15 SCALE LABEL INFO'!J$2:J$65,MATCH($A2001,'40-15 SCALE LABEL INFO'!$A$2:$A$65,0))),"not found"),IF(G2000="not found","not found",IF(G2000="","","ditto"))))</f>
        <v/>
      </c>
      <c r="H2001" s="772" t="str">
        <f>IF($A2001="","",IF(NOT($A2001=$A2000),IFERROR(IF(INDEX('40-15 SCALE LABEL INFO'!K$2:K$65,MATCH($A2001,'40-15 SCALE LABEL INFO'!$A$2:$A$65,0))="","",INDEX('40-15 SCALE LABEL INFO'!K$2:K$65,MATCH($A2001,'40-15 SCALE LABEL INFO'!$A$2:$A$65,0))),"not found"),IF(H2000="not found","not found",IF(H2000="","","ditto"))))</f>
        <v/>
      </c>
    </row>
  </sheetData>
  <sheetProtection algorithmName="SHA-512" hashValue="+x8wH8KRjrL/YAwOoLH9Pw7NZqRfC4iQIJHXH/20LHhgJTWiQhY29UF1vYVUu4LfmSN/R/ncnGUz5YX8XK0w0w==" saltValue="OCoLE7r0x6R7gXNZaU1LrQ==" spinCount="100000" sheet="1" objects="1" scenarios="1"/>
  <conditionalFormatting sqref="A2:E27">
    <cfRule type="expression" dxfId="973" priority="21">
      <formula>NOT($A2=$A1)</formula>
    </cfRule>
    <cfRule type="expression" dxfId="972" priority="22">
      <formula>$A2=$A1</formula>
    </cfRule>
  </conditionalFormatting>
  <conditionalFormatting sqref="A28:E2001">
    <cfRule type="expression" dxfId="971" priority="19">
      <formula>NOT($A28=$A27)</formula>
    </cfRule>
    <cfRule type="expression" dxfId="970" priority="20">
      <formula>$A28=$A27</formula>
    </cfRule>
  </conditionalFormatting>
  <conditionalFormatting sqref="F2:H2 F2:F25">
    <cfRule type="expression" dxfId="969" priority="18">
      <formula>F2="ditto"</formula>
    </cfRule>
  </conditionalFormatting>
  <conditionalFormatting sqref="F2:H2 F2:F25">
    <cfRule type="expression" dxfId="968" priority="16">
      <formula>NOT($A2=$A1)</formula>
    </cfRule>
    <cfRule type="expression" dxfId="967" priority="17">
      <formula>$A2=$A1</formula>
    </cfRule>
  </conditionalFormatting>
  <conditionalFormatting sqref="G3:G25">
    <cfRule type="expression" dxfId="966" priority="15">
      <formula>G3="ditto"</formula>
    </cfRule>
  </conditionalFormatting>
  <conditionalFormatting sqref="G3:G25">
    <cfRule type="expression" dxfId="965" priority="13">
      <formula>NOT($A3=$A2)</formula>
    </cfRule>
    <cfRule type="expression" dxfId="964" priority="14">
      <formula>$A3=$A2</formula>
    </cfRule>
  </conditionalFormatting>
  <conditionalFormatting sqref="H3:H25">
    <cfRule type="expression" dxfId="963" priority="12">
      <formula>H3="ditto"</formula>
    </cfRule>
  </conditionalFormatting>
  <conditionalFormatting sqref="H3:H25">
    <cfRule type="expression" dxfId="962" priority="10">
      <formula>NOT($A3=$A2)</formula>
    </cfRule>
    <cfRule type="expression" dxfId="961" priority="11">
      <formula>$A3=$A2</formula>
    </cfRule>
  </conditionalFormatting>
  <conditionalFormatting sqref="F26:F2001">
    <cfRule type="expression" dxfId="960" priority="9">
      <formula>F26="ditto"</formula>
    </cfRule>
  </conditionalFormatting>
  <conditionalFormatting sqref="F26:F2001">
    <cfRule type="expression" dxfId="959" priority="7">
      <formula>NOT($A26=$A25)</formula>
    </cfRule>
    <cfRule type="expression" dxfId="958" priority="8">
      <formula>$A26=$A25</formula>
    </cfRule>
  </conditionalFormatting>
  <conditionalFormatting sqref="G26:G2001">
    <cfRule type="expression" dxfId="957" priority="6">
      <formula>G26="ditto"</formula>
    </cfRule>
  </conditionalFormatting>
  <conditionalFormatting sqref="G26:G2001">
    <cfRule type="expression" dxfId="956" priority="4">
      <formula>NOT($A26=$A25)</formula>
    </cfRule>
    <cfRule type="expression" dxfId="955" priority="5">
      <formula>$A26=$A25</formula>
    </cfRule>
  </conditionalFormatting>
  <conditionalFormatting sqref="H26:H2001">
    <cfRule type="expression" dxfId="954" priority="3">
      <formula>H26="ditto"</formula>
    </cfRule>
  </conditionalFormatting>
  <conditionalFormatting sqref="H26:H2001">
    <cfRule type="expression" dxfId="953" priority="1">
      <formula>NOT($A26=$A25)</formula>
    </cfRule>
    <cfRule type="expression" dxfId="952" priority="2">
      <formula>$A26=$A25</formula>
    </cfRule>
  </conditionalFormatting>
  <dataValidations count="6">
    <dataValidation type="whole" allowBlank="1" showInputMessage="1" showErrorMessage="1" error="Enter a numeric value" prompt="Input the UPC/SCALE PLU - redundantly for each NUTRITION FACT, etc., associated with it" sqref="A2:A2001" xr:uid="{6EB178D8-E97E-45BF-A2EC-41784585854F}">
      <formula1>0</formula1>
      <formula2>99999999999999</formula2>
    </dataValidation>
    <dataValidation allowBlank="1" showInputMessage="1" showErrorMessage="1" prompt="Enter the NUTRITION FACT - nutrient that will be listed on the product's scale label (e.g., calories, total carbohydrates, protein, vitamin c, etc.)" sqref="B2:B2001" xr:uid="{BE2D3F77-E013-46AE-8DFC-A7E264B8E809}"/>
    <dataValidation allowBlank="1" showInputMessage="1" showErrorMessage="1" prompt="Input the Unit of Measure (UOM) associted with the NUTRITION FACT AMOUNT" sqref="D2:D2001" xr:uid="{3BE7B50F-62CD-4ECA-8ECC-60CF4D0CEA34}"/>
    <dataValidation type="decimal" operator="greaterThanOrEqual" allowBlank="1" showInputMessage="1" showErrorMessage="1" prompt="Input the PERCENT RDA - recommended daily allowance - of the NUTRITION FACT AMOUNT. Example:_x000a_* input either 0.03 or 3% to input three percent_x000a_* do not input 3, 3 would be interpreted as three hundred percent" sqref="E2:E2001" xr:uid="{B90BBE2B-54C4-438B-B98C-B91BCFFED074}">
      <formula1>0</formula1>
    </dataValidation>
    <dataValidation operator="greaterThanOrEqual" allowBlank="1" showInputMessage="1" showErrorMessage="1" sqref="F1:H1048576" xr:uid="{C7D633C0-07C9-445D-A94F-F71BC1A6712D}"/>
    <dataValidation type="decimal" operator="greaterThanOrEqual" allowBlank="1" showInputMessage="1" showErrorMessage="1" error="Enter a numeric value (greater than or equal to 0)" prompt="Input the amount of the nutrition fact - contained in the serving size (indicated on the &quot;SCALE LABEL INFO&quot; tab)" sqref="C2:C2001" xr:uid="{FFD7E7CE-454F-435C-A198-2AD1C1F5E265}">
      <formula1>0</formula1>
    </dataValidation>
  </dataValidations>
  <hyperlinks>
    <hyperlink ref="J1" location="'DATA ENTRY SHEET'!A1" display="'DATA ENTRY SHEET'!A1" xr:uid="{BDAC1471-B1F5-44C7-949E-A285C829C197}"/>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80DE9-A908-4062-9E64-7F35C5C7734B}">
  <dimension ref="A1:F65"/>
  <sheetViews>
    <sheetView workbookViewId="0">
      <pane ySplit="1" topLeftCell="A2" activePane="bottomLeft" state="frozen"/>
      <selection pane="bottomLeft" activeCell="F1" sqref="F1"/>
    </sheetView>
  </sheetViews>
  <sheetFormatPr defaultRowHeight="14.5" x14ac:dyDescent="0.35"/>
  <cols>
    <col min="1" max="1" width="15.08984375" bestFit="1" customWidth="1"/>
    <col min="2" max="2" width="20.81640625" customWidth="1"/>
    <col min="3" max="3" width="21.1796875" bestFit="1" customWidth="1"/>
    <col min="4" max="4" width="15.08984375" bestFit="1" customWidth="1"/>
    <col min="6" max="6" width="21.6328125" bestFit="1" customWidth="1"/>
  </cols>
  <sheetData>
    <row r="1" spans="1:6" x14ac:dyDescent="0.35">
      <c r="A1" s="800" t="s">
        <v>873</v>
      </c>
      <c r="B1" s="800" t="s">
        <v>1109</v>
      </c>
      <c r="C1" s="800" t="s">
        <v>1110</v>
      </c>
      <c r="D1" s="800" t="s">
        <v>1111</v>
      </c>
      <c r="F1" s="663" t="s">
        <v>996</v>
      </c>
    </row>
    <row r="2" spans="1:6" x14ac:dyDescent="0.35">
      <c r="A2" s="801" t="str">
        <f>IF(D2&lt;&gt;"",IF('DATA ENTRY SHEET'!AF20&lt;&gt;"",'DATA ENTRY SHEET'!AF20,""),"")</f>
        <v/>
      </c>
      <c r="B2" s="800" t="str">
        <f>IF(A2&lt;&gt;"",IF(AND('DATA ENTRY SHEET'!$H$8&lt;&gt;"",'DATA ENTRY SHEET'!$C$8&lt;&gt;""),_xlfn.CONCAT('DATA ENTRY SHEET'!$H$8,"-01"),""),"")</f>
        <v/>
      </c>
      <c r="C2" s="800" t="str">
        <f>IF(A2&lt;&gt;"",IF(AND('DATA ENTRY SHEET'!$H$8&lt;&gt;"",'DATA ENTRY SHEET'!$E$8&lt;&gt;""),_xlfn.CONCAT('DATA ENTRY SHEET'!$H$8,"-02"),IF($B2&lt;&gt;"","N/A","")),"")</f>
        <v/>
      </c>
      <c r="D2" s="800" t="str">
        <f>IF('DATA ENTRY SHEET'!BW20&lt;&gt;"",'DATA ENTRY SHEET'!BW20,"")</f>
        <v/>
      </c>
    </row>
    <row r="3" spans="1:6" x14ac:dyDescent="0.35">
      <c r="A3" s="801" t="str">
        <f>IF(D3&lt;&gt;"",IF('DATA ENTRY SHEET'!AF21&lt;&gt;"",'DATA ENTRY SHEET'!AF21,""),"")</f>
        <v/>
      </c>
      <c r="B3" s="800" t="str">
        <f>IF(A3&lt;&gt;"",IF(AND('DATA ENTRY SHEET'!$H$8&lt;&gt;"",'DATA ENTRY SHEET'!$C$8&lt;&gt;""),_xlfn.CONCAT('DATA ENTRY SHEET'!$H$8,"-01"),""),"")</f>
        <v/>
      </c>
      <c r="C3" s="800" t="str">
        <f>IF(A3&lt;&gt;"",IF(AND('DATA ENTRY SHEET'!$H$8&lt;&gt;"",'DATA ENTRY SHEET'!$E$8&lt;&gt;""),_xlfn.CONCAT('DATA ENTRY SHEET'!$H$8,"-02"),IF($B3&lt;&gt;"","N/A","")),"")</f>
        <v/>
      </c>
      <c r="D3" s="800" t="str">
        <f>IF('DATA ENTRY SHEET'!BW21&lt;&gt;"",'DATA ENTRY SHEET'!BW21,"")</f>
        <v/>
      </c>
    </row>
    <row r="4" spans="1:6" x14ac:dyDescent="0.35">
      <c r="A4" s="801" t="str">
        <f>IF(D4&lt;&gt;"",IF('DATA ENTRY SHEET'!AF22&lt;&gt;"",'DATA ENTRY SHEET'!AF22,""),"")</f>
        <v/>
      </c>
      <c r="B4" s="800" t="str">
        <f>IF(A4&lt;&gt;"",IF(AND('DATA ENTRY SHEET'!$H$8&lt;&gt;"",'DATA ENTRY SHEET'!$C$8&lt;&gt;""),_xlfn.CONCAT('DATA ENTRY SHEET'!$H$8,"-01"),""),"")</f>
        <v/>
      </c>
      <c r="C4" s="800" t="str">
        <f>IF(A4&lt;&gt;"",IF(AND('DATA ENTRY SHEET'!$H$8&lt;&gt;"",'DATA ENTRY SHEET'!$E$8&lt;&gt;""),_xlfn.CONCAT('DATA ENTRY SHEET'!$H$8,"-02"),IF($B4&lt;&gt;"","N/A","")),"")</f>
        <v/>
      </c>
      <c r="D4" s="800" t="str">
        <f>IF('DATA ENTRY SHEET'!BW22&lt;&gt;"",'DATA ENTRY SHEET'!BW22,"")</f>
        <v/>
      </c>
    </row>
    <row r="5" spans="1:6" x14ac:dyDescent="0.35">
      <c r="A5" s="801" t="str">
        <f>IF(D5&lt;&gt;"",IF('DATA ENTRY SHEET'!AF23&lt;&gt;"",'DATA ENTRY SHEET'!AF23,""),"")</f>
        <v/>
      </c>
      <c r="B5" s="800" t="str">
        <f>IF(A5&lt;&gt;"",IF(AND('DATA ENTRY SHEET'!$H$8&lt;&gt;"",'DATA ENTRY SHEET'!$C$8&lt;&gt;""),_xlfn.CONCAT('DATA ENTRY SHEET'!$H$8,"-01"),""),"")</f>
        <v/>
      </c>
      <c r="C5" s="800" t="str">
        <f>IF(A5&lt;&gt;"",IF(AND('DATA ENTRY SHEET'!$H$8&lt;&gt;"",'DATA ENTRY SHEET'!$E$8&lt;&gt;""),_xlfn.CONCAT('DATA ENTRY SHEET'!$H$8,"-02"),IF($B5&lt;&gt;"","N/A","")),"")</f>
        <v/>
      </c>
      <c r="D5" s="800" t="str">
        <f>IF('DATA ENTRY SHEET'!BW23&lt;&gt;"",'DATA ENTRY SHEET'!BW23,"")</f>
        <v/>
      </c>
    </row>
    <row r="6" spans="1:6" x14ac:dyDescent="0.35">
      <c r="A6" s="801" t="str">
        <f>IF(D6&lt;&gt;"",IF('DATA ENTRY SHEET'!AF24&lt;&gt;"",'DATA ENTRY SHEET'!AF24,""),"")</f>
        <v/>
      </c>
      <c r="B6" s="800" t="str">
        <f>IF(A6&lt;&gt;"",IF(AND('DATA ENTRY SHEET'!$H$8&lt;&gt;"",'DATA ENTRY SHEET'!$C$8&lt;&gt;""),_xlfn.CONCAT('DATA ENTRY SHEET'!$H$8,"-01"),""),"")</f>
        <v/>
      </c>
      <c r="C6" s="800" t="str">
        <f>IF(A6&lt;&gt;"",IF(AND('DATA ENTRY SHEET'!$H$8&lt;&gt;"",'DATA ENTRY SHEET'!$E$8&lt;&gt;""),_xlfn.CONCAT('DATA ENTRY SHEET'!$H$8,"-02"),IF($B6&lt;&gt;"","N/A","")),"")</f>
        <v/>
      </c>
      <c r="D6" s="800" t="str">
        <f>IF('DATA ENTRY SHEET'!BW24&lt;&gt;"",'DATA ENTRY SHEET'!BW24,"")</f>
        <v/>
      </c>
    </row>
    <row r="7" spans="1:6" x14ac:dyDescent="0.35">
      <c r="A7" s="801" t="str">
        <f>IF(D7&lt;&gt;"",IF('DATA ENTRY SHEET'!AF25&lt;&gt;"",'DATA ENTRY SHEET'!AF25,""),"")</f>
        <v/>
      </c>
      <c r="B7" s="800" t="str">
        <f>IF(A7&lt;&gt;"",IF(AND('DATA ENTRY SHEET'!$H$8&lt;&gt;"",'DATA ENTRY SHEET'!$C$8&lt;&gt;""),_xlfn.CONCAT('DATA ENTRY SHEET'!$H$8,"-01"),""),"")</f>
        <v/>
      </c>
      <c r="C7" s="800" t="str">
        <f>IF(A7&lt;&gt;"",IF(AND('DATA ENTRY SHEET'!$H$8&lt;&gt;"",'DATA ENTRY SHEET'!$E$8&lt;&gt;""),_xlfn.CONCAT('DATA ENTRY SHEET'!$H$8,"-02"),IF($B7&lt;&gt;"","N/A","")),"")</f>
        <v/>
      </c>
      <c r="D7" s="800" t="str">
        <f>IF('DATA ENTRY SHEET'!BW25&lt;&gt;"",'DATA ENTRY SHEET'!BW25,"")</f>
        <v/>
      </c>
    </row>
    <row r="8" spans="1:6" x14ac:dyDescent="0.35">
      <c r="A8" s="801" t="str">
        <f>IF(D8&lt;&gt;"",IF('DATA ENTRY SHEET'!AF26&lt;&gt;"",'DATA ENTRY SHEET'!AF26,""),"")</f>
        <v/>
      </c>
      <c r="B8" s="800" t="str">
        <f>IF(A8&lt;&gt;"",IF(AND('DATA ENTRY SHEET'!$H$8&lt;&gt;"",'DATA ENTRY SHEET'!$C$8&lt;&gt;""),_xlfn.CONCAT('DATA ENTRY SHEET'!$H$8,"-01"),""),"")</f>
        <v/>
      </c>
      <c r="C8" s="800" t="str">
        <f>IF(A8&lt;&gt;"",IF(AND('DATA ENTRY SHEET'!$H$8&lt;&gt;"",'DATA ENTRY SHEET'!$E$8&lt;&gt;""),_xlfn.CONCAT('DATA ENTRY SHEET'!$H$8,"-02"),IF($B8&lt;&gt;"","N/A","")),"")</f>
        <v/>
      </c>
      <c r="D8" s="800" t="str">
        <f>IF('DATA ENTRY SHEET'!BW26&lt;&gt;"",'DATA ENTRY SHEET'!BW26,"")</f>
        <v/>
      </c>
    </row>
    <row r="9" spans="1:6" x14ac:dyDescent="0.35">
      <c r="A9" s="801" t="str">
        <f>IF(D9&lt;&gt;"",IF('DATA ENTRY SHEET'!AF27&lt;&gt;"",'DATA ENTRY SHEET'!AF27,""),"")</f>
        <v/>
      </c>
      <c r="B9" s="800" t="str">
        <f>IF(A9&lt;&gt;"",IF(AND('DATA ENTRY SHEET'!$H$8&lt;&gt;"",'DATA ENTRY SHEET'!$C$8&lt;&gt;""),_xlfn.CONCAT('DATA ENTRY SHEET'!$H$8,"-01"),""),"")</f>
        <v/>
      </c>
      <c r="C9" s="800" t="str">
        <f>IF(A9&lt;&gt;"",IF(AND('DATA ENTRY SHEET'!$H$8&lt;&gt;"",'DATA ENTRY SHEET'!$E$8&lt;&gt;""),_xlfn.CONCAT('DATA ENTRY SHEET'!$H$8,"-02"),IF($B9&lt;&gt;"","N/A","")),"")</f>
        <v/>
      </c>
      <c r="D9" s="800" t="str">
        <f>IF('DATA ENTRY SHEET'!BW27&lt;&gt;"",'DATA ENTRY SHEET'!BW27,"")</f>
        <v/>
      </c>
    </row>
    <row r="10" spans="1:6" x14ac:dyDescent="0.35">
      <c r="A10" s="801" t="str">
        <f>IF(D10&lt;&gt;"",IF('DATA ENTRY SHEET'!AF28&lt;&gt;"",'DATA ENTRY SHEET'!AF28,""),"")</f>
        <v/>
      </c>
      <c r="B10" s="800" t="str">
        <f>IF(A10&lt;&gt;"",IF(AND('DATA ENTRY SHEET'!$H$8&lt;&gt;"",'DATA ENTRY SHEET'!$C$8&lt;&gt;""),_xlfn.CONCAT('DATA ENTRY SHEET'!$H$8,"-01"),""),"")</f>
        <v/>
      </c>
      <c r="C10" s="800" t="str">
        <f>IF(A10&lt;&gt;"",IF(AND('DATA ENTRY SHEET'!$H$8&lt;&gt;"",'DATA ENTRY SHEET'!$E$8&lt;&gt;""),_xlfn.CONCAT('DATA ENTRY SHEET'!$H$8,"-02"),IF($B10&lt;&gt;"","N/A","")),"")</f>
        <v/>
      </c>
      <c r="D10" s="800" t="str">
        <f>IF('DATA ENTRY SHEET'!BW28&lt;&gt;"",'DATA ENTRY SHEET'!BW28,"")</f>
        <v/>
      </c>
    </row>
    <row r="11" spans="1:6" x14ac:dyDescent="0.35">
      <c r="A11" s="801" t="str">
        <f>IF(D11&lt;&gt;"",IF('DATA ENTRY SHEET'!AF29&lt;&gt;"",'DATA ENTRY SHEET'!AF29,""),"")</f>
        <v/>
      </c>
      <c r="B11" s="800" t="str">
        <f>IF(A11&lt;&gt;"",IF(AND('DATA ENTRY SHEET'!$H$8&lt;&gt;"",'DATA ENTRY SHEET'!$C$8&lt;&gt;""),_xlfn.CONCAT('DATA ENTRY SHEET'!$H$8,"-01"),""),"")</f>
        <v/>
      </c>
      <c r="C11" s="800" t="str">
        <f>IF(A11&lt;&gt;"",IF(AND('DATA ENTRY SHEET'!$H$8&lt;&gt;"",'DATA ENTRY SHEET'!$E$8&lt;&gt;""),_xlfn.CONCAT('DATA ENTRY SHEET'!$H$8,"-02"),IF($B11&lt;&gt;"","N/A","")),"")</f>
        <v/>
      </c>
      <c r="D11" s="800" t="str">
        <f>IF('DATA ENTRY SHEET'!BW29&lt;&gt;"",'DATA ENTRY SHEET'!BW29,"")</f>
        <v/>
      </c>
    </row>
    <row r="12" spans="1:6" x14ac:dyDescent="0.35">
      <c r="A12" s="801" t="str">
        <f>IF(D12&lt;&gt;"",IF('DATA ENTRY SHEET'!AF30&lt;&gt;"",'DATA ENTRY SHEET'!AF30,""),"")</f>
        <v/>
      </c>
      <c r="B12" s="800" t="str">
        <f>IF(A12&lt;&gt;"",IF(AND('DATA ENTRY SHEET'!$H$8&lt;&gt;"",'DATA ENTRY SHEET'!$C$8&lt;&gt;""),_xlfn.CONCAT('DATA ENTRY SHEET'!$H$8,"-01"),""),"")</f>
        <v/>
      </c>
      <c r="C12" s="800" t="str">
        <f>IF(A12&lt;&gt;"",IF(AND('DATA ENTRY SHEET'!$H$8&lt;&gt;"",'DATA ENTRY SHEET'!$E$8&lt;&gt;""),_xlfn.CONCAT('DATA ENTRY SHEET'!$H$8,"-02"),IF($B12&lt;&gt;"","N/A","")),"")</f>
        <v/>
      </c>
      <c r="D12" s="800" t="str">
        <f>IF('DATA ENTRY SHEET'!BW30&lt;&gt;"",'DATA ENTRY SHEET'!BW30,"")</f>
        <v/>
      </c>
    </row>
    <row r="13" spans="1:6" x14ac:dyDescent="0.35">
      <c r="A13" s="801" t="str">
        <f>IF(D13&lt;&gt;"",IF('DATA ENTRY SHEET'!AF31&lt;&gt;"",'DATA ENTRY SHEET'!AF31,""),"")</f>
        <v/>
      </c>
      <c r="B13" s="800" t="str">
        <f>IF(A13&lt;&gt;"",IF(AND('DATA ENTRY SHEET'!$H$8&lt;&gt;"",'DATA ENTRY SHEET'!$C$8&lt;&gt;""),_xlfn.CONCAT('DATA ENTRY SHEET'!$H$8,"-01"),""),"")</f>
        <v/>
      </c>
      <c r="C13" s="800" t="str">
        <f>IF(A13&lt;&gt;"",IF(AND('DATA ENTRY SHEET'!$H$8&lt;&gt;"",'DATA ENTRY SHEET'!$E$8&lt;&gt;""),_xlfn.CONCAT('DATA ENTRY SHEET'!$H$8,"-02"),IF($B13&lt;&gt;"","N/A","")),"")</f>
        <v/>
      </c>
      <c r="D13" s="800" t="str">
        <f>IF('DATA ENTRY SHEET'!BW31&lt;&gt;"",'DATA ENTRY SHEET'!BW31,"")</f>
        <v/>
      </c>
    </row>
    <row r="14" spans="1:6" x14ac:dyDescent="0.35">
      <c r="A14" s="801" t="str">
        <f>IF(D14&lt;&gt;"",IF('DATA ENTRY SHEET'!AF32&lt;&gt;"",'DATA ENTRY SHEET'!AF32,""),"")</f>
        <v/>
      </c>
      <c r="B14" s="800" t="str">
        <f>IF(A14&lt;&gt;"",IF(AND('DATA ENTRY SHEET'!$H$8&lt;&gt;"",'DATA ENTRY SHEET'!$C$8&lt;&gt;""),_xlfn.CONCAT('DATA ENTRY SHEET'!$H$8,"-01"),""),"")</f>
        <v/>
      </c>
      <c r="C14" s="800" t="str">
        <f>IF(A14&lt;&gt;"",IF(AND('DATA ENTRY SHEET'!$H$8&lt;&gt;"",'DATA ENTRY SHEET'!$E$8&lt;&gt;""),_xlfn.CONCAT('DATA ENTRY SHEET'!$H$8,"-02"),IF($B14&lt;&gt;"","N/A","")),"")</f>
        <v/>
      </c>
      <c r="D14" s="800" t="str">
        <f>IF('DATA ENTRY SHEET'!BW32&lt;&gt;"",'DATA ENTRY SHEET'!BW32,"")</f>
        <v/>
      </c>
    </row>
    <row r="15" spans="1:6" x14ac:dyDescent="0.35">
      <c r="A15" s="801" t="str">
        <f>IF(D15&lt;&gt;"",IF('DATA ENTRY SHEET'!AF33&lt;&gt;"",'DATA ENTRY SHEET'!AF33,""),"")</f>
        <v/>
      </c>
      <c r="B15" s="800" t="str">
        <f>IF(A15&lt;&gt;"",IF(AND('DATA ENTRY SHEET'!$H$8&lt;&gt;"",'DATA ENTRY SHEET'!$C$8&lt;&gt;""),_xlfn.CONCAT('DATA ENTRY SHEET'!$H$8,"-01"),""),"")</f>
        <v/>
      </c>
      <c r="C15" s="800" t="str">
        <f>IF(A15&lt;&gt;"",IF(AND('DATA ENTRY SHEET'!$H$8&lt;&gt;"",'DATA ENTRY SHEET'!$E$8&lt;&gt;""),_xlfn.CONCAT('DATA ENTRY SHEET'!$H$8,"-02"),IF($B15&lt;&gt;"","N/A","")),"")</f>
        <v/>
      </c>
      <c r="D15" s="800" t="str">
        <f>IF('DATA ENTRY SHEET'!BW33&lt;&gt;"",'DATA ENTRY SHEET'!BW33,"")</f>
        <v/>
      </c>
    </row>
    <row r="16" spans="1:6" x14ac:dyDescent="0.35">
      <c r="A16" s="801" t="str">
        <f>IF(D16&lt;&gt;"",IF('DATA ENTRY SHEET'!AF34&lt;&gt;"",'DATA ENTRY SHEET'!AF34,""),"")</f>
        <v/>
      </c>
      <c r="B16" s="800" t="str">
        <f>IF(A16&lt;&gt;"",IF(AND('DATA ENTRY SHEET'!$H$8&lt;&gt;"",'DATA ENTRY SHEET'!$C$8&lt;&gt;""),_xlfn.CONCAT('DATA ENTRY SHEET'!$H$8,"-01"),""),"")</f>
        <v/>
      </c>
      <c r="C16" s="800" t="str">
        <f>IF(A16&lt;&gt;"",IF(AND('DATA ENTRY SHEET'!$H$8&lt;&gt;"",'DATA ENTRY SHEET'!$E$8&lt;&gt;""),_xlfn.CONCAT('DATA ENTRY SHEET'!$H$8,"-02"),IF($B16&lt;&gt;"","N/A","")),"")</f>
        <v/>
      </c>
      <c r="D16" s="800" t="str">
        <f>IF('DATA ENTRY SHEET'!BW34&lt;&gt;"",'DATA ENTRY SHEET'!BW34,"")</f>
        <v/>
      </c>
    </row>
    <row r="17" spans="1:4" x14ac:dyDescent="0.35">
      <c r="A17" s="801" t="str">
        <f>IF(D17&lt;&gt;"",IF('DATA ENTRY SHEET'!AF35&lt;&gt;"",'DATA ENTRY SHEET'!AF35,""),"")</f>
        <v/>
      </c>
      <c r="B17" s="800" t="str">
        <f>IF(A17&lt;&gt;"",IF(AND('DATA ENTRY SHEET'!$H$8&lt;&gt;"",'DATA ENTRY SHEET'!$C$8&lt;&gt;""),_xlfn.CONCAT('DATA ENTRY SHEET'!$H$8,"-01"),""),"")</f>
        <v/>
      </c>
      <c r="C17" s="800" t="str">
        <f>IF(A17&lt;&gt;"",IF(AND('DATA ENTRY SHEET'!$H$8&lt;&gt;"",'DATA ENTRY SHEET'!$E$8&lt;&gt;""),_xlfn.CONCAT('DATA ENTRY SHEET'!$H$8,"-02"),IF($B17&lt;&gt;"","N/A","")),"")</f>
        <v/>
      </c>
      <c r="D17" s="800" t="str">
        <f>IF('DATA ENTRY SHEET'!BW35&lt;&gt;"",'DATA ENTRY SHEET'!BW35,"")</f>
        <v/>
      </c>
    </row>
    <row r="18" spans="1:4" x14ac:dyDescent="0.35">
      <c r="A18" s="801" t="str">
        <f>IF(D18&lt;&gt;"",IF('DATA ENTRY SHEET'!AF36&lt;&gt;"",'DATA ENTRY SHEET'!AF36,""),"")</f>
        <v/>
      </c>
      <c r="B18" s="800" t="str">
        <f>IF(A18&lt;&gt;"",IF(AND('DATA ENTRY SHEET'!$H$8&lt;&gt;"",'DATA ENTRY SHEET'!$C$8&lt;&gt;""),_xlfn.CONCAT('DATA ENTRY SHEET'!$H$8,"-01"),""),"")</f>
        <v/>
      </c>
      <c r="C18" s="800" t="str">
        <f>IF(A18&lt;&gt;"",IF(AND('DATA ENTRY SHEET'!$H$8&lt;&gt;"",'DATA ENTRY SHEET'!$E$8&lt;&gt;""),_xlfn.CONCAT('DATA ENTRY SHEET'!$H$8,"-02"),IF($B18&lt;&gt;"","N/A","")),"")</f>
        <v/>
      </c>
      <c r="D18" s="800" t="str">
        <f>IF('DATA ENTRY SHEET'!BW36&lt;&gt;"",'DATA ENTRY SHEET'!BW36,"")</f>
        <v/>
      </c>
    </row>
    <row r="19" spans="1:4" x14ac:dyDescent="0.35">
      <c r="A19" s="801" t="str">
        <f>IF(D19&lt;&gt;"",IF('DATA ENTRY SHEET'!AF37&lt;&gt;"",'DATA ENTRY SHEET'!AF37,""),"")</f>
        <v/>
      </c>
      <c r="B19" s="800" t="str">
        <f>IF(A19&lt;&gt;"",IF(AND('DATA ENTRY SHEET'!$H$8&lt;&gt;"",'DATA ENTRY SHEET'!$C$8&lt;&gt;""),_xlfn.CONCAT('DATA ENTRY SHEET'!$H$8,"-01"),""),"")</f>
        <v/>
      </c>
      <c r="C19" s="800" t="str">
        <f>IF(A19&lt;&gt;"",IF(AND('DATA ENTRY SHEET'!$H$8&lt;&gt;"",'DATA ENTRY SHEET'!$E$8&lt;&gt;""),_xlfn.CONCAT('DATA ENTRY SHEET'!$H$8,"-02"),IF($B19&lt;&gt;"","N/A","")),"")</f>
        <v/>
      </c>
      <c r="D19" s="800" t="str">
        <f>IF('DATA ENTRY SHEET'!BW37&lt;&gt;"",'DATA ENTRY SHEET'!BW37,"")</f>
        <v/>
      </c>
    </row>
    <row r="20" spans="1:4" x14ac:dyDescent="0.35">
      <c r="A20" s="801" t="str">
        <f>IF(D20&lt;&gt;"",IF('DATA ENTRY SHEET'!AF38&lt;&gt;"",'DATA ENTRY SHEET'!AF38,""),"")</f>
        <v/>
      </c>
      <c r="B20" s="800" t="str">
        <f>IF(A20&lt;&gt;"",IF(AND('DATA ENTRY SHEET'!$H$8&lt;&gt;"",'DATA ENTRY SHEET'!$C$8&lt;&gt;""),_xlfn.CONCAT('DATA ENTRY SHEET'!$H$8,"-01"),""),"")</f>
        <v/>
      </c>
      <c r="C20" s="800" t="str">
        <f>IF(A20&lt;&gt;"",IF(AND('DATA ENTRY SHEET'!$H$8&lt;&gt;"",'DATA ENTRY SHEET'!$E$8&lt;&gt;""),_xlfn.CONCAT('DATA ENTRY SHEET'!$H$8,"-02"),IF($B20&lt;&gt;"","N/A","")),"")</f>
        <v/>
      </c>
      <c r="D20" s="800" t="str">
        <f>IF('DATA ENTRY SHEET'!BW38&lt;&gt;"",'DATA ENTRY SHEET'!BW38,"")</f>
        <v/>
      </c>
    </row>
    <row r="21" spans="1:4" x14ac:dyDescent="0.35">
      <c r="A21" s="801" t="str">
        <f>IF(D21&lt;&gt;"",IF('DATA ENTRY SHEET'!AF39&lt;&gt;"",'DATA ENTRY SHEET'!AF39,""),"")</f>
        <v/>
      </c>
      <c r="B21" s="800" t="str">
        <f>IF(A21&lt;&gt;"",IF(AND('DATA ENTRY SHEET'!$H$8&lt;&gt;"",'DATA ENTRY SHEET'!$C$8&lt;&gt;""),_xlfn.CONCAT('DATA ENTRY SHEET'!$H$8,"-01"),""),"")</f>
        <v/>
      </c>
      <c r="C21" s="800" t="str">
        <f>IF(A21&lt;&gt;"",IF(AND('DATA ENTRY SHEET'!$H$8&lt;&gt;"",'DATA ENTRY SHEET'!$E$8&lt;&gt;""),_xlfn.CONCAT('DATA ENTRY SHEET'!$H$8,"-02"),IF($B21&lt;&gt;"","N/A","")),"")</f>
        <v/>
      </c>
      <c r="D21" s="800" t="str">
        <f>IF('DATA ENTRY SHEET'!BW39&lt;&gt;"",'DATA ENTRY SHEET'!BW39,"")</f>
        <v/>
      </c>
    </row>
    <row r="22" spans="1:4" x14ac:dyDescent="0.35">
      <c r="A22" s="801" t="str">
        <f>IF(D22&lt;&gt;"",IF('DATA ENTRY SHEET'!AF40&lt;&gt;"",'DATA ENTRY SHEET'!AF40,""),"")</f>
        <v/>
      </c>
      <c r="B22" s="800" t="str">
        <f>IF(A22&lt;&gt;"",IF(AND('DATA ENTRY SHEET'!$H$8&lt;&gt;"",'DATA ENTRY SHEET'!$C$8&lt;&gt;""),_xlfn.CONCAT('DATA ENTRY SHEET'!$H$8,"-01"),""),"")</f>
        <v/>
      </c>
      <c r="C22" s="800" t="str">
        <f>IF(A22&lt;&gt;"",IF(AND('DATA ENTRY SHEET'!$H$8&lt;&gt;"",'DATA ENTRY SHEET'!$E$8&lt;&gt;""),_xlfn.CONCAT('DATA ENTRY SHEET'!$H$8,"-02"),IF($B22&lt;&gt;"","N/A","")),"")</f>
        <v/>
      </c>
      <c r="D22" s="800" t="str">
        <f>IF('DATA ENTRY SHEET'!BW40&lt;&gt;"",'DATA ENTRY SHEET'!BW40,"")</f>
        <v/>
      </c>
    </row>
    <row r="23" spans="1:4" x14ac:dyDescent="0.35">
      <c r="A23" s="801" t="str">
        <f>IF(D23&lt;&gt;"",IF('DATA ENTRY SHEET'!AF41&lt;&gt;"",'DATA ENTRY SHEET'!AF41,""),"")</f>
        <v/>
      </c>
      <c r="B23" s="800" t="str">
        <f>IF(A23&lt;&gt;"",IF(AND('DATA ENTRY SHEET'!$H$8&lt;&gt;"",'DATA ENTRY SHEET'!$C$8&lt;&gt;""),_xlfn.CONCAT('DATA ENTRY SHEET'!$H$8,"-01"),""),"")</f>
        <v/>
      </c>
      <c r="C23" s="800" t="str">
        <f>IF(A23&lt;&gt;"",IF(AND('DATA ENTRY SHEET'!$H$8&lt;&gt;"",'DATA ENTRY SHEET'!$E$8&lt;&gt;""),_xlfn.CONCAT('DATA ENTRY SHEET'!$H$8,"-02"),IF($B23&lt;&gt;"","N/A","")),"")</f>
        <v/>
      </c>
      <c r="D23" s="800" t="str">
        <f>IF('DATA ENTRY SHEET'!BW41&lt;&gt;"",'DATA ENTRY SHEET'!BW41,"")</f>
        <v/>
      </c>
    </row>
    <row r="24" spans="1:4" x14ac:dyDescent="0.35">
      <c r="A24" s="801" t="str">
        <f>IF(D24&lt;&gt;"",IF('DATA ENTRY SHEET'!AF42&lt;&gt;"",'DATA ENTRY SHEET'!AF42,""),"")</f>
        <v/>
      </c>
      <c r="B24" s="800" t="str">
        <f>IF(A24&lt;&gt;"",IF(AND('DATA ENTRY SHEET'!$H$8&lt;&gt;"",'DATA ENTRY SHEET'!$C$8&lt;&gt;""),_xlfn.CONCAT('DATA ENTRY SHEET'!$H$8,"-01"),""),"")</f>
        <v/>
      </c>
      <c r="C24" s="800" t="str">
        <f>IF(A24&lt;&gt;"",IF(AND('DATA ENTRY SHEET'!$H$8&lt;&gt;"",'DATA ENTRY SHEET'!$E$8&lt;&gt;""),_xlfn.CONCAT('DATA ENTRY SHEET'!$H$8,"-02"),IF($B24&lt;&gt;"","N/A","")),"")</f>
        <v/>
      </c>
      <c r="D24" s="800" t="str">
        <f>IF('DATA ENTRY SHEET'!BW42&lt;&gt;"",'DATA ENTRY SHEET'!BW42,"")</f>
        <v/>
      </c>
    </row>
    <row r="25" spans="1:4" x14ac:dyDescent="0.35">
      <c r="A25" s="801" t="str">
        <f>IF(D25&lt;&gt;"",IF('DATA ENTRY SHEET'!AF43&lt;&gt;"",'DATA ENTRY SHEET'!AF43,""),"")</f>
        <v/>
      </c>
      <c r="B25" s="800" t="str">
        <f>IF(A25&lt;&gt;"",IF(AND('DATA ENTRY SHEET'!$H$8&lt;&gt;"",'DATA ENTRY SHEET'!$C$8&lt;&gt;""),_xlfn.CONCAT('DATA ENTRY SHEET'!$H$8,"-01"),""),"")</f>
        <v/>
      </c>
      <c r="C25" s="800" t="str">
        <f>IF(A25&lt;&gt;"",IF(AND('DATA ENTRY SHEET'!$H$8&lt;&gt;"",'DATA ENTRY SHEET'!$E$8&lt;&gt;""),_xlfn.CONCAT('DATA ENTRY SHEET'!$H$8,"-02"),IF($B25&lt;&gt;"","N/A","")),"")</f>
        <v/>
      </c>
      <c r="D25" s="800" t="str">
        <f>IF('DATA ENTRY SHEET'!BW43&lt;&gt;"",'DATA ENTRY SHEET'!BW43,"")</f>
        <v/>
      </c>
    </row>
    <row r="26" spans="1:4" x14ac:dyDescent="0.35">
      <c r="A26" s="801" t="str">
        <f>IF(D26&lt;&gt;"",IF('DATA ENTRY SHEET'!AF44&lt;&gt;"",'DATA ENTRY SHEET'!AF44,""),"")</f>
        <v/>
      </c>
      <c r="B26" s="800" t="str">
        <f>IF(A26&lt;&gt;"",IF(AND('DATA ENTRY SHEET'!$H$8&lt;&gt;"",'DATA ENTRY SHEET'!$C$8&lt;&gt;""),_xlfn.CONCAT('DATA ENTRY SHEET'!$H$8,"-01"),""),"")</f>
        <v/>
      </c>
      <c r="C26" s="800" t="str">
        <f>IF(A26&lt;&gt;"",IF(AND('DATA ENTRY SHEET'!$H$8&lt;&gt;"",'DATA ENTRY SHEET'!$E$8&lt;&gt;""),_xlfn.CONCAT('DATA ENTRY SHEET'!$H$8,"-02"),IF($B26&lt;&gt;"","N/A","")),"")</f>
        <v/>
      </c>
      <c r="D26" s="800" t="str">
        <f>IF('DATA ENTRY SHEET'!BW44&lt;&gt;"",'DATA ENTRY SHEET'!BW44,"")</f>
        <v/>
      </c>
    </row>
    <row r="27" spans="1:4" x14ac:dyDescent="0.35">
      <c r="A27" s="801" t="str">
        <f>IF(D27&lt;&gt;"",IF('DATA ENTRY SHEET'!AF45&lt;&gt;"",'DATA ENTRY SHEET'!AF45,""),"")</f>
        <v/>
      </c>
      <c r="B27" s="800" t="str">
        <f>IF(A27&lt;&gt;"",IF(AND('DATA ENTRY SHEET'!$H$8&lt;&gt;"",'DATA ENTRY SHEET'!$C$8&lt;&gt;""),_xlfn.CONCAT('DATA ENTRY SHEET'!$H$8,"-01"),""),"")</f>
        <v/>
      </c>
      <c r="C27" s="800" t="str">
        <f>IF(A27&lt;&gt;"",IF(AND('DATA ENTRY SHEET'!$H$8&lt;&gt;"",'DATA ENTRY SHEET'!$E$8&lt;&gt;""),_xlfn.CONCAT('DATA ENTRY SHEET'!$H$8,"-02"),IF($B27&lt;&gt;"","N/A","")),"")</f>
        <v/>
      </c>
      <c r="D27" s="800" t="str">
        <f>IF('DATA ENTRY SHEET'!BW45&lt;&gt;"",'DATA ENTRY SHEET'!BW45,"")</f>
        <v/>
      </c>
    </row>
    <row r="28" spans="1:4" x14ac:dyDescent="0.35">
      <c r="A28" s="801" t="str">
        <f>IF(D28&lt;&gt;"",IF('DATA ENTRY SHEET'!AF46&lt;&gt;"",'DATA ENTRY SHEET'!AF46,""),"")</f>
        <v/>
      </c>
      <c r="B28" s="800" t="str">
        <f>IF(A28&lt;&gt;"",IF(AND('DATA ENTRY SHEET'!$H$8&lt;&gt;"",'DATA ENTRY SHEET'!$C$8&lt;&gt;""),_xlfn.CONCAT('DATA ENTRY SHEET'!$H$8,"-01"),""),"")</f>
        <v/>
      </c>
      <c r="C28" s="800" t="str">
        <f>IF(A28&lt;&gt;"",IF(AND('DATA ENTRY SHEET'!$H$8&lt;&gt;"",'DATA ENTRY SHEET'!$E$8&lt;&gt;""),_xlfn.CONCAT('DATA ENTRY SHEET'!$H$8,"-02"),IF($B28&lt;&gt;"","N/A","")),"")</f>
        <v/>
      </c>
      <c r="D28" s="800" t="str">
        <f>IF('DATA ENTRY SHEET'!BW46&lt;&gt;"",'DATA ENTRY SHEET'!BW46,"")</f>
        <v/>
      </c>
    </row>
    <row r="29" spans="1:4" x14ac:dyDescent="0.35">
      <c r="A29" s="801" t="str">
        <f>IF(D29&lt;&gt;"",IF('DATA ENTRY SHEET'!AF47&lt;&gt;"",'DATA ENTRY SHEET'!AF47,""),"")</f>
        <v/>
      </c>
      <c r="B29" s="800" t="str">
        <f>IF(A29&lt;&gt;"",IF(AND('DATA ENTRY SHEET'!$H$8&lt;&gt;"",'DATA ENTRY SHEET'!$C$8&lt;&gt;""),_xlfn.CONCAT('DATA ENTRY SHEET'!$H$8,"-01"),""),"")</f>
        <v/>
      </c>
      <c r="C29" s="800" t="str">
        <f>IF(A29&lt;&gt;"",IF(AND('DATA ENTRY SHEET'!$H$8&lt;&gt;"",'DATA ENTRY SHEET'!$E$8&lt;&gt;""),_xlfn.CONCAT('DATA ENTRY SHEET'!$H$8,"-02"),IF($B29&lt;&gt;"","N/A","")),"")</f>
        <v/>
      </c>
      <c r="D29" s="800" t="str">
        <f>IF('DATA ENTRY SHEET'!BW47&lt;&gt;"",'DATA ENTRY SHEET'!BW47,"")</f>
        <v/>
      </c>
    </row>
    <row r="30" spans="1:4" x14ac:dyDescent="0.35">
      <c r="A30" s="801" t="str">
        <f>IF(D30&lt;&gt;"",IF('DATA ENTRY SHEET'!AF48&lt;&gt;"",'DATA ENTRY SHEET'!AF48,""),"")</f>
        <v/>
      </c>
      <c r="B30" s="800" t="str">
        <f>IF(A30&lt;&gt;"",IF(AND('DATA ENTRY SHEET'!$H$8&lt;&gt;"",'DATA ENTRY SHEET'!$C$8&lt;&gt;""),_xlfn.CONCAT('DATA ENTRY SHEET'!$H$8,"-01"),""),"")</f>
        <v/>
      </c>
      <c r="C30" s="800" t="str">
        <f>IF(A30&lt;&gt;"",IF(AND('DATA ENTRY SHEET'!$H$8&lt;&gt;"",'DATA ENTRY SHEET'!$E$8&lt;&gt;""),_xlfn.CONCAT('DATA ENTRY SHEET'!$H$8,"-02"),IF($B30&lt;&gt;"","N/A","")),"")</f>
        <v/>
      </c>
      <c r="D30" s="800" t="str">
        <f>IF('DATA ENTRY SHEET'!BW48&lt;&gt;"",'DATA ENTRY SHEET'!BW48,"")</f>
        <v/>
      </c>
    </row>
    <row r="31" spans="1:4" x14ac:dyDescent="0.35">
      <c r="A31" s="801" t="str">
        <f>IF(D31&lt;&gt;"",IF('DATA ENTRY SHEET'!AF49&lt;&gt;"",'DATA ENTRY SHEET'!AF49,""),"")</f>
        <v/>
      </c>
      <c r="B31" s="800" t="str">
        <f>IF(A31&lt;&gt;"",IF(AND('DATA ENTRY SHEET'!$H$8&lt;&gt;"",'DATA ENTRY SHEET'!$C$8&lt;&gt;""),_xlfn.CONCAT('DATA ENTRY SHEET'!$H$8,"-01"),""),"")</f>
        <v/>
      </c>
      <c r="C31" s="800" t="str">
        <f>IF(A31&lt;&gt;"",IF(AND('DATA ENTRY SHEET'!$H$8&lt;&gt;"",'DATA ENTRY SHEET'!$E$8&lt;&gt;""),_xlfn.CONCAT('DATA ENTRY SHEET'!$H$8,"-02"),IF($B31&lt;&gt;"","N/A","")),"")</f>
        <v/>
      </c>
      <c r="D31" s="800" t="str">
        <f>IF('DATA ENTRY SHEET'!BW49&lt;&gt;"",'DATA ENTRY SHEET'!BW49,"")</f>
        <v/>
      </c>
    </row>
    <row r="32" spans="1:4" x14ac:dyDescent="0.35">
      <c r="A32" s="801" t="str">
        <f>IF(D32&lt;&gt;"",IF('DATA ENTRY SHEET'!AF50&lt;&gt;"",'DATA ENTRY SHEET'!AF50,""),"")</f>
        <v/>
      </c>
      <c r="B32" s="800" t="str">
        <f>IF(A32&lt;&gt;"",IF(AND('DATA ENTRY SHEET'!$H$8&lt;&gt;"",'DATA ENTRY SHEET'!$C$8&lt;&gt;""),_xlfn.CONCAT('DATA ENTRY SHEET'!$H$8,"-01"),""),"")</f>
        <v/>
      </c>
      <c r="C32" s="800" t="str">
        <f>IF(A32&lt;&gt;"",IF(AND('DATA ENTRY SHEET'!$H$8&lt;&gt;"",'DATA ENTRY SHEET'!$E$8&lt;&gt;""),_xlfn.CONCAT('DATA ENTRY SHEET'!$H$8,"-02"),IF($B32&lt;&gt;"","N/A","")),"")</f>
        <v/>
      </c>
      <c r="D32" s="800" t="str">
        <f>IF('DATA ENTRY SHEET'!BW50&lt;&gt;"",'DATA ENTRY SHEET'!BW50,"")</f>
        <v/>
      </c>
    </row>
    <row r="33" spans="1:4" x14ac:dyDescent="0.35">
      <c r="A33" s="801" t="str">
        <f>IF(D33&lt;&gt;"",IF('DATA ENTRY SHEET'!AF51&lt;&gt;"",'DATA ENTRY SHEET'!AF51,""),"")</f>
        <v/>
      </c>
      <c r="B33" s="800" t="str">
        <f>IF(A33&lt;&gt;"",IF(AND('DATA ENTRY SHEET'!$H$8&lt;&gt;"",'DATA ENTRY SHEET'!$C$8&lt;&gt;""),_xlfn.CONCAT('DATA ENTRY SHEET'!$H$8,"-01"),""),"")</f>
        <v/>
      </c>
      <c r="C33" s="800" t="str">
        <f>IF(A33&lt;&gt;"",IF(AND('DATA ENTRY SHEET'!$H$8&lt;&gt;"",'DATA ENTRY SHEET'!$E$8&lt;&gt;""),_xlfn.CONCAT('DATA ENTRY SHEET'!$H$8,"-02"),IF($B33&lt;&gt;"","N/A","")),"")</f>
        <v/>
      </c>
      <c r="D33" s="800" t="str">
        <f>IF('DATA ENTRY SHEET'!BW51&lt;&gt;"",'DATA ENTRY SHEET'!BW51,"")</f>
        <v/>
      </c>
    </row>
    <row r="34" spans="1:4" x14ac:dyDescent="0.35">
      <c r="A34" s="801" t="str">
        <f>IF(D34&lt;&gt;"",IF('DATA ENTRY SHEET'!AF52&lt;&gt;"",'DATA ENTRY SHEET'!AF52,""),"")</f>
        <v/>
      </c>
      <c r="B34" s="800" t="str">
        <f>IF(A34&lt;&gt;"",IF(AND('DATA ENTRY SHEET'!$H$8&lt;&gt;"",'DATA ENTRY SHEET'!$C$8&lt;&gt;""),_xlfn.CONCAT('DATA ENTRY SHEET'!$H$8,"-01"),""),"")</f>
        <v/>
      </c>
      <c r="C34" s="800" t="str">
        <f>IF(A34&lt;&gt;"",IF(AND('DATA ENTRY SHEET'!$H$8&lt;&gt;"",'DATA ENTRY SHEET'!$E$8&lt;&gt;""),_xlfn.CONCAT('DATA ENTRY SHEET'!$H$8,"-02"),IF($B34&lt;&gt;"","N/A","")),"")</f>
        <v/>
      </c>
      <c r="D34" s="800" t="str">
        <f>IF('DATA ENTRY SHEET'!BW52&lt;&gt;"",'DATA ENTRY SHEET'!BW52,"")</f>
        <v/>
      </c>
    </row>
    <row r="35" spans="1:4" x14ac:dyDescent="0.35">
      <c r="A35" s="801" t="str">
        <f>IF(D35&lt;&gt;"",IF('DATA ENTRY SHEET'!AF53&lt;&gt;"",'DATA ENTRY SHEET'!AF53,""),"")</f>
        <v/>
      </c>
      <c r="B35" s="800" t="str">
        <f>IF(A35&lt;&gt;"",IF(AND('DATA ENTRY SHEET'!$H$8&lt;&gt;"",'DATA ENTRY SHEET'!$C$8&lt;&gt;""),_xlfn.CONCAT('DATA ENTRY SHEET'!$H$8,"-01"),""),"")</f>
        <v/>
      </c>
      <c r="C35" s="800" t="str">
        <f>IF(A35&lt;&gt;"",IF(AND('DATA ENTRY SHEET'!$H$8&lt;&gt;"",'DATA ENTRY SHEET'!$E$8&lt;&gt;""),_xlfn.CONCAT('DATA ENTRY SHEET'!$H$8,"-02"),IF($B35&lt;&gt;"","N/A","")),"")</f>
        <v/>
      </c>
      <c r="D35" s="800" t="str">
        <f>IF('DATA ENTRY SHEET'!BW53&lt;&gt;"",'DATA ENTRY SHEET'!BW53,"")</f>
        <v/>
      </c>
    </row>
    <row r="36" spans="1:4" x14ac:dyDescent="0.35">
      <c r="A36" s="801" t="str">
        <f>IF(D36&lt;&gt;"",IF('DATA ENTRY SHEET'!AF54&lt;&gt;"",'DATA ENTRY SHEET'!AF54,""),"")</f>
        <v/>
      </c>
      <c r="B36" s="800" t="str">
        <f>IF(A36&lt;&gt;"",IF(AND('DATA ENTRY SHEET'!$H$8&lt;&gt;"",'DATA ENTRY SHEET'!$C$8&lt;&gt;""),_xlfn.CONCAT('DATA ENTRY SHEET'!$H$8,"-01"),""),"")</f>
        <v/>
      </c>
      <c r="C36" s="800" t="str">
        <f>IF(A36&lt;&gt;"",IF(AND('DATA ENTRY SHEET'!$H$8&lt;&gt;"",'DATA ENTRY SHEET'!$E$8&lt;&gt;""),_xlfn.CONCAT('DATA ENTRY SHEET'!$H$8,"-02"),IF($B36&lt;&gt;"","N/A","")),"")</f>
        <v/>
      </c>
      <c r="D36" s="800" t="str">
        <f>IF('DATA ENTRY SHEET'!BW54&lt;&gt;"",'DATA ENTRY SHEET'!BW54,"")</f>
        <v/>
      </c>
    </row>
    <row r="37" spans="1:4" x14ac:dyDescent="0.35">
      <c r="A37" s="801" t="str">
        <f>IF(D37&lt;&gt;"",IF('DATA ENTRY SHEET'!AF55&lt;&gt;"",'DATA ENTRY SHEET'!AF55,""),"")</f>
        <v/>
      </c>
      <c r="B37" s="800" t="str">
        <f>IF(A37&lt;&gt;"",IF(AND('DATA ENTRY SHEET'!$H$8&lt;&gt;"",'DATA ENTRY SHEET'!$C$8&lt;&gt;""),_xlfn.CONCAT('DATA ENTRY SHEET'!$H$8,"-01"),""),"")</f>
        <v/>
      </c>
      <c r="C37" s="800" t="str">
        <f>IF(A37&lt;&gt;"",IF(AND('DATA ENTRY SHEET'!$H$8&lt;&gt;"",'DATA ENTRY SHEET'!$E$8&lt;&gt;""),_xlfn.CONCAT('DATA ENTRY SHEET'!$H$8,"-02"),IF($B37&lt;&gt;"","N/A","")),"")</f>
        <v/>
      </c>
      <c r="D37" s="800" t="str">
        <f>IF('DATA ENTRY SHEET'!BW55&lt;&gt;"",'DATA ENTRY SHEET'!BW55,"")</f>
        <v/>
      </c>
    </row>
    <row r="38" spans="1:4" x14ac:dyDescent="0.35">
      <c r="A38" s="801" t="str">
        <f>IF(D38&lt;&gt;"",IF('DATA ENTRY SHEET'!AF56&lt;&gt;"",'DATA ENTRY SHEET'!AF56,""),"")</f>
        <v/>
      </c>
      <c r="B38" s="800" t="str">
        <f>IF(A38&lt;&gt;"",IF(AND('DATA ENTRY SHEET'!$H$8&lt;&gt;"",'DATA ENTRY SHEET'!$C$8&lt;&gt;""),_xlfn.CONCAT('DATA ENTRY SHEET'!$H$8,"-01"),""),"")</f>
        <v/>
      </c>
      <c r="C38" s="800" t="str">
        <f>IF(A38&lt;&gt;"",IF(AND('DATA ENTRY SHEET'!$H$8&lt;&gt;"",'DATA ENTRY SHEET'!$E$8&lt;&gt;""),_xlfn.CONCAT('DATA ENTRY SHEET'!$H$8,"-02"),IF($B38&lt;&gt;"","N/A","")),"")</f>
        <v/>
      </c>
      <c r="D38" s="800" t="str">
        <f>IF('DATA ENTRY SHEET'!BW56&lt;&gt;"",'DATA ENTRY SHEET'!BW56,"")</f>
        <v/>
      </c>
    </row>
    <row r="39" spans="1:4" x14ac:dyDescent="0.35">
      <c r="A39" s="801" t="str">
        <f>IF(D39&lt;&gt;"",IF('DATA ENTRY SHEET'!AF57&lt;&gt;"",'DATA ENTRY SHEET'!AF57,""),"")</f>
        <v/>
      </c>
      <c r="B39" s="800" t="str">
        <f>IF(A39&lt;&gt;"",IF(AND('DATA ENTRY SHEET'!$H$8&lt;&gt;"",'DATA ENTRY SHEET'!$C$8&lt;&gt;""),_xlfn.CONCAT('DATA ENTRY SHEET'!$H$8,"-01"),""),"")</f>
        <v/>
      </c>
      <c r="C39" s="800" t="str">
        <f>IF(A39&lt;&gt;"",IF(AND('DATA ENTRY SHEET'!$H$8&lt;&gt;"",'DATA ENTRY SHEET'!$E$8&lt;&gt;""),_xlfn.CONCAT('DATA ENTRY SHEET'!$H$8,"-02"),IF($B39&lt;&gt;"","N/A","")),"")</f>
        <v/>
      </c>
      <c r="D39" s="800" t="str">
        <f>IF('DATA ENTRY SHEET'!BW57&lt;&gt;"",'DATA ENTRY SHEET'!BW57,"")</f>
        <v/>
      </c>
    </row>
    <row r="40" spans="1:4" x14ac:dyDescent="0.35">
      <c r="A40" s="801" t="str">
        <f>IF(D40&lt;&gt;"",IF('DATA ENTRY SHEET'!AF58&lt;&gt;"",'DATA ENTRY SHEET'!AF58,""),"")</f>
        <v/>
      </c>
      <c r="B40" s="800" t="str">
        <f>IF(A40&lt;&gt;"",IF(AND('DATA ENTRY SHEET'!$H$8&lt;&gt;"",'DATA ENTRY SHEET'!$C$8&lt;&gt;""),_xlfn.CONCAT('DATA ENTRY SHEET'!$H$8,"-01"),""),"")</f>
        <v/>
      </c>
      <c r="C40" s="800" t="str">
        <f>IF(A40&lt;&gt;"",IF(AND('DATA ENTRY SHEET'!$H$8&lt;&gt;"",'DATA ENTRY SHEET'!$E$8&lt;&gt;""),_xlfn.CONCAT('DATA ENTRY SHEET'!$H$8,"-02"),IF($B40&lt;&gt;"","N/A","")),"")</f>
        <v/>
      </c>
      <c r="D40" s="800" t="str">
        <f>IF('DATA ENTRY SHEET'!BW58&lt;&gt;"",'DATA ENTRY SHEET'!BW58,"")</f>
        <v/>
      </c>
    </row>
    <row r="41" spans="1:4" x14ac:dyDescent="0.35">
      <c r="A41" s="801" t="str">
        <f>IF(D41&lt;&gt;"",IF('DATA ENTRY SHEET'!AF59&lt;&gt;"",'DATA ENTRY SHEET'!AF59,""),"")</f>
        <v/>
      </c>
      <c r="B41" s="800" t="str">
        <f>IF(A41&lt;&gt;"",IF(AND('DATA ENTRY SHEET'!$H$8&lt;&gt;"",'DATA ENTRY SHEET'!$C$8&lt;&gt;""),_xlfn.CONCAT('DATA ENTRY SHEET'!$H$8,"-01"),""),"")</f>
        <v/>
      </c>
      <c r="C41" s="800" t="str">
        <f>IF(A41&lt;&gt;"",IF(AND('DATA ENTRY SHEET'!$H$8&lt;&gt;"",'DATA ENTRY SHEET'!$E$8&lt;&gt;""),_xlfn.CONCAT('DATA ENTRY SHEET'!$H$8,"-02"),IF($B41&lt;&gt;"","N/A","")),"")</f>
        <v/>
      </c>
      <c r="D41" s="800" t="str">
        <f>IF('DATA ENTRY SHEET'!BW59&lt;&gt;"",'DATA ENTRY SHEET'!BW59,"")</f>
        <v/>
      </c>
    </row>
    <row r="42" spans="1:4" x14ac:dyDescent="0.35">
      <c r="A42" s="801" t="str">
        <f>IF(D42&lt;&gt;"",IF('DATA ENTRY SHEET'!AF60&lt;&gt;"",'DATA ENTRY SHEET'!AF60,""),"")</f>
        <v/>
      </c>
      <c r="B42" s="800" t="str">
        <f>IF(A42&lt;&gt;"",IF(AND('DATA ENTRY SHEET'!$H$8&lt;&gt;"",'DATA ENTRY SHEET'!$C$8&lt;&gt;""),_xlfn.CONCAT('DATA ENTRY SHEET'!$H$8,"-01"),""),"")</f>
        <v/>
      </c>
      <c r="C42" s="800" t="str">
        <f>IF(A42&lt;&gt;"",IF(AND('DATA ENTRY SHEET'!$H$8&lt;&gt;"",'DATA ENTRY SHEET'!$E$8&lt;&gt;""),_xlfn.CONCAT('DATA ENTRY SHEET'!$H$8,"-02"),IF($B42&lt;&gt;"","N/A","")),"")</f>
        <v/>
      </c>
      <c r="D42" s="800" t="str">
        <f>IF('DATA ENTRY SHEET'!BW60&lt;&gt;"",'DATA ENTRY SHEET'!BW60,"")</f>
        <v/>
      </c>
    </row>
    <row r="43" spans="1:4" x14ac:dyDescent="0.35">
      <c r="A43" s="801" t="str">
        <f>IF(D43&lt;&gt;"",IF('DATA ENTRY SHEET'!AF61&lt;&gt;"",'DATA ENTRY SHEET'!AF61,""),"")</f>
        <v/>
      </c>
      <c r="B43" s="800" t="str">
        <f>IF(A43&lt;&gt;"",IF(AND('DATA ENTRY SHEET'!$H$8&lt;&gt;"",'DATA ENTRY SHEET'!$C$8&lt;&gt;""),_xlfn.CONCAT('DATA ENTRY SHEET'!$H$8,"-01"),""),"")</f>
        <v/>
      </c>
      <c r="C43" s="800" t="str">
        <f>IF(A43&lt;&gt;"",IF(AND('DATA ENTRY SHEET'!$H$8&lt;&gt;"",'DATA ENTRY SHEET'!$E$8&lt;&gt;""),_xlfn.CONCAT('DATA ENTRY SHEET'!$H$8,"-02"),IF($B43&lt;&gt;"","N/A","")),"")</f>
        <v/>
      </c>
      <c r="D43" s="800" t="str">
        <f>IF('DATA ENTRY SHEET'!BW61&lt;&gt;"",'DATA ENTRY SHEET'!BW61,"")</f>
        <v/>
      </c>
    </row>
    <row r="44" spans="1:4" x14ac:dyDescent="0.35">
      <c r="A44" s="801" t="str">
        <f>IF(D44&lt;&gt;"",IF('DATA ENTRY SHEET'!AF62&lt;&gt;"",'DATA ENTRY SHEET'!AF62,""),"")</f>
        <v/>
      </c>
      <c r="B44" s="800" t="str">
        <f>IF(A44&lt;&gt;"",IF(AND('DATA ENTRY SHEET'!$H$8&lt;&gt;"",'DATA ENTRY SHEET'!$C$8&lt;&gt;""),_xlfn.CONCAT('DATA ENTRY SHEET'!$H$8,"-01"),""),"")</f>
        <v/>
      </c>
      <c r="C44" s="800" t="str">
        <f>IF(A44&lt;&gt;"",IF(AND('DATA ENTRY SHEET'!$H$8&lt;&gt;"",'DATA ENTRY SHEET'!$E$8&lt;&gt;""),_xlfn.CONCAT('DATA ENTRY SHEET'!$H$8,"-02"),IF($B44&lt;&gt;"","N/A","")),"")</f>
        <v/>
      </c>
      <c r="D44" s="800" t="str">
        <f>IF('DATA ENTRY SHEET'!BW62&lt;&gt;"",'DATA ENTRY SHEET'!BW62,"")</f>
        <v/>
      </c>
    </row>
    <row r="45" spans="1:4" x14ac:dyDescent="0.35">
      <c r="A45" s="801" t="str">
        <f>IF(D45&lt;&gt;"",IF('DATA ENTRY SHEET'!AF63&lt;&gt;"",'DATA ENTRY SHEET'!AF63,""),"")</f>
        <v/>
      </c>
      <c r="B45" s="800" t="str">
        <f>IF(A45&lt;&gt;"",IF(AND('DATA ENTRY SHEET'!$H$8&lt;&gt;"",'DATA ENTRY SHEET'!$C$8&lt;&gt;""),_xlfn.CONCAT('DATA ENTRY SHEET'!$H$8,"-01"),""),"")</f>
        <v/>
      </c>
      <c r="C45" s="800" t="str">
        <f>IF(A45&lt;&gt;"",IF(AND('DATA ENTRY SHEET'!$H$8&lt;&gt;"",'DATA ENTRY SHEET'!$E$8&lt;&gt;""),_xlfn.CONCAT('DATA ENTRY SHEET'!$H$8,"-02"),IF($B45&lt;&gt;"","N/A","")),"")</f>
        <v/>
      </c>
      <c r="D45" s="800" t="str">
        <f>IF('DATA ENTRY SHEET'!BW63&lt;&gt;"",'DATA ENTRY SHEET'!BW63,"")</f>
        <v/>
      </c>
    </row>
    <row r="46" spans="1:4" x14ac:dyDescent="0.35">
      <c r="A46" s="801" t="str">
        <f>IF(D46&lt;&gt;"",IF('DATA ENTRY SHEET'!AF64&lt;&gt;"",'DATA ENTRY SHEET'!AF64,""),"")</f>
        <v/>
      </c>
      <c r="B46" s="800" t="str">
        <f>IF(A46&lt;&gt;"",IF(AND('DATA ENTRY SHEET'!$H$8&lt;&gt;"",'DATA ENTRY SHEET'!$C$8&lt;&gt;""),_xlfn.CONCAT('DATA ENTRY SHEET'!$H$8,"-01"),""),"")</f>
        <v/>
      </c>
      <c r="C46" s="800" t="str">
        <f>IF(A46&lt;&gt;"",IF(AND('DATA ENTRY SHEET'!$H$8&lt;&gt;"",'DATA ENTRY SHEET'!$E$8&lt;&gt;""),_xlfn.CONCAT('DATA ENTRY SHEET'!$H$8,"-02"),IF($B46&lt;&gt;"","N/A","")),"")</f>
        <v/>
      </c>
      <c r="D46" s="800" t="str">
        <f>IF('DATA ENTRY SHEET'!BW64&lt;&gt;"",'DATA ENTRY SHEET'!BW64,"")</f>
        <v/>
      </c>
    </row>
    <row r="47" spans="1:4" x14ac:dyDescent="0.35">
      <c r="A47" s="801" t="str">
        <f>IF(D47&lt;&gt;"",IF('DATA ENTRY SHEET'!AF65&lt;&gt;"",'DATA ENTRY SHEET'!AF65,""),"")</f>
        <v/>
      </c>
      <c r="B47" s="800" t="str">
        <f>IF(A47&lt;&gt;"",IF(AND('DATA ENTRY SHEET'!$H$8&lt;&gt;"",'DATA ENTRY SHEET'!$C$8&lt;&gt;""),_xlfn.CONCAT('DATA ENTRY SHEET'!$H$8,"-01"),""),"")</f>
        <v/>
      </c>
      <c r="C47" s="800" t="str">
        <f>IF(A47&lt;&gt;"",IF(AND('DATA ENTRY SHEET'!$H$8&lt;&gt;"",'DATA ENTRY SHEET'!$E$8&lt;&gt;""),_xlfn.CONCAT('DATA ENTRY SHEET'!$H$8,"-02"),IF($B47&lt;&gt;"","N/A","")),"")</f>
        <v/>
      </c>
      <c r="D47" s="800" t="str">
        <f>IF('DATA ENTRY SHEET'!BW65&lt;&gt;"",'DATA ENTRY SHEET'!BW65,"")</f>
        <v/>
      </c>
    </row>
    <row r="48" spans="1:4" x14ac:dyDescent="0.35">
      <c r="A48" s="801" t="str">
        <f>IF(D48&lt;&gt;"",IF('DATA ENTRY SHEET'!AF66&lt;&gt;"",'DATA ENTRY SHEET'!AF66,""),"")</f>
        <v/>
      </c>
      <c r="B48" s="800" t="str">
        <f>IF(A48&lt;&gt;"",IF(AND('DATA ENTRY SHEET'!$H$8&lt;&gt;"",'DATA ENTRY SHEET'!$C$8&lt;&gt;""),_xlfn.CONCAT('DATA ENTRY SHEET'!$H$8,"-01"),""),"")</f>
        <v/>
      </c>
      <c r="C48" s="800" t="str">
        <f>IF(A48&lt;&gt;"",IF(AND('DATA ENTRY SHEET'!$H$8&lt;&gt;"",'DATA ENTRY SHEET'!$E$8&lt;&gt;""),_xlfn.CONCAT('DATA ENTRY SHEET'!$H$8,"-02"),IF($B48&lt;&gt;"","N/A","")),"")</f>
        <v/>
      </c>
      <c r="D48" s="800" t="str">
        <f>IF('DATA ENTRY SHEET'!BW66&lt;&gt;"",'DATA ENTRY SHEET'!BW66,"")</f>
        <v/>
      </c>
    </row>
    <row r="49" spans="1:4" x14ac:dyDescent="0.35">
      <c r="A49" s="801" t="str">
        <f>IF(D49&lt;&gt;"",IF('DATA ENTRY SHEET'!AF67&lt;&gt;"",'DATA ENTRY SHEET'!AF67,""),"")</f>
        <v/>
      </c>
      <c r="B49" s="800" t="str">
        <f>IF(A49&lt;&gt;"",IF(AND('DATA ENTRY SHEET'!$H$8&lt;&gt;"",'DATA ENTRY SHEET'!$C$8&lt;&gt;""),_xlfn.CONCAT('DATA ENTRY SHEET'!$H$8,"-01"),""),"")</f>
        <v/>
      </c>
      <c r="C49" s="800" t="str">
        <f>IF(A49&lt;&gt;"",IF(AND('DATA ENTRY SHEET'!$H$8&lt;&gt;"",'DATA ENTRY SHEET'!$E$8&lt;&gt;""),_xlfn.CONCAT('DATA ENTRY SHEET'!$H$8,"-02"),IF($B49&lt;&gt;"","N/A","")),"")</f>
        <v/>
      </c>
      <c r="D49" s="800" t="str">
        <f>IF('DATA ENTRY SHEET'!BW67&lt;&gt;"",'DATA ENTRY SHEET'!BW67,"")</f>
        <v/>
      </c>
    </row>
    <row r="50" spans="1:4" x14ac:dyDescent="0.35">
      <c r="A50" s="801" t="str">
        <f>IF(D50&lt;&gt;"",IF('DATA ENTRY SHEET'!AF68&lt;&gt;"",'DATA ENTRY SHEET'!AF68,""),"")</f>
        <v/>
      </c>
      <c r="B50" s="800" t="str">
        <f>IF(A50&lt;&gt;"",IF(AND('DATA ENTRY SHEET'!$H$8&lt;&gt;"",'DATA ENTRY SHEET'!$C$8&lt;&gt;""),_xlfn.CONCAT('DATA ENTRY SHEET'!$H$8,"-01"),""),"")</f>
        <v/>
      </c>
      <c r="C50" s="800" t="str">
        <f>IF(A50&lt;&gt;"",IF(AND('DATA ENTRY SHEET'!$H$8&lt;&gt;"",'DATA ENTRY SHEET'!$E$8&lt;&gt;""),_xlfn.CONCAT('DATA ENTRY SHEET'!$H$8,"-02"),IF($B50&lt;&gt;"","N/A","")),"")</f>
        <v/>
      </c>
      <c r="D50" s="800" t="str">
        <f>IF('DATA ENTRY SHEET'!BW68&lt;&gt;"",'DATA ENTRY SHEET'!BW68,"")</f>
        <v/>
      </c>
    </row>
    <row r="51" spans="1:4" x14ac:dyDescent="0.35">
      <c r="A51" s="801" t="str">
        <f>IF(D51&lt;&gt;"",IF('DATA ENTRY SHEET'!AF69&lt;&gt;"",'DATA ENTRY SHEET'!AF69,""),"")</f>
        <v/>
      </c>
      <c r="B51" s="800" t="str">
        <f>IF(A51&lt;&gt;"",IF(AND('DATA ENTRY SHEET'!$H$8&lt;&gt;"",'DATA ENTRY SHEET'!$C$8&lt;&gt;""),_xlfn.CONCAT('DATA ENTRY SHEET'!$H$8,"-01"),""),"")</f>
        <v/>
      </c>
      <c r="C51" s="800" t="str">
        <f>IF(A51&lt;&gt;"",IF(AND('DATA ENTRY SHEET'!$H$8&lt;&gt;"",'DATA ENTRY SHEET'!$E$8&lt;&gt;""),_xlfn.CONCAT('DATA ENTRY SHEET'!$H$8,"-02"),IF($B51&lt;&gt;"","N/A","")),"")</f>
        <v/>
      </c>
      <c r="D51" s="800" t="str">
        <f>IF('DATA ENTRY SHEET'!BW69&lt;&gt;"",'DATA ENTRY SHEET'!BW69,"")</f>
        <v/>
      </c>
    </row>
    <row r="52" spans="1:4" x14ac:dyDescent="0.35">
      <c r="A52" s="801" t="str">
        <f>IF(D52&lt;&gt;"",IF('DATA ENTRY SHEET'!AF70&lt;&gt;"",'DATA ENTRY SHEET'!AF70,""),"")</f>
        <v/>
      </c>
      <c r="B52" s="800" t="str">
        <f>IF(A52&lt;&gt;"",IF(AND('DATA ENTRY SHEET'!$H$8&lt;&gt;"",'DATA ENTRY SHEET'!$C$8&lt;&gt;""),_xlfn.CONCAT('DATA ENTRY SHEET'!$H$8,"-01"),""),"")</f>
        <v/>
      </c>
      <c r="C52" s="800" t="str">
        <f>IF(A52&lt;&gt;"",IF(AND('DATA ENTRY SHEET'!$H$8&lt;&gt;"",'DATA ENTRY SHEET'!$E$8&lt;&gt;""),_xlfn.CONCAT('DATA ENTRY SHEET'!$H$8,"-02"),IF($B52&lt;&gt;"","N/A","")),"")</f>
        <v/>
      </c>
      <c r="D52" s="800" t="str">
        <f>IF('DATA ENTRY SHEET'!BW70&lt;&gt;"",'DATA ENTRY SHEET'!BW70,"")</f>
        <v/>
      </c>
    </row>
    <row r="53" spans="1:4" x14ac:dyDescent="0.35">
      <c r="A53" s="801" t="str">
        <f>IF(D53&lt;&gt;"",IF('DATA ENTRY SHEET'!AF71&lt;&gt;"",'DATA ENTRY SHEET'!AF71,""),"")</f>
        <v/>
      </c>
      <c r="B53" s="800" t="str">
        <f>IF(A53&lt;&gt;"",IF(AND('DATA ENTRY SHEET'!$H$8&lt;&gt;"",'DATA ENTRY SHEET'!$C$8&lt;&gt;""),_xlfn.CONCAT('DATA ENTRY SHEET'!$H$8,"-01"),""),"")</f>
        <v/>
      </c>
      <c r="C53" s="800" t="str">
        <f>IF(A53&lt;&gt;"",IF(AND('DATA ENTRY SHEET'!$H$8&lt;&gt;"",'DATA ENTRY SHEET'!$E$8&lt;&gt;""),_xlfn.CONCAT('DATA ENTRY SHEET'!$H$8,"-02"),IF($B53&lt;&gt;"","N/A","")),"")</f>
        <v/>
      </c>
      <c r="D53" s="800" t="str">
        <f>IF('DATA ENTRY SHEET'!BW71&lt;&gt;"",'DATA ENTRY SHEET'!BW71,"")</f>
        <v/>
      </c>
    </row>
    <row r="54" spans="1:4" x14ac:dyDescent="0.35">
      <c r="A54" s="801" t="str">
        <f>IF(D54&lt;&gt;"",IF('DATA ENTRY SHEET'!AF72&lt;&gt;"",'DATA ENTRY SHEET'!AF72,""),"")</f>
        <v/>
      </c>
      <c r="B54" s="800" t="str">
        <f>IF(A54&lt;&gt;"",IF(AND('DATA ENTRY SHEET'!$H$8&lt;&gt;"",'DATA ENTRY SHEET'!$C$8&lt;&gt;""),_xlfn.CONCAT('DATA ENTRY SHEET'!$H$8,"-01"),""),"")</f>
        <v/>
      </c>
      <c r="C54" s="800" t="str">
        <f>IF(A54&lt;&gt;"",IF(AND('DATA ENTRY SHEET'!$H$8&lt;&gt;"",'DATA ENTRY SHEET'!$E$8&lt;&gt;""),_xlfn.CONCAT('DATA ENTRY SHEET'!$H$8,"-02"),IF($B54&lt;&gt;"","N/A","")),"")</f>
        <v/>
      </c>
      <c r="D54" s="800" t="str">
        <f>IF('DATA ENTRY SHEET'!BW72&lt;&gt;"",'DATA ENTRY SHEET'!BW72,"")</f>
        <v/>
      </c>
    </row>
    <row r="55" spans="1:4" x14ac:dyDescent="0.35">
      <c r="A55" s="801" t="str">
        <f>IF(D55&lt;&gt;"",IF('DATA ENTRY SHEET'!AF73&lt;&gt;"",'DATA ENTRY SHEET'!AF73,""),"")</f>
        <v/>
      </c>
      <c r="B55" s="800" t="str">
        <f>IF(A55&lt;&gt;"",IF(AND('DATA ENTRY SHEET'!$H$8&lt;&gt;"",'DATA ENTRY SHEET'!$C$8&lt;&gt;""),_xlfn.CONCAT('DATA ENTRY SHEET'!$H$8,"-01"),""),"")</f>
        <v/>
      </c>
      <c r="C55" s="800" t="str">
        <f>IF(A55&lt;&gt;"",IF(AND('DATA ENTRY SHEET'!$H$8&lt;&gt;"",'DATA ENTRY SHEET'!$E$8&lt;&gt;""),_xlfn.CONCAT('DATA ENTRY SHEET'!$H$8,"-02"),IF($B55&lt;&gt;"","N/A","")),"")</f>
        <v/>
      </c>
      <c r="D55" s="800" t="str">
        <f>IF('DATA ENTRY SHEET'!BW73&lt;&gt;"",'DATA ENTRY SHEET'!BW73,"")</f>
        <v/>
      </c>
    </row>
    <row r="56" spans="1:4" x14ac:dyDescent="0.35">
      <c r="A56" s="801" t="str">
        <f>IF(D56&lt;&gt;"",IF('DATA ENTRY SHEET'!AF74&lt;&gt;"",'DATA ENTRY SHEET'!AF74,""),"")</f>
        <v/>
      </c>
      <c r="B56" s="800" t="str">
        <f>IF(A56&lt;&gt;"",IF(AND('DATA ENTRY SHEET'!$H$8&lt;&gt;"",'DATA ENTRY SHEET'!$C$8&lt;&gt;""),_xlfn.CONCAT('DATA ENTRY SHEET'!$H$8,"-01"),""),"")</f>
        <v/>
      </c>
      <c r="C56" s="800" t="str">
        <f>IF(A56&lt;&gt;"",IF(AND('DATA ENTRY SHEET'!$H$8&lt;&gt;"",'DATA ENTRY SHEET'!$E$8&lt;&gt;""),_xlfn.CONCAT('DATA ENTRY SHEET'!$H$8,"-02"),IF($B56&lt;&gt;"","N/A","")),"")</f>
        <v/>
      </c>
      <c r="D56" s="800" t="str">
        <f>IF('DATA ENTRY SHEET'!BW74&lt;&gt;"",'DATA ENTRY SHEET'!BW74,"")</f>
        <v/>
      </c>
    </row>
    <row r="57" spans="1:4" x14ac:dyDescent="0.35">
      <c r="A57" s="801" t="str">
        <f>IF(D57&lt;&gt;"",IF('DATA ENTRY SHEET'!AF75&lt;&gt;"",'DATA ENTRY SHEET'!AF75,""),"")</f>
        <v/>
      </c>
      <c r="B57" s="800" t="str">
        <f>IF(A57&lt;&gt;"",IF(AND('DATA ENTRY SHEET'!$H$8&lt;&gt;"",'DATA ENTRY SHEET'!$C$8&lt;&gt;""),_xlfn.CONCAT('DATA ENTRY SHEET'!$H$8,"-01"),""),"")</f>
        <v/>
      </c>
      <c r="C57" s="800" t="str">
        <f>IF(A57&lt;&gt;"",IF(AND('DATA ENTRY SHEET'!$H$8&lt;&gt;"",'DATA ENTRY SHEET'!$E$8&lt;&gt;""),_xlfn.CONCAT('DATA ENTRY SHEET'!$H$8,"-02"),IF($B57&lt;&gt;"","N/A","")),"")</f>
        <v/>
      </c>
      <c r="D57" s="800" t="str">
        <f>IF('DATA ENTRY SHEET'!BW75&lt;&gt;"",'DATA ENTRY SHEET'!BW75,"")</f>
        <v/>
      </c>
    </row>
    <row r="58" spans="1:4" x14ac:dyDescent="0.35">
      <c r="A58" s="801" t="str">
        <f>IF(D58&lt;&gt;"",IF('DATA ENTRY SHEET'!AF76&lt;&gt;"",'DATA ENTRY SHEET'!AF76,""),"")</f>
        <v/>
      </c>
      <c r="B58" s="800" t="str">
        <f>IF(A58&lt;&gt;"",IF(AND('DATA ENTRY SHEET'!$H$8&lt;&gt;"",'DATA ENTRY SHEET'!$C$8&lt;&gt;""),_xlfn.CONCAT('DATA ENTRY SHEET'!$H$8,"-01"),""),"")</f>
        <v/>
      </c>
      <c r="C58" s="800" t="str">
        <f>IF(A58&lt;&gt;"",IF(AND('DATA ENTRY SHEET'!$H$8&lt;&gt;"",'DATA ENTRY SHEET'!$E$8&lt;&gt;""),_xlfn.CONCAT('DATA ENTRY SHEET'!$H$8,"-02"),IF($B58&lt;&gt;"","N/A","")),"")</f>
        <v/>
      </c>
      <c r="D58" s="800" t="str">
        <f>IF('DATA ENTRY SHEET'!BW76&lt;&gt;"",'DATA ENTRY SHEET'!BW76,"")</f>
        <v/>
      </c>
    </row>
    <row r="59" spans="1:4" x14ac:dyDescent="0.35">
      <c r="A59" s="801" t="str">
        <f>IF(D59&lt;&gt;"",IF('DATA ENTRY SHEET'!AF77&lt;&gt;"",'DATA ENTRY SHEET'!AF77,""),"")</f>
        <v/>
      </c>
      <c r="B59" s="800" t="str">
        <f>IF(A59&lt;&gt;"",IF(AND('DATA ENTRY SHEET'!$H$8&lt;&gt;"",'DATA ENTRY SHEET'!$C$8&lt;&gt;""),_xlfn.CONCAT('DATA ENTRY SHEET'!$H$8,"-01"),""),"")</f>
        <v/>
      </c>
      <c r="C59" s="800" t="str">
        <f>IF(A59&lt;&gt;"",IF(AND('DATA ENTRY SHEET'!$H$8&lt;&gt;"",'DATA ENTRY SHEET'!$E$8&lt;&gt;""),_xlfn.CONCAT('DATA ENTRY SHEET'!$H$8,"-02"),IF($B59&lt;&gt;"","N/A","")),"")</f>
        <v/>
      </c>
      <c r="D59" s="800" t="str">
        <f>IF('DATA ENTRY SHEET'!BW77&lt;&gt;"",'DATA ENTRY SHEET'!BW77,"")</f>
        <v/>
      </c>
    </row>
    <row r="60" spans="1:4" x14ac:dyDescent="0.35">
      <c r="A60" s="801" t="str">
        <f>IF(D60&lt;&gt;"",IF('DATA ENTRY SHEET'!AF78&lt;&gt;"",'DATA ENTRY SHEET'!AF78,""),"")</f>
        <v/>
      </c>
      <c r="B60" s="800" t="str">
        <f>IF(A60&lt;&gt;"",IF(AND('DATA ENTRY SHEET'!$H$8&lt;&gt;"",'DATA ENTRY SHEET'!$C$8&lt;&gt;""),_xlfn.CONCAT('DATA ENTRY SHEET'!$H$8,"-01"),""),"")</f>
        <v/>
      </c>
      <c r="C60" s="800" t="str">
        <f>IF(A60&lt;&gt;"",IF(AND('DATA ENTRY SHEET'!$H$8&lt;&gt;"",'DATA ENTRY SHEET'!$E$8&lt;&gt;""),_xlfn.CONCAT('DATA ENTRY SHEET'!$H$8,"-02"),IF($B60&lt;&gt;"","N/A","")),"")</f>
        <v/>
      </c>
      <c r="D60" s="800" t="str">
        <f>IF('DATA ENTRY SHEET'!BW78&lt;&gt;"",'DATA ENTRY SHEET'!BW78,"")</f>
        <v/>
      </c>
    </row>
    <row r="61" spans="1:4" x14ac:dyDescent="0.35">
      <c r="A61" s="801" t="str">
        <f>IF(D61&lt;&gt;"",IF('DATA ENTRY SHEET'!AF79&lt;&gt;"",'DATA ENTRY SHEET'!AF79,""),"")</f>
        <v/>
      </c>
      <c r="B61" s="800" t="str">
        <f>IF(A61&lt;&gt;"",IF(AND('DATA ENTRY SHEET'!$H$8&lt;&gt;"",'DATA ENTRY SHEET'!$C$8&lt;&gt;""),_xlfn.CONCAT('DATA ENTRY SHEET'!$H$8,"-01"),""),"")</f>
        <v/>
      </c>
      <c r="C61" s="800" t="str">
        <f>IF(A61&lt;&gt;"",IF(AND('DATA ENTRY SHEET'!$H$8&lt;&gt;"",'DATA ENTRY SHEET'!$E$8&lt;&gt;""),_xlfn.CONCAT('DATA ENTRY SHEET'!$H$8,"-02"),IF($B61&lt;&gt;"","N/A","")),"")</f>
        <v/>
      </c>
      <c r="D61" s="800" t="str">
        <f>IF('DATA ENTRY SHEET'!BW79&lt;&gt;"",'DATA ENTRY SHEET'!BW79,"")</f>
        <v/>
      </c>
    </row>
    <row r="62" spans="1:4" x14ac:dyDescent="0.35">
      <c r="A62" s="801" t="str">
        <f>IF(D62&lt;&gt;"",IF('DATA ENTRY SHEET'!AF80&lt;&gt;"",'DATA ENTRY SHEET'!AF80,""),"")</f>
        <v/>
      </c>
      <c r="B62" s="800" t="str">
        <f>IF(A62&lt;&gt;"",IF(AND('DATA ENTRY SHEET'!$H$8&lt;&gt;"",'DATA ENTRY SHEET'!$C$8&lt;&gt;""),_xlfn.CONCAT('DATA ENTRY SHEET'!$H$8,"-01"),""),"")</f>
        <v/>
      </c>
      <c r="C62" s="800" t="str">
        <f>IF(A62&lt;&gt;"",IF(AND('DATA ENTRY SHEET'!$H$8&lt;&gt;"",'DATA ENTRY SHEET'!$E$8&lt;&gt;""),_xlfn.CONCAT('DATA ENTRY SHEET'!$H$8,"-02"),IF($B62&lt;&gt;"","N/A","")),"")</f>
        <v/>
      </c>
      <c r="D62" s="800" t="str">
        <f>IF('DATA ENTRY SHEET'!BW80&lt;&gt;"",'DATA ENTRY SHEET'!BW80,"")</f>
        <v/>
      </c>
    </row>
    <row r="63" spans="1:4" x14ac:dyDescent="0.35">
      <c r="A63" s="801" t="str">
        <f>IF(D63&lt;&gt;"",IF('DATA ENTRY SHEET'!AF81&lt;&gt;"",'DATA ENTRY SHEET'!AF81,""),"")</f>
        <v/>
      </c>
      <c r="B63" s="800" t="str">
        <f>IF(A63&lt;&gt;"",IF(AND('DATA ENTRY SHEET'!$H$8&lt;&gt;"",'DATA ENTRY SHEET'!$C$8&lt;&gt;""),_xlfn.CONCAT('DATA ENTRY SHEET'!$H$8,"-01"),""),"")</f>
        <v/>
      </c>
      <c r="C63" s="800" t="str">
        <f>IF(A63&lt;&gt;"",IF(AND('DATA ENTRY SHEET'!$H$8&lt;&gt;"",'DATA ENTRY SHEET'!$E$8&lt;&gt;""),_xlfn.CONCAT('DATA ENTRY SHEET'!$H$8,"-02"),IF($B63&lt;&gt;"","N/A","")),"")</f>
        <v/>
      </c>
      <c r="D63" s="800" t="str">
        <f>IF('DATA ENTRY SHEET'!BW81&lt;&gt;"",'DATA ENTRY SHEET'!BW81,"")</f>
        <v/>
      </c>
    </row>
    <row r="64" spans="1:4" x14ac:dyDescent="0.35">
      <c r="A64" s="801" t="str">
        <f>IF(D64&lt;&gt;"",IF('DATA ENTRY SHEET'!AF82&lt;&gt;"",'DATA ENTRY SHEET'!AF82,""),"")</f>
        <v/>
      </c>
      <c r="B64" s="800" t="str">
        <f>IF(A64&lt;&gt;"",IF(AND('DATA ENTRY SHEET'!$H$8&lt;&gt;"",'DATA ENTRY SHEET'!$C$8&lt;&gt;""),_xlfn.CONCAT('DATA ENTRY SHEET'!$H$8,"-01"),""),"")</f>
        <v/>
      </c>
      <c r="C64" s="800" t="str">
        <f>IF(A64&lt;&gt;"",IF(AND('DATA ENTRY SHEET'!$H$8&lt;&gt;"",'DATA ENTRY SHEET'!$E$8&lt;&gt;""),_xlfn.CONCAT('DATA ENTRY SHEET'!$H$8,"-02"),IF($B64&lt;&gt;"","N/A","")),"")</f>
        <v/>
      </c>
      <c r="D64" s="800" t="str">
        <f>IF('DATA ENTRY SHEET'!BW82&lt;&gt;"",'DATA ENTRY SHEET'!BW82,"")</f>
        <v/>
      </c>
    </row>
    <row r="65" spans="1:4" x14ac:dyDescent="0.35">
      <c r="A65" s="801" t="str">
        <f>IF(D65&lt;&gt;"",IF('DATA ENTRY SHEET'!AF83&lt;&gt;"",'DATA ENTRY SHEET'!AF83,""),"")</f>
        <v/>
      </c>
      <c r="B65" s="800" t="str">
        <f>IF(A65&lt;&gt;"",IF(AND('DATA ENTRY SHEET'!$H$8&lt;&gt;"",'DATA ENTRY SHEET'!$C$8&lt;&gt;""),_xlfn.CONCAT('DATA ENTRY SHEET'!$H$8,"-01"),""),"")</f>
        <v/>
      </c>
      <c r="C65" s="800" t="str">
        <f>IF(A65&lt;&gt;"",IF(AND('DATA ENTRY SHEET'!$H$8&lt;&gt;"",'DATA ENTRY SHEET'!$E$8&lt;&gt;""),_xlfn.CONCAT('DATA ENTRY SHEET'!$H$8,"-02"),IF($B65&lt;&gt;"","N/A","")),"")</f>
        <v/>
      </c>
      <c r="D65" s="800" t="str">
        <f>IF('DATA ENTRY SHEET'!BW83&lt;&gt;"",'DATA ENTRY SHEET'!BW83,"")</f>
        <v/>
      </c>
    </row>
  </sheetData>
  <sheetProtection algorithmName="SHA-512" hashValue="to7eXLqSe/Kj4DJfIj0OsDcQ/YjSSilzLpUQJ0855A35ihPbXwePNxwKY4Qk26/Cac18WuOK0IRt9GIUSlQUmA==" saltValue="Ef3cYyeWhITegz0bQBkg/g==" spinCount="100000" sheet="1" objects="1" scenarios="1"/>
  <hyperlinks>
    <hyperlink ref="F1" location="'DATA ENTRY SHEET'!B19" display="'DATA ENTRY SHEET'!B19" xr:uid="{55B3733D-341B-48A2-997F-79E20D474F7D}"/>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53"/>
  <sheetViews>
    <sheetView workbookViewId="0">
      <selection activeCell="U15" sqref="U15:Y15"/>
    </sheetView>
  </sheetViews>
  <sheetFormatPr defaultColWidth="9.1796875" defaultRowHeight="15.5" x14ac:dyDescent="0.35"/>
  <cols>
    <col min="1" max="1" width="3.81640625" style="1" customWidth="1"/>
    <col min="2" max="2" width="10.81640625" style="1" customWidth="1"/>
    <col min="3" max="3" width="2.81640625" style="1" customWidth="1"/>
    <col min="4" max="4" width="3.81640625" style="1" customWidth="1"/>
    <col min="5" max="5" width="2.453125" style="1" customWidth="1"/>
    <col min="6" max="6" width="3.1796875" style="1" customWidth="1"/>
    <col min="7" max="7" width="10.81640625" style="1" customWidth="1"/>
    <col min="8" max="10" width="5.81640625" style="1" customWidth="1"/>
    <col min="11" max="11" width="3.453125" style="1" customWidth="1"/>
    <col min="12" max="12" width="1.453125" style="1" customWidth="1"/>
    <col min="13" max="13" width="7" style="1" customWidth="1"/>
    <col min="14" max="14" width="7.81640625" style="1" bestFit="1" customWidth="1"/>
    <col min="15" max="15" width="7.81640625" style="1" customWidth="1"/>
    <col min="16" max="16" width="5" style="1" customWidth="1"/>
    <col min="17" max="17" width="11.1796875" style="1" customWidth="1"/>
    <col min="18" max="18" width="4.1796875" style="1" customWidth="1"/>
    <col min="19" max="19" width="6.81640625" style="1" customWidth="1"/>
    <col min="20" max="20" width="3.81640625" style="1" customWidth="1"/>
    <col min="21" max="21" width="5.81640625" style="1" customWidth="1"/>
    <col min="22" max="22" width="8.453125" style="1" customWidth="1"/>
    <col min="23" max="23" width="2.81640625" style="1" customWidth="1"/>
    <col min="24" max="24" width="3.54296875" style="1" customWidth="1"/>
    <col min="25" max="25" width="2.81640625" style="1" customWidth="1"/>
    <col min="26" max="26" width="1.81640625" style="1" customWidth="1"/>
    <col min="27" max="27" width="9.1796875" style="1" hidden="1" customWidth="1"/>
    <col min="28" max="28" width="9.1796875" style="1"/>
    <col min="29" max="29" width="0" style="1" hidden="1" customWidth="1"/>
    <col min="30" max="30" width="20.81640625" style="1" bestFit="1" customWidth="1"/>
    <col min="31" max="16384" width="9.1796875" style="1"/>
  </cols>
  <sheetData>
    <row r="1" spans="1:30" s="2" customFormat="1" ht="2.25" customHeight="1" x14ac:dyDescent="0.3">
      <c r="A1" s="12"/>
      <c r="B1" s="273"/>
      <c r="C1" s="273"/>
      <c r="D1" s="273"/>
      <c r="E1" s="273"/>
      <c r="F1" s="273"/>
      <c r="G1" s="288"/>
      <c r="H1" s="288"/>
      <c r="I1" s="288"/>
      <c r="J1" s="288"/>
      <c r="K1" s="288"/>
      <c r="L1" s="288"/>
      <c r="M1" s="288"/>
      <c r="N1" s="288"/>
      <c r="O1" s="12"/>
      <c r="P1" s="12"/>
      <c r="Q1" s="12"/>
      <c r="R1" s="12"/>
      <c r="S1" s="12"/>
      <c r="T1" s="12"/>
      <c r="U1" s="12"/>
      <c r="V1" s="12"/>
      <c r="W1" s="12"/>
      <c r="X1" s="12"/>
      <c r="Y1" s="12"/>
    </row>
    <row r="2" spans="1:30" s="23" customFormat="1" ht="9.75" customHeight="1" x14ac:dyDescent="0.3">
      <c r="A2" s="14"/>
      <c r="B2" s="114" t="s">
        <v>7</v>
      </c>
      <c r="C2" s="114"/>
      <c r="D2" s="1113" t="str">
        <f>IF('40-15 PRES - MANDATORY'!$E$8&gt;0,'40-15 PRES - MANDATORY'!$E$8,"")</f>
        <v/>
      </c>
      <c r="E2" s="1113"/>
      <c r="F2" s="1113"/>
      <c r="G2" s="1113"/>
      <c r="H2" s="1113"/>
      <c r="I2" s="1113"/>
      <c r="J2" s="1113"/>
      <c r="K2" s="1113"/>
      <c r="L2" s="26"/>
      <c r="M2" s="113"/>
      <c r="N2" s="113" t="s">
        <v>525</v>
      </c>
      <c r="O2" s="113"/>
      <c r="P2" s="26"/>
      <c r="Q2" s="1114" t="str">
        <f>IF(NOT('40-15 PRES - MANDATORY'!Y6=""),'40-15 PRES - MANDATORY'!Y6,"")</f>
        <v/>
      </c>
      <c r="R2" s="1114"/>
      <c r="S2" s="1114"/>
      <c r="T2" s="1114"/>
      <c r="U2" s="272"/>
      <c r="V2" s="272"/>
      <c r="W2" s="272"/>
      <c r="X2" s="272"/>
      <c r="Y2" s="77"/>
      <c r="Z2" s="115"/>
    </row>
    <row r="3" spans="1:30" s="2" customFormat="1" ht="2.25" customHeight="1" x14ac:dyDescent="0.3">
      <c r="A3" s="285"/>
      <c r="B3" s="266"/>
      <c r="C3" s="266"/>
      <c r="D3" s="266"/>
      <c r="E3" s="266"/>
      <c r="F3" s="266"/>
      <c r="G3" s="272"/>
      <c r="H3" s="272"/>
      <c r="I3" s="272"/>
      <c r="J3" s="272"/>
      <c r="K3" s="272"/>
      <c r="L3" s="272"/>
      <c r="M3" s="272"/>
      <c r="N3" s="272"/>
      <c r="O3" s="77"/>
      <c r="P3" s="77"/>
      <c r="Q3" s="77"/>
      <c r="R3" s="77"/>
      <c r="S3" s="77"/>
      <c r="T3" s="77"/>
      <c r="U3" s="77"/>
      <c r="V3" s="77"/>
      <c r="W3" s="77"/>
      <c r="X3" s="77"/>
      <c r="Y3" s="77"/>
      <c r="Z3" s="13"/>
    </row>
    <row r="4" spans="1:30" s="23" customFormat="1" ht="9.75" customHeight="1" x14ac:dyDescent="1.65">
      <c r="A4" s="14"/>
      <c r="B4" s="1140" t="s">
        <v>8</v>
      </c>
      <c r="C4" s="1140"/>
      <c r="D4" s="127" t="str">
        <f>IF('40-15 PRES - MANDATORY'!$E$10&gt;0,'40-15 PRES - MANDATORY'!$E$10,"")</f>
        <v/>
      </c>
      <c r="E4" s="127"/>
      <c r="F4" s="127"/>
      <c r="G4" s="127"/>
      <c r="H4" s="127"/>
      <c r="I4" s="127"/>
      <c r="J4" s="1147" t="s">
        <v>51</v>
      </c>
      <c r="K4" s="1147"/>
      <c r="L4" s="1146" t="str">
        <f>IF('DATA ENTRY SHEET'!C8&lt;&gt;"",IF('DATA ENTRY SHEET'!E8&lt;&gt;"",'DATA ENTRY SHEET'!H8&amp;"-01/"&amp;'DATA ENTRY SHEET'!H8&amp;"-02",'DATA ENTRY SHEET'!H8&amp;"-01"),IF('DATA ENTRY SHEET'!E8&lt;&gt;"",'DATA ENTRY SHEET'!H8&amp;"-02",""))</f>
        <v/>
      </c>
      <c r="M4" s="1146"/>
      <c r="N4" s="1146"/>
      <c r="O4" s="1145" t="s">
        <v>1113</v>
      </c>
      <c r="P4" s="1145"/>
      <c r="Q4" s="1145"/>
      <c r="R4" s="1144" t="str">
        <f>IF('40-15 PRES - MANDATORY'!$G$12&gt;0,'40-15 PRES - MANDATORY'!$G$12,"")</f>
        <v/>
      </c>
      <c r="S4" s="1144"/>
      <c r="T4" s="1144"/>
      <c r="U4" s="847" t="s">
        <v>50</v>
      </c>
      <c r="V4" s="1144" t="str">
        <f>IF('40-15 PRES - MANDATORY'!$M$12&gt;0,'40-15 PRES - MANDATORY'!$M$12,"")</f>
        <v/>
      </c>
      <c r="W4" s="1144"/>
      <c r="X4" s="1144"/>
      <c r="Y4" s="128"/>
      <c r="Z4" s="116"/>
      <c r="AA4" s="68"/>
      <c r="AB4" s="125" t="s">
        <v>533</v>
      </c>
      <c r="AD4" s="731" t="s">
        <v>1025</v>
      </c>
    </row>
    <row r="5" spans="1:30" ht="2.25" customHeight="1" x14ac:dyDescent="0.7">
      <c r="A5" s="70"/>
      <c r="B5" s="71"/>
      <c r="C5" s="72"/>
      <c r="D5" s="72"/>
      <c r="E5" s="72"/>
      <c r="F5" s="72"/>
      <c r="G5" s="72"/>
      <c r="H5" s="72">
        <v>0</v>
      </c>
      <c r="I5" s="72"/>
      <c r="J5" s="72"/>
      <c r="K5" s="72"/>
      <c r="L5" s="72"/>
      <c r="M5" s="72"/>
      <c r="N5" s="72"/>
      <c r="O5" s="72"/>
      <c r="P5" s="72"/>
      <c r="Q5" s="72"/>
      <c r="R5" s="72"/>
      <c r="S5" s="72"/>
      <c r="T5" s="72"/>
      <c r="U5" s="72"/>
      <c r="V5" s="72"/>
      <c r="W5" s="72"/>
      <c r="X5" s="72"/>
      <c r="Y5" s="72"/>
      <c r="Z5" s="7"/>
      <c r="AB5" s="126" t="s">
        <v>534</v>
      </c>
    </row>
    <row r="6" spans="1:30" ht="19.5" customHeight="1" x14ac:dyDescent="0.5">
      <c r="A6" s="70"/>
      <c r="B6" s="1141" t="s">
        <v>437</v>
      </c>
      <c r="C6" s="1141"/>
      <c r="D6" s="1141"/>
      <c r="E6" s="1141"/>
      <c r="F6" s="1141"/>
      <c r="G6" s="1141"/>
      <c r="H6" s="1141"/>
      <c r="I6" s="1142" t="str">
        <f>IF('DATA ENTRY SHEET'!C6&gt;0,CONCATENATE('DATA ENTRY SHEET'!C6,", "),"")</f>
        <v/>
      </c>
      <c r="J6" s="1142"/>
      <c r="K6" s="1142"/>
      <c r="L6" s="1142"/>
      <c r="M6" s="1142"/>
      <c r="N6" s="1142"/>
      <c r="O6" s="1142"/>
      <c r="P6" s="1142"/>
      <c r="Q6" s="1142"/>
      <c r="R6" s="1142"/>
      <c r="S6" s="1142"/>
      <c r="T6" s="1142"/>
      <c r="U6" s="1143" t="s">
        <v>444</v>
      </c>
      <c r="V6" s="1143"/>
      <c r="W6" s="1143"/>
      <c r="X6" s="1143"/>
      <c r="Y6" s="1143"/>
      <c r="Z6" s="7"/>
      <c r="AA6" s="97" t="str">
        <f>IF('40-15 PRES - MANDATORY'!$S$2="NEW ITEM",'40-15 PRES - MANDATORY'!$S$2,"")</f>
        <v/>
      </c>
      <c r="AD6" s="732" t="s">
        <v>1025</v>
      </c>
    </row>
    <row r="7" spans="1:30" ht="15.75" customHeight="1" x14ac:dyDescent="0.35">
      <c r="A7" s="70"/>
      <c r="B7" s="1133" t="s">
        <v>445</v>
      </c>
      <c r="C7" s="1133"/>
      <c r="D7" s="1133"/>
      <c r="E7" s="1133"/>
      <c r="F7" s="1133"/>
      <c r="G7" s="1133"/>
      <c r="H7" s="1133"/>
      <c r="I7" s="1133"/>
      <c r="J7" s="1133"/>
      <c r="K7" s="1133"/>
      <c r="L7" s="1133"/>
      <c r="M7" s="1133"/>
      <c r="N7" s="1133"/>
      <c r="O7" s="1133"/>
      <c r="P7" s="1133"/>
      <c r="Q7" s="1133"/>
      <c r="R7" s="1133"/>
      <c r="S7" s="1133"/>
      <c r="T7" s="1133"/>
      <c r="U7" s="1133"/>
      <c r="V7" s="1133"/>
      <c r="W7" s="1133"/>
      <c r="X7" s="1133"/>
      <c r="Y7" s="1133"/>
    </row>
    <row r="8" spans="1:30" ht="23.25" customHeight="1" x14ac:dyDescent="0.35">
      <c r="A8" s="70"/>
      <c r="B8" s="1133"/>
      <c r="C8" s="1133"/>
      <c r="D8" s="1133"/>
      <c r="E8" s="1133"/>
      <c r="F8" s="1133"/>
      <c r="G8" s="1133"/>
      <c r="H8" s="1133"/>
      <c r="I8" s="1133"/>
      <c r="J8" s="1133"/>
      <c r="K8" s="1133"/>
      <c r="L8" s="1133"/>
      <c r="M8" s="1133"/>
      <c r="N8" s="1133"/>
      <c r="O8" s="1133"/>
      <c r="P8" s="1133"/>
      <c r="Q8" s="1133"/>
      <c r="R8" s="1133"/>
      <c r="S8" s="1133"/>
      <c r="T8" s="1133"/>
      <c r="U8" s="1133"/>
      <c r="V8" s="1133"/>
      <c r="W8" s="1133"/>
      <c r="X8" s="1133"/>
      <c r="Y8" s="1133"/>
    </row>
    <row r="9" spans="1:30" ht="18" customHeight="1" x14ac:dyDescent="0.35">
      <c r="A9" s="70"/>
      <c r="B9" s="1133"/>
      <c r="C9" s="1133"/>
      <c r="D9" s="1133"/>
      <c r="E9" s="1133"/>
      <c r="F9" s="1133"/>
      <c r="G9" s="1133"/>
      <c r="H9" s="1133"/>
      <c r="I9" s="1133"/>
      <c r="J9" s="1133"/>
      <c r="K9" s="1133"/>
      <c r="L9" s="1133"/>
      <c r="M9" s="1133"/>
      <c r="N9" s="1133"/>
      <c r="O9" s="1133"/>
      <c r="P9" s="1133"/>
      <c r="Q9" s="1133"/>
      <c r="R9" s="1133"/>
      <c r="S9" s="1133"/>
      <c r="T9" s="1133"/>
      <c r="U9" s="1133"/>
      <c r="V9" s="1133"/>
      <c r="W9" s="1133"/>
      <c r="X9" s="1133"/>
      <c r="Y9" s="1133"/>
    </row>
    <row r="10" spans="1:30" ht="4.5" customHeight="1" x14ac:dyDescent="0.35">
      <c r="A10" s="70"/>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row>
    <row r="11" spans="1:30" s="2" customFormat="1" ht="13" x14ac:dyDescent="0.3">
      <c r="A11" s="285"/>
      <c r="B11" s="1134" t="s">
        <v>438</v>
      </c>
      <c r="C11" s="1134"/>
      <c r="D11" s="1134"/>
      <c r="E11" s="1134"/>
      <c r="F11" s="1134"/>
      <c r="G11" s="1134"/>
      <c r="H11" s="1134"/>
      <c r="I11" s="1134"/>
      <c r="J11" s="1134"/>
      <c r="K11" s="1134"/>
      <c r="L11" s="1134"/>
      <c r="M11" s="1134"/>
      <c r="N11" s="1134"/>
      <c r="O11" s="1134"/>
      <c r="P11" s="1134"/>
      <c r="Q11" s="1134"/>
      <c r="R11" s="1134"/>
      <c r="S11" s="1134"/>
      <c r="T11" s="1134"/>
      <c r="U11" s="1134"/>
      <c r="V11" s="1134"/>
      <c r="W11" s="1134"/>
      <c r="X11" s="1134"/>
      <c r="Y11" s="1134"/>
    </row>
    <row r="12" spans="1:30" s="2" customFormat="1" ht="13" x14ac:dyDescent="0.3">
      <c r="A12" s="285"/>
      <c r="B12" s="1134"/>
      <c r="C12" s="1134"/>
      <c r="D12" s="1134"/>
      <c r="E12" s="1134"/>
      <c r="F12" s="1134"/>
      <c r="G12" s="1134"/>
      <c r="H12" s="1134"/>
      <c r="I12" s="1134"/>
      <c r="J12" s="1134"/>
      <c r="K12" s="1134"/>
      <c r="L12" s="1134"/>
      <c r="M12" s="1134"/>
      <c r="N12" s="1134"/>
      <c r="O12" s="1134"/>
      <c r="P12" s="1134"/>
      <c r="Q12" s="1134"/>
      <c r="R12" s="1134"/>
      <c r="S12" s="1134"/>
      <c r="T12" s="1134"/>
      <c r="U12" s="1134"/>
      <c r="V12" s="1134"/>
      <c r="W12" s="1134"/>
      <c r="X12" s="1134"/>
      <c r="Y12" s="1134"/>
    </row>
    <row r="13" spans="1:30" ht="3" customHeight="1" x14ac:dyDescent="0.35">
      <c r="A13" s="70"/>
      <c r="B13" s="73"/>
      <c r="C13" s="73"/>
      <c r="D13" s="73"/>
      <c r="E13" s="73"/>
      <c r="F13" s="74"/>
      <c r="G13" s="75"/>
      <c r="H13" s="75"/>
      <c r="I13" s="75"/>
      <c r="J13" s="75"/>
      <c r="K13" s="75"/>
      <c r="L13" s="73"/>
      <c r="M13" s="73"/>
      <c r="N13" s="73"/>
      <c r="O13" s="73"/>
      <c r="P13" s="73"/>
      <c r="Q13" s="73"/>
      <c r="R13" s="73"/>
      <c r="S13" s="73"/>
      <c r="T13" s="73"/>
      <c r="U13" s="73"/>
      <c r="V13" s="73"/>
      <c r="W13" s="73"/>
      <c r="X13" s="73"/>
      <c r="Y13" s="73"/>
    </row>
    <row r="14" spans="1:30" ht="11.25" customHeight="1" x14ac:dyDescent="0.35">
      <c r="A14" s="297"/>
      <c r="B14" s="269" t="s">
        <v>13</v>
      </c>
      <c r="C14" s="171"/>
      <c r="D14" s="171"/>
      <c r="E14" s="172"/>
      <c r="F14" s="1135" t="s">
        <v>14</v>
      </c>
      <c r="G14" s="1136"/>
      <c r="H14" s="1136"/>
      <c r="I14" s="1136"/>
      <c r="J14" s="1136"/>
      <c r="K14" s="1137"/>
      <c r="L14" s="1135" t="s">
        <v>829</v>
      </c>
      <c r="M14" s="1137"/>
      <c r="N14" s="1138" t="s">
        <v>823</v>
      </c>
      <c r="O14" s="1139"/>
      <c r="P14" s="1135" t="s">
        <v>458</v>
      </c>
      <c r="Q14" s="1137"/>
      <c r="R14" s="1135" t="s">
        <v>865</v>
      </c>
      <c r="S14" s="1136"/>
      <c r="T14" s="1137"/>
      <c r="U14" s="1135" t="s">
        <v>457</v>
      </c>
      <c r="V14" s="1136"/>
      <c r="W14" s="1136"/>
      <c r="X14" s="1136"/>
      <c r="Y14" s="1137"/>
    </row>
    <row r="15" spans="1:30" s="69" customFormat="1" ht="12" customHeight="1" x14ac:dyDescent="0.3">
      <c r="A15" s="82">
        <v>1</v>
      </c>
      <c r="B15" s="1149" t="str">
        <f>IF(AND(UPPER('DATA ENTRY SHEET'!$AH$7)="YES",UPPER('DATA ENTRY SHEET'!AU20)="X",'DATA ENTRY SHEET'!B20&lt;&gt;""),'DATA ENTRY SHEET'!B20,"")</f>
        <v/>
      </c>
      <c r="C15" s="1149"/>
      <c r="D15" s="1149"/>
      <c r="E15" s="1149"/>
      <c r="F15" s="1149" t="str">
        <f>IF(AND(UPPER('DATA ENTRY SHEET'!$AH$7)="YES",UPPER('DATA ENTRY SHEET'!AU20)="X",NOT('DATA ENTRY SHEET'!C20="")),'DATA ENTRY SHEET'!C20,"")</f>
        <v/>
      </c>
      <c r="G15" s="1149"/>
      <c r="H15" s="1149"/>
      <c r="I15" s="1149"/>
      <c r="J15" s="1149"/>
      <c r="K15" s="1149"/>
      <c r="L15" s="1150" t="str">
        <f>IF(AND(UPPER('DATA ENTRY SHEET'!$AH$7)="YES",UPPER('DATA ENTRY SHEET'!AU20)="X",'DATA ENTRY SHEET'!F20&lt;&gt;"",'DATA ENTRY SHEET'!H20&lt;&gt;""),CONCATENATE('DATA ENTRY SHEET'!F20," / ",'DATA ENTRY SHEET'!H20),"")</f>
        <v/>
      </c>
      <c r="M15" s="1150"/>
      <c r="N15" s="1151" t="str">
        <f>IF(AND(UPPER('DATA ENTRY SHEET'!$AH$7)="YES",UPPER('DATA ENTRY SHEET'!AU20)="X",'DATA ENTRY SHEET'!G20&lt;&gt;"",'DATA ENTRY SHEET'!I20&lt;&gt;""),CONCATENATE('DATA ENTRY SHEET'!G20," / ",'DATA ENTRY SHEET'!I20),"")</f>
        <v/>
      </c>
      <c r="O15" s="1151"/>
      <c r="P15" s="1152" t="str">
        <f>IF(AND(UPPER('DATA ENTRY SHEET'!$AH$7)="YES",UPPER('DATA ENTRY SHEET'!AU20)="X",'DATA ENTRY SHEET'!AD20&lt;&gt;""),'DATA ENTRY SHEET'!AD20,"")</f>
        <v/>
      </c>
      <c r="Q15" s="1152"/>
      <c r="R15" s="1153" t="str">
        <f>IF(AND(UPPER('DATA ENTRY SHEET'!$AH$7)="YES",UPPER('DATA ENTRY SHEET'!AU20)="X",'DATA ENTRY SHEET'!AF20&lt;&gt;""),'DATA ENTRY SHEET'!AF20,"")</f>
        <v/>
      </c>
      <c r="S15" s="1153"/>
      <c r="T15" s="1153"/>
      <c r="U15" s="1148"/>
      <c r="V15" s="1148"/>
      <c r="W15" s="1148"/>
      <c r="X15" s="1148"/>
      <c r="Y15" s="1148"/>
      <c r="AC15" s="69" t="b">
        <f>AND(B15="",F15="",L15="",N15="",P15="",R15="",U15="")</f>
        <v>1</v>
      </c>
    </row>
    <row r="16" spans="1:30" s="69" customFormat="1" ht="12" customHeight="1" x14ac:dyDescent="0.3">
      <c r="A16" s="82">
        <v>2</v>
      </c>
      <c r="B16" s="1149" t="str">
        <f>IF(AND(UPPER('DATA ENTRY SHEET'!$AH$7)="YES",UPPER('DATA ENTRY SHEET'!AU21)="X",'DATA ENTRY SHEET'!B21&lt;&gt;""),'DATA ENTRY SHEET'!B21,"")</f>
        <v/>
      </c>
      <c r="C16" s="1149"/>
      <c r="D16" s="1149"/>
      <c r="E16" s="1149"/>
      <c r="F16" s="1149" t="str">
        <f>IF(AND(UPPER('DATA ENTRY SHEET'!$AH$7)="YES",UPPER('DATA ENTRY SHEET'!AU21)="X",NOT('DATA ENTRY SHEET'!C21="")),'DATA ENTRY SHEET'!C21,"")</f>
        <v/>
      </c>
      <c r="G16" s="1149"/>
      <c r="H16" s="1149"/>
      <c r="I16" s="1149"/>
      <c r="J16" s="1149"/>
      <c r="K16" s="1149"/>
      <c r="L16" s="1150" t="str">
        <f>IF(AND(UPPER('DATA ENTRY SHEET'!$AH$7)="YES",UPPER('DATA ENTRY SHEET'!AU21)="X",'DATA ENTRY SHEET'!F21&lt;&gt;"",'DATA ENTRY SHEET'!H21&lt;&gt;""),CONCATENATE('DATA ENTRY SHEET'!F21," / ",'DATA ENTRY SHEET'!H21),"")</f>
        <v/>
      </c>
      <c r="M16" s="1150"/>
      <c r="N16" s="1151" t="str">
        <f>IF(AND(UPPER('DATA ENTRY SHEET'!$AH$7)="YES",UPPER('DATA ENTRY SHEET'!AU21)="X",'DATA ENTRY SHEET'!G21&lt;&gt;"",'DATA ENTRY SHEET'!I21&lt;&gt;""),CONCATENATE('DATA ENTRY SHEET'!G21," / ",'DATA ENTRY SHEET'!I21),"")</f>
        <v/>
      </c>
      <c r="O16" s="1151"/>
      <c r="P16" s="1152" t="str">
        <f>IF(AND(UPPER('DATA ENTRY SHEET'!$AH$7)="YES",UPPER('DATA ENTRY SHEET'!AU21)="X",'DATA ENTRY SHEET'!AD21&lt;&gt;""),'DATA ENTRY SHEET'!AD21,"")</f>
        <v/>
      </c>
      <c r="Q16" s="1152"/>
      <c r="R16" s="1153" t="str">
        <f>IF(AND(UPPER('DATA ENTRY SHEET'!$AH$7)="YES",UPPER('DATA ENTRY SHEET'!AU21)="X",'DATA ENTRY SHEET'!AF21&lt;&gt;""),'DATA ENTRY SHEET'!AF21,"")</f>
        <v/>
      </c>
      <c r="S16" s="1153"/>
      <c r="T16" s="1153"/>
      <c r="U16" s="1148"/>
      <c r="V16" s="1148"/>
      <c r="W16" s="1148"/>
      <c r="X16" s="1148"/>
      <c r="Y16" s="1148"/>
      <c r="AC16" s="69" t="b">
        <f t="shared" ref="AC16:AC42" si="0">AND(B16="",F16="",L16="",N16="",P16="",R16="",U16="")</f>
        <v>1</v>
      </c>
    </row>
    <row r="17" spans="1:29" s="69" customFormat="1" ht="12" customHeight="1" x14ac:dyDescent="0.3">
      <c r="A17" s="82">
        <v>3</v>
      </c>
      <c r="B17" s="1149" t="str">
        <f>IF(AND(UPPER('DATA ENTRY SHEET'!$AH$7)="YES",UPPER('DATA ENTRY SHEET'!AU22)="X",'DATA ENTRY SHEET'!B22&lt;&gt;""),'DATA ENTRY SHEET'!B22,"")</f>
        <v/>
      </c>
      <c r="C17" s="1149"/>
      <c r="D17" s="1149"/>
      <c r="E17" s="1149"/>
      <c r="F17" s="1149" t="str">
        <f>IF(AND(UPPER('DATA ENTRY SHEET'!$AH$7)="YES",UPPER('DATA ENTRY SHEET'!AU22)="X",NOT('DATA ENTRY SHEET'!C22="")),'DATA ENTRY SHEET'!C22,"")</f>
        <v/>
      </c>
      <c r="G17" s="1149"/>
      <c r="H17" s="1149"/>
      <c r="I17" s="1149"/>
      <c r="J17" s="1149"/>
      <c r="K17" s="1149"/>
      <c r="L17" s="1150" t="str">
        <f>IF(AND(UPPER('DATA ENTRY SHEET'!$AH$7)="YES",UPPER('DATA ENTRY SHEET'!AU22)="X",'DATA ENTRY SHEET'!F22&lt;&gt;"",'DATA ENTRY SHEET'!H22&lt;&gt;""),CONCATENATE('DATA ENTRY SHEET'!F22," / ",'DATA ENTRY SHEET'!H22),"")</f>
        <v/>
      </c>
      <c r="M17" s="1150"/>
      <c r="N17" s="1151" t="str">
        <f>IF(AND(UPPER('DATA ENTRY SHEET'!$AH$7)="YES",UPPER('DATA ENTRY SHEET'!AU22)="X",'DATA ENTRY SHEET'!G22&lt;&gt;"",'DATA ENTRY SHEET'!I22&lt;&gt;""),CONCATENATE('DATA ENTRY SHEET'!G22," / ",'DATA ENTRY SHEET'!I22),"")</f>
        <v/>
      </c>
      <c r="O17" s="1151"/>
      <c r="P17" s="1152" t="str">
        <f>IF(AND(UPPER('DATA ENTRY SHEET'!$AH$7)="YES",UPPER('DATA ENTRY SHEET'!AU22)="X",'DATA ENTRY SHEET'!AD22&lt;&gt;""),'DATA ENTRY SHEET'!AD22,"")</f>
        <v/>
      </c>
      <c r="Q17" s="1152"/>
      <c r="R17" s="1153" t="str">
        <f>IF(AND(UPPER('DATA ENTRY SHEET'!$AH$7)="YES",UPPER('DATA ENTRY SHEET'!AU22)="X",'DATA ENTRY SHEET'!AF22&lt;&gt;""),'DATA ENTRY SHEET'!AF22,"")</f>
        <v/>
      </c>
      <c r="S17" s="1153"/>
      <c r="T17" s="1153"/>
      <c r="U17" s="1148"/>
      <c r="V17" s="1148"/>
      <c r="W17" s="1148"/>
      <c r="X17" s="1148"/>
      <c r="Y17" s="1148"/>
      <c r="AC17" s="69" t="b">
        <f t="shared" si="0"/>
        <v>1</v>
      </c>
    </row>
    <row r="18" spans="1:29" s="69" customFormat="1" ht="12" customHeight="1" x14ac:dyDescent="0.3">
      <c r="A18" s="82">
        <v>4</v>
      </c>
      <c r="B18" s="1149" t="str">
        <f>IF(AND(UPPER('DATA ENTRY SHEET'!$AH$7)="YES",UPPER('DATA ENTRY SHEET'!AU23)="X",'DATA ENTRY SHEET'!B23&lt;&gt;""),'DATA ENTRY SHEET'!B23,"")</f>
        <v/>
      </c>
      <c r="C18" s="1149"/>
      <c r="D18" s="1149"/>
      <c r="E18" s="1149"/>
      <c r="F18" s="1149" t="str">
        <f>IF(AND(UPPER('DATA ENTRY SHEET'!$AH$7)="YES",UPPER('DATA ENTRY SHEET'!AU23)="X",NOT('DATA ENTRY SHEET'!C23="")),'DATA ENTRY SHEET'!C23,"")</f>
        <v/>
      </c>
      <c r="G18" s="1149"/>
      <c r="H18" s="1149"/>
      <c r="I18" s="1149"/>
      <c r="J18" s="1149"/>
      <c r="K18" s="1149"/>
      <c r="L18" s="1150" t="str">
        <f>IF(AND(UPPER('DATA ENTRY SHEET'!$AH$7)="YES",UPPER('DATA ENTRY SHEET'!AU23)="X",'DATA ENTRY SHEET'!F23&lt;&gt;"",'DATA ENTRY SHEET'!H23&lt;&gt;""),CONCATENATE('DATA ENTRY SHEET'!F23," / ",'DATA ENTRY SHEET'!H23),"")</f>
        <v/>
      </c>
      <c r="M18" s="1150"/>
      <c r="N18" s="1151" t="str">
        <f>IF(AND(UPPER('DATA ENTRY SHEET'!$AH$7)="YES",UPPER('DATA ENTRY SHEET'!AU23)="X",'DATA ENTRY SHEET'!G23&lt;&gt;"",'DATA ENTRY SHEET'!I23&lt;&gt;""),CONCATENATE('DATA ENTRY SHEET'!G23," / ",'DATA ENTRY SHEET'!I23),"")</f>
        <v/>
      </c>
      <c r="O18" s="1151"/>
      <c r="P18" s="1152" t="str">
        <f>IF(AND(UPPER('DATA ENTRY SHEET'!$AH$7)="YES",UPPER('DATA ENTRY SHEET'!AU23)="X",'DATA ENTRY SHEET'!AD23&lt;&gt;""),'DATA ENTRY SHEET'!AD23,"")</f>
        <v/>
      </c>
      <c r="Q18" s="1152"/>
      <c r="R18" s="1153" t="str">
        <f>IF(AND(UPPER('DATA ENTRY SHEET'!$AH$7)="YES",UPPER('DATA ENTRY SHEET'!AU23)="X",'DATA ENTRY SHEET'!AF23&lt;&gt;""),'DATA ENTRY SHEET'!AF23,"")</f>
        <v/>
      </c>
      <c r="S18" s="1153"/>
      <c r="T18" s="1153"/>
      <c r="U18" s="1148"/>
      <c r="V18" s="1148"/>
      <c r="W18" s="1148"/>
      <c r="X18" s="1148"/>
      <c r="Y18" s="1148"/>
      <c r="AC18" s="69" t="b">
        <f t="shared" si="0"/>
        <v>1</v>
      </c>
    </row>
    <row r="19" spans="1:29" s="69" customFormat="1" ht="12" customHeight="1" x14ac:dyDescent="0.3">
      <c r="A19" s="82">
        <v>5</v>
      </c>
      <c r="B19" s="1149" t="str">
        <f>IF(AND(UPPER('DATA ENTRY SHEET'!$AH$7)="YES",UPPER('DATA ENTRY SHEET'!AU24)="X",'DATA ENTRY SHEET'!B24&lt;&gt;""),'DATA ENTRY SHEET'!B24,"")</f>
        <v/>
      </c>
      <c r="C19" s="1149"/>
      <c r="D19" s="1149"/>
      <c r="E19" s="1149"/>
      <c r="F19" s="1149" t="str">
        <f>IF(AND(UPPER('DATA ENTRY SHEET'!$AH$7)="YES",UPPER('DATA ENTRY SHEET'!AU24)="X",NOT('DATA ENTRY SHEET'!C24="")),'DATA ENTRY SHEET'!C24,"")</f>
        <v/>
      </c>
      <c r="G19" s="1149"/>
      <c r="H19" s="1149"/>
      <c r="I19" s="1149"/>
      <c r="J19" s="1149"/>
      <c r="K19" s="1149"/>
      <c r="L19" s="1150" t="str">
        <f>IF(AND(UPPER('DATA ENTRY SHEET'!$AH$7)="YES",UPPER('DATA ENTRY SHEET'!AU24)="X",'DATA ENTRY SHEET'!F24&lt;&gt;"",'DATA ENTRY SHEET'!H24&lt;&gt;""),CONCATENATE('DATA ENTRY SHEET'!F24," / ",'DATA ENTRY SHEET'!H24),"")</f>
        <v/>
      </c>
      <c r="M19" s="1150"/>
      <c r="N19" s="1151" t="str">
        <f>IF(AND(UPPER('DATA ENTRY SHEET'!$AH$7)="YES",UPPER('DATA ENTRY SHEET'!AU24)="X",'DATA ENTRY SHEET'!G24&lt;&gt;"",'DATA ENTRY SHEET'!I24&lt;&gt;""),CONCATENATE('DATA ENTRY SHEET'!G24," / ",'DATA ENTRY SHEET'!I24),"")</f>
        <v/>
      </c>
      <c r="O19" s="1151"/>
      <c r="P19" s="1152" t="str">
        <f>IF(AND(UPPER('DATA ENTRY SHEET'!$AH$7)="YES",UPPER('DATA ENTRY SHEET'!AU24)="X",'DATA ENTRY SHEET'!AD24&lt;&gt;""),'DATA ENTRY SHEET'!AD24,"")</f>
        <v/>
      </c>
      <c r="Q19" s="1152"/>
      <c r="R19" s="1153" t="str">
        <f>IF(AND(UPPER('DATA ENTRY SHEET'!$AH$7)="YES",UPPER('DATA ENTRY SHEET'!AU24)="X",'DATA ENTRY SHEET'!AF24&lt;&gt;""),'DATA ENTRY SHEET'!AF24,"")</f>
        <v/>
      </c>
      <c r="S19" s="1153"/>
      <c r="T19" s="1153"/>
      <c r="U19" s="1148"/>
      <c r="V19" s="1148"/>
      <c r="W19" s="1148"/>
      <c r="X19" s="1148"/>
      <c r="Y19" s="1148"/>
      <c r="AC19" s="69" t="b">
        <f t="shared" si="0"/>
        <v>1</v>
      </c>
    </row>
    <row r="20" spans="1:29" s="69" customFormat="1" ht="12" customHeight="1" x14ac:dyDescent="0.3">
      <c r="A20" s="82">
        <v>6</v>
      </c>
      <c r="B20" s="1149" t="str">
        <f>IF(AND(UPPER('DATA ENTRY SHEET'!$AH$7)="YES",UPPER('DATA ENTRY SHEET'!AU25)="X",'DATA ENTRY SHEET'!B25&lt;&gt;""),'DATA ENTRY SHEET'!B25,"")</f>
        <v/>
      </c>
      <c r="C20" s="1149"/>
      <c r="D20" s="1149"/>
      <c r="E20" s="1149"/>
      <c r="F20" s="1149" t="str">
        <f>IF(AND(UPPER('DATA ENTRY SHEET'!$AH$7)="YES",UPPER('DATA ENTRY SHEET'!AU25)="X",NOT('DATA ENTRY SHEET'!C25="")),'DATA ENTRY SHEET'!C25,"")</f>
        <v/>
      </c>
      <c r="G20" s="1149"/>
      <c r="H20" s="1149"/>
      <c r="I20" s="1149"/>
      <c r="J20" s="1149"/>
      <c r="K20" s="1149"/>
      <c r="L20" s="1150" t="str">
        <f>IF(AND(UPPER('DATA ENTRY SHEET'!$AH$7)="YES",UPPER('DATA ENTRY SHEET'!AU25)="X",'DATA ENTRY SHEET'!F25&lt;&gt;"",'DATA ENTRY SHEET'!H25&lt;&gt;""),CONCATENATE('DATA ENTRY SHEET'!F25," / ",'DATA ENTRY SHEET'!H25),"")</f>
        <v/>
      </c>
      <c r="M20" s="1150"/>
      <c r="N20" s="1151" t="str">
        <f>IF(AND(UPPER('DATA ENTRY SHEET'!$AH$7)="YES",UPPER('DATA ENTRY SHEET'!AU25)="X",'DATA ENTRY SHEET'!G25&lt;&gt;"",'DATA ENTRY SHEET'!I25&lt;&gt;""),CONCATENATE('DATA ENTRY SHEET'!G25," / ",'DATA ENTRY SHEET'!I25),"")</f>
        <v/>
      </c>
      <c r="O20" s="1151"/>
      <c r="P20" s="1152" t="str">
        <f>IF(AND(UPPER('DATA ENTRY SHEET'!$AH$7)="YES",UPPER('DATA ENTRY SHEET'!AU25)="X",'DATA ENTRY SHEET'!AD25&lt;&gt;""),'DATA ENTRY SHEET'!AD25,"")</f>
        <v/>
      </c>
      <c r="Q20" s="1152"/>
      <c r="R20" s="1153" t="str">
        <f>IF(AND(UPPER('DATA ENTRY SHEET'!$AH$7)="YES",UPPER('DATA ENTRY SHEET'!AU25)="X",'DATA ENTRY SHEET'!AF25&lt;&gt;""),'DATA ENTRY SHEET'!AF25,"")</f>
        <v/>
      </c>
      <c r="S20" s="1153"/>
      <c r="T20" s="1153"/>
      <c r="U20" s="1148"/>
      <c r="V20" s="1148"/>
      <c r="W20" s="1148"/>
      <c r="X20" s="1148"/>
      <c r="Y20" s="1148"/>
      <c r="AC20" s="69" t="b">
        <f t="shared" si="0"/>
        <v>1</v>
      </c>
    </row>
    <row r="21" spans="1:29" s="69" customFormat="1" ht="12" customHeight="1" x14ac:dyDescent="0.3">
      <c r="A21" s="82">
        <v>7</v>
      </c>
      <c r="B21" s="1149" t="str">
        <f>IF(AND(UPPER('DATA ENTRY SHEET'!$AH$7)="YES",UPPER('DATA ENTRY SHEET'!AU26)="X",'DATA ENTRY SHEET'!B26&lt;&gt;""),'DATA ENTRY SHEET'!B26,"")</f>
        <v/>
      </c>
      <c r="C21" s="1149"/>
      <c r="D21" s="1149"/>
      <c r="E21" s="1149"/>
      <c r="F21" s="1149" t="str">
        <f>IF(AND(UPPER('DATA ENTRY SHEET'!$AH$7)="YES",UPPER('DATA ENTRY SHEET'!AU26)="X",NOT('DATA ENTRY SHEET'!C26="")),'DATA ENTRY SHEET'!C26,"")</f>
        <v/>
      </c>
      <c r="G21" s="1149"/>
      <c r="H21" s="1149"/>
      <c r="I21" s="1149"/>
      <c r="J21" s="1149"/>
      <c r="K21" s="1149"/>
      <c r="L21" s="1150" t="str">
        <f>IF(AND(UPPER('DATA ENTRY SHEET'!$AH$7)="YES",UPPER('DATA ENTRY SHEET'!AU26)="X",'DATA ENTRY SHEET'!F26&lt;&gt;"",'DATA ENTRY SHEET'!H26&lt;&gt;""),CONCATENATE('DATA ENTRY SHEET'!F26," / ",'DATA ENTRY SHEET'!H26),"")</f>
        <v/>
      </c>
      <c r="M21" s="1150"/>
      <c r="N21" s="1151" t="str">
        <f>IF(AND(UPPER('DATA ENTRY SHEET'!$AH$7)="YES",UPPER('DATA ENTRY SHEET'!AU26)="X",'DATA ENTRY SHEET'!G26&lt;&gt;"",'DATA ENTRY SHEET'!I26&lt;&gt;""),CONCATENATE('DATA ENTRY SHEET'!G26," / ",'DATA ENTRY SHEET'!I26),"")</f>
        <v/>
      </c>
      <c r="O21" s="1151"/>
      <c r="P21" s="1152" t="str">
        <f>IF(AND(UPPER('DATA ENTRY SHEET'!$AH$7)="YES",UPPER('DATA ENTRY SHEET'!AU26)="X",'DATA ENTRY SHEET'!AD26&lt;&gt;""),'DATA ENTRY SHEET'!AD26,"")</f>
        <v/>
      </c>
      <c r="Q21" s="1152"/>
      <c r="R21" s="1153" t="str">
        <f>IF(AND(UPPER('DATA ENTRY SHEET'!$AH$7)="YES",UPPER('DATA ENTRY SHEET'!AU26)="X",'DATA ENTRY SHEET'!AF26&lt;&gt;""),'DATA ENTRY SHEET'!AF26,"")</f>
        <v/>
      </c>
      <c r="S21" s="1153"/>
      <c r="T21" s="1153"/>
      <c r="U21" s="1148"/>
      <c r="V21" s="1148"/>
      <c r="W21" s="1148"/>
      <c r="X21" s="1148"/>
      <c r="Y21" s="1148"/>
      <c r="AC21" s="69" t="b">
        <f t="shared" si="0"/>
        <v>1</v>
      </c>
    </row>
    <row r="22" spans="1:29" s="69" customFormat="1" ht="12" customHeight="1" x14ac:dyDescent="0.3">
      <c r="A22" s="82">
        <v>8</v>
      </c>
      <c r="B22" s="1149" t="str">
        <f>IF(AND(UPPER('DATA ENTRY SHEET'!$AH$7)="YES",UPPER('DATA ENTRY SHEET'!AU27)="X",'DATA ENTRY SHEET'!B27&lt;&gt;""),'DATA ENTRY SHEET'!B27,"")</f>
        <v/>
      </c>
      <c r="C22" s="1149"/>
      <c r="D22" s="1149"/>
      <c r="E22" s="1149"/>
      <c r="F22" s="1149" t="str">
        <f>IF(AND(UPPER('DATA ENTRY SHEET'!$AH$7)="YES",UPPER('DATA ENTRY SHEET'!AU27)="X",NOT('DATA ENTRY SHEET'!C27="")),'DATA ENTRY SHEET'!C27,"")</f>
        <v/>
      </c>
      <c r="G22" s="1149"/>
      <c r="H22" s="1149"/>
      <c r="I22" s="1149"/>
      <c r="J22" s="1149"/>
      <c r="K22" s="1149"/>
      <c r="L22" s="1150" t="str">
        <f>IF(AND(UPPER('DATA ENTRY SHEET'!$AH$7)="YES",UPPER('DATA ENTRY SHEET'!AU27)="X",'DATA ENTRY SHEET'!F27&lt;&gt;"",'DATA ENTRY SHEET'!H27&lt;&gt;""),CONCATENATE('DATA ENTRY SHEET'!F27," / ",'DATA ENTRY SHEET'!H27),"")</f>
        <v/>
      </c>
      <c r="M22" s="1150"/>
      <c r="N22" s="1151" t="str">
        <f>IF(AND(UPPER('DATA ENTRY SHEET'!$AH$7)="YES",UPPER('DATA ENTRY SHEET'!AU27)="X",'DATA ENTRY SHEET'!G27&lt;&gt;"",'DATA ENTRY SHEET'!I27&lt;&gt;""),CONCATENATE('DATA ENTRY SHEET'!G27," / ",'DATA ENTRY SHEET'!I27),"")</f>
        <v/>
      </c>
      <c r="O22" s="1151"/>
      <c r="P22" s="1152" t="str">
        <f>IF(AND(UPPER('DATA ENTRY SHEET'!$AH$7)="YES",UPPER('DATA ENTRY SHEET'!AU27)="X",'DATA ENTRY SHEET'!AD27&lt;&gt;""),'DATA ENTRY SHEET'!AD27,"")</f>
        <v/>
      </c>
      <c r="Q22" s="1152"/>
      <c r="R22" s="1153" t="str">
        <f>IF(AND(UPPER('DATA ENTRY SHEET'!$AH$7)="YES",UPPER('DATA ENTRY SHEET'!AU27)="X",'DATA ENTRY SHEET'!AF27&lt;&gt;""),'DATA ENTRY SHEET'!AF27,"")</f>
        <v/>
      </c>
      <c r="S22" s="1153"/>
      <c r="T22" s="1153"/>
      <c r="U22" s="1148"/>
      <c r="V22" s="1148"/>
      <c r="W22" s="1148"/>
      <c r="X22" s="1148"/>
      <c r="Y22" s="1148"/>
      <c r="AC22" s="69" t="b">
        <f t="shared" si="0"/>
        <v>1</v>
      </c>
    </row>
    <row r="23" spans="1:29" s="69" customFormat="1" ht="12" customHeight="1" x14ac:dyDescent="0.3">
      <c r="A23" s="82">
        <v>9</v>
      </c>
      <c r="B23" s="1149" t="str">
        <f>IF(AND(UPPER('DATA ENTRY SHEET'!$AH$7)="YES",UPPER('DATA ENTRY SHEET'!AU28)="X",'DATA ENTRY SHEET'!B28&lt;&gt;""),'DATA ENTRY SHEET'!B28,"")</f>
        <v/>
      </c>
      <c r="C23" s="1149"/>
      <c r="D23" s="1149"/>
      <c r="E23" s="1149"/>
      <c r="F23" s="1149" t="str">
        <f>IF(AND(UPPER('DATA ENTRY SHEET'!$AH$7)="YES",UPPER('DATA ENTRY SHEET'!AU28)="X",NOT('DATA ENTRY SHEET'!C28="")),'DATA ENTRY SHEET'!C28,"")</f>
        <v/>
      </c>
      <c r="G23" s="1149"/>
      <c r="H23" s="1149"/>
      <c r="I23" s="1149"/>
      <c r="J23" s="1149"/>
      <c r="K23" s="1149"/>
      <c r="L23" s="1150" t="str">
        <f>IF(AND(UPPER('DATA ENTRY SHEET'!$AH$7)="YES",UPPER('DATA ENTRY SHEET'!AU28)="X",'DATA ENTRY SHEET'!F28&lt;&gt;"",'DATA ENTRY SHEET'!H28&lt;&gt;""),CONCATENATE('DATA ENTRY SHEET'!F28," / ",'DATA ENTRY SHEET'!H28),"")</f>
        <v/>
      </c>
      <c r="M23" s="1150"/>
      <c r="N23" s="1151" t="str">
        <f>IF(AND(UPPER('DATA ENTRY SHEET'!$AH$7)="YES",UPPER('DATA ENTRY SHEET'!AU28)="X",'DATA ENTRY SHEET'!G28&lt;&gt;"",'DATA ENTRY SHEET'!I28&lt;&gt;""),CONCATENATE('DATA ENTRY SHEET'!G28," / ",'DATA ENTRY SHEET'!I28),"")</f>
        <v/>
      </c>
      <c r="O23" s="1151"/>
      <c r="P23" s="1152" t="str">
        <f>IF(AND(UPPER('DATA ENTRY SHEET'!$AH$7)="YES",UPPER('DATA ENTRY SHEET'!AU28)="X",'DATA ENTRY SHEET'!AD28&lt;&gt;""),'DATA ENTRY SHEET'!AD28,"")</f>
        <v/>
      </c>
      <c r="Q23" s="1152"/>
      <c r="R23" s="1153" t="str">
        <f>IF(AND(UPPER('DATA ENTRY SHEET'!$AH$7)="YES",UPPER('DATA ENTRY SHEET'!AU28)="X",'DATA ENTRY SHEET'!AF28&lt;&gt;""),'DATA ENTRY SHEET'!AF28,"")</f>
        <v/>
      </c>
      <c r="S23" s="1153"/>
      <c r="T23" s="1153"/>
      <c r="U23" s="1148"/>
      <c r="V23" s="1148"/>
      <c r="W23" s="1148"/>
      <c r="X23" s="1148"/>
      <c r="Y23" s="1148"/>
      <c r="AC23" s="69" t="b">
        <f t="shared" si="0"/>
        <v>1</v>
      </c>
    </row>
    <row r="24" spans="1:29" s="69" customFormat="1" ht="12" customHeight="1" x14ac:dyDescent="0.3">
      <c r="A24" s="82">
        <v>10</v>
      </c>
      <c r="B24" s="1149" t="str">
        <f>IF(AND(UPPER('DATA ENTRY SHEET'!$AH$7)="YES",UPPER('DATA ENTRY SHEET'!AU29)="X",'DATA ENTRY SHEET'!B29&lt;&gt;""),'DATA ENTRY SHEET'!B29,"")</f>
        <v/>
      </c>
      <c r="C24" s="1149"/>
      <c r="D24" s="1149"/>
      <c r="E24" s="1149"/>
      <c r="F24" s="1149" t="str">
        <f>IF(AND(UPPER('DATA ENTRY SHEET'!$AH$7)="YES",UPPER('DATA ENTRY SHEET'!AU29)="X",NOT('DATA ENTRY SHEET'!C29="")),'DATA ENTRY SHEET'!C29,"")</f>
        <v/>
      </c>
      <c r="G24" s="1149"/>
      <c r="H24" s="1149"/>
      <c r="I24" s="1149"/>
      <c r="J24" s="1149"/>
      <c r="K24" s="1149"/>
      <c r="L24" s="1150" t="str">
        <f>IF(AND(UPPER('DATA ENTRY SHEET'!$AH$7)="YES",UPPER('DATA ENTRY SHEET'!AU29)="X",'DATA ENTRY SHEET'!F29&lt;&gt;"",'DATA ENTRY SHEET'!H29&lt;&gt;""),CONCATENATE('DATA ENTRY SHEET'!F29," / ",'DATA ENTRY SHEET'!H29),"")</f>
        <v/>
      </c>
      <c r="M24" s="1150"/>
      <c r="N24" s="1151" t="str">
        <f>IF(AND(UPPER('DATA ENTRY SHEET'!$AH$7)="YES",UPPER('DATA ENTRY SHEET'!AU29)="X",'DATA ENTRY SHEET'!G29&lt;&gt;"",'DATA ENTRY SHEET'!I29&lt;&gt;""),CONCATENATE('DATA ENTRY SHEET'!G29," / ",'DATA ENTRY SHEET'!I29),"")</f>
        <v/>
      </c>
      <c r="O24" s="1151"/>
      <c r="P24" s="1152" t="str">
        <f>IF(AND(UPPER('DATA ENTRY SHEET'!$AH$7)="YES",UPPER('DATA ENTRY SHEET'!AU29)="X",'DATA ENTRY SHEET'!AD29&lt;&gt;""),'DATA ENTRY SHEET'!AD29,"")</f>
        <v/>
      </c>
      <c r="Q24" s="1152"/>
      <c r="R24" s="1153" t="str">
        <f>IF(AND(UPPER('DATA ENTRY SHEET'!$AH$7)="YES",UPPER('DATA ENTRY SHEET'!AU29)="X",'DATA ENTRY SHEET'!AF29&lt;&gt;""),'DATA ENTRY SHEET'!AF29,"")</f>
        <v/>
      </c>
      <c r="S24" s="1153"/>
      <c r="T24" s="1153"/>
      <c r="U24" s="1148"/>
      <c r="V24" s="1148"/>
      <c r="W24" s="1148"/>
      <c r="X24" s="1148"/>
      <c r="Y24" s="1148"/>
      <c r="AC24" s="69" t="b">
        <f t="shared" si="0"/>
        <v>1</v>
      </c>
    </row>
    <row r="25" spans="1:29" s="69" customFormat="1" ht="12" customHeight="1" x14ac:dyDescent="0.3">
      <c r="A25" s="82">
        <v>11</v>
      </c>
      <c r="B25" s="1149" t="str">
        <f>IF(AND(UPPER('DATA ENTRY SHEET'!$AH$7)="YES",UPPER('DATA ENTRY SHEET'!AU30)="X",'DATA ENTRY SHEET'!B30&lt;&gt;""),'DATA ENTRY SHEET'!B30,"")</f>
        <v/>
      </c>
      <c r="C25" s="1149"/>
      <c r="D25" s="1149"/>
      <c r="E25" s="1149"/>
      <c r="F25" s="1149" t="str">
        <f>IF(AND(UPPER('DATA ENTRY SHEET'!$AH$7)="YES",UPPER('DATA ENTRY SHEET'!AU30)="X",NOT('DATA ENTRY SHEET'!C30="")),'DATA ENTRY SHEET'!C30,"")</f>
        <v/>
      </c>
      <c r="G25" s="1149"/>
      <c r="H25" s="1149"/>
      <c r="I25" s="1149"/>
      <c r="J25" s="1149"/>
      <c r="K25" s="1149"/>
      <c r="L25" s="1150" t="str">
        <f>IF(AND(UPPER('DATA ENTRY SHEET'!$AH$7)="YES",UPPER('DATA ENTRY SHEET'!AU30)="X",'DATA ENTRY SHEET'!F30&lt;&gt;"",'DATA ENTRY SHEET'!H30&lt;&gt;""),CONCATENATE('DATA ENTRY SHEET'!F30," / ",'DATA ENTRY SHEET'!H30),"")</f>
        <v/>
      </c>
      <c r="M25" s="1150"/>
      <c r="N25" s="1151" t="str">
        <f>IF(AND(UPPER('DATA ENTRY SHEET'!$AH$7)="YES",UPPER('DATA ENTRY SHEET'!AU30)="X",'DATA ENTRY SHEET'!G30&lt;&gt;"",'DATA ENTRY SHEET'!I30&lt;&gt;""),CONCATENATE('DATA ENTRY SHEET'!G30," / ",'DATA ENTRY SHEET'!I30),"")</f>
        <v/>
      </c>
      <c r="O25" s="1151"/>
      <c r="P25" s="1152" t="str">
        <f>IF(AND(UPPER('DATA ENTRY SHEET'!$AH$7)="YES",UPPER('DATA ENTRY SHEET'!AU30)="X",'DATA ENTRY SHEET'!AD30&lt;&gt;""),'DATA ENTRY SHEET'!AD30,"")</f>
        <v/>
      </c>
      <c r="Q25" s="1152"/>
      <c r="R25" s="1153" t="str">
        <f>IF(AND(UPPER('DATA ENTRY SHEET'!$AH$7)="YES",UPPER('DATA ENTRY SHEET'!AU30)="X",'DATA ENTRY SHEET'!AF30&lt;&gt;""),'DATA ENTRY SHEET'!AF30,"")</f>
        <v/>
      </c>
      <c r="S25" s="1153"/>
      <c r="T25" s="1153"/>
      <c r="U25" s="1148"/>
      <c r="V25" s="1148"/>
      <c r="W25" s="1148"/>
      <c r="X25" s="1148"/>
      <c r="Y25" s="1148"/>
      <c r="AC25" s="69" t="b">
        <f t="shared" si="0"/>
        <v>1</v>
      </c>
    </row>
    <row r="26" spans="1:29" s="69" customFormat="1" ht="12" customHeight="1" x14ac:dyDescent="0.3">
      <c r="A26" s="82">
        <v>12</v>
      </c>
      <c r="B26" s="1149" t="str">
        <f>IF(AND(UPPER('DATA ENTRY SHEET'!$AH$7)="YES",UPPER('DATA ENTRY SHEET'!AU31)="X",'DATA ENTRY SHEET'!B31&lt;&gt;""),'DATA ENTRY SHEET'!B31,"")</f>
        <v/>
      </c>
      <c r="C26" s="1149"/>
      <c r="D26" s="1149"/>
      <c r="E26" s="1149"/>
      <c r="F26" s="1149" t="str">
        <f>IF(AND(UPPER('DATA ENTRY SHEET'!$AH$7)="YES",UPPER('DATA ENTRY SHEET'!AU31)="X",NOT('DATA ENTRY SHEET'!C31="")),'DATA ENTRY SHEET'!C31,"")</f>
        <v/>
      </c>
      <c r="G26" s="1149"/>
      <c r="H26" s="1149"/>
      <c r="I26" s="1149"/>
      <c r="J26" s="1149"/>
      <c r="K26" s="1149"/>
      <c r="L26" s="1150" t="str">
        <f>IF(AND(UPPER('DATA ENTRY SHEET'!$AH$7)="YES",UPPER('DATA ENTRY SHEET'!AU31)="X",'DATA ENTRY SHEET'!F31&lt;&gt;"",'DATA ENTRY SHEET'!H31&lt;&gt;""),CONCATENATE('DATA ENTRY SHEET'!F31," / ",'DATA ENTRY SHEET'!H31),"")</f>
        <v/>
      </c>
      <c r="M26" s="1150"/>
      <c r="N26" s="1151" t="str">
        <f>IF(AND(UPPER('DATA ENTRY SHEET'!$AH$7)="YES",UPPER('DATA ENTRY SHEET'!AU31)="X",'DATA ENTRY SHEET'!G31&lt;&gt;"",'DATA ENTRY SHEET'!I31&lt;&gt;""),CONCATENATE('DATA ENTRY SHEET'!G31," / ",'DATA ENTRY SHEET'!I31),"")</f>
        <v/>
      </c>
      <c r="O26" s="1151"/>
      <c r="P26" s="1152" t="str">
        <f>IF(AND(UPPER('DATA ENTRY SHEET'!$AH$7)="YES",UPPER('DATA ENTRY SHEET'!AU31)="X",'DATA ENTRY SHEET'!AD31&lt;&gt;""),'DATA ENTRY SHEET'!AD31,"")</f>
        <v/>
      </c>
      <c r="Q26" s="1152"/>
      <c r="R26" s="1153" t="str">
        <f>IF(AND(UPPER('DATA ENTRY SHEET'!$AH$7)="YES",UPPER('DATA ENTRY SHEET'!AU31)="X",'DATA ENTRY SHEET'!AF31&lt;&gt;""),'DATA ENTRY SHEET'!AF31,"")</f>
        <v/>
      </c>
      <c r="S26" s="1153"/>
      <c r="T26" s="1153"/>
      <c r="U26" s="1148"/>
      <c r="V26" s="1148"/>
      <c r="W26" s="1148"/>
      <c r="X26" s="1148"/>
      <c r="Y26" s="1148"/>
      <c r="Z26" s="244"/>
      <c r="AA26" s="244"/>
      <c r="AB26" s="244"/>
      <c r="AC26" s="69" t="b">
        <f t="shared" si="0"/>
        <v>1</v>
      </c>
    </row>
    <row r="27" spans="1:29" s="69" customFormat="1" ht="12" customHeight="1" x14ac:dyDescent="0.3">
      <c r="A27" s="82">
        <v>13</v>
      </c>
      <c r="B27" s="1149" t="str">
        <f>IF(AND(UPPER('DATA ENTRY SHEET'!$AH$7)="YES",UPPER('DATA ENTRY SHEET'!AU32)="X",'DATA ENTRY SHEET'!B32&lt;&gt;""),'DATA ENTRY SHEET'!B32,"")</f>
        <v/>
      </c>
      <c r="C27" s="1149"/>
      <c r="D27" s="1149"/>
      <c r="E27" s="1149"/>
      <c r="F27" s="1149" t="str">
        <f>IF(AND(UPPER('DATA ENTRY SHEET'!$AH$7)="YES",UPPER('DATA ENTRY SHEET'!AU32)="X",NOT('DATA ENTRY SHEET'!C32="")),'DATA ENTRY SHEET'!C32,"")</f>
        <v/>
      </c>
      <c r="G27" s="1149"/>
      <c r="H27" s="1149"/>
      <c r="I27" s="1149"/>
      <c r="J27" s="1149"/>
      <c r="K27" s="1149"/>
      <c r="L27" s="1150" t="str">
        <f>IF(AND(UPPER('DATA ENTRY SHEET'!$AH$7)="YES",UPPER('DATA ENTRY SHEET'!AU32)="X",'DATA ENTRY SHEET'!F32&lt;&gt;"",'DATA ENTRY SHEET'!H32&lt;&gt;""),CONCATENATE('DATA ENTRY SHEET'!F32," / ",'DATA ENTRY SHEET'!H32),"")</f>
        <v/>
      </c>
      <c r="M27" s="1150"/>
      <c r="N27" s="1151" t="str">
        <f>IF(AND(UPPER('DATA ENTRY SHEET'!$AH$7)="YES",UPPER('DATA ENTRY SHEET'!AU32)="X",'DATA ENTRY SHEET'!G32&lt;&gt;"",'DATA ENTRY SHEET'!I32&lt;&gt;""),CONCATENATE('DATA ENTRY SHEET'!G32," / ",'DATA ENTRY SHEET'!I32),"")</f>
        <v/>
      </c>
      <c r="O27" s="1151"/>
      <c r="P27" s="1152" t="str">
        <f>IF(AND(UPPER('DATA ENTRY SHEET'!$AH$7)="YES",UPPER('DATA ENTRY SHEET'!AU32)="X",'DATA ENTRY SHEET'!AD32&lt;&gt;""),'DATA ENTRY SHEET'!AD32,"")</f>
        <v/>
      </c>
      <c r="Q27" s="1152"/>
      <c r="R27" s="1153" t="str">
        <f>IF(AND(UPPER('DATA ENTRY SHEET'!$AH$7)="YES",UPPER('DATA ENTRY SHEET'!AU32)="X",'DATA ENTRY SHEET'!AF32&lt;&gt;""),'DATA ENTRY SHEET'!AF32,"")</f>
        <v/>
      </c>
      <c r="S27" s="1153"/>
      <c r="T27" s="1153"/>
      <c r="U27" s="1148"/>
      <c r="V27" s="1148"/>
      <c r="W27" s="1148"/>
      <c r="X27" s="1148"/>
      <c r="Y27" s="1148"/>
      <c r="AC27" s="69" t="b">
        <f t="shared" si="0"/>
        <v>1</v>
      </c>
    </row>
    <row r="28" spans="1:29" s="69" customFormat="1" ht="12" customHeight="1" x14ac:dyDescent="0.3">
      <c r="A28" s="82">
        <v>14</v>
      </c>
      <c r="B28" s="1149" t="str">
        <f>IF(AND(UPPER('DATA ENTRY SHEET'!$AH$7)="YES",UPPER('DATA ENTRY SHEET'!AU33)="X",'DATA ENTRY SHEET'!B33&lt;&gt;""),'DATA ENTRY SHEET'!B33,"")</f>
        <v/>
      </c>
      <c r="C28" s="1149"/>
      <c r="D28" s="1149"/>
      <c r="E28" s="1149"/>
      <c r="F28" s="1149" t="str">
        <f>IF(AND(UPPER('DATA ENTRY SHEET'!$AH$7)="YES",UPPER('DATA ENTRY SHEET'!AU33)="X",NOT('DATA ENTRY SHEET'!C33="")),'DATA ENTRY SHEET'!C33,"")</f>
        <v/>
      </c>
      <c r="G28" s="1149"/>
      <c r="H28" s="1149"/>
      <c r="I28" s="1149"/>
      <c r="J28" s="1149"/>
      <c r="K28" s="1149"/>
      <c r="L28" s="1150" t="str">
        <f>IF(AND(UPPER('DATA ENTRY SHEET'!$AH$7)="YES",UPPER('DATA ENTRY SHEET'!AU33)="X",'DATA ENTRY SHEET'!F33&lt;&gt;"",'DATA ENTRY SHEET'!H33&lt;&gt;""),CONCATENATE('DATA ENTRY SHEET'!F33," / ",'DATA ENTRY SHEET'!H33),"")</f>
        <v/>
      </c>
      <c r="M28" s="1150"/>
      <c r="N28" s="1151" t="str">
        <f>IF(AND(UPPER('DATA ENTRY SHEET'!$AH$7)="YES",UPPER('DATA ENTRY SHEET'!AU33)="X",'DATA ENTRY SHEET'!G33&lt;&gt;"",'DATA ENTRY SHEET'!I33&lt;&gt;""),CONCATENATE('DATA ENTRY SHEET'!G33," / ",'DATA ENTRY SHEET'!I33),"")</f>
        <v/>
      </c>
      <c r="O28" s="1151"/>
      <c r="P28" s="1152" t="str">
        <f>IF(AND(UPPER('DATA ENTRY SHEET'!$AH$7)="YES",UPPER('DATA ENTRY SHEET'!AU33)="X",'DATA ENTRY SHEET'!AD33&lt;&gt;""),'DATA ENTRY SHEET'!AD33,"")</f>
        <v/>
      </c>
      <c r="Q28" s="1152"/>
      <c r="R28" s="1153" t="str">
        <f>IF(AND(UPPER('DATA ENTRY SHEET'!$AH$7)="YES",UPPER('DATA ENTRY SHEET'!AU33)="X",'DATA ENTRY SHEET'!AF33&lt;&gt;""),'DATA ENTRY SHEET'!AF33,"")</f>
        <v/>
      </c>
      <c r="S28" s="1153"/>
      <c r="T28" s="1153"/>
      <c r="U28" s="1148"/>
      <c r="V28" s="1148"/>
      <c r="W28" s="1148"/>
      <c r="X28" s="1148"/>
      <c r="Y28" s="1148"/>
      <c r="AC28" s="69" t="b">
        <f t="shared" si="0"/>
        <v>1</v>
      </c>
    </row>
    <row r="29" spans="1:29" s="69" customFormat="1" ht="12" customHeight="1" x14ac:dyDescent="0.3">
      <c r="A29" s="82">
        <v>15</v>
      </c>
      <c r="B29" s="1149" t="str">
        <f>IF(AND(UPPER('DATA ENTRY SHEET'!$AH$7)="YES",UPPER('DATA ENTRY SHEET'!AU34)="X",'DATA ENTRY SHEET'!B34&lt;&gt;""),'DATA ENTRY SHEET'!B34,"")</f>
        <v/>
      </c>
      <c r="C29" s="1149"/>
      <c r="D29" s="1149"/>
      <c r="E29" s="1149"/>
      <c r="F29" s="1149" t="str">
        <f>IF(AND(UPPER('DATA ENTRY SHEET'!$AH$7)="YES",UPPER('DATA ENTRY SHEET'!AU34)="X",NOT('DATA ENTRY SHEET'!C34="")),'DATA ENTRY SHEET'!C34,"")</f>
        <v/>
      </c>
      <c r="G29" s="1149"/>
      <c r="H29" s="1149"/>
      <c r="I29" s="1149"/>
      <c r="J29" s="1149"/>
      <c r="K29" s="1149"/>
      <c r="L29" s="1150" t="str">
        <f>IF(AND(UPPER('DATA ENTRY SHEET'!$AH$7)="YES",UPPER('DATA ENTRY SHEET'!AU34)="X",'DATA ENTRY SHEET'!F34&lt;&gt;"",'DATA ENTRY SHEET'!H34&lt;&gt;""),CONCATENATE('DATA ENTRY SHEET'!F34," / ",'DATA ENTRY SHEET'!H34),"")</f>
        <v/>
      </c>
      <c r="M29" s="1150"/>
      <c r="N29" s="1151" t="str">
        <f>IF(AND(UPPER('DATA ENTRY SHEET'!$AH$7)="YES",UPPER('DATA ENTRY SHEET'!AU34)="X",'DATA ENTRY SHEET'!G34&lt;&gt;"",'DATA ENTRY SHEET'!I34&lt;&gt;""),CONCATENATE('DATA ENTRY SHEET'!G34," / ",'DATA ENTRY SHEET'!I34),"")</f>
        <v/>
      </c>
      <c r="O29" s="1151"/>
      <c r="P29" s="1152" t="str">
        <f>IF(AND(UPPER('DATA ENTRY SHEET'!$AH$7)="YES",UPPER('DATA ENTRY SHEET'!AU34)="X",'DATA ENTRY SHEET'!AD34&lt;&gt;""),'DATA ENTRY SHEET'!AD34,"")</f>
        <v/>
      </c>
      <c r="Q29" s="1152"/>
      <c r="R29" s="1153" t="str">
        <f>IF(AND(UPPER('DATA ENTRY SHEET'!$AH$7)="YES",UPPER('DATA ENTRY SHEET'!AU34)="X",'DATA ENTRY SHEET'!AF34&lt;&gt;""),'DATA ENTRY SHEET'!AF34,"")</f>
        <v/>
      </c>
      <c r="S29" s="1153"/>
      <c r="T29" s="1153"/>
      <c r="U29" s="1148"/>
      <c r="V29" s="1148"/>
      <c r="W29" s="1148"/>
      <c r="X29" s="1148"/>
      <c r="Y29" s="1148"/>
      <c r="AC29" s="69" t="b">
        <f t="shared" si="0"/>
        <v>1</v>
      </c>
    </row>
    <row r="30" spans="1:29" s="69" customFormat="1" ht="12" customHeight="1" x14ac:dyDescent="0.3">
      <c r="A30" s="82">
        <v>16</v>
      </c>
      <c r="B30" s="1149" t="str">
        <f>IF(AND(UPPER('DATA ENTRY SHEET'!$AH$7)="YES",UPPER('DATA ENTRY SHEET'!AU35)="X",'DATA ENTRY SHEET'!B35&lt;&gt;""),'DATA ENTRY SHEET'!B35,"")</f>
        <v/>
      </c>
      <c r="C30" s="1149"/>
      <c r="D30" s="1149"/>
      <c r="E30" s="1149"/>
      <c r="F30" s="1149" t="str">
        <f>IF(AND(UPPER('DATA ENTRY SHEET'!$AH$7)="YES",UPPER('DATA ENTRY SHEET'!AU35)="X",NOT('DATA ENTRY SHEET'!C35="")),'DATA ENTRY SHEET'!C35,"")</f>
        <v/>
      </c>
      <c r="G30" s="1149"/>
      <c r="H30" s="1149"/>
      <c r="I30" s="1149"/>
      <c r="J30" s="1149"/>
      <c r="K30" s="1149"/>
      <c r="L30" s="1150" t="str">
        <f>IF(AND(UPPER('DATA ENTRY SHEET'!$AH$7)="YES",UPPER('DATA ENTRY SHEET'!AU35)="X",'DATA ENTRY SHEET'!F35&lt;&gt;"",'DATA ENTRY SHEET'!H35&lt;&gt;""),CONCATENATE('DATA ENTRY SHEET'!F35," / ",'DATA ENTRY SHEET'!H35),"")</f>
        <v/>
      </c>
      <c r="M30" s="1150"/>
      <c r="N30" s="1151" t="str">
        <f>IF(AND(UPPER('DATA ENTRY SHEET'!$AH$7)="YES",UPPER('DATA ENTRY SHEET'!AU35)="X",'DATA ENTRY SHEET'!G35&lt;&gt;"",'DATA ENTRY SHEET'!I35&lt;&gt;""),CONCATENATE('DATA ENTRY SHEET'!G35," / ",'DATA ENTRY SHEET'!I35),"")</f>
        <v/>
      </c>
      <c r="O30" s="1151"/>
      <c r="P30" s="1152" t="str">
        <f>IF(AND(UPPER('DATA ENTRY SHEET'!$AH$7)="YES",UPPER('DATA ENTRY SHEET'!AU35)="X",'DATA ENTRY SHEET'!AD35&lt;&gt;""),'DATA ENTRY SHEET'!AD35,"")</f>
        <v/>
      </c>
      <c r="Q30" s="1152"/>
      <c r="R30" s="1153" t="str">
        <f>IF(AND(UPPER('DATA ENTRY SHEET'!$AH$7)="YES",UPPER('DATA ENTRY SHEET'!AU35)="X",'DATA ENTRY SHEET'!AF35&lt;&gt;""),'DATA ENTRY SHEET'!AF35,"")</f>
        <v/>
      </c>
      <c r="S30" s="1153"/>
      <c r="T30" s="1153"/>
      <c r="U30" s="1148"/>
      <c r="V30" s="1148"/>
      <c r="W30" s="1148"/>
      <c r="X30" s="1148"/>
      <c r="Y30" s="1148"/>
      <c r="AC30" s="69" t="b">
        <f t="shared" si="0"/>
        <v>1</v>
      </c>
    </row>
    <row r="31" spans="1:29" s="69" customFormat="1" ht="12" customHeight="1" x14ac:dyDescent="0.3">
      <c r="A31" s="82">
        <v>17</v>
      </c>
      <c r="B31" s="1149" t="str">
        <f>IF(AND(UPPER('DATA ENTRY SHEET'!$AH$7)="YES",UPPER('DATA ENTRY SHEET'!AU36)="X",'DATA ENTRY SHEET'!B36&lt;&gt;""),'DATA ENTRY SHEET'!B36,"")</f>
        <v/>
      </c>
      <c r="C31" s="1149"/>
      <c r="D31" s="1149"/>
      <c r="E31" s="1149"/>
      <c r="F31" s="1149" t="str">
        <f>IF(AND(UPPER('DATA ENTRY SHEET'!$AH$7)="YES",UPPER('DATA ENTRY SHEET'!AU36)="X",NOT('DATA ENTRY SHEET'!C36="")),'DATA ENTRY SHEET'!C36,"")</f>
        <v/>
      </c>
      <c r="G31" s="1149"/>
      <c r="H31" s="1149"/>
      <c r="I31" s="1149"/>
      <c r="J31" s="1149"/>
      <c r="K31" s="1149"/>
      <c r="L31" s="1150" t="str">
        <f>IF(AND(UPPER('DATA ENTRY SHEET'!$AH$7)="YES",UPPER('DATA ENTRY SHEET'!AU36)="X",'DATA ENTRY SHEET'!F36&lt;&gt;"",'DATA ENTRY SHEET'!H36&lt;&gt;""),CONCATENATE('DATA ENTRY SHEET'!F36," / ",'DATA ENTRY SHEET'!H36),"")</f>
        <v/>
      </c>
      <c r="M31" s="1150"/>
      <c r="N31" s="1151" t="str">
        <f>IF(AND(UPPER('DATA ENTRY SHEET'!$AH$7)="YES",UPPER('DATA ENTRY SHEET'!AU36)="X",'DATA ENTRY SHEET'!G36&lt;&gt;"",'DATA ENTRY SHEET'!I36&lt;&gt;""),CONCATENATE('DATA ENTRY SHEET'!G36," / ",'DATA ENTRY SHEET'!I36),"")</f>
        <v/>
      </c>
      <c r="O31" s="1151"/>
      <c r="P31" s="1152" t="str">
        <f>IF(AND(UPPER('DATA ENTRY SHEET'!$AH$7)="YES",UPPER('DATA ENTRY SHEET'!AU36)="X",'DATA ENTRY SHEET'!AD36&lt;&gt;""),'DATA ENTRY SHEET'!AD36,"")</f>
        <v/>
      </c>
      <c r="Q31" s="1152"/>
      <c r="R31" s="1153" t="str">
        <f>IF(AND(UPPER('DATA ENTRY SHEET'!$AH$7)="YES",UPPER('DATA ENTRY SHEET'!AU36)="X",'DATA ENTRY SHEET'!AF36&lt;&gt;""),'DATA ENTRY SHEET'!AF36,"")</f>
        <v/>
      </c>
      <c r="S31" s="1153"/>
      <c r="T31" s="1153"/>
      <c r="U31" s="1148"/>
      <c r="V31" s="1148"/>
      <c r="W31" s="1148"/>
      <c r="X31" s="1148"/>
      <c r="Y31" s="1148"/>
      <c r="AC31" s="69" t="b">
        <f t="shared" si="0"/>
        <v>1</v>
      </c>
    </row>
    <row r="32" spans="1:29" s="69" customFormat="1" ht="12" customHeight="1" x14ac:dyDescent="0.3">
      <c r="A32" s="82">
        <v>18</v>
      </c>
      <c r="B32" s="1149" t="str">
        <f>IF(AND(UPPER('DATA ENTRY SHEET'!$AH$7)="YES",UPPER('DATA ENTRY SHEET'!AU37)="X",'DATA ENTRY SHEET'!B37&lt;&gt;""),'DATA ENTRY SHEET'!B37,"")</f>
        <v/>
      </c>
      <c r="C32" s="1149"/>
      <c r="D32" s="1149"/>
      <c r="E32" s="1149"/>
      <c r="F32" s="1149" t="str">
        <f>IF(AND(UPPER('DATA ENTRY SHEET'!$AH$7)="YES",UPPER('DATA ENTRY SHEET'!AU37)="X",NOT('DATA ENTRY SHEET'!C37="")),'DATA ENTRY SHEET'!C37,"")</f>
        <v/>
      </c>
      <c r="G32" s="1149"/>
      <c r="H32" s="1149"/>
      <c r="I32" s="1149"/>
      <c r="J32" s="1149"/>
      <c r="K32" s="1149"/>
      <c r="L32" s="1150" t="str">
        <f>IF(AND(UPPER('DATA ENTRY SHEET'!$AH$7)="YES",UPPER('DATA ENTRY SHEET'!AU37)="X",'DATA ENTRY SHEET'!F37&lt;&gt;"",'DATA ENTRY SHEET'!H37&lt;&gt;""),CONCATENATE('DATA ENTRY SHEET'!F37," / ",'DATA ENTRY SHEET'!H37),"")</f>
        <v/>
      </c>
      <c r="M32" s="1150"/>
      <c r="N32" s="1151" t="str">
        <f>IF(AND(UPPER('DATA ENTRY SHEET'!$AH$7)="YES",UPPER('DATA ENTRY SHEET'!AU37)="X",'DATA ENTRY SHEET'!G37&lt;&gt;"",'DATA ENTRY SHEET'!I37&lt;&gt;""),CONCATENATE('DATA ENTRY SHEET'!G37," / ",'DATA ENTRY SHEET'!I37),"")</f>
        <v/>
      </c>
      <c r="O32" s="1151"/>
      <c r="P32" s="1152" t="str">
        <f>IF(AND(UPPER('DATA ENTRY SHEET'!$AH$7)="YES",UPPER('DATA ENTRY SHEET'!AU37)="X",'DATA ENTRY SHEET'!AD37&lt;&gt;""),'DATA ENTRY SHEET'!AD37,"")</f>
        <v/>
      </c>
      <c r="Q32" s="1152"/>
      <c r="R32" s="1153" t="str">
        <f>IF(AND(UPPER('DATA ENTRY SHEET'!$AH$7)="YES",UPPER('DATA ENTRY SHEET'!AU37)="X",'DATA ENTRY SHEET'!AF37&lt;&gt;""),'DATA ENTRY SHEET'!AF37,"")</f>
        <v/>
      </c>
      <c r="S32" s="1153"/>
      <c r="T32" s="1153"/>
      <c r="U32" s="1148"/>
      <c r="V32" s="1148"/>
      <c r="W32" s="1148"/>
      <c r="X32" s="1148"/>
      <c r="Y32" s="1148"/>
      <c r="AC32" s="69" t="b">
        <f t="shared" si="0"/>
        <v>1</v>
      </c>
    </row>
    <row r="33" spans="1:29" s="69" customFormat="1" ht="12" customHeight="1" x14ac:dyDescent="0.3">
      <c r="A33" s="82">
        <v>19</v>
      </c>
      <c r="B33" s="1149" t="str">
        <f>IF(AND(UPPER('DATA ENTRY SHEET'!$AH$7)="YES",UPPER('DATA ENTRY SHEET'!AU38)="X",'DATA ENTRY SHEET'!B38&lt;&gt;""),'DATA ENTRY SHEET'!B38,"")</f>
        <v/>
      </c>
      <c r="C33" s="1149"/>
      <c r="D33" s="1149"/>
      <c r="E33" s="1149"/>
      <c r="F33" s="1149" t="str">
        <f>IF(AND(UPPER('DATA ENTRY SHEET'!$AH$7)="YES",UPPER('DATA ENTRY SHEET'!AU38)="X",NOT('DATA ENTRY SHEET'!C38="")),'DATA ENTRY SHEET'!C38,"")</f>
        <v/>
      </c>
      <c r="G33" s="1149"/>
      <c r="H33" s="1149"/>
      <c r="I33" s="1149"/>
      <c r="J33" s="1149"/>
      <c r="K33" s="1149"/>
      <c r="L33" s="1150" t="str">
        <f>IF(AND(UPPER('DATA ENTRY SHEET'!$AH$7)="YES",UPPER('DATA ENTRY SHEET'!AU38)="X",'DATA ENTRY SHEET'!F38&lt;&gt;"",'DATA ENTRY SHEET'!H38&lt;&gt;""),CONCATENATE('DATA ENTRY SHEET'!F38," / ",'DATA ENTRY SHEET'!H38),"")</f>
        <v/>
      </c>
      <c r="M33" s="1150"/>
      <c r="N33" s="1151" t="str">
        <f>IF(AND(UPPER('DATA ENTRY SHEET'!$AH$7)="YES",UPPER('DATA ENTRY SHEET'!AU38)="X",'DATA ENTRY SHEET'!G38&lt;&gt;"",'DATA ENTRY SHEET'!I38&lt;&gt;""),CONCATENATE('DATA ENTRY SHEET'!G38," / ",'DATA ENTRY SHEET'!I38),"")</f>
        <v/>
      </c>
      <c r="O33" s="1151"/>
      <c r="P33" s="1152" t="str">
        <f>IF(AND(UPPER('DATA ENTRY SHEET'!$AH$7)="YES",UPPER('DATA ENTRY SHEET'!AU38)="X",'DATA ENTRY SHEET'!AD38&lt;&gt;""),'DATA ENTRY SHEET'!AD38,"")</f>
        <v/>
      </c>
      <c r="Q33" s="1152"/>
      <c r="R33" s="1153" t="str">
        <f>IF(AND(UPPER('DATA ENTRY SHEET'!$AH$7)="YES",UPPER('DATA ENTRY SHEET'!AU38)="X",'DATA ENTRY SHEET'!AF38&lt;&gt;""),'DATA ENTRY SHEET'!AF38,"")</f>
        <v/>
      </c>
      <c r="S33" s="1153"/>
      <c r="T33" s="1153"/>
      <c r="U33" s="1148"/>
      <c r="V33" s="1148"/>
      <c r="W33" s="1148"/>
      <c r="X33" s="1148"/>
      <c r="Y33" s="1148"/>
      <c r="AC33" s="69" t="b">
        <f t="shared" si="0"/>
        <v>1</v>
      </c>
    </row>
    <row r="34" spans="1:29" s="69" customFormat="1" ht="12" customHeight="1" x14ac:dyDescent="0.3">
      <c r="A34" s="82">
        <v>20</v>
      </c>
      <c r="B34" s="1149" t="str">
        <f>IF(AND(UPPER('DATA ENTRY SHEET'!$AH$7)="YES",UPPER('DATA ENTRY SHEET'!AU39)="X",'DATA ENTRY SHEET'!B39&lt;&gt;""),'DATA ENTRY SHEET'!B39,"")</f>
        <v/>
      </c>
      <c r="C34" s="1149"/>
      <c r="D34" s="1149"/>
      <c r="E34" s="1149"/>
      <c r="F34" s="1149" t="str">
        <f>IF(AND(UPPER('DATA ENTRY SHEET'!$AH$7)="YES",UPPER('DATA ENTRY SHEET'!AU39)="X",NOT('DATA ENTRY SHEET'!C39="")),'DATA ENTRY SHEET'!C39,"")</f>
        <v/>
      </c>
      <c r="G34" s="1149"/>
      <c r="H34" s="1149"/>
      <c r="I34" s="1149"/>
      <c r="J34" s="1149"/>
      <c r="K34" s="1149"/>
      <c r="L34" s="1150" t="str">
        <f>IF(AND(UPPER('DATA ENTRY SHEET'!$AH$7)="YES",UPPER('DATA ENTRY SHEET'!AU39)="X",'DATA ENTRY SHEET'!F39&lt;&gt;"",'DATA ENTRY SHEET'!H39&lt;&gt;""),CONCATENATE('DATA ENTRY SHEET'!F39," / ",'DATA ENTRY SHEET'!H39),"")</f>
        <v/>
      </c>
      <c r="M34" s="1150"/>
      <c r="N34" s="1151" t="str">
        <f>IF(AND(UPPER('DATA ENTRY SHEET'!$AH$7)="YES",UPPER('DATA ENTRY SHEET'!AU39)="X",'DATA ENTRY SHEET'!G39&lt;&gt;"",'DATA ENTRY SHEET'!I39&lt;&gt;""),CONCATENATE('DATA ENTRY SHEET'!G39," / ",'DATA ENTRY SHEET'!I39),"")</f>
        <v/>
      </c>
      <c r="O34" s="1151"/>
      <c r="P34" s="1152" t="str">
        <f>IF(AND(UPPER('DATA ENTRY SHEET'!$AH$7)="YES",UPPER('DATA ENTRY SHEET'!AU39)="X",'DATA ENTRY SHEET'!AD39&lt;&gt;""),'DATA ENTRY SHEET'!AD39,"")</f>
        <v/>
      </c>
      <c r="Q34" s="1152"/>
      <c r="R34" s="1153" t="str">
        <f>IF(AND(UPPER('DATA ENTRY SHEET'!$AH$7)="YES",UPPER('DATA ENTRY SHEET'!AU39)="X",'DATA ENTRY SHEET'!AF39&lt;&gt;""),'DATA ENTRY SHEET'!AF39,"")</f>
        <v/>
      </c>
      <c r="S34" s="1153"/>
      <c r="T34" s="1153"/>
      <c r="U34" s="1148"/>
      <c r="V34" s="1148"/>
      <c r="W34" s="1148"/>
      <c r="X34" s="1148"/>
      <c r="Y34" s="1148"/>
      <c r="AC34" s="69" t="b">
        <f t="shared" si="0"/>
        <v>1</v>
      </c>
    </row>
    <row r="35" spans="1:29" s="69" customFormat="1" ht="12" customHeight="1" x14ac:dyDescent="0.3">
      <c r="A35" s="82">
        <v>21</v>
      </c>
      <c r="B35" s="1149" t="str">
        <f>IF(AND(UPPER('DATA ENTRY SHEET'!$AH$7)="YES",UPPER('DATA ENTRY SHEET'!AU40)="X",'DATA ENTRY SHEET'!B40&lt;&gt;""),'DATA ENTRY SHEET'!B40,"")</f>
        <v/>
      </c>
      <c r="C35" s="1149"/>
      <c r="D35" s="1149"/>
      <c r="E35" s="1149"/>
      <c r="F35" s="1149" t="str">
        <f>IF(AND(UPPER('DATA ENTRY SHEET'!$AH$7)="YES",UPPER('DATA ENTRY SHEET'!AU40)="X",NOT('DATA ENTRY SHEET'!C40="")),'DATA ENTRY SHEET'!C40,"")</f>
        <v/>
      </c>
      <c r="G35" s="1149"/>
      <c r="H35" s="1149"/>
      <c r="I35" s="1149"/>
      <c r="J35" s="1149"/>
      <c r="K35" s="1149"/>
      <c r="L35" s="1150" t="str">
        <f>IF(AND(UPPER('DATA ENTRY SHEET'!$AH$7)="YES",UPPER('DATA ENTRY SHEET'!AU40)="X",'DATA ENTRY SHEET'!F40&lt;&gt;"",'DATA ENTRY SHEET'!H40&lt;&gt;""),CONCATENATE('DATA ENTRY SHEET'!F40," / ",'DATA ENTRY SHEET'!H40),"")</f>
        <v/>
      </c>
      <c r="M35" s="1150"/>
      <c r="N35" s="1151" t="str">
        <f>IF(AND(UPPER('DATA ENTRY SHEET'!$AH$7)="YES",UPPER('DATA ENTRY SHEET'!AU40)="X",'DATA ENTRY SHEET'!G40&lt;&gt;"",'DATA ENTRY SHEET'!I40&lt;&gt;""),CONCATENATE('DATA ENTRY SHEET'!G40," / ",'DATA ENTRY SHEET'!I40),"")</f>
        <v/>
      </c>
      <c r="O35" s="1151"/>
      <c r="P35" s="1152" t="str">
        <f>IF(AND(UPPER('DATA ENTRY SHEET'!$AH$7)="YES",UPPER('DATA ENTRY SHEET'!AU40)="X",'DATA ENTRY SHEET'!AD40&lt;&gt;""),'DATA ENTRY SHEET'!AD40,"")</f>
        <v/>
      </c>
      <c r="Q35" s="1152"/>
      <c r="R35" s="1153" t="str">
        <f>IF(AND(UPPER('DATA ENTRY SHEET'!$AH$7)="YES",UPPER('DATA ENTRY SHEET'!AU40)="X",'DATA ENTRY SHEET'!AF40&lt;&gt;""),'DATA ENTRY SHEET'!AF40,"")</f>
        <v/>
      </c>
      <c r="S35" s="1153"/>
      <c r="T35" s="1153"/>
      <c r="U35" s="1148"/>
      <c r="V35" s="1148"/>
      <c r="W35" s="1148"/>
      <c r="X35" s="1148"/>
      <c r="Y35" s="1148"/>
      <c r="AC35" s="69" t="b">
        <f t="shared" si="0"/>
        <v>1</v>
      </c>
    </row>
    <row r="36" spans="1:29" s="69" customFormat="1" ht="12" customHeight="1" x14ac:dyDescent="0.3">
      <c r="A36" s="82">
        <v>22</v>
      </c>
      <c r="B36" s="1149" t="str">
        <f>IF(AND(UPPER('DATA ENTRY SHEET'!$AH$7)="YES",UPPER('DATA ENTRY SHEET'!AU41)="X",'DATA ENTRY SHEET'!B41&lt;&gt;""),'DATA ENTRY SHEET'!B41,"")</f>
        <v/>
      </c>
      <c r="C36" s="1149"/>
      <c r="D36" s="1149"/>
      <c r="E36" s="1149"/>
      <c r="F36" s="1149" t="str">
        <f>IF(AND(UPPER('DATA ENTRY SHEET'!$AH$7)="YES",UPPER('DATA ENTRY SHEET'!AU41)="X",NOT('DATA ENTRY SHEET'!C41="")),'DATA ENTRY SHEET'!C41,"")</f>
        <v/>
      </c>
      <c r="G36" s="1149"/>
      <c r="H36" s="1149"/>
      <c r="I36" s="1149"/>
      <c r="J36" s="1149"/>
      <c r="K36" s="1149"/>
      <c r="L36" s="1150" t="str">
        <f>IF(AND(UPPER('DATA ENTRY SHEET'!$AH$7)="YES",UPPER('DATA ENTRY SHEET'!AU41)="X",'DATA ENTRY SHEET'!F41&lt;&gt;"",'DATA ENTRY SHEET'!H41&lt;&gt;""),CONCATENATE('DATA ENTRY SHEET'!F41," / ",'DATA ENTRY SHEET'!H41),"")</f>
        <v/>
      </c>
      <c r="M36" s="1150"/>
      <c r="N36" s="1151" t="str">
        <f>IF(AND(UPPER('DATA ENTRY SHEET'!$AH$7)="YES",UPPER('DATA ENTRY SHEET'!AU41)="X",'DATA ENTRY SHEET'!G41&lt;&gt;"",'DATA ENTRY SHEET'!I41&lt;&gt;""),CONCATENATE('DATA ENTRY SHEET'!G41," / ",'DATA ENTRY SHEET'!I41),"")</f>
        <v/>
      </c>
      <c r="O36" s="1151"/>
      <c r="P36" s="1152" t="str">
        <f>IF(AND(UPPER('DATA ENTRY SHEET'!$AH$7)="YES",UPPER('DATA ENTRY SHEET'!AU41)="X",'DATA ENTRY SHEET'!AD41&lt;&gt;""),'DATA ENTRY SHEET'!AD41,"")</f>
        <v/>
      </c>
      <c r="Q36" s="1152"/>
      <c r="R36" s="1153" t="str">
        <f>IF(AND(UPPER('DATA ENTRY SHEET'!$AH$7)="YES",UPPER('DATA ENTRY SHEET'!AU41)="X",'DATA ENTRY SHEET'!AF41&lt;&gt;""),'DATA ENTRY SHEET'!AF41,"")</f>
        <v/>
      </c>
      <c r="S36" s="1153"/>
      <c r="T36" s="1153"/>
      <c r="U36" s="1148"/>
      <c r="V36" s="1148"/>
      <c r="W36" s="1148"/>
      <c r="X36" s="1148"/>
      <c r="Y36" s="1148"/>
      <c r="AC36" s="69" t="b">
        <f t="shared" si="0"/>
        <v>1</v>
      </c>
    </row>
    <row r="37" spans="1:29" s="69" customFormat="1" ht="12" customHeight="1" x14ac:dyDescent="0.3">
      <c r="A37" s="82">
        <v>23</v>
      </c>
      <c r="B37" s="1149" t="str">
        <f>IF(AND(UPPER('DATA ENTRY SHEET'!$AH$7)="YES",UPPER('DATA ENTRY SHEET'!AU42)="X",'DATA ENTRY SHEET'!B42&lt;&gt;""),'DATA ENTRY SHEET'!B42,"")</f>
        <v/>
      </c>
      <c r="C37" s="1149"/>
      <c r="D37" s="1149"/>
      <c r="E37" s="1149"/>
      <c r="F37" s="1149" t="str">
        <f>IF(AND(UPPER('DATA ENTRY SHEET'!$AH$7)="YES",UPPER('DATA ENTRY SHEET'!AU42)="X",NOT('DATA ENTRY SHEET'!C42="")),'DATA ENTRY SHEET'!C42,"")</f>
        <v/>
      </c>
      <c r="G37" s="1149"/>
      <c r="H37" s="1149"/>
      <c r="I37" s="1149"/>
      <c r="J37" s="1149"/>
      <c r="K37" s="1149"/>
      <c r="L37" s="1150" t="str">
        <f>IF(AND(UPPER('DATA ENTRY SHEET'!$AH$7)="YES",UPPER('DATA ENTRY SHEET'!AU42)="X",'DATA ENTRY SHEET'!F42&lt;&gt;"",'DATA ENTRY SHEET'!H42&lt;&gt;""),CONCATENATE('DATA ENTRY SHEET'!F42," / ",'DATA ENTRY SHEET'!H42),"")</f>
        <v/>
      </c>
      <c r="M37" s="1150"/>
      <c r="N37" s="1151" t="str">
        <f>IF(AND(UPPER('DATA ENTRY SHEET'!$AH$7)="YES",UPPER('DATA ENTRY SHEET'!AU42)="X",'DATA ENTRY SHEET'!G42&lt;&gt;"",'DATA ENTRY SHEET'!I42&lt;&gt;""),CONCATENATE('DATA ENTRY SHEET'!G42," / ",'DATA ENTRY SHEET'!I42),"")</f>
        <v/>
      </c>
      <c r="O37" s="1151"/>
      <c r="P37" s="1152" t="str">
        <f>IF(AND(UPPER('DATA ENTRY SHEET'!$AH$7)="YES",UPPER('DATA ENTRY SHEET'!AU42)="X",'DATA ENTRY SHEET'!AD42&lt;&gt;""),'DATA ENTRY SHEET'!AD42,"")</f>
        <v/>
      </c>
      <c r="Q37" s="1152"/>
      <c r="R37" s="1153" t="str">
        <f>IF(AND(UPPER('DATA ENTRY SHEET'!$AH$7)="YES",UPPER('DATA ENTRY SHEET'!AU42)="X",'DATA ENTRY SHEET'!AF42&lt;&gt;""),'DATA ENTRY SHEET'!AF42,"")</f>
        <v/>
      </c>
      <c r="S37" s="1153"/>
      <c r="T37" s="1153"/>
      <c r="U37" s="1148"/>
      <c r="V37" s="1148"/>
      <c r="W37" s="1148"/>
      <c r="X37" s="1148"/>
      <c r="Y37" s="1148"/>
      <c r="AC37" s="69" t="b">
        <f t="shared" si="0"/>
        <v>1</v>
      </c>
    </row>
    <row r="38" spans="1:29" s="69" customFormat="1" ht="12" customHeight="1" x14ac:dyDescent="0.3">
      <c r="A38" s="82">
        <v>24</v>
      </c>
      <c r="B38" s="1149" t="str">
        <f>IF(AND(UPPER('DATA ENTRY SHEET'!$AH$7)="YES",UPPER('DATA ENTRY SHEET'!AU43)="X",'DATA ENTRY SHEET'!B43&lt;&gt;""),'DATA ENTRY SHEET'!B43,"")</f>
        <v/>
      </c>
      <c r="C38" s="1149"/>
      <c r="D38" s="1149"/>
      <c r="E38" s="1149"/>
      <c r="F38" s="1149" t="str">
        <f>IF(AND(UPPER('DATA ENTRY SHEET'!$AH$7)="YES",UPPER('DATA ENTRY SHEET'!AU43)="X",NOT('DATA ENTRY SHEET'!C43="")),'DATA ENTRY SHEET'!C43,"")</f>
        <v/>
      </c>
      <c r="G38" s="1149"/>
      <c r="H38" s="1149"/>
      <c r="I38" s="1149"/>
      <c r="J38" s="1149"/>
      <c r="K38" s="1149"/>
      <c r="L38" s="1150" t="str">
        <f>IF(AND(UPPER('DATA ENTRY SHEET'!$AH$7)="YES",UPPER('DATA ENTRY SHEET'!AU43)="X",'DATA ENTRY SHEET'!F43&lt;&gt;"",'DATA ENTRY SHEET'!H43&lt;&gt;""),CONCATENATE('DATA ENTRY SHEET'!F43," / ",'DATA ENTRY SHEET'!H43),"")</f>
        <v/>
      </c>
      <c r="M38" s="1150"/>
      <c r="N38" s="1151" t="str">
        <f>IF(AND(UPPER('DATA ENTRY SHEET'!$AH$7)="YES",UPPER('DATA ENTRY SHEET'!AU43)="X",'DATA ENTRY SHEET'!G43&lt;&gt;"",'DATA ENTRY SHEET'!I43&lt;&gt;""),CONCATENATE('DATA ENTRY SHEET'!G43," / ",'DATA ENTRY SHEET'!I43),"")</f>
        <v/>
      </c>
      <c r="O38" s="1151"/>
      <c r="P38" s="1152" t="str">
        <f>IF(AND(UPPER('DATA ENTRY SHEET'!$AH$7)="YES",UPPER('DATA ENTRY SHEET'!AU43)="X",'DATA ENTRY SHEET'!AD43&lt;&gt;""),'DATA ENTRY SHEET'!AD43,"")</f>
        <v/>
      </c>
      <c r="Q38" s="1152"/>
      <c r="R38" s="1153" t="str">
        <f>IF(AND(UPPER('DATA ENTRY SHEET'!$AH$7)="YES",UPPER('DATA ENTRY SHEET'!AU43)="X",'DATA ENTRY SHEET'!AF43&lt;&gt;""),'DATA ENTRY SHEET'!AF43,"")</f>
        <v/>
      </c>
      <c r="S38" s="1153"/>
      <c r="T38" s="1153"/>
      <c r="U38" s="1148"/>
      <c r="V38" s="1148"/>
      <c r="W38" s="1148"/>
      <c r="X38" s="1148"/>
      <c r="Y38" s="1148"/>
      <c r="AC38" s="69" t="b">
        <f t="shared" si="0"/>
        <v>1</v>
      </c>
    </row>
    <row r="39" spans="1:29" s="69" customFormat="1" ht="12" customHeight="1" x14ac:dyDescent="0.3">
      <c r="A39" s="82">
        <v>25</v>
      </c>
      <c r="B39" s="1149" t="str">
        <f>IF(AND(UPPER('DATA ENTRY SHEET'!$AH$7)="YES",UPPER('DATA ENTRY SHEET'!AU44)="X",'DATA ENTRY SHEET'!B44&lt;&gt;""),'DATA ENTRY SHEET'!B44,"")</f>
        <v/>
      </c>
      <c r="C39" s="1149"/>
      <c r="D39" s="1149"/>
      <c r="E39" s="1149"/>
      <c r="F39" s="1149" t="str">
        <f>IF(AND(UPPER('DATA ENTRY SHEET'!$AH$7)="YES",UPPER('DATA ENTRY SHEET'!AU44)="X",NOT('DATA ENTRY SHEET'!C44="")),'DATA ENTRY SHEET'!C44,"")</f>
        <v/>
      </c>
      <c r="G39" s="1149"/>
      <c r="H39" s="1149"/>
      <c r="I39" s="1149"/>
      <c r="J39" s="1149"/>
      <c r="K39" s="1149"/>
      <c r="L39" s="1150" t="str">
        <f>IF(AND(UPPER('DATA ENTRY SHEET'!$AH$7)="YES",UPPER('DATA ENTRY SHEET'!AU44)="X",'DATA ENTRY SHEET'!F44&lt;&gt;"",'DATA ENTRY SHEET'!H44&lt;&gt;""),CONCATENATE('DATA ENTRY SHEET'!F44," / ",'DATA ENTRY SHEET'!H44),"")</f>
        <v/>
      </c>
      <c r="M39" s="1150"/>
      <c r="N39" s="1151" t="str">
        <f>IF(AND(UPPER('DATA ENTRY SHEET'!$AH$7)="YES",UPPER('DATA ENTRY SHEET'!AU44)="X",'DATA ENTRY SHEET'!G44&lt;&gt;"",'DATA ENTRY SHEET'!I44&lt;&gt;""),CONCATENATE('DATA ENTRY SHEET'!G44," / ",'DATA ENTRY SHEET'!I44),"")</f>
        <v/>
      </c>
      <c r="O39" s="1151"/>
      <c r="P39" s="1152" t="str">
        <f>IF(AND(UPPER('DATA ENTRY SHEET'!$AH$7)="YES",UPPER('DATA ENTRY SHEET'!AU44)="X",'DATA ENTRY SHEET'!AD44&lt;&gt;""),'DATA ENTRY SHEET'!AD44,"")</f>
        <v/>
      </c>
      <c r="Q39" s="1152"/>
      <c r="R39" s="1153" t="str">
        <f>IF(AND(UPPER('DATA ENTRY SHEET'!$AH$7)="YES",UPPER('DATA ENTRY SHEET'!AU44)="X",'DATA ENTRY SHEET'!AF44&lt;&gt;""),'DATA ENTRY SHEET'!AF44,"")</f>
        <v/>
      </c>
      <c r="S39" s="1153"/>
      <c r="T39" s="1153"/>
      <c r="U39" s="1148"/>
      <c r="V39" s="1148"/>
      <c r="W39" s="1148"/>
      <c r="X39" s="1148"/>
      <c r="Y39" s="1148"/>
      <c r="AC39" s="69" t="b">
        <f t="shared" si="0"/>
        <v>1</v>
      </c>
    </row>
    <row r="40" spans="1:29" s="69" customFormat="1" ht="12" customHeight="1" x14ac:dyDescent="0.3">
      <c r="A40" s="82">
        <v>26</v>
      </c>
      <c r="B40" s="1149" t="str">
        <f>IF(AND(UPPER('DATA ENTRY SHEET'!$AH$7)="YES",UPPER('DATA ENTRY SHEET'!AU45)="X",'DATA ENTRY SHEET'!B45&lt;&gt;""),'DATA ENTRY SHEET'!B45,"")</f>
        <v/>
      </c>
      <c r="C40" s="1149"/>
      <c r="D40" s="1149"/>
      <c r="E40" s="1149"/>
      <c r="F40" s="1149" t="str">
        <f>IF(AND(UPPER('DATA ENTRY SHEET'!$AH$7)="YES",UPPER('DATA ENTRY SHEET'!AU45)="X",NOT('DATA ENTRY SHEET'!C45="")),'DATA ENTRY SHEET'!C45,"")</f>
        <v/>
      </c>
      <c r="G40" s="1149"/>
      <c r="H40" s="1149"/>
      <c r="I40" s="1149"/>
      <c r="J40" s="1149"/>
      <c r="K40" s="1149"/>
      <c r="L40" s="1150" t="str">
        <f>IF(AND(UPPER('DATA ENTRY SHEET'!$AH$7)="YES",UPPER('DATA ENTRY SHEET'!AU45)="X",'DATA ENTRY SHEET'!F45&lt;&gt;"",'DATA ENTRY SHEET'!H45&lt;&gt;""),CONCATENATE('DATA ENTRY SHEET'!F45," / ",'DATA ENTRY SHEET'!H45),"")</f>
        <v/>
      </c>
      <c r="M40" s="1150"/>
      <c r="N40" s="1151" t="str">
        <f>IF(AND(UPPER('DATA ENTRY SHEET'!$AH$7)="YES",UPPER('DATA ENTRY SHEET'!AU45)="X",'DATA ENTRY SHEET'!G45&lt;&gt;"",'DATA ENTRY SHEET'!I45&lt;&gt;""),CONCATENATE('DATA ENTRY SHEET'!G45," / ",'DATA ENTRY SHEET'!I45),"")</f>
        <v/>
      </c>
      <c r="O40" s="1151"/>
      <c r="P40" s="1152" t="str">
        <f>IF(AND(UPPER('DATA ENTRY SHEET'!$AH$7)="YES",UPPER('DATA ENTRY SHEET'!AU45)="X",'DATA ENTRY SHEET'!AD45&lt;&gt;""),'DATA ENTRY SHEET'!AD45,"")</f>
        <v/>
      </c>
      <c r="Q40" s="1152"/>
      <c r="R40" s="1153" t="str">
        <f>IF(AND(UPPER('DATA ENTRY SHEET'!$AH$7)="YES",UPPER('DATA ENTRY SHEET'!AU45)="X",'DATA ENTRY SHEET'!AF45&lt;&gt;""),'DATA ENTRY SHEET'!AF45,"")</f>
        <v/>
      </c>
      <c r="S40" s="1153"/>
      <c r="T40" s="1153"/>
      <c r="U40" s="1148"/>
      <c r="V40" s="1148"/>
      <c r="W40" s="1148"/>
      <c r="X40" s="1148"/>
      <c r="Y40" s="1148"/>
      <c r="AC40" s="69" t="b">
        <f t="shared" si="0"/>
        <v>1</v>
      </c>
    </row>
    <row r="41" spans="1:29" s="69" customFormat="1" ht="12" customHeight="1" x14ac:dyDescent="0.3">
      <c r="A41" s="82">
        <v>27</v>
      </c>
      <c r="B41" s="1149" t="str">
        <f>IF(AND(UPPER('DATA ENTRY SHEET'!$AH$7)="YES",UPPER('DATA ENTRY SHEET'!AU46)="X",'DATA ENTRY SHEET'!B46&lt;&gt;""),'DATA ENTRY SHEET'!B46,"")</f>
        <v/>
      </c>
      <c r="C41" s="1149"/>
      <c r="D41" s="1149"/>
      <c r="E41" s="1149"/>
      <c r="F41" s="1149" t="str">
        <f>IF(AND(UPPER('DATA ENTRY SHEET'!$AH$7)="YES",UPPER('DATA ENTRY SHEET'!AU46)="X",NOT('DATA ENTRY SHEET'!C46="")),'DATA ENTRY SHEET'!C46,"")</f>
        <v/>
      </c>
      <c r="G41" s="1149"/>
      <c r="H41" s="1149"/>
      <c r="I41" s="1149"/>
      <c r="J41" s="1149"/>
      <c r="K41" s="1149"/>
      <c r="L41" s="1150" t="str">
        <f>IF(AND(UPPER('DATA ENTRY SHEET'!$AH$7)="YES",UPPER('DATA ENTRY SHEET'!AU46)="X",'DATA ENTRY SHEET'!F46&lt;&gt;"",'DATA ENTRY SHEET'!H46&lt;&gt;""),CONCATENATE('DATA ENTRY SHEET'!F46," / ",'DATA ENTRY SHEET'!H46),"")</f>
        <v/>
      </c>
      <c r="M41" s="1150"/>
      <c r="N41" s="1151" t="str">
        <f>IF(AND(UPPER('DATA ENTRY SHEET'!$AH$7)="YES",UPPER('DATA ENTRY SHEET'!AU46)="X",'DATA ENTRY SHEET'!G46&lt;&gt;"",'DATA ENTRY SHEET'!I46&lt;&gt;""),CONCATENATE('DATA ENTRY SHEET'!G46," / ",'DATA ENTRY SHEET'!I46),"")</f>
        <v/>
      </c>
      <c r="O41" s="1151"/>
      <c r="P41" s="1152" t="str">
        <f>IF(AND(UPPER('DATA ENTRY SHEET'!$AH$7)="YES",UPPER('DATA ENTRY SHEET'!AU46)="X",'DATA ENTRY SHEET'!AD46&lt;&gt;""),'DATA ENTRY SHEET'!AD46,"")</f>
        <v/>
      </c>
      <c r="Q41" s="1152"/>
      <c r="R41" s="1153" t="str">
        <f>IF(AND(UPPER('DATA ENTRY SHEET'!$AH$7)="YES",UPPER('DATA ENTRY SHEET'!AU46)="X",'DATA ENTRY SHEET'!AF46&lt;&gt;""),'DATA ENTRY SHEET'!AF46,"")</f>
        <v/>
      </c>
      <c r="S41" s="1153"/>
      <c r="T41" s="1153"/>
      <c r="U41" s="1148"/>
      <c r="V41" s="1148"/>
      <c r="W41" s="1148"/>
      <c r="X41" s="1148"/>
      <c r="Y41" s="1148"/>
      <c r="AC41" s="69" t="b">
        <f t="shared" si="0"/>
        <v>1</v>
      </c>
    </row>
    <row r="42" spans="1:29" s="69" customFormat="1" ht="12" customHeight="1" x14ac:dyDescent="0.3">
      <c r="A42" s="82">
        <v>28</v>
      </c>
      <c r="B42" s="1149" t="str">
        <f>IF(AND(UPPER('DATA ENTRY SHEET'!$AH$7)="YES",UPPER('DATA ENTRY SHEET'!AU47)="X",'DATA ENTRY SHEET'!B47&lt;&gt;""),'DATA ENTRY SHEET'!B47,"")</f>
        <v/>
      </c>
      <c r="C42" s="1149"/>
      <c r="D42" s="1149"/>
      <c r="E42" s="1149"/>
      <c r="F42" s="1149" t="str">
        <f>IF(AND(UPPER('DATA ENTRY SHEET'!$AH$7)="YES",UPPER('DATA ENTRY SHEET'!AU47)="X",NOT('DATA ENTRY SHEET'!C47="")),'DATA ENTRY SHEET'!C47,"")</f>
        <v/>
      </c>
      <c r="G42" s="1149"/>
      <c r="H42" s="1149"/>
      <c r="I42" s="1149"/>
      <c r="J42" s="1149"/>
      <c r="K42" s="1149"/>
      <c r="L42" s="1150" t="str">
        <f>IF(AND(UPPER('DATA ENTRY SHEET'!$AH$7)="YES",UPPER('DATA ENTRY SHEET'!AU47)="X",'DATA ENTRY SHEET'!F47&lt;&gt;"",'DATA ENTRY SHEET'!H47&lt;&gt;""),CONCATENATE('DATA ENTRY SHEET'!F47," / ",'DATA ENTRY SHEET'!H47),"")</f>
        <v/>
      </c>
      <c r="M42" s="1150"/>
      <c r="N42" s="1151" t="str">
        <f>IF(AND(UPPER('DATA ENTRY SHEET'!$AH$7)="YES",UPPER('DATA ENTRY SHEET'!AU47)="X",'DATA ENTRY SHEET'!G47&lt;&gt;"",'DATA ENTRY SHEET'!I47&lt;&gt;""),CONCATENATE('DATA ENTRY SHEET'!G47," / ",'DATA ENTRY SHEET'!I47),"")</f>
        <v/>
      </c>
      <c r="O42" s="1151"/>
      <c r="P42" s="1152" t="str">
        <f>IF(AND(UPPER('DATA ENTRY SHEET'!$AH$7)="YES",UPPER('DATA ENTRY SHEET'!AU47)="X",'DATA ENTRY SHEET'!AD47&lt;&gt;""),'DATA ENTRY SHEET'!AD47,"")</f>
        <v/>
      </c>
      <c r="Q42" s="1152"/>
      <c r="R42" s="1153" t="str">
        <f>IF(AND(UPPER('DATA ENTRY SHEET'!$AH$7)="YES",UPPER('DATA ENTRY SHEET'!AU47)="X",'DATA ENTRY SHEET'!AF47&lt;&gt;""),'DATA ENTRY SHEET'!AF47,"")</f>
        <v/>
      </c>
      <c r="S42" s="1153"/>
      <c r="T42" s="1153"/>
      <c r="U42" s="1148"/>
      <c r="V42" s="1148"/>
      <c r="W42" s="1148"/>
      <c r="X42" s="1148"/>
      <c r="Y42" s="1148"/>
      <c r="AC42" s="69" t="b">
        <f t="shared" si="0"/>
        <v>1</v>
      </c>
    </row>
    <row r="43" spans="1:29" s="2" customFormat="1" ht="3" customHeight="1" x14ac:dyDescent="0.3">
      <c r="A43" s="285"/>
      <c r="B43" s="76"/>
      <c r="C43" s="76"/>
      <c r="D43" s="76"/>
      <c r="E43" s="76"/>
      <c r="F43" s="76"/>
      <c r="G43" s="76"/>
      <c r="H43" s="76"/>
      <c r="I43" s="76"/>
      <c r="J43" s="76"/>
      <c r="K43" s="76"/>
      <c r="L43" s="76"/>
      <c r="M43" s="76"/>
      <c r="N43" s="76"/>
      <c r="O43" s="76"/>
      <c r="P43" s="76"/>
      <c r="Q43" s="76"/>
      <c r="R43" s="76"/>
      <c r="S43" s="76"/>
      <c r="T43" s="76"/>
      <c r="U43" s="76"/>
      <c r="V43" s="76"/>
      <c r="W43" s="76"/>
      <c r="X43" s="76"/>
      <c r="Y43" s="76"/>
    </row>
    <row r="44" spans="1:29" s="2" customFormat="1" ht="13" x14ac:dyDescent="0.3">
      <c r="A44" s="285"/>
      <c r="B44" s="1133" t="s">
        <v>439</v>
      </c>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row>
    <row r="45" spans="1:29" s="2" customFormat="1" ht="13" x14ac:dyDescent="0.3">
      <c r="A45" s="285"/>
      <c r="B45" s="113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row>
    <row r="46" spans="1:29" s="2" customFormat="1" ht="18" customHeight="1" x14ac:dyDescent="0.3">
      <c r="A46" s="285"/>
      <c r="B46" s="113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row>
    <row r="47" spans="1:29" s="2" customFormat="1" ht="3" customHeight="1" x14ac:dyDescent="0.3">
      <c r="A47" s="285"/>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row>
    <row r="48" spans="1:29" s="2" customFormat="1" ht="23.25" customHeight="1" x14ac:dyDescent="0.55000000000000004">
      <c r="A48" s="285"/>
      <c r="B48" s="1154"/>
      <c r="C48" s="1154"/>
      <c r="D48" s="1154"/>
      <c r="E48" s="1154"/>
      <c r="F48" s="1154"/>
      <c r="G48" s="1154"/>
      <c r="H48" s="1154"/>
      <c r="I48" s="1154"/>
      <c r="J48" s="1154"/>
      <c r="K48" s="1154"/>
      <c r="L48" s="1154"/>
      <c r="M48" s="1154"/>
      <c r="N48" s="1154"/>
      <c r="O48" s="1154"/>
      <c r="P48" s="268"/>
      <c r="Q48" s="268"/>
      <c r="R48" s="1155" t="str">
        <f>IF('40-15 PRES - MANDATORY'!$I$59&gt;0,'40-15 PRES - MANDATORY'!$I$59,"")</f>
        <v/>
      </c>
      <c r="S48" s="1155"/>
      <c r="T48" s="1155"/>
      <c r="U48" s="1155"/>
      <c r="V48" s="1155"/>
      <c r="W48" s="1155"/>
      <c r="X48" s="1155"/>
      <c r="Y48" s="268"/>
    </row>
    <row r="49" spans="1:25" s="2" customFormat="1" ht="15.75" customHeight="1" x14ac:dyDescent="0.3">
      <c r="A49" s="285"/>
      <c r="B49" s="268" t="s">
        <v>440</v>
      </c>
      <c r="C49" s="268"/>
      <c r="D49" s="268"/>
      <c r="E49" s="268"/>
      <c r="F49" s="268"/>
      <c r="G49" s="268"/>
      <c r="H49" s="268"/>
      <c r="I49" s="268"/>
      <c r="J49" s="268"/>
      <c r="K49" s="268"/>
      <c r="L49" s="268"/>
      <c r="M49" s="268"/>
      <c r="N49" s="271"/>
      <c r="O49" s="271"/>
      <c r="P49" s="268"/>
      <c r="Q49" s="268"/>
      <c r="R49" s="1156" t="s">
        <v>442</v>
      </c>
      <c r="S49" s="1156"/>
      <c r="T49" s="1156"/>
      <c r="U49" s="1156"/>
      <c r="V49" s="1156"/>
      <c r="W49" s="1156"/>
      <c r="X49" s="1156"/>
      <c r="Y49" s="268"/>
    </row>
    <row r="50" spans="1:25" s="2" customFormat="1" ht="23.25" customHeight="1" x14ac:dyDescent="0.3">
      <c r="A50" s="285"/>
      <c r="B50" s="1157" t="str">
        <f>IF(NOT('40-15 PRES - MANDATORY'!E8=""),'40-15 PRES - MANDATORY'!E8,"")</f>
        <v/>
      </c>
      <c r="C50" s="1157"/>
      <c r="D50" s="1157"/>
      <c r="E50" s="1157"/>
      <c r="F50" s="1157"/>
      <c r="G50" s="1157"/>
      <c r="H50" s="1157"/>
      <c r="I50" s="1157"/>
      <c r="J50" s="1157"/>
      <c r="K50" s="1157"/>
      <c r="L50" s="1157"/>
      <c r="M50" s="1157"/>
      <c r="N50" s="1157"/>
      <c r="O50" s="1157"/>
      <c r="P50" s="268"/>
      <c r="Q50" s="268"/>
      <c r="R50" s="1158"/>
      <c r="S50" s="1158"/>
      <c r="T50" s="1158"/>
      <c r="U50" s="1158"/>
      <c r="V50" s="1158"/>
      <c r="W50" s="1158"/>
      <c r="X50" s="1158"/>
      <c r="Y50" s="268"/>
    </row>
    <row r="51" spans="1:25" ht="15.75" customHeight="1" x14ac:dyDescent="0.55000000000000004">
      <c r="A51" s="70"/>
      <c r="B51" s="267" t="s">
        <v>443</v>
      </c>
      <c r="C51" s="78"/>
      <c r="D51" s="78"/>
      <c r="E51" s="78"/>
      <c r="F51" s="78"/>
      <c r="G51" s="78"/>
      <c r="H51" s="78"/>
      <c r="I51" s="78"/>
      <c r="J51" s="78"/>
      <c r="K51" s="78"/>
      <c r="L51" s="78"/>
      <c r="M51" s="79"/>
      <c r="N51" s="80"/>
      <c r="O51" s="78"/>
      <c r="P51" s="78"/>
      <c r="Q51" s="78"/>
      <c r="R51" s="78" t="s">
        <v>441</v>
      </c>
      <c r="S51" s="78"/>
      <c r="T51" s="15"/>
      <c r="U51" s="15"/>
      <c r="V51" s="15"/>
      <c r="W51" s="15"/>
      <c r="X51" s="15"/>
      <c r="Y51" s="70"/>
    </row>
    <row r="52" spans="1:25" s="26" customFormat="1" ht="9.75" customHeight="1" x14ac:dyDescent="0.3">
      <c r="A52" s="77"/>
      <c r="B52" s="77" t="str">
        <f>'40-15 PRES - MANDATORY'!$B$63</f>
        <v>DeCAF 40-15 + DeCAF 40-16, Apr 21, 2025</v>
      </c>
      <c r="C52" s="77"/>
      <c r="D52" s="77"/>
      <c r="E52" s="77"/>
      <c r="F52" s="77"/>
      <c r="G52" s="77"/>
      <c r="H52" s="77"/>
      <c r="I52" s="77"/>
      <c r="J52" s="77"/>
      <c r="K52" s="77"/>
      <c r="L52" s="77"/>
      <c r="M52" s="77"/>
      <c r="N52" s="77"/>
      <c r="O52" s="77"/>
      <c r="P52" s="77"/>
      <c r="Q52" s="77"/>
      <c r="R52" s="18" t="s">
        <v>52</v>
      </c>
      <c r="S52" s="265"/>
      <c r="T52" s="1126" t="str">
        <f>IF('40-15 PRES - MANDATORY'!$I$59&gt;0,'40-15 PRES - MANDATORY'!$I$59,"")</f>
        <v/>
      </c>
      <c r="U52" s="1126"/>
      <c r="V52" s="275" t="s">
        <v>40</v>
      </c>
      <c r="W52" s="729"/>
      <c r="X52" s="275" t="s">
        <v>41</v>
      </c>
      <c r="Y52" s="93"/>
    </row>
    <row r="53" spans="1:25" s="2" customFormat="1" ht="11.25" customHeight="1" x14ac:dyDescent="0.3">
      <c r="B53" s="12"/>
      <c r="C53" s="12"/>
      <c r="D53" s="12"/>
      <c r="E53" s="12"/>
      <c r="F53" s="12"/>
      <c r="G53" s="12"/>
      <c r="H53" s="12"/>
      <c r="I53" s="12"/>
      <c r="J53" s="12"/>
      <c r="K53" s="12"/>
      <c r="L53" s="12"/>
      <c r="M53" s="12"/>
      <c r="N53" s="12"/>
      <c r="O53" s="12"/>
      <c r="P53" s="18"/>
      <c r="Q53" s="18"/>
      <c r="R53" s="18"/>
      <c r="S53" s="1126"/>
      <c r="T53" s="1126"/>
      <c r="U53" s="12"/>
      <c r="V53" s="12"/>
      <c r="W53" s="12"/>
      <c r="X53" s="12"/>
      <c r="Y53" s="12"/>
    </row>
  </sheetData>
  <sheetProtection algorithmName="SHA-512" hashValue="5qQRFXLG6FHI0kbZbKkaTmgi/oXMl05a7tjuPrK95jeNkIOU0fG0y02NfUgHCg1aO8PS6Bud8NmTumIeRtXt/g==" saltValue="ZRVqTP3B68Y52V67vToFHA==" spinCount="100000" sheet="1" formatCells="0"/>
  <mergeCells count="223">
    <mergeCell ref="T52:U52"/>
    <mergeCell ref="S53:T53"/>
    <mergeCell ref="B44:Y46"/>
    <mergeCell ref="B48:O48"/>
    <mergeCell ref="R48:X48"/>
    <mergeCell ref="R49:X49"/>
    <mergeCell ref="B50:O50"/>
    <mergeCell ref="R50:X50"/>
    <mergeCell ref="U41:Y41"/>
    <mergeCell ref="B42:E42"/>
    <mergeCell ref="F42:K42"/>
    <mergeCell ref="L42:M42"/>
    <mergeCell ref="N42:O42"/>
    <mergeCell ref="P42:Q42"/>
    <mergeCell ref="R42:T42"/>
    <mergeCell ref="U42:Y42"/>
    <mergeCell ref="B41:E41"/>
    <mergeCell ref="F41:K41"/>
    <mergeCell ref="L41:M41"/>
    <mergeCell ref="N41:O41"/>
    <mergeCell ref="P41:Q41"/>
    <mergeCell ref="R41:T41"/>
    <mergeCell ref="U39:Y39"/>
    <mergeCell ref="B40:E40"/>
    <mergeCell ref="F40:K40"/>
    <mergeCell ref="L40:M40"/>
    <mergeCell ref="N40:O40"/>
    <mergeCell ref="P40:Q40"/>
    <mergeCell ref="R40:T40"/>
    <mergeCell ref="U40:Y40"/>
    <mergeCell ref="B39:E39"/>
    <mergeCell ref="F39:K39"/>
    <mergeCell ref="L39:M39"/>
    <mergeCell ref="N39:O39"/>
    <mergeCell ref="P39:Q39"/>
    <mergeCell ref="R39:T39"/>
    <mergeCell ref="U37:Y37"/>
    <mergeCell ref="B38:E38"/>
    <mergeCell ref="F38:K38"/>
    <mergeCell ref="L38:M38"/>
    <mergeCell ref="N38:O38"/>
    <mergeCell ref="P38:Q38"/>
    <mergeCell ref="R38:T38"/>
    <mergeCell ref="U38:Y38"/>
    <mergeCell ref="B37:E37"/>
    <mergeCell ref="F37:K37"/>
    <mergeCell ref="L37:M37"/>
    <mergeCell ref="N37:O37"/>
    <mergeCell ref="P37:Q37"/>
    <mergeCell ref="R37:T37"/>
    <mergeCell ref="U35:Y35"/>
    <mergeCell ref="B36:E36"/>
    <mergeCell ref="F36:K36"/>
    <mergeCell ref="L36:M36"/>
    <mergeCell ref="N36:O36"/>
    <mergeCell ref="P36:Q36"/>
    <mergeCell ref="R36:T36"/>
    <mergeCell ref="U36:Y36"/>
    <mergeCell ref="B35:E35"/>
    <mergeCell ref="F35:K35"/>
    <mergeCell ref="L35:M35"/>
    <mergeCell ref="N35:O35"/>
    <mergeCell ref="P35:Q35"/>
    <mergeCell ref="R35:T35"/>
    <mergeCell ref="U33:Y33"/>
    <mergeCell ref="B34:E34"/>
    <mergeCell ref="F34:K34"/>
    <mergeCell ref="L34:M34"/>
    <mergeCell ref="N34:O34"/>
    <mergeCell ref="P34:Q34"/>
    <mergeCell ref="R34:T34"/>
    <mergeCell ref="U34:Y34"/>
    <mergeCell ref="B33:E33"/>
    <mergeCell ref="F33:K33"/>
    <mergeCell ref="L33:M33"/>
    <mergeCell ref="N33:O33"/>
    <mergeCell ref="P33:Q33"/>
    <mergeCell ref="R33:T33"/>
    <mergeCell ref="U31:Y31"/>
    <mergeCell ref="B32:E32"/>
    <mergeCell ref="F32:K32"/>
    <mergeCell ref="L32:M32"/>
    <mergeCell ref="N32:O32"/>
    <mergeCell ref="P32:Q32"/>
    <mergeCell ref="R32:T32"/>
    <mergeCell ref="U32:Y32"/>
    <mergeCell ref="B31:E31"/>
    <mergeCell ref="F31:K31"/>
    <mergeCell ref="L31:M31"/>
    <mergeCell ref="N31:O31"/>
    <mergeCell ref="P31:Q31"/>
    <mergeCell ref="R31:T31"/>
    <mergeCell ref="U29:Y29"/>
    <mergeCell ref="B30:E30"/>
    <mergeCell ref="F30:K30"/>
    <mergeCell ref="L30:M30"/>
    <mergeCell ref="N30:O30"/>
    <mergeCell ref="P30:Q30"/>
    <mergeCell ref="R30:T30"/>
    <mergeCell ref="U30:Y30"/>
    <mergeCell ref="B29:E29"/>
    <mergeCell ref="F29:K29"/>
    <mergeCell ref="L29:M29"/>
    <mergeCell ref="N29:O29"/>
    <mergeCell ref="P29:Q29"/>
    <mergeCell ref="R29:T29"/>
    <mergeCell ref="U27:Y27"/>
    <mergeCell ref="B28:E28"/>
    <mergeCell ref="F28:K28"/>
    <mergeCell ref="L28:M28"/>
    <mergeCell ref="N28:O28"/>
    <mergeCell ref="P28:Q28"/>
    <mergeCell ref="R28:T28"/>
    <mergeCell ref="U28:Y28"/>
    <mergeCell ref="B27:E27"/>
    <mergeCell ref="F27:K27"/>
    <mergeCell ref="L27:M27"/>
    <mergeCell ref="N27:O27"/>
    <mergeCell ref="P27:Q27"/>
    <mergeCell ref="R27:T27"/>
    <mergeCell ref="U25:Y25"/>
    <mergeCell ref="B26:E26"/>
    <mergeCell ref="F26:K26"/>
    <mergeCell ref="L26:M26"/>
    <mergeCell ref="N26:O26"/>
    <mergeCell ref="P26:Q26"/>
    <mergeCell ref="R26:T26"/>
    <mergeCell ref="U26:Y26"/>
    <mergeCell ref="B25:E25"/>
    <mergeCell ref="F25:K25"/>
    <mergeCell ref="L25:M25"/>
    <mergeCell ref="N25:O25"/>
    <mergeCell ref="P25:Q25"/>
    <mergeCell ref="R25:T25"/>
    <mergeCell ref="U23:Y23"/>
    <mergeCell ref="B24:E24"/>
    <mergeCell ref="F24:K24"/>
    <mergeCell ref="L24:M24"/>
    <mergeCell ref="N24:O24"/>
    <mergeCell ref="P24:Q24"/>
    <mergeCell ref="R24:T24"/>
    <mergeCell ref="U24:Y24"/>
    <mergeCell ref="B23:E23"/>
    <mergeCell ref="F23:K23"/>
    <mergeCell ref="L23:M23"/>
    <mergeCell ref="N23:O23"/>
    <mergeCell ref="P23:Q23"/>
    <mergeCell ref="R23:T23"/>
    <mergeCell ref="U21:Y21"/>
    <mergeCell ref="B22:E22"/>
    <mergeCell ref="F22:K22"/>
    <mergeCell ref="L22:M22"/>
    <mergeCell ref="N22:O22"/>
    <mergeCell ref="P22:Q22"/>
    <mergeCell ref="R22:T22"/>
    <mergeCell ref="U22:Y22"/>
    <mergeCell ref="B21:E21"/>
    <mergeCell ref="F21:K21"/>
    <mergeCell ref="L21:M21"/>
    <mergeCell ref="N21:O21"/>
    <mergeCell ref="P21:Q21"/>
    <mergeCell ref="R21:T21"/>
    <mergeCell ref="U19:Y19"/>
    <mergeCell ref="B20:E20"/>
    <mergeCell ref="F20:K20"/>
    <mergeCell ref="L20:M20"/>
    <mergeCell ref="N20:O20"/>
    <mergeCell ref="P20:Q20"/>
    <mergeCell ref="R20:T20"/>
    <mergeCell ref="U20:Y20"/>
    <mergeCell ref="B19:E19"/>
    <mergeCell ref="F19:K19"/>
    <mergeCell ref="L19:M19"/>
    <mergeCell ref="N19:O19"/>
    <mergeCell ref="P19:Q19"/>
    <mergeCell ref="R19:T19"/>
    <mergeCell ref="U17:Y17"/>
    <mergeCell ref="B18:E18"/>
    <mergeCell ref="F18:K18"/>
    <mergeCell ref="L18:M18"/>
    <mergeCell ref="N18:O18"/>
    <mergeCell ref="P18:Q18"/>
    <mergeCell ref="R18:T18"/>
    <mergeCell ref="U18:Y18"/>
    <mergeCell ref="B17:E17"/>
    <mergeCell ref="F17:K17"/>
    <mergeCell ref="L17:M17"/>
    <mergeCell ref="N17:O17"/>
    <mergeCell ref="P17:Q17"/>
    <mergeCell ref="R17:T17"/>
    <mergeCell ref="U15:Y15"/>
    <mergeCell ref="B16:E16"/>
    <mergeCell ref="F16:K16"/>
    <mergeCell ref="L16:M16"/>
    <mergeCell ref="N16:O16"/>
    <mergeCell ref="P16:Q16"/>
    <mergeCell ref="R16:T16"/>
    <mergeCell ref="U16:Y16"/>
    <mergeCell ref="B15:E15"/>
    <mergeCell ref="F15:K15"/>
    <mergeCell ref="L15:M15"/>
    <mergeCell ref="N15:O15"/>
    <mergeCell ref="P15:Q15"/>
    <mergeCell ref="R15:T15"/>
    <mergeCell ref="B7:Y9"/>
    <mergeCell ref="B11:Y12"/>
    <mergeCell ref="F14:K14"/>
    <mergeCell ref="L14:M14"/>
    <mergeCell ref="N14:O14"/>
    <mergeCell ref="P14:Q14"/>
    <mergeCell ref="R14:T14"/>
    <mergeCell ref="U14:Y14"/>
    <mergeCell ref="D2:K2"/>
    <mergeCell ref="Q2:T2"/>
    <mergeCell ref="B4:C4"/>
    <mergeCell ref="B6:H6"/>
    <mergeCell ref="I6:T6"/>
    <mergeCell ref="U6:Y6"/>
    <mergeCell ref="V4:X4"/>
    <mergeCell ref="R4:T4"/>
    <mergeCell ref="O4:Q4"/>
    <mergeCell ref="L4:N4"/>
    <mergeCell ref="J4:K4"/>
  </mergeCells>
  <conditionalFormatting sqref="U15:Y15">
    <cfRule type="expression" dxfId="951" priority="28">
      <formula>AND(NOT(B15=""),U15="")</formula>
    </cfRule>
  </conditionalFormatting>
  <conditionalFormatting sqref="U16:Y16">
    <cfRule type="expression" dxfId="950" priority="27">
      <formula>AND(NOT(B16=""),U16="")</formula>
    </cfRule>
  </conditionalFormatting>
  <conditionalFormatting sqref="U17:Y17">
    <cfRule type="expression" dxfId="949" priority="26">
      <formula>AND(NOT(B17=""),U17="")</formula>
    </cfRule>
  </conditionalFormatting>
  <conditionalFormatting sqref="U18:Y18">
    <cfRule type="expression" dxfId="948" priority="25">
      <formula>AND(NOT(B18=""),U18="")</formula>
    </cfRule>
  </conditionalFormatting>
  <conditionalFormatting sqref="U19:Y19">
    <cfRule type="expression" dxfId="947" priority="24">
      <formula>AND(NOT(B19=""),U19="")</formula>
    </cfRule>
  </conditionalFormatting>
  <conditionalFormatting sqref="U20:Y20">
    <cfRule type="expression" dxfId="946" priority="23">
      <formula>AND(NOT(B20=""),U20="")</formula>
    </cfRule>
  </conditionalFormatting>
  <conditionalFormatting sqref="U21:Y21">
    <cfRule type="expression" dxfId="945" priority="22">
      <formula>AND(NOT(B21=""),U21="")</formula>
    </cfRule>
  </conditionalFormatting>
  <conditionalFormatting sqref="U22:Y22">
    <cfRule type="expression" dxfId="944" priority="21">
      <formula>AND(NOT(B22=""),U22="")</formula>
    </cfRule>
  </conditionalFormatting>
  <conditionalFormatting sqref="U23:Y23">
    <cfRule type="expression" dxfId="943" priority="20">
      <formula>AND(NOT(B23=""),U23="")</formula>
    </cfRule>
  </conditionalFormatting>
  <conditionalFormatting sqref="U24:Y24">
    <cfRule type="expression" dxfId="942" priority="19">
      <formula>AND(NOT(B24=""),U24="")</formula>
    </cfRule>
  </conditionalFormatting>
  <conditionalFormatting sqref="U25:Y25">
    <cfRule type="expression" dxfId="941" priority="18">
      <formula>AND(NOT(B25=""),U25="")</formula>
    </cfRule>
  </conditionalFormatting>
  <conditionalFormatting sqref="U26:Y26">
    <cfRule type="expression" dxfId="940" priority="17">
      <formula>AND(NOT(B26=""),U26="")</formula>
    </cfRule>
  </conditionalFormatting>
  <conditionalFormatting sqref="U27:Y27">
    <cfRule type="expression" dxfId="939" priority="16">
      <formula>AND(NOT(B27=""),U27="")</formula>
    </cfRule>
  </conditionalFormatting>
  <conditionalFormatting sqref="U28:Y28">
    <cfRule type="expression" dxfId="938" priority="15">
      <formula>AND(NOT(B28=""),U28="")</formula>
    </cfRule>
  </conditionalFormatting>
  <conditionalFormatting sqref="U29:Y29">
    <cfRule type="expression" dxfId="937" priority="14">
      <formula>AND(NOT(B29=""),U29="")</formula>
    </cfRule>
  </conditionalFormatting>
  <conditionalFormatting sqref="U30:Y30">
    <cfRule type="expression" dxfId="936" priority="13">
      <formula>AND(NOT(B30=""),U30="")</formula>
    </cfRule>
  </conditionalFormatting>
  <conditionalFormatting sqref="U31:Y31">
    <cfRule type="expression" dxfId="935" priority="12">
      <formula>AND(NOT(B31=""),U31="")</formula>
    </cfRule>
  </conditionalFormatting>
  <conditionalFormatting sqref="U32:Y32">
    <cfRule type="expression" dxfId="934" priority="11">
      <formula>AND(NOT(B32=""),U32="")</formula>
    </cfRule>
  </conditionalFormatting>
  <conditionalFormatting sqref="U33:Y33">
    <cfRule type="expression" dxfId="933" priority="10">
      <formula>AND(NOT(B33=""),U33="")</formula>
    </cfRule>
  </conditionalFormatting>
  <conditionalFormatting sqref="U34:Y34">
    <cfRule type="expression" dxfId="932" priority="9">
      <formula>AND(NOT(B34=""),U34="")</formula>
    </cfRule>
  </conditionalFormatting>
  <conditionalFormatting sqref="U35:Y35">
    <cfRule type="expression" dxfId="931" priority="8">
      <formula>AND(NOT(B35=""),U35="")</formula>
    </cfRule>
  </conditionalFormatting>
  <conditionalFormatting sqref="U36:Y36">
    <cfRule type="expression" dxfId="930" priority="7">
      <formula>AND(NOT(B36=""),U36="")</formula>
    </cfRule>
  </conditionalFormatting>
  <conditionalFormatting sqref="U37:Y37">
    <cfRule type="expression" dxfId="929" priority="6">
      <formula>AND(NOT(B37=""),U37="")</formula>
    </cfRule>
  </conditionalFormatting>
  <conditionalFormatting sqref="U38:Y38">
    <cfRule type="expression" dxfId="928" priority="5">
      <formula>AND(NOT(B38=""),U38="")</formula>
    </cfRule>
  </conditionalFormatting>
  <conditionalFormatting sqref="U39:Y39">
    <cfRule type="expression" dxfId="927" priority="4">
      <formula>AND(NOT(B39=""),U39="")</formula>
    </cfRule>
  </conditionalFormatting>
  <conditionalFormatting sqref="U40:Y40">
    <cfRule type="expression" dxfId="926" priority="3">
      <formula>AND(NOT(B40=""),U40="")</formula>
    </cfRule>
  </conditionalFormatting>
  <conditionalFormatting sqref="U41:Y41">
    <cfRule type="expression" dxfId="925" priority="2">
      <formula>AND(NOT(B41=""),U41="")</formula>
    </cfRule>
  </conditionalFormatting>
  <conditionalFormatting sqref="U42:Y42">
    <cfRule type="expression" dxfId="924" priority="1">
      <formula>AND(NOT(B42=""),U42="")</formula>
    </cfRule>
  </conditionalFormatting>
  <dataValidations count="5">
    <dataValidation allowBlank="1" showInputMessage="1" showErrorMessage="1" prompt="Enter your title here." sqref="R50:X50" xr:uid="{00000000-0002-0000-0300-000001000000}"/>
    <dataValidation allowBlank="1" showInputMessage="1" showErrorMessage="1" prompt="After printing your completed presentation, sign here before submitting." sqref="B48:O48" xr:uid="{00000000-0002-0000-0300-000002000000}"/>
    <dataValidation allowBlank="1" showInputMessage="1" showErrorMessage="1" prompt="Enter total number of pages included in presentation." sqref="Y52" xr:uid="{00000000-0002-0000-0300-000003000000}"/>
    <dataValidation allowBlank="1" showInputMessage="1" showErrorMessage="1" prompt="Enter page number." sqref="W52" xr:uid="{00000000-0002-0000-0300-000004000000}"/>
    <dataValidation allowBlank="1" showInputMessage="1" showErrorMessage="1" promptTitle="Commercial Retailer" prompt="Enter the name of a commercial retailer with multiple stores that carries this product._x000a__x000a_For national roll outs note &quot;National Roll Out&quot; here, and then enter the National Roll Out Date where indicated on the &quot;40-16+40-15 WORKSHEET EBS&quot; tab." sqref="U15:Y42" xr:uid="{96CC37A1-2EA4-437C-88B6-5FB6994D346E}"/>
  </dataValidations>
  <hyperlinks>
    <hyperlink ref="AD4" location="'DATA ENTRY SHEET'!A1" display="'DATA ENTRY SHEET'!A1" xr:uid="{D8EA0FEE-F708-4E6C-AD18-E8A3C019671D}"/>
    <hyperlink ref="AD6" location="'DATA ENTRY SHEET'!A1" display="'DATA ENTRY SHEET'!A1" xr:uid="{3669DF69-0B3B-4D98-BC17-A12D602DA9A5}"/>
  </hyperlinks>
  <printOptions horizontalCentered="1" verticalCentered="1"/>
  <pageMargins left="0" right="0" top="0" bottom="0" header="0" footer="0"/>
  <pageSetup scale="7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AB32-6870-41D8-9D5F-F882B00D0AFA}">
  <sheetPr>
    <pageSetUpPr fitToPage="1"/>
  </sheetPr>
  <dimension ref="A1:AD57"/>
  <sheetViews>
    <sheetView zoomScaleNormal="100" workbookViewId="0">
      <pane ySplit="14" topLeftCell="A15" activePane="bottomLeft" state="frozen"/>
      <selection pane="bottomLeft" activeCell="U15" sqref="U15:Y15"/>
    </sheetView>
  </sheetViews>
  <sheetFormatPr defaultColWidth="9.1796875" defaultRowHeight="15.5" x14ac:dyDescent="0.35"/>
  <cols>
    <col min="1" max="1" width="3.81640625" style="1" customWidth="1"/>
    <col min="2" max="2" width="10.81640625" style="1" customWidth="1"/>
    <col min="3" max="3" width="2.81640625" style="1" customWidth="1"/>
    <col min="4" max="4" width="3.81640625" style="1" customWidth="1"/>
    <col min="5" max="5" width="2.453125" style="1" customWidth="1"/>
    <col min="6" max="6" width="3.1796875" style="1" customWidth="1"/>
    <col min="7" max="7" width="10.81640625" style="1" customWidth="1"/>
    <col min="8" max="10" width="5.81640625" style="1" customWidth="1"/>
    <col min="11" max="11" width="3.453125" style="1" customWidth="1"/>
    <col min="12" max="12" width="1.453125" style="1" customWidth="1"/>
    <col min="13" max="13" width="7" style="1" customWidth="1"/>
    <col min="14" max="14" width="7.81640625" style="1" bestFit="1" customWidth="1"/>
    <col min="15" max="15" width="7.81640625" style="1" customWidth="1"/>
    <col min="16" max="16" width="5" style="1" customWidth="1"/>
    <col min="17" max="17" width="11.1796875" style="1" customWidth="1"/>
    <col min="18" max="18" width="4.1796875" style="1" customWidth="1"/>
    <col min="19" max="19" width="6.81640625" style="1" customWidth="1"/>
    <col min="20" max="20" width="3.81640625" style="1" customWidth="1"/>
    <col min="21" max="21" width="5.81640625" style="1" customWidth="1"/>
    <col min="22" max="22" width="8.453125" style="1" customWidth="1"/>
    <col min="23" max="23" width="2.81640625" style="1" customWidth="1"/>
    <col min="24" max="24" width="3.54296875" style="1" customWidth="1"/>
    <col min="25" max="25" width="2.81640625" style="1" customWidth="1"/>
    <col min="26" max="26" width="1.81640625" style="1" customWidth="1"/>
    <col min="27" max="27" width="9.1796875" style="1" hidden="1" customWidth="1"/>
    <col min="28" max="28" width="9.1796875" style="1"/>
    <col min="29" max="29" width="0" style="1" hidden="1" customWidth="1"/>
    <col min="30" max="30" width="20.81640625" style="1" bestFit="1" customWidth="1"/>
    <col min="31" max="16384" width="9.1796875" style="1"/>
  </cols>
  <sheetData>
    <row r="1" spans="1:30" s="2" customFormat="1" ht="2.25" customHeight="1" x14ac:dyDescent="0.3">
      <c r="A1" s="12"/>
      <c r="B1" s="701"/>
      <c r="C1" s="701"/>
      <c r="D1" s="701"/>
      <c r="E1" s="701"/>
      <c r="F1" s="701"/>
      <c r="G1" s="713"/>
      <c r="H1" s="713"/>
      <c r="I1" s="713"/>
      <c r="J1" s="713"/>
      <c r="K1" s="713"/>
      <c r="L1" s="713"/>
      <c r="M1" s="713"/>
      <c r="N1" s="713"/>
      <c r="O1" s="12"/>
      <c r="P1" s="12"/>
      <c r="Q1" s="12"/>
      <c r="R1" s="12"/>
      <c r="S1" s="12"/>
      <c r="T1" s="12"/>
      <c r="U1" s="12"/>
      <c r="V1" s="12"/>
      <c r="W1" s="12"/>
      <c r="X1" s="12"/>
      <c r="Y1" s="12"/>
    </row>
    <row r="2" spans="1:30" s="23" customFormat="1" ht="9.75" customHeight="1" x14ac:dyDescent="0.3">
      <c r="A2" s="14"/>
      <c r="B2" s="114" t="s">
        <v>7</v>
      </c>
      <c r="C2" s="114"/>
      <c r="D2" s="1113" t="str">
        <f>IF('40-15 PRES - MANDATORY'!$E$8&gt;0,'40-15 PRES - MANDATORY'!$E$8,"")</f>
        <v/>
      </c>
      <c r="E2" s="1113"/>
      <c r="F2" s="1113"/>
      <c r="G2" s="1113"/>
      <c r="H2" s="1113"/>
      <c r="I2" s="1113"/>
      <c r="J2" s="1113"/>
      <c r="K2" s="1113"/>
      <c r="L2" s="26"/>
      <c r="M2" s="113"/>
      <c r="N2" s="113" t="s">
        <v>525</v>
      </c>
      <c r="O2" s="113"/>
      <c r="P2" s="26"/>
      <c r="Q2" s="1114" t="str">
        <f>IF(NOT('40-15 PRES - MANDATORY'!Y6=""),'40-15 PRES - MANDATORY'!Y6,"")</f>
        <v/>
      </c>
      <c r="R2" s="1114"/>
      <c r="S2" s="1114"/>
      <c r="T2" s="1114"/>
      <c r="U2" s="703"/>
      <c r="V2" s="703"/>
      <c r="W2" s="703"/>
      <c r="X2" s="703"/>
      <c r="Y2" s="77"/>
      <c r="Z2" s="115"/>
    </row>
    <row r="3" spans="1:30" s="2" customFormat="1" ht="2.25" customHeight="1" x14ac:dyDescent="0.3">
      <c r="A3" s="712"/>
      <c r="B3" s="702"/>
      <c r="C3" s="702"/>
      <c r="D3" s="702"/>
      <c r="E3" s="702"/>
      <c r="F3" s="702"/>
      <c r="G3" s="703"/>
      <c r="H3" s="703"/>
      <c r="I3" s="703"/>
      <c r="J3" s="703"/>
      <c r="K3" s="703"/>
      <c r="L3" s="703"/>
      <c r="M3" s="703"/>
      <c r="N3" s="703"/>
      <c r="O3" s="77"/>
      <c r="P3" s="77"/>
      <c r="Q3" s="77"/>
      <c r="R3" s="77"/>
      <c r="S3" s="77"/>
      <c r="T3" s="77"/>
      <c r="U3" s="77"/>
      <c r="V3" s="77"/>
      <c r="W3" s="77"/>
      <c r="X3" s="77"/>
      <c r="Y3" s="77"/>
      <c r="Z3" s="13"/>
    </row>
    <row r="4" spans="1:30" s="23" customFormat="1" ht="9.75" customHeight="1" x14ac:dyDescent="1.65">
      <c r="A4" s="14"/>
      <c r="B4" s="1140" t="s">
        <v>8</v>
      </c>
      <c r="C4" s="1140"/>
      <c r="D4" s="127" t="str">
        <f>IF('40-15 PRES - MANDATORY'!$E$10&gt;0,'40-15 PRES - MANDATORY'!$E$10,"")</f>
        <v/>
      </c>
      <c r="E4" s="127"/>
      <c r="F4" s="127"/>
      <c r="G4" s="127"/>
      <c r="H4" s="127"/>
      <c r="I4" s="127"/>
      <c r="J4" s="1147" t="s">
        <v>51</v>
      </c>
      <c r="K4" s="1147"/>
      <c r="L4" s="1160" t="str">
        <f>IF('DATA ENTRY SHEET'!C8&lt;&gt;"",IF('DATA ENTRY SHEET'!E8&lt;&gt;"",'DATA ENTRY SHEET'!H8&amp;"-01/"&amp;'DATA ENTRY SHEET'!H8&amp;"-02",'DATA ENTRY SHEET'!H8&amp;"-01"),IF('DATA ENTRY SHEET'!E8&lt;&gt;"",'DATA ENTRY SHEET'!H8&amp;"-02",""))</f>
        <v/>
      </c>
      <c r="M4" s="1160"/>
      <c r="N4" s="1160"/>
      <c r="O4" s="1145" t="s">
        <v>1114</v>
      </c>
      <c r="P4" s="1145"/>
      <c r="Q4" s="1145"/>
      <c r="R4" s="1144" t="str">
        <f>IF('40-15 PRES - MANDATORY'!$G$12&gt;0,'40-15 PRES - MANDATORY'!$G$12,"")</f>
        <v/>
      </c>
      <c r="S4" s="1144"/>
      <c r="T4" s="1144"/>
      <c r="U4" s="127" t="s">
        <v>50</v>
      </c>
      <c r="V4" s="1144" t="str">
        <f>IF('40-15 PRES - MANDATORY'!$M$12&gt;0,'40-15 PRES - MANDATORY'!$M$12,"")</f>
        <v/>
      </c>
      <c r="W4" s="1144"/>
      <c r="X4" s="1144"/>
      <c r="Y4" s="1144"/>
      <c r="Z4" s="116"/>
      <c r="AA4" s="68"/>
      <c r="AB4" s="125" t="s">
        <v>533</v>
      </c>
    </row>
    <row r="5" spans="1:30" ht="2.25" customHeight="1" x14ac:dyDescent="0.7">
      <c r="A5" s="70"/>
      <c r="B5" s="71"/>
      <c r="C5" s="72"/>
      <c r="D5" s="72"/>
      <c r="E5" s="72"/>
      <c r="F5" s="72"/>
      <c r="G5" s="72"/>
      <c r="H5" s="72">
        <v>0</v>
      </c>
      <c r="I5" s="72"/>
      <c r="J5" s="72"/>
      <c r="K5" s="72"/>
      <c r="L5" s="72"/>
      <c r="M5" s="72"/>
      <c r="N5" s="72"/>
      <c r="O5" s="72"/>
      <c r="P5" s="72"/>
      <c r="Q5" s="72"/>
      <c r="R5" s="72"/>
      <c r="S5" s="72"/>
      <c r="T5" s="72"/>
      <c r="U5" s="72"/>
      <c r="V5" s="72"/>
      <c r="W5" s="72"/>
      <c r="X5" s="72"/>
      <c r="Y5" s="72"/>
      <c r="Z5" s="7"/>
      <c r="AB5" s="126" t="s">
        <v>534</v>
      </c>
    </row>
    <row r="6" spans="1:30" ht="19.5" customHeight="1" x14ac:dyDescent="0.5">
      <c r="A6" s="70"/>
      <c r="B6" s="1141" t="s">
        <v>437</v>
      </c>
      <c r="C6" s="1141"/>
      <c r="D6" s="1141"/>
      <c r="E6" s="1141"/>
      <c r="F6" s="1141"/>
      <c r="G6" s="1141"/>
      <c r="H6" s="1141"/>
      <c r="I6" s="1142" t="str">
        <f>IF('DATA ENTRY SHEET'!C6&gt;0,CONCATENATE('DATA ENTRY SHEET'!C6,", "),"")</f>
        <v/>
      </c>
      <c r="J6" s="1142"/>
      <c r="K6" s="1142"/>
      <c r="L6" s="1142"/>
      <c r="M6" s="1142"/>
      <c r="N6" s="1142"/>
      <c r="O6" s="1142"/>
      <c r="P6" s="1142"/>
      <c r="Q6" s="1142"/>
      <c r="R6" s="1142"/>
      <c r="S6" s="1142"/>
      <c r="T6" s="1142"/>
      <c r="U6" s="1143" t="s">
        <v>444</v>
      </c>
      <c r="V6" s="1143"/>
      <c r="W6" s="1143"/>
      <c r="X6" s="1143"/>
      <c r="Y6" s="1143"/>
      <c r="Z6" s="7"/>
      <c r="AA6" s="97" t="str">
        <f>IF('40-15 PRES - MANDATORY'!$S$2="NEW ITEM",'40-15 PRES - MANDATORY'!$S$2,"")</f>
        <v/>
      </c>
      <c r="AD6" s="732" t="s">
        <v>1025</v>
      </c>
    </row>
    <row r="7" spans="1:30" ht="15.75" customHeight="1" x14ac:dyDescent="0.35">
      <c r="A7" s="70"/>
      <c r="B7" s="1133" t="s">
        <v>445</v>
      </c>
      <c r="C7" s="1133"/>
      <c r="D7" s="1133"/>
      <c r="E7" s="1133"/>
      <c r="F7" s="1133"/>
      <c r="G7" s="1133"/>
      <c r="H7" s="1133"/>
      <c r="I7" s="1133"/>
      <c r="J7" s="1133"/>
      <c r="K7" s="1133"/>
      <c r="L7" s="1133"/>
      <c r="M7" s="1133"/>
      <c r="N7" s="1133"/>
      <c r="O7" s="1133"/>
      <c r="P7" s="1133"/>
      <c r="Q7" s="1133"/>
      <c r="R7" s="1133"/>
      <c r="S7" s="1133"/>
      <c r="T7" s="1133"/>
      <c r="U7" s="1133"/>
      <c r="V7" s="1133"/>
      <c r="W7" s="1133"/>
      <c r="X7" s="1133"/>
      <c r="Y7" s="1133"/>
    </row>
    <row r="8" spans="1:30" ht="23.25" customHeight="1" x14ac:dyDescent="0.35">
      <c r="A8" s="70"/>
      <c r="B8" s="1133"/>
      <c r="C8" s="1133"/>
      <c r="D8" s="1133"/>
      <c r="E8" s="1133"/>
      <c r="F8" s="1133"/>
      <c r="G8" s="1133"/>
      <c r="H8" s="1133"/>
      <c r="I8" s="1133"/>
      <c r="J8" s="1133"/>
      <c r="K8" s="1133"/>
      <c r="L8" s="1133"/>
      <c r="M8" s="1133"/>
      <c r="N8" s="1133"/>
      <c r="O8" s="1133"/>
      <c r="P8" s="1133"/>
      <c r="Q8" s="1133"/>
      <c r="R8" s="1133"/>
      <c r="S8" s="1133"/>
      <c r="T8" s="1133"/>
      <c r="U8" s="1133"/>
      <c r="V8" s="1133"/>
      <c r="W8" s="1133"/>
      <c r="X8" s="1133"/>
      <c r="Y8" s="1133"/>
    </row>
    <row r="9" spans="1:30" ht="18" customHeight="1" x14ac:dyDescent="0.35">
      <c r="A9" s="70"/>
      <c r="B9" s="1133"/>
      <c r="C9" s="1133"/>
      <c r="D9" s="1133"/>
      <c r="E9" s="1133"/>
      <c r="F9" s="1133"/>
      <c r="G9" s="1133"/>
      <c r="H9" s="1133"/>
      <c r="I9" s="1133"/>
      <c r="J9" s="1133"/>
      <c r="K9" s="1133"/>
      <c r="L9" s="1133"/>
      <c r="M9" s="1133"/>
      <c r="N9" s="1133"/>
      <c r="O9" s="1133"/>
      <c r="P9" s="1133"/>
      <c r="Q9" s="1133"/>
      <c r="R9" s="1133"/>
      <c r="S9" s="1133"/>
      <c r="T9" s="1133"/>
      <c r="U9" s="1133"/>
      <c r="V9" s="1133"/>
      <c r="W9" s="1133"/>
      <c r="X9" s="1133"/>
      <c r="Y9" s="1133"/>
    </row>
    <row r="10" spans="1:30" ht="4.5" customHeight="1" x14ac:dyDescent="0.35">
      <c r="A10" s="70"/>
      <c r="B10" s="704"/>
      <c r="C10" s="704"/>
      <c r="D10" s="704"/>
      <c r="E10" s="704"/>
      <c r="F10" s="704"/>
      <c r="G10" s="704"/>
      <c r="H10" s="704"/>
      <c r="I10" s="704"/>
      <c r="J10" s="704"/>
      <c r="K10" s="704"/>
      <c r="L10" s="704"/>
      <c r="M10" s="704"/>
      <c r="N10" s="704"/>
      <c r="O10" s="704"/>
      <c r="P10" s="704"/>
      <c r="Q10" s="704"/>
      <c r="R10" s="704"/>
      <c r="S10" s="704"/>
      <c r="T10" s="704"/>
      <c r="U10" s="704"/>
      <c r="V10" s="704"/>
      <c r="W10" s="704"/>
      <c r="X10" s="704"/>
      <c r="Y10" s="704"/>
    </row>
    <row r="11" spans="1:30" s="2" customFormat="1" ht="13" x14ac:dyDescent="0.3">
      <c r="A11" s="712"/>
      <c r="B11" s="1134" t="s">
        <v>438</v>
      </c>
      <c r="C11" s="1134"/>
      <c r="D11" s="1134"/>
      <c r="E11" s="1134"/>
      <c r="F11" s="1134"/>
      <c r="G11" s="1134"/>
      <c r="H11" s="1134"/>
      <c r="I11" s="1134"/>
      <c r="J11" s="1134"/>
      <c r="K11" s="1134"/>
      <c r="L11" s="1134"/>
      <c r="M11" s="1134"/>
      <c r="N11" s="1134"/>
      <c r="O11" s="1134"/>
      <c r="P11" s="1134"/>
      <c r="Q11" s="1134"/>
      <c r="R11" s="1134"/>
      <c r="S11" s="1134"/>
      <c r="T11" s="1134"/>
      <c r="U11" s="1134"/>
      <c r="V11" s="1134"/>
      <c r="W11" s="1134"/>
      <c r="X11" s="1134"/>
      <c r="Y11" s="1134"/>
    </row>
    <row r="12" spans="1:30" s="2" customFormat="1" ht="13" x14ac:dyDescent="0.3">
      <c r="A12" s="712"/>
      <c r="B12" s="1134"/>
      <c r="C12" s="1134"/>
      <c r="D12" s="1134"/>
      <c r="E12" s="1134"/>
      <c r="F12" s="1134"/>
      <c r="G12" s="1134"/>
      <c r="H12" s="1134"/>
      <c r="I12" s="1134"/>
      <c r="J12" s="1134"/>
      <c r="K12" s="1134"/>
      <c r="L12" s="1134"/>
      <c r="M12" s="1134"/>
      <c r="N12" s="1134"/>
      <c r="O12" s="1134"/>
      <c r="P12" s="1134"/>
      <c r="Q12" s="1134"/>
      <c r="R12" s="1134"/>
      <c r="S12" s="1134"/>
      <c r="T12" s="1134"/>
      <c r="U12" s="1134"/>
      <c r="V12" s="1134"/>
      <c r="W12" s="1134"/>
      <c r="X12" s="1134"/>
      <c r="Y12" s="1134"/>
    </row>
    <row r="13" spans="1:30" ht="3" customHeight="1" x14ac:dyDescent="0.35">
      <c r="A13" s="70"/>
      <c r="B13" s="73"/>
      <c r="C13" s="73"/>
      <c r="D13" s="73"/>
      <c r="E13" s="73"/>
      <c r="F13" s="74"/>
      <c r="G13" s="75"/>
      <c r="H13" s="75"/>
      <c r="I13" s="75"/>
      <c r="J13" s="75"/>
      <c r="K13" s="75"/>
      <c r="L13" s="73"/>
      <c r="M13" s="73"/>
      <c r="N13" s="73"/>
      <c r="O13" s="73"/>
      <c r="P13" s="73"/>
      <c r="Q13" s="73"/>
      <c r="R13" s="73"/>
      <c r="S13" s="73"/>
      <c r="T13" s="73"/>
      <c r="U13" s="73"/>
      <c r="V13" s="73"/>
      <c r="W13" s="73"/>
      <c r="X13" s="73"/>
      <c r="Y13" s="73"/>
    </row>
    <row r="14" spans="1:30" ht="11.25" customHeight="1" x14ac:dyDescent="0.35">
      <c r="A14" s="297"/>
      <c r="B14" s="705" t="s">
        <v>13</v>
      </c>
      <c r="C14" s="171"/>
      <c r="D14" s="171"/>
      <c r="E14" s="172"/>
      <c r="F14" s="1135" t="s">
        <v>14</v>
      </c>
      <c r="G14" s="1136"/>
      <c r="H14" s="1136"/>
      <c r="I14" s="1136"/>
      <c r="J14" s="1136"/>
      <c r="K14" s="1137"/>
      <c r="L14" s="1135" t="s">
        <v>829</v>
      </c>
      <c r="M14" s="1137"/>
      <c r="N14" s="1138" t="s">
        <v>823</v>
      </c>
      <c r="O14" s="1139"/>
      <c r="P14" s="1135" t="s">
        <v>458</v>
      </c>
      <c r="Q14" s="1137"/>
      <c r="R14" s="1135" t="s">
        <v>865</v>
      </c>
      <c r="S14" s="1136"/>
      <c r="T14" s="1137"/>
      <c r="U14" s="1135" t="s">
        <v>457</v>
      </c>
      <c r="V14" s="1136"/>
      <c r="W14" s="1136"/>
      <c r="X14" s="1136"/>
      <c r="Y14" s="1137"/>
    </row>
    <row r="15" spans="1:30" s="69" customFormat="1" ht="12" customHeight="1" x14ac:dyDescent="0.3">
      <c r="A15" s="82">
        <v>29</v>
      </c>
      <c r="B15" s="1149" t="str">
        <f>IF(AND(UPPER('DATA ENTRY SHEET'!$AH$7)="YES",UPPER('DATA ENTRY SHEET'!AU48)="X",'DATA ENTRY SHEET'!B48&lt;&gt;""),'DATA ENTRY SHEET'!B48,"")</f>
        <v/>
      </c>
      <c r="C15" s="1149"/>
      <c r="D15" s="1149"/>
      <c r="E15" s="1149"/>
      <c r="F15" s="1149" t="str">
        <f>IF(AND(UPPER('DATA ENTRY SHEET'!$AH$7)="YES",UPPER('DATA ENTRY SHEET'!AU48)="X",'DATA ENTRY SHEET'!C48&lt;&gt;""),'DATA ENTRY SHEET'!C48,"")</f>
        <v/>
      </c>
      <c r="G15" s="1149"/>
      <c r="H15" s="1149"/>
      <c r="I15" s="1149"/>
      <c r="J15" s="1149"/>
      <c r="K15" s="1149"/>
      <c r="L15" s="1150" t="str">
        <f>IF(AND(UPPER('DATA ENTRY SHEET'!$AH$7)="YES",UPPER('DATA ENTRY SHEET'!AU48)="X",'DATA ENTRY SHEET'!F48&lt;&gt;"",'DATA ENTRY SHEET'!H48&lt;&gt;""),CONCATENATE('DATA ENTRY SHEET'!F48," / ",'DATA ENTRY SHEET'!H48),"")</f>
        <v/>
      </c>
      <c r="M15" s="1150"/>
      <c r="N15" s="1151" t="str">
        <f>IF(AND(UPPER('DATA ENTRY SHEET'!$AH$7)="YES",UPPER('DATA ENTRY SHEET'!AU48)="X",'DATA ENTRY SHEET'!G48&lt;&gt;"",'DATA ENTRY SHEET'!I48&lt;&gt;""),CONCATENATE('DATA ENTRY SHEET'!G48," / ",'DATA ENTRY SHEET'!I48),"")</f>
        <v/>
      </c>
      <c r="O15" s="1151"/>
      <c r="P15" s="1152" t="str">
        <f>IF(AND(UPPER('DATA ENTRY SHEET'!$AH$7)="YES",UPPER('DATA ENTRY SHEET'!AU48)="X",'DATA ENTRY SHEET'!AD48&lt;&gt;""),'DATA ENTRY SHEET'!AD48,"")</f>
        <v/>
      </c>
      <c r="Q15" s="1152"/>
      <c r="R15" s="1153" t="str">
        <f>IF(AND(UPPER('DATA ENTRY SHEET'!$AH$7)="YES",UPPER('DATA ENTRY SHEET'!AU48)="X",'DATA ENTRY SHEET'!AF48&lt;&gt;""),'DATA ENTRY SHEET'!AF48,"")</f>
        <v/>
      </c>
      <c r="S15" s="1153"/>
      <c r="T15" s="1153"/>
      <c r="U15" s="1148"/>
      <c r="V15" s="1148"/>
      <c r="W15" s="1148"/>
      <c r="X15" s="1148"/>
      <c r="Y15" s="1148"/>
      <c r="AC15" s="69" t="b">
        <f>AND(B15="",F15="",L15="",N15="",P15="",R15="",U15="")</f>
        <v>1</v>
      </c>
    </row>
    <row r="16" spans="1:30" s="69" customFormat="1" ht="12" customHeight="1" x14ac:dyDescent="0.3">
      <c r="A16" s="82">
        <f>A15+1</f>
        <v>30</v>
      </c>
      <c r="B16" s="1149" t="str">
        <f>IF(AND(UPPER('DATA ENTRY SHEET'!$AH$7)="YES",UPPER('DATA ENTRY SHEET'!AU49)="X",'DATA ENTRY SHEET'!B49&lt;&gt;""),'DATA ENTRY SHEET'!B49,"")</f>
        <v/>
      </c>
      <c r="C16" s="1149"/>
      <c r="D16" s="1149"/>
      <c r="E16" s="1149"/>
      <c r="F16" s="1149" t="str">
        <f>IF(AND(UPPER('DATA ENTRY SHEET'!$AH$7)="YES",UPPER('DATA ENTRY SHEET'!AU49)="X",'DATA ENTRY SHEET'!C49&lt;&gt;""),'DATA ENTRY SHEET'!C49,"")</f>
        <v/>
      </c>
      <c r="G16" s="1149"/>
      <c r="H16" s="1149"/>
      <c r="I16" s="1149"/>
      <c r="J16" s="1149"/>
      <c r="K16" s="1149"/>
      <c r="L16" s="1150" t="str">
        <f>IF(AND(UPPER('DATA ENTRY SHEET'!$AH$7)="YES",UPPER('DATA ENTRY SHEET'!AU49)="X",'DATA ENTRY SHEET'!F49&lt;&gt;"",'DATA ENTRY SHEET'!H49&lt;&gt;""),CONCATENATE('DATA ENTRY SHEET'!F49," / ",'DATA ENTRY SHEET'!H49),"")</f>
        <v/>
      </c>
      <c r="M16" s="1150"/>
      <c r="N16" s="1151" t="str">
        <f>IF(AND(UPPER('DATA ENTRY SHEET'!$AH$7)="YES",UPPER('DATA ENTRY SHEET'!AU49)="X",'DATA ENTRY SHEET'!G49&lt;&gt;"",'DATA ENTRY SHEET'!I49&lt;&gt;""),CONCATENATE('DATA ENTRY SHEET'!G49," / ",'DATA ENTRY SHEET'!I49),"")</f>
        <v/>
      </c>
      <c r="O16" s="1151"/>
      <c r="P16" s="1152" t="str">
        <f>IF(AND(UPPER('DATA ENTRY SHEET'!$AH$7)="YES",UPPER('DATA ENTRY SHEET'!AU49)="X",'DATA ENTRY SHEET'!AD49&lt;&gt;""),'DATA ENTRY SHEET'!AD49,"")</f>
        <v/>
      </c>
      <c r="Q16" s="1152"/>
      <c r="R16" s="1153" t="str">
        <f>IF(AND(UPPER('DATA ENTRY SHEET'!$AH$7)="YES",UPPER('DATA ENTRY SHEET'!AU49)="X",'DATA ENTRY SHEET'!AF49&lt;&gt;""),'DATA ENTRY SHEET'!AF49,"")</f>
        <v/>
      </c>
      <c r="S16" s="1153"/>
      <c r="T16" s="1153"/>
      <c r="U16" s="1148"/>
      <c r="V16" s="1148"/>
      <c r="W16" s="1148"/>
      <c r="X16" s="1148"/>
      <c r="Y16" s="1148"/>
      <c r="AC16" s="69" t="b">
        <f t="shared" ref="AC16:AC42" si="0">AND(B16="",F16="",L16="",N16="",P16="",R16="",U16="")</f>
        <v>1</v>
      </c>
    </row>
    <row r="17" spans="1:29" s="69" customFormat="1" ht="12" customHeight="1" x14ac:dyDescent="0.3">
      <c r="A17" s="82">
        <f t="shared" ref="A17:A50" si="1">A16+1</f>
        <v>31</v>
      </c>
      <c r="B17" s="1149" t="str">
        <f>IF(AND(UPPER('DATA ENTRY SHEET'!$AH$7)="YES",UPPER('DATA ENTRY SHEET'!AU50)="X",'DATA ENTRY SHEET'!B50&lt;&gt;""),'DATA ENTRY SHEET'!B50,"")</f>
        <v/>
      </c>
      <c r="C17" s="1149"/>
      <c r="D17" s="1149"/>
      <c r="E17" s="1149"/>
      <c r="F17" s="1149" t="str">
        <f>IF(AND(UPPER('DATA ENTRY SHEET'!$AH$7)="YES",UPPER('DATA ENTRY SHEET'!AU50)="X",'DATA ENTRY SHEET'!C50&lt;&gt;""),'DATA ENTRY SHEET'!C50,"")</f>
        <v/>
      </c>
      <c r="G17" s="1149"/>
      <c r="H17" s="1149"/>
      <c r="I17" s="1149"/>
      <c r="J17" s="1149"/>
      <c r="K17" s="1149"/>
      <c r="L17" s="1150" t="str">
        <f>IF(AND(UPPER('DATA ENTRY SHEET'!$AH$7)="YES",UPPER('DATA ENTRY SHEET'!AU50)="X",'DATA ENTRY SHEET'!F50&lt;&gt;"",'DATA ENTRY SHEET'!H50&lt;&gt;""),CONCATENATE('DATA ENTRY SHEET'!F50," / ",'DATA ENTRY SHEET'!H50),"")</f>
        <v/>
      </c>
      <c r="M17" s="1150"/>
      <c r="N17" s="1151" t="str">
        <f>IF(AND(UPPER('DATA ENTRY SHEET'!$AH$7)="YES",UPPER('DATA ENTRY SHEET'!AU50)="X",'DATA ENTRY SHEET'!G50&lt;&gt;"",'DATA ENTRY SHEET'!I50&lt;&gt;""),CONCATENATE('DATA ENTRY SHEET'!G50," / ",'DATA ENTRY SHEET'!I50),"")</f>
        <v/>
      </c>
      <c r="O17" s="1151"/>
      <c r="P17" s="1152" t="str">
        <f>IF(AND(UPPER('DATA ENTRY SHEET'!$AH$7)="YES",UPPER('DATA ENTRY SHEET'!AU50)="X",'DATA ENTRY SHEET'!AD50&lt;&gt;""),'DATA ENTRY SHEET'!AD50,"")</f>
        <v/>
      </c>
      <c r="Q17" s="1152"/>
      <c r="R17" s="1153" t="str">
        <f>IF(AND(UPPER('DATA ENTRY SHEET'!$AH$7)="YES",UPPER('DATA ENTRY SHEET'!AU50)="X",'DATA ENTRY SHEET'!AF50&lt;&gt;""),'DATA ENTRY SHEET'!AF50,"")</f>
        <v/>
      </c>
      <c r="S17" s="1153"/>
      <c r="T17" s="1153"/>
      <c r="U17" s="1148"/>
      <c r="V17" s="1148"/>
      <c r="W17" s="1148"/>
      <c r="X17" s="1148"/>
      <c r="Y17" s="1148"/>
      <c r="AC17" s="69" t="b">
        <f t="shared" si="0"/>
        <v>1</v>
      </c>
    </row>
    <row r="18" spans="1:29" s="69" customFormat="1" ht="12" customHeight="1" x14ac:dyDescent="0.3">
      <c r="A18" s="82">
        <f t="shared" si="1"/>
        <v>32</v>
      </c>
      <c r="B18" s="1149" t="str">
        <f>IF(AND(UPPER('DATA ENTRY SHEET'!$AH$7)="YES",UPPER('DATA ENTRY SHEET'!AU51)="X",'DATA ENTRY SHEET'!B51&lt;&gt;""),'DATA ENTRY SHEET'!B51,"")</f>
        <v/>
      </c>
      <c r="C18" s="1149"/>
      <c r="D18" s="1149"/>
      <c r="E18" s="1149"/>
      <c r="F18" s="1149" t="str">
        <f>IF(AND(UPPER('DATA ENTRY SHEET'!$AH$7)="YES",UPPER('DATA ENTRY SHEET'!AU51)="X",'DATA ENTRY SHEET'!C51&lt;&gt;""),'DATA ENTRY SHEET'!C51,"")</f>
        <v/>
      </c>
      <c r="G18" s="1149"/>
      <c r="H18" s="1149"/>
      <c r="I18" s="1149"/>
      <c r="J18" s="1149"/>
      <c r="K18" s="1149"/>
      <c r="L18" s="1150" t="str">
        <f>IF(AND(UPPER('DATA ENTRY SHEET'!$AH$7)="YES",UPPER('DATA ENTRY SHEET'!AU51)="X",'DATA ENTRY SHEET'!F51&lt;&gt;"",'DATA ENTRY SHEET'!H51&lt;&gt;""),CONCATENATE('DATA ENTRY SHEET'!F51," / ",'DATA ENTRY SHEET'!H51),"")</f>
        <v/>
      </c>
      <c r="M18" s="1150"/>
      <c r="N18" s="1151" t="str">
        <f>IF(AND(UPPER('DATA ENTRY SHEET'!$AH$7)="YES",UPPER('DATA ENTRY SHEET'!AU51)="X",'DATA ENTRY SHEET'!G51&lt;&gt;"",'DATA ENTRY SHEET'!I51&lt;&gt;""),CONCATENATE('DATA ENTRY SHEET'!G51," / ",'DATA ENTRY SHEET'!I51),"")</f>
        <v/>
      </c>
      <c r="O18" s="1151"/>
      <c r="P18" s="1152" t="str">
        <f>IF(AND(UPPER('DATA ENTRY SHEET'!$AH$7)="YES",UPPER('DATA ENTRY SHEET'!AU51)="X",'DATA ENTRY SHEET'!AD51&lt;&gt;""),'DATA ENTRY SHEET'!AD51,"")</f>
        <v/>
      </c>
      <c r="Q18" s="1152"/>
      <c r="R18" s="1153" t="str">
        <f>IF(AND(UPPER('DATA ENTRY SHEET'!$AH$7)="YES",UPPER('DATA ENTRY SHEET'!AU51)="X",'DATA ENTRY SHEET'!AF51&lt;&gt;""),'DATA ENTRY SHEET'!AF51,"")</f>
        <v/>
      </c>
      <c r="S18" s="1153"/>
      <c r="T18" s="1153"/>
      <c r="U18" s="1148"/>
      <c r="V18" s="1148"/>
      <c r="W18" s="1148"/>
      <c r="X18" s="1148"/>
      <c r="Y18" s="1148"/>
      <c r="AC18" s="69" t="b">
        <f t="shared" si="0"/>
        <v>1</v>
      </c>
    </row>
    <row r="19" spans="1:29" s="69" customFormat="1" ht="12" customHeight="1" x14ac:dyDescent="0.3">
      <c r="A19" s="82">
        <f t="shared" si="1"/>
        <v>33</v>
      </c>
      <c r="B19" s="1149" t="str">
        <f>IF(AND(UPPER('DATA ENTRY SHEET'!$AH$7)="YES",UPPER('DATA ENTRY SHEET'!AU52)="X",'DATA ENTRY SHEET'!B52&lt;&gt;""),'DATA ENTRY SHEET'!B52,"")</f>
        <v/>
      </c>
      <c r="C19" s="1149"/>
      <c r="D19" s="1149"/>
      <c r="E19" s="1149"/>
      <c r="F19" s="1149" t="str">
        <f>IF(AND(UPPER('DATA ENTRY SHEET'!$AH$7)="YES",UPPER('DATA ENTRY SHEET'!AU52)="X",'DATA ENTRY SHEET'!C52&lt;&gt;""),'DATA ENTRY SHEET'!C52,"")</f>
        <v/>
      </c>
      <c r="G19" s="1149"/>
      <c r="H19" s="1149"/>
      <c r="I19" s="1149"/>
      <c r="J19" s="1149"/>
      <c r="K19" s="1149"/>
      <c r="L19" s="1150" t="str">
        <f>IF(AND(UPPER('DATA ENTRY SHEET'!$AH$7)="YES",UPPER('DATA ENTRY SHEET'!AU52)="X",'DATA ENTRY SHEET'!F52&lt;&gt;"",'DATA ENTRY SHEET'!H52&lt;&gt;""),CONCATENATE('DATA ENTRY SHEET'!F52," / ",'DATA ENTRY SHEET'!H52),"")</f>
        <v/>
      </c>
      <c r="M19" s="1150"/>
      <c r="N19" s="1151" t="str">
        <f>IF(AND(UPPER('DATA ENTRY SHEET'!$AH$7)="YES",UPPER('DATA ENTRY SHEET'!AU52)="X",'DATA ENTRY SHEET'!G52&lt;&gt;"",'DATA ENTRY SHEET'!I52&lt;&gt;""),CONCATENATE('DATA ENTRY SHEET'!G52," / ",'DATA ENTRY SHEET'!I52),"")</f>
        <v/>
      </c>
      <c r="O19" s="1151"/>
      <c r="P19" s="1152" t="str">
        <f>IF(AND(UPPER('DATA ENTRY SHEET'!$AH$7)="YES",UPPER('DATA ENTRY SHEET'!AU52)="X",'DATA ENTRY SHEET'!AD52&lt;&gt;""),'DATA ENTRY SHEET'!AD52,"")</f>
        <v/>
      </c>
      <c r="Q19" s="1152"/>
      <c r="R19" s="1153" t="str">
        <f>IF(AND(UPPER('DATA ENTRY SHEET'!$AH$7)="YES",UPPER('DATA ENTRY SHEET'!AU52)="X",'DATA ENTRY SHEET'!AF52&lt;&gt;""),'DATA ENTRY SHEET'!AF52,"")</f>
        <v/>
      </c>
      <c r="S19" s="1153"/>
      <c r="T19" s="1153"/>
      <c r="U19" s="1148"/>
      <c r="V19" s="1148"/>
      <c r="W19" s="1148"/>
      <c r="X19" s="1148"/>
      <c r="Y19" s="1148"/>
      <c r="AC19" s="69" t="b">
        <f t="shared" si="0"/>
        <v>1</v>
      </c>
    </row>
    <row r="20" spans="1:29" s="69" customFormat="1" ht="12" customHeight="1" x14ac:dyDescent="0.3">
      <c r="A20" s="82">
        <f t="shared" si="1"/>
        <v>34</v>
      </c>
      <c r="B20" s="1149" t="str">
        <f>IF(AND(UPPER('DATA ENTRY SHEET'!$AH$7)="YES",UPPER('DATA ENTRY SHEET'!AU53)="X",'DATA ENTRY SHEET'!B53&lt;&gt;""),'DATA ENTRY SHEET'!B53,"")</f>
        <v/>
      </c>
      <c r="C20" s="1149"/>
      <c r="D20" s="1149"/>
      <c r="E20" s="1149"/>
      <c r="F20" s="1149" t="str">
        <f>IF(AND(UPPER('DATA ENTRY SHEET'!$AH$7)="YES",UPPER('DATA ENTRY SHEET'!AU53)="X",'DATA ENTRY SHEET'!C53&lt;&gt;""),'DATA ENTRY SHEET'!C53,"")</f>
        <v/>
      </c>
      <c r="G20" s="1149"/>
      <c r="H20" s="1149"/>
      <c r="I20" s="1149"/>
      <c r="J20" s="1149"/>
      <c r="K20" s="1149"/>
      <c r="L20" s="1150" t="str">
        <f>IF(AND(UPPER('DATA ENTRY SHEET'!$AH$7)="YES",UPPER('DATA ENTRY SHEET'!AU53)="X",'DATA ENTRY SHEET'!F53&lt;&gt;"",'DATA ENTRY SHEET'!H53&lt;&gt;""),CONCATENATE('DATA ENTRY SHEET'!F53," / ",'DATA ENTRY SHEET'!H53),"")</f>
        <v/>
      </c>
      <c r="M20" s="1150"/>
      <c r="N20" s="1151" t="str">
        <f>IF(AND(UPPER('DATA ENTRY SHEET'!$AH$7)="YES",UPPER('DATA ENTRY SHEET'!AU53)="X",'DATA ENTRY SHEET'!G53&lt;&gt;"",'DATA ENTRY SHEET'!I53&lt;&gt;""),CONCATENATE('DATA ENTRY SHEET'!G53," / ",'DATA ENTRY SHEET'!I53),"")</f>
        <v/>
      </c>
      <c r="O20" s="1151"/>
      <c r="P20" s="1152" t="str">
        <f>IF(AND(UPPER('DATA ENTRY SHEET'!$AH$7)="YES",UPPER('DATA ENTRY SHEET'!AU53)="X",'DATA ENTRY SHEET'!AD53&lt;&gt;""),'DATA ENTRY SHEET'!AD53,"")</f>
        <v/>
      </c>
      <c r="Q20" s="1152"/>
      <c r="R20" s="1153" t="str">
        <f>IF(AND(UPPER('DATA ENTRY SHEET'!$AH$7)="YES",UPPER('DATA ENTRY SHEET'!AU53)="X",'DATA ENTRY SHEET'!AF53&lt;&gt;""),'DATA ENTRY SHEET'!AF53,"")</f>
        <v/>
      </c>
      <c r="S20" s="1153"/>
      <c r="T20" s="1153"/>
      <c r="U20" s="1148"/>
      <c r="V20" s="1148"/>
      <c r="W20" s="1148"/>
      <c r="X20" s="1148"/>
      <c r="Y20" s="1148"/>
      <c r="AC20" s="69" t="b">
        <f t="shared" si="0"/>
        <v>1</v>
      </c>
    </row>
    <row r="21" spans="1:29" s="69" customFormat="1" ht="12" customHeight="1" x14ac:dyDescent="0.3">
      <c r="A21" s="82">
        <f t="shared" si="1"/>
        <v>35</v>
      </c>
      <c r="B21" s="1149" t="str">
        <f>IF(AND(UPPER('DATA ENTRY SHEET'!$AH$7)="YES",UPPER('DATA ENTRY SHEET'!AU54)="X",'DATA ENTRY SHEET'!B54&lt;&gt;""),'DATA ENTRY SHEET'!B54,"")</f>
        <v/>
      </c>
      <c r="C21" s="1149"/>
      <c r="D21" s="1149"/>
      <c r="E21" s="1149"/>
      <c r="F21" s="1149" t="str">
        <f>IF(AND(UPPER('DATA ENTRY SHEET'!$AH$7)="YES",UPPER('DATA ENTRY SHEET'!AU54)="X",'DATA ENTRY SHEET'!C54&lt;&gt;""),'DATA ENTRY SHEET'!C54,"")</f>
        <v/>
      </c>
      <c r="G21" s="1149"/>
      <c r="H21" s="1149"/>
      <c r="I21" s="1149"/>
      <c r="J21" s="1149"/>
      <c r="K21" s="1149"/>
      <c r="L21" s="1150" t="str">
        <f>IF(AND(UPPER('DATA ENTRY SHEET'!$AH$7)="YES",UPPER('DATA ENTRY SHEET'!AU54)="X",'DATA ENTRY SHEET'!F54&lt;&gt;"",'DATA ENTRY SHEET'!H54&lt;&gt;""),CONCATENATE('DATA ENTRY SHEET'!F54," / ",'DATA ENTRY SHEET'!H54),"")</f>
        <v/>
      </c>
      <c r="M21" s="1150"/>
      <c r="N21" s="1151" t="str">
        <f>IF(AND(UPPER('DATA ENTRY SHEET'!$AH$7)="YES",UPPER('DATA ENTRY SHEET'!AU54)="X",'DATA ENTRY SHEET'!G54&lt;&gt;"",'DATA ENTRY SHEET'!I54&lt;&gt;""),CONCATENATE('DATA ENTRY SHEET'!G54," / ",'DATA ENTRY SHEET'!I54),"")</f>
        <v/>
      </c>
      <c r="O21" s="1151"/>
      <c r="P21" s="1152" t="str">
        <f>IF(AND(UPPER('DATA ENTRY SHEET'!$AH$7)="YES",UPPER('DATA ENTRY SHEET'!AU54)="X",'DATA ENTRY SHEET'!AD54&lt;&gt;""),'DATA ENTRY SHEET'!AD54,"")</f>
        <v/>
      </c>
      <c r="Q21" s="1152"/>
      <c r="R21" s="1153" t="str">
        <f>IF(AND(UPPER('DATA ENTRY SHEET'!$AH$7)="YES",UPPER('DATA ENTRY SHEET'!AU54)="X",'DATA ENTRY SHEET'!AF54&lt;&gt;""),'DATA ENTRY SHEET'!AF54,"")</f>
        <v/>
      </c>
      <c r="S21" s="1153"/>
      <c r="T21" s="1153"/>
      <c r="U21" s="1148"/>
      <c r="V21" s="1148"/>
      <c r="W21" s="1148"/>
      <c r="X21" s="1148"/>
      <c r="Y21" s="1148"/>
      <c r="AC21" s="69" t="b">
        <f t="shared" si="0"/>
        <v>1</v>
      </c>
    </row>
    <row r="22" spans="1:29" s="69" customFormat="1" ht="12" customHeight="1" x14ac:dyDescent="0.3">
      <c r="A22" s="82">
        <f t="shared" si="1"/>
        <v>36</v>
      </c>
      <c r="B22" s="1149" t="str">
        <f>IF(AND(UPPER('DATA ENTRY SHEET'!$AH$7)="YES",UPPER('DATA ENTRY SHEET'!AU55)="X",'DATA ENTRY SHEET'!B55&lt;&gt;""),'DATA ENTRY SHEET'!B55,"")</f>
        <v/>
      </c>
      <c r="C22" s="1149"/>
      <c r="D22" s="1149"/>
      <c r="E22" s="1149"/>
      <c r="F22" s="1149" t="str">
        <f>IF(AND(UPPER('DATA ENTRY SHEET'!$AH$7)="YES",UPPER('DATA ENTRY SHEET'!AU55)="X",'DATA ENTRY SHEET'!C55&lt;&gt;""),'DATA ENTRY SHEET'!C55,"")</f>
        <v/>
      </c>
      <c r="G22" s="1149"/>
      <c r="H22" s="1149"/>
      <c r="I22" s="1149"/>
      <c r="J22" s="1149"/>
      <c r="K22" s="1149"/>
      <c r="L22" s="1150" t="str">
        <f>IF(AND(UPPER('DATA ENTRY SHEET'!$AH$7)="YES",UPPER('DATA ENTRY SHEET'!AU55)="X",'DATA ENTRY SHEET'!F55&lt;&gt;"",'DATA ENTRY SHEET'!H55&lt;&gt;""),CONCATENATE('DATA ENTRY SHEET'!F55," / ",'DATA ENTRY SHEET'!H55),"")</f>
        <v/>
      </c>
      <c r="M22" s="1150"/>
      <c r="N22" s="1151" t="str">
        <f>IF(AND(UPPER('DATA ENTRY SHEET'!$AH$7)="YES",UPPER('DATA ENTRY SHEET'!AU55)="X",'DATA ENTRY SHEET'!G55&lt;&gt;"",'DATA ENTRY SHEET'!I55&lt;&gt;""),CONCATENATE('DATA ENTRY SHEET'!G55," / ",'DATA ENTRY SHEET'!I55),"")</f>
        <v/>
      </c>
      <c r="O22" s="1151"/>
      <c r="P22" s="1152" t="str">
        <f>IF(AND(UPPER('DATA ENTRY SHEET'!$AH$7)="YES",UPPER('DATA ENTRY SHEET'!AU55)="X",'DATA ENTRY SHEET'!AD55&lt;&gt;""),'DATA ENTRY SHEET'!AD55,"")</f>
        <v/>
      </c>
      <c r="Q22" s="1152"/>
      <c r="R22" s="1153" t="str">
        <f>IF(AND(UPPER('DATA ENTRY SHEET'!$AH$7)="YES",UPPER('DATA ENTRY SHEET'!AU55)="X",'DATA ENTRY SHEET'!AF55&lt;&gt;""),'DATA ENTRY SHEET'!AF55,"")</f>
        <v/>
      </c>
      <c r="S22" s="1153"/>
      <c r="T22" s="1153"/>
      <c r="U22" s="1148"/>
      <c r="V22" s="1148"/>
      <c r="W22" s="1148"/>
      <c r="X22" s="1148"/>
      <c r="Y22" s="1148"/>
      <c r="AC22" s="69" t="b">
        <f t="shared" si="0"/>
        <v>1</v>
      </c>
    </row>
    <row r="23" spans="1:29" s="69" customFormat="1" ht="12" customHeight="1" x14ac:dyDescent="0.3">
      <c r="A23" s="82">
        <f t="shared" si="1"/>
        <v>37</v>
      </c>
      <c r="B23" s="1149" t="str">
        <f>IF(AND(UPPER('DATA ENTRY SHEET'!$AH$7)="YES",UPPER('DATA ENTRY SHEET'!AU56)="X",'DATA ENTRY SHEET'!B56&lt;&gt;""),'DATA ENTRY SHEET'!B56,"")</f>
        <v/>
      </c>
      <c r="C23" s="1149"/>
      <c r="D23" s="1149"/>
      <c r="E23" s="1149"/>
      <c r="F23" s="1149" t="str">
        <f>IF(AND(UPPER('DATA ENTRY SHEET'!$AH$7)="YES",UPPER('DATA ENTRY SHEET'!AU56)="X",'DATA ENTRY SHEET'!C56&lt;&gt;""),'DATA ENTRY SHEET'!C56,"")</f>
        <v/>
      </c>
      <c r="G23" s="1149"/>
      <c r="H23" s="1149"/>
      <c r="I23" s="1149"/>
      <c r="J23" s="1149"/>
      <c r="K23" s="1149"/>
      <c r="L23" s="1150" t="str">
        <f>IF(AND(UPPER('DATA ENTRY SHEET'!$AH$7)="YES",UPPER('DATA ENTRY SHEET'!AU56)="X",'DATA ENTRY SHEET'!F56&lt;&gt;"",'DATA ENTRY SHEET'!H56&lt;&gt;""),CONCATENATE('DATA ENTRY SHEET'!F56," / ",'DATA ENTRY SHEET'!H56),"")</f>
        <v/>
      </c>
      <c r="M23" s="1150"/>
      <c r="N23" s="1151" t="str">
        <f>IF(AND(UPPER('DATA ENTRY SHEET'!$AH$7)="YES",UPPER('DATA ENTRY SHEET'!AU56)="X",'DATA ENTRY SHEET'!G56&lt;&gt;"",'DATA ENTRY SHEET'!I56&lt;&gt;""),CONCATENATE('DATA ENTRY SHEET'!G56," / ",'DATA ENTRY SHEET'!I56),"")</f>
        <v/>
      </c>
      <c r="O23" s="1151"/>
      <c r="P23" s="1152" t="str">
        <f>IF(AND(UPPER('DATA ENTRY SHEET'!$AH$7)="YES",UPPER('DATA ENTRY SHEET'!AU56)="X",'DATA ENTRY SHEET'!AD56&lt;&gt;""),'DATA ENTRY SHEET'!AD56,"")</f>
        <v/>
      </c>
      <c r="Q23" s="1152"/>
      <c r="R23" s="1153" t="str">
        <f>IF(AND(UPPER('DATA ENTRY SHEET'!$AH$7)="YES",UPPER('DATA ENTRY SHEET'!AU56)="X",'DATA ENTRY SHEET'!AF56&lt;&gt;""),'DATA ENTRY SHEET'!AF56,"")</f>
        <v/>
      </c>
      <c r="S23" s="1153"/>
      <c r="T23" s="1153"/>
      <c r="U23" s="1148"/>
      <c r="V23" s="1148"/>
      <c r="W23" s="1148"/>
      <c r="X23" s="1148"/>
      <c r="Y23" s="1148"/>
      <c r="AC23" s="69" t="b">
        <f t="shared" si="0"/>
        <v>1</v>
      </c>
    </row>
    <row r="24" spans="1:29" s="69" customFormat="1" ht="12" customHeight="1" x14ac:dyDescent="0.3">
      <c r="A24" s="82">
        <f t="shared" si="1"/>
        <v>38</v>
      </c>
      <c r="B24" s="1149" t="str">
        <f>IF(AND(UPPER('DATA ENTRY SHEET'!$AH$7)="YES",UPPER('DATA ENTRY SHEET'!AU57)="X",'DATA ENTRY SHEET'!B57&lt;&gt;""),'DATA ENTRY SHEET'!B57,"")</f>
        <v/>
      </c>
      <c r="C24" s="1149"/>
      <c r="D24" s="1149"/>
      <c r="E24" s="1149"/>
      <c r="F24" s="1149" t="str">
        <f>IF(AND(UPPER('DATA ENTRY SHEET'!$AH$7)="YES",UPPER('DATA ENTRY SHEET'!AU57)="X",'DATA ENTRY SHEET'!C57&lt;&gt;""),'DATA ENTRY SHEET'!C57,"")</f>
        <v/>
      </c>
      <c r="G24" s="1149"/>
      <c r="H24" s="1149"/>
      <c r="I24" s="1149"/>
      <c r="J24" s="1149"/>
      <c r="K24" s="1149"/>
      <c r="L24" s="1150" t="str">
        <f>IF(AND(UPPER('DATA ENTRY SHEET'!$AH$7)="YES",UPPER('DATA ENTRY SHEET'!AU57)="X",'DATA ENTRY SHEET'!F57&lt;&gt;"",'DATA ENTRY SHEET'!H57&lt;&gt;""),CONCATENATE('DATA ENTRY SHEET'!F57," / ",'DATA ENTRY SHEET'!H57),"")</f>
        <v/>
      </c>
      <c r="M24" s="1150"/>
      <c r="N24" s="1151" t="str">
        <f>IF(AND(UPPER('DATA ENTRY SHEET'!$AH$7)="YES",UPPER('DATA ENTRY SHEET'!AU57)="X",'DATA ENTRY SHEET'!G57&lt;&gt;"",'DATA ENTRY SHEET'!I57&lt;&gt;""),CONCATENATE('DATA ENTRY SHEET'!G57," / ",'DATA ENTRY SHEET'!I57),"")</f>
        <v/>
      </c>
      <c r="O24" s="1151"/>
      <c r="P24" s="1152" t="str">
        <f>IF(AND(UPPER('DATA ENTRY SHEET'!$AH$7)="YES",UPPER('DATA ENTRY SHEET'!AU57)="X",'DATA ENTRY SHEET'!AD57&lt;&gt;""),'DATA ENTRY SHEET'!AD57,"")</f>
        <v/>
      </c>
      <c r="Q24" s="1152"/>
      <c r="R24" s="1153" t="str">
        <f>IF(AND(UPPER('DATA ENTRY SHEET'!$AH$7)="YES",UPPER('DATA ENTRY SHEET'!AU57)="X",'DATA ENTRY SHEET'!AF57&lt;&gt;""),'DATA ENTRY SHEET'!AF57,"")</f>
        <v/>
      </c>
      <c r="S24" s="1153"/>
      <c r="T24" s="1153"/>
      <c r="U24" s="1148"/>
      <c r="V24" s="1148"/>
      <c r="W24" s="1148"/>
      <c r="X24" s="1148"/>
      <c r="Y24" s="1148"/>
      <c r="AC24" s="69" t="b">
        <f t="shared" si="0"/>
        <v>1</v>
      </c>
    </row>
    <row r="25" spans="1:29" s="69" customFormat="1" ht="12" customHeight="1" x14ac:dyDescent="0.3">
      <c r="A25" s="82">
        <f t="shared" si="1"/>
        <v>39</v>
      </c>
      <c r="B25" s="1149" t="str">
        <f>IF(AND(UPPER('DATA ENTRY SHEET'!$AH$7)="YES",UPPER('DATA ENTRY SHEET'!AU58)="X",'DATA ENTRY SHEET'!B58&lt;&gt;""),'DATA ENTRY SHEET'!B58,"")</f>
        <v/>
      </c>
      <c r="C25" s="1149"/>
      <c r="D25" s="1149"/>
      <c r="E25" s="1149"/>
      <c r="F25" s="1149" t="str">
        <f>IF(AND(UPPER('DATA ENTRY SHEET'!$AH$7)="YES",UPPER('DATA ENTRY SHEET'!AU58)="X",'DATA ENTRY SHEET'!C58&lt;&gt;""),'DATA ENTRY SHEET'!C58,"")</f>
        <v/>
      </c>
      <c r="G25" s="1149"/>
      <c r="H25" s="1149"/>
      <c r="I25" s="1149"/>
      <c r="J25" s="1149"/>
      <c r="K25" s="1149"/>
      <c r="L25" s="1150" t="str">
        <f>IF(AND(UPPER('DATA ENTRY SHEET'!$AH$7)="YES",UPPER('DATA ENTRY SHEET'!AU58)="X",'DATA ENTRY SHEET'!F58&lt;&gt;"",'DATA ENTRY SHEET'!H58&lt;&gt;""),CONCATENATE('DATA ENTRY SHEET'!F58," / ",'DATA ENTRY SHEET'!H58),"")</f>
        <v/>
      </c>
      <c r="M25" s="1150"/>
      <c r="N25" s="1151" t="str">
        <f>IF(AND(UPPER('DATA ENTRY SHEET'!$AH$7)="YES",UPPER('DATA ENTRY SHEET'!AU58)="X",'DATA ENTRY SHEET'!G58&lt;&gt;"",'DATA ENTRY SHEET'!I58&lt;&gt;""),CONCATENATE('DATA ENTRY SHEET'!G58," / ",'DATA ENTRY SHEET'!I58),"")</f>
        <v/>
      </c>
      <c r="O25" s="1151"/>
      <c r="P25" s="1152" t="str">
        <f>IF(AND(UPPER('DATA ENTRY SHEET'!$AH$7)="YES",UPPER('DATA ENTRY SHEET'!AU58)="X",'DATA ENTRY SHEET'!AD58&lt;&gt;""),'DATA ENTRY SHEET'!AD58,"")</f>
        <v/>
      </c>
      <c r="Q25" s="1152"/>
      <c r="R25" s="1153" t="str">
        <f>IF(AND(UPPER('DATA ENTRY SHEET'!$AH$7)="YES",UPPER('DATA ENTRY SHEET'!AU58)="X",'DATA ENTRY SHEET'!AF58&lt;&gt;""),'DATA ENTRY SHEET'!AF58,"")</f>
        <v/>
      </c>
      <c r="S25" s="1153"/>
      <c r="T25" s="1153"/>
      <c r="U25" s="1148"/>
      <c r="V25" s="1148"/>
      <c r="W25" s="1148"/>
      <c r="X25" s="1148"/>
      <c r="Y25" s="1148"/>
      <c r="AC25" s="69" t="b">
        <f t="shared" si="0"/>
        <v>1</v>
      </c>
    </row>
    <row r="26" spans="1:29" s="69" customFormat="1" ht="12" customHeight="1" x14ac:dyDescent="0.3">
      <c r="A26" s="82">
        <f t="shared" si="1"/>
        <v>40</v>
      </c>
      <c r="B26" s="1149" t="str">
        <f>IF(AND(UPPER('DATA ENTRY SHEET'!$AH$7)="YES",UPPER('DATA ENTRY SHEET'!AU59)="X",'DATA ENTRY SHEET'!B59&lt;&gt;""),'DATA ENTRY SHEET'!B59,"")</f>
        <v/>
      </c>
      <c r="C26" s="1149"/>
      <c r="D26" s="1149"/>
      <c r="E26" s="1149"/>
      <c r="F26" s="1149" t="str">
        <f>IF(AND(UPPER('DATA ENTRY SHEET'!$AH$7)="YES",UPPER('DATA ENTRY SHEET'!AU59)="X",'DATA ENTRY SHEET'!C59&lt;&gt;""),'DATA ENTRY SHEET'!C59,"")</f>
        <v/>
      </c>
      <c r="G26" s="1149"/>
      <c r="H26" s="1149"/>
      <c r="I26" s="1149"/>
      <c r="J26" s="1149"/>
      <c r="K26" s="1149"/>
      <c r="L26" s="1150" t="str">
        <f>IF(AND(UPPER('DATA ENTRY SHEET'!$AH$7)="YES",UPPER('DATA ENTRY SHEET'!AU59)="X",'DATA ENTRY SHEET'!F59&lt;&gt;"",'DATA ENTRY SHEET'!H59&lt;&gt;""),CONCATENATE('DATA ENTRY SHEET'!F59," / ",'DATA ENTRY SHEET'!H59),"")</f>
        <v/>
      </c>
      <c r="M26" s="1150"/>
      <c r="N26" s="1151" t="str">
        <f>IF(AND(UPPER('DATA ENTRY SHEET'!$AH$7)="YES",UPPER('DATA ENTRY SHEET'!AU59)="X",'DATA ENTRY SHEET'!G59&lt;&gt;"",'DATA ENTRY SHEET'!I59&lt;&gt;""),CONCATENATE('DATA ENTRY SHEET'!G59," / ",'DATA ENTRY SHEET'!I59),"")</f>
        <v/>
      </c>
      <c r="O26" s="1151"/>
      <c r="P26" s="1152" t="str">
        <f>IF(AND(UPPER('DATA ENTRY SHEET'!$AH$7)="YES",UPPER('DATA ENTRY SHEET'!AU59)="X",'DATA ENTRY SHEET'!AD59&lt;&gt;""),'DATA ENTRY SHEET'!AD59,"")</f>
        <v/>
      </c>
      <c r="Q26" s="1152"/>
      <c r="R26" s="1153" t="str">
        <f>IF(AND(UPPER('DATA ENTRY SHEET'!$AH$7)="YES",UPPER('DATA ENTRY SHEET'!AU59)="X",'DATA ENTRY SHEET'!AF59&lt;&gt;""),'DATA ENTRY SHEET'!AF59,"")</f>
        <v/>
      </c>
      <c r="S26" s="1153"/>
      <c r="T26" s="1153"/>
      <c r="U26" s="1148"/>
      <c r="V26" s="1148"/>
      <c r="W26" s="1148"/>
      <c r="X26" s="1148"/>
      <c r="Y26" s="1148"/>
      <c r="Z26" s="244"/>
      <c r="AA26" s="244"/>
      <c r="AB26" s="244"/>
      <c r="AC26" s="69" t="b">
        <f t="shared" si="0"/>
        <v>1</v>
      </c>
    </row>
    <row r="27" spans="1:29" s="69" customFormat="1" ht="12" customHeight="1" x14ac:dyDescent="0.3">
      <c r="A27" s="82">
        <f t="shared" si="1"/>
        <v>41</v>
      </c>
      <c r="B27" s="1149" t="str">
        <f>IF(AND(UPPER('DATA ENTRY SHEET'!$AH$7)="YES",UPPER('DATA ENTRY SHEET'!AU60)="X",'DATA ENTRY SHEET'!B60&lt;&gt;""),'DATA ENTRY SHEET'!B60,"")</f>
        <v/>
      </c>
      <c r="C27" s="1149"/>
      <c r="D27" s="1149"/>
      <c r="E27" s="1149"/>
      <c r="F27" s="1149" t="str">
        <f>IF(AND(UPPER('DATA ENTRY SHEET'!$AH$7)="YES",UPPER('DATA ENTRY SHEET'!AU60)="X",'DATA ENTRY SHEET'!C60&lt;&gt;""),'DATA ENTRY SHEET'!C60,"")</f>
        <v/>
      </c>
      <c r="G27" s="1149"/>
      <c r="H27" s="1149"/>
      <c r="I27" s="1149"/>
      <c r="J27" s="1149"/>
      <c r="K27" s="1149"/>
      <c r="L27" s="1150" t="str">
        <f>IF(AND(UPPER('DATA ENTRY SHEET'!$AH$7)="YES",UPPER('DATA ENTRY SHEET'!AU60)="X",'DATA ENTRY SHEET'!F60&lt;&gt;"",'DATA ENTRY SHEET'!H60&lt;&gt;""),CONCATENATE('DATA ENTRY SHEET'!F60," / ",'DATA ENTRY SHEET'!H60),"")</f>
        <v/>
      </c>
      <c r="M27" s="1150"/>
      <c r="N27" s="1151" t="str">
        <f>IF(AND(UPPER('DATA ENTRY SHEET'!$AH$7)="YES",UPPER('DATA ENTRY SHEET'!AU60)="X",'DATA ENTRY SHEET'!G60&lt;&gt;"",'DATA ENTRY SHEET'!I60&lt;&gt;""),CONCATENATE('DATA ENTRY SHEET'!G60," / ",'DATA ENTRY SHEET'!I60),"")</f>
        <v/>
      </c>
      <c r="O27" s="1151"/>
      <c r="P27" s="1152" t="str">
        <f>IF(AND(UPPER('DATA ENTRY SHEET'!$AH$7)="YES",UPPER('DATA ENTRY SHEET'!AU60)="X",'DATA ENTRY SHEET'!AD60&lt;&gt;""),'DATA ENTRY SHEET'!AD60,"")</f>
        <v/>
      </c>
      <c r="Q27" s="1152"/>
      <c r="R27" s="1153" t="str">
        <f>IF(AND(UPPER('DATA ENTRY SHEET'!$AH$7)="YES",UPPER('DATA ENTRY SHEET'!AU60)="X",'DATA ENTRY SHEET'!AF60&lt;&gt;""),'DATA ENTRY SHEET'!AF60,"")</f>
        <v/>
      </c>
      <c r="S27" s="1153"/>
      <c r="T27" s="1153"/>
      <c r="U27" s="1148"/>
      <c r="V27" s="1148"/>
      <c r="W27" s="1148"/>
      <c r="X27" s="1148"/>
      <c r="Y27" s="1148"/>
      <c r="AC27" s="69" t="b">
        <f t="shared" si="0"/>
        <v>1</v>
      </c>
    </row>
    <row r="28" spans="1:29" s="69" customFormat="1" ht="12" customHeight="1" x14ac:dyDescent="0.3">
      <c r="A28" s="82">
        <f t="shared" si="1"/>
        <v>42</v>
      </c>
      <c r="B28" s="1149" t="str">
        <f>IF(AND(UPPER('DATA ENTRY SHEET'!$AH$7)="YES",UPPER('DATA ENTRY SHEET'!AU61)="X",'DATA ENTRY SHEET'!B61&lt;&gt;""),'DATA ENTRY SHEET'!B61,"")</f>
        <v/>
      </c>
      <c r="C28" s="1149"/>
      <c r="D28" s="1149"/>
      <c r="E28" s="1149"/>
      <c r="F28" s="1149" t="str">
        <f>IF(AND(UPPER('DATA ENTRY SHEET'!$AH$7)="YES",UPPER('DATA ENTRY SHEET'!AU61)="X",'DATA ENTRY SHEET'!C61&lt;&gt;""),'DATA ENTRY SHEET'!C61,"")</f>
        <v/>
      </c>
      <c r="G28" s="1149"/>
      <c r="H28" s="1149"/>
      <c r="I28" s="1149"/>
      <c r="J28" s="1149"/>
      <c r="K28" s="1149"/>
      <c r="L28" s="1150" t="str">
        <f>IF(AND(UPPER('DATA ENTRY SHEET'!$AH$7)="YES",UPPER('DATA ENTRY SHEET'!AU61)="X",'DATA ENTRY SHEET'!F61&lt;&gt;"",'DATA ENTRY SHEET'!H61&lt;&gt;""),CONCATENATE('DATA ENTRY SHEET'!F61," / ",'DATA ENTRY SHEET'!H61),"")</f>
        <v/>
      </c>
      <c r="M28" s="1150"/>
      <c r="N28" s="1151" t="str">
        <f>IF(AND(UPPER('DATA ENTRY SHEET'!$AH$7)="YES",UPPER('DATA ENTRY SHEET'!AU61)="X",'DATA ENTRY SHEET'!G61&lt;&gt;"",'DATA ENTRY SHEET'!I61&lt;&gt;""),CONCATENATE('DATA ENTRY SHEET'!G61," / ",'DATA ENTRY SHEET'!I61),"")</f>
        <v/>
      </c>
      <c r="O28" s="1151"/>
      <c r="P28" s="1152" t="str">
        <f>IF(AND(UPPER('DATA ENTRY SHEET'!$AH$7)="YES",UPPER('DATA ENTRY SHEET'!AU61)="X",'DATA ENTRY SHEET'!AD61&lt;&gt;""),'DATA ENTRY SHEET'!AD61,"")</f>
        <v/>
      </c>
      <c r="Q28" s="1152"/>
      <c r="R28" s="1153" t="str">
        <f>IF(AND(UPPER('DATA ENTRY SHEET'!$AH$7)="YES",UPPER('DATA ENTRY SHEET'!AU61)="X",'DATA ENTRY SHEET'!AF61&lt;&gt;""),'DATA ENTRY SHEET'!AF61,"")</f>
        <v/>
      </c>
      <c r="S28" s="1153"/>
      <c r="T28" s="1153"/>
      <c r="U28" s="1148"/>
      <c r="V28" s="1148"/>
      <c r="W28" s="1148"/>
      <c r="X28" s="1148"/>
      <c r="Y28" s="1148"/>
      <c r="AC28" s="69" t="b">
        <f t="shared" si="0"/>
        <v>1</v>
      </c>
    </row>
    <row r="29" spans="1:29" s="69" customFormat="1" ht="12" customHeight="1" x14ac:dyDescent="0.3">
      <c r="A29" s="82">
        <f t="shared" si="1"/>
        <v>43</v>
      </c>
      <c r="B29" s="1149" t="str">
        <f>IF(AND(UPPER('DATA ENTRY SHEET'!$AH$7)="YES",UPPER('DATA ENTRY SHEET'!AU62)="X",'DATA ENTRY SHEET'!B62&lt;&gt;""),'DATA ENTRY SHEET'!B62,"")</f>
        <v/>
      </c>
      <c r="C29" s="1149"/>
      <c r="D29" s="1149"/>
      <c r="E29" s="1149"/>
      <c r="F29" s="1149" t="str">
        <f>IF(AND(UPPER('DATA ENTRY SHEET'!$AH$7)="YES",UPPER('DATA ENTRY SHEET'!AU62)="X",'DATA ENTRY SHEET'!C62&lt;&gt;""),'DATA ENTRY SHEET'!C62,"")</f>
        <v/>
      </c>
      <c r="G29" s="1149"/>
      <c r="H29" s="1149"/>
      <c r="I29" s="1149"/>
      <c r="J29" s="1149"/>
      <c r="K29" s="1149"/>
      <c r="L29" s="1150" t="str">
        <f>IF(AND(UPPER('DATA ENTRY SHEET'!$AH$7)="YES",UPPER('DATA ENTRY SHEET'!AU62)="X",'DATA ENTRY SHEET'!F62&lt;&gt;"",'DATA ENTRY SHEET'!H62&lt;&gt;""),CONCATENATE('DATA ENTRY SHEET'!F62," / ",'DATA ENTRY SHEET'!H62),"")</f>
        <v/>
      </c>
      <c r="M29" s="1150"/>
      <c r="N29" s="1151" t="str">
        <f>IF(AND(UPPER('DATA ENTRY SHEET'!$AH$7)="YES",UPPER('DATA ENTRY SHEET'!AU62)="X",'DATA ENTRY SHEET'!G62&lt;&gt;"",'DATA ENTRY SHEET'!I62&lt;&gt;""),CONCATENATE('DATA ENTRY SHEET'!G62," / ",'DATA ENTRY SHEET'!I62),"")</f>
        <v/>
      </c>
      <c r="O29" s="1151"/>
      <c r="P29" s="1152" t="str">
        <f>IF(AND(UPPER('DATA ENTRY SHEET'!$AH$7)="YES",UPPER('DATA ENTRY SHEET'!AU62)="X",'DATA ENTRY SHEET'!AD62&lt;&gt;""),'DATA ENTRY SHEET'!AD62,"")</f>
        <v/>
      </c>
      <c r="Q29" s="1152"/>
      <c r="R29" s="1153" t="str">
        <f>IF(AND(UPPER('DATA ENTRY SHEET'!$AH$7)="YES",UPPER('DATA ENTRY SHEET'!AU62)="X",'DATA ENTRY SHEET'!AF62&lt;&gt;""),'DATA ENTRY SHEET'!AF62,"")</f>
        <v/>
      </c>
      <c r="S29" s="1153"/>
      <c r="T29" s="1153"/>
      <c r="U29" s="1148"/>
      <c r="V29" s="1148"/>
      <c r="W29" s="1148"/>
      <c r="X29" s="1148"/>
      <c r="Y29" s="1148"/>
      <c r="AC29" s="69" t="b">
        <f t="shared" si="0"/>
        <v>1</v>
      </c>
    </row>
    <row r="30" spans="1:29" s="69" customFormat="1" ht="12" customHeight="1" x14ac:dyDescent="0.3">
      <c r="A30" s="82">
        <f t="shared" si="1"/>
        <v>44</v>
      </c>
      <c r="B30" s="1149" t="str">
        <f>IF(AND(UPPER('DATA ENTRY SHEET'!$AH$7)="YES",UPPER('DATA ENTRY SHEET'!AU63)="X",'DATA ENTRY SHEET'!B63&lt;&gt;""),'DATA ENTRY SHEET'!B63,"")</f>
        <v/>
      </c>
      <c r="C30" s="1149"/>
      <c r="D30" s="1149"/>
      <c r="E30" s="1149"/>
      <c r="F30" s="1149" t="str">
        <f>IF(AND(UPPER('DATA ENTRY SHEET'!$AH$7)="YES",UPPER('DATA ENTRY SHEET'!AU63)="X",'DATA ENTRY SHEET'!C63&lt;&gt;""),'DATA ENTRY SHEET'!C63,"")</f>
        <v/>
      </c>
      <c r="G30" s="1149"/>
      <c r="H30" s="1149"/>
      <c r="I30" s="1149"/>
      <c r="J30" s="1149"/>
      <c r="K30" s="1149"/>
      <c r="L30" s="1150" t="str">
        <f>IF(AND(UPPER('DATA ENTRY SHEET'!$AH$7)="YES",UPPER('DATA ENTRY SHEET'!AU63)="X",'DATA ENTRY SHEET'!F63&lt;&gt;"",'DATA ENTRY SHEET'!H63&lt;&gt;""),CONCATENATE('DATA ENTRY SHEET'!F63," / ",'DATA ENTRY SHEET'!H63),"")</f>
        <v/>
      </c>
      <c r="M30" s="1150"/>
      <c r="N30" s="1151" t="str">
        <f>IF(AND(UPPER('DATA ENTRY SHEET'!$AH$7)="YES",UPPER('DATA ENTRY SHEET'!AU63)="X",'DATA ENTRY SHEET'!G63&lt;&gt;"",'DATA ENTRY SHEET'!I63&lt;&gt;""),CONCATENATE('DATA ENTRY SHEET'!G63," / ",'DATA ENTRY SHEET'!I63),"")</f>
        <v/>
      </c>
      <c r="O30" s="1151"/>
      <c r="P30" s="1152" t="str">
        <f>IF(AND(UPPER('DATA ENTRY SHEET'!$AH$7)="YES",UPPER('DATA ENTRY SHEET'!AU63)="X",'DATA ENTRY SHEET'!AD63&lt;&gt;""),'DATA ENTRY SHEET'!AD63,"")</f>
        <v/>
      </c>
      <c r="Q30" s="1152"/>
      <c r="R30" s="1153" t="str">
        <f>IF(AND(UPPER('DATA ENTRY SHEET'!$AH$7)="YES",UPPER('DATA ENTRY SHEET'!AU63)="X",'DATA ENTRY SHEET'!AF63&lt;&gt;""),'DATA ENTRY SHEET'!AF63,"")</f>
        <v/>
      </c>
      <c r="S30" s="1153"/>
      <c r="T30" s="1153"/>
      <c r="U30" s="1148"/>
      <c r="V30" s="1148"/>
      <c r="W30" s="1148"/>
      <c r="X30" s="1148"/>
      <c r="Y30" s="1148"/>
      <c r="AC30" s="69" t="b">
        <f t="shared" si="0"/>
        <v>1</v>
      </c>
    </row>
    <row r="31" spans="1:29" s="69" customFormat="1" ht="12" customHeight="1" x14ac:dyDescent="0.3">
      <c r="A31" s="82">
        <f t="shared" si="1"/>
        <v>45</v>
      </c>
      <c r="B31" s="1149" t="str">
        <f>IF(AND(UPPER('DATA ENTRY SHEET'!$AH$7)="YES",UPPER('DATA ENTRY SHEET'!AU64)="X",'DATA ENTRY SHEET'!B64&lt;&gt;""),'DATA ENTRY SHEET'!B64,"")</f>
        <v/>
      </c>
      <c r="C31" s="1149"/>
      <c r="D31" s="1149"/>
      <c r="E31" s="1149"/>
      <c r="F31" s="1149" t="str">
        <f>IF(AND(UPPER('DATA ENTRY SHEET'!$AH$7)="YES",UPPER('DATA ENTRY SHEET'!AU64)="X",'DATA ENTRY SHEET'!C64&lt;&gt;""),'DATA ENTRY SHEET'!C64,"")</f>
        <v/>
      </c>
      <c r="G31" s="1149"/>
      <c r="H31" s="1149"/>
      <c r="I31" s="1149"/>
      <c r="J31" s="1149"/>
      <c r="K31" s="1149"/>
      <c r="L31" s="1150" t="str">
        <f>IF(AND(UPPER('DATA ENTRY SHEET'!$AH$7)="YES",UPPER('DATA ENTRY SHEET'!AU64)="X",'DATA ENTRY SHEET'!F64&lt;&gt;"",'DATA ENTRY SHEET'!H64&lt;&gt;""),CONCATENATE('DATA ENTRY SHEET'!F64," / ",'DATA ENTRY SHEET'!H64),"")</f>
        <v/>
      </c>
      <c r="M31" s="1150"/>
      <c r="N31" s="1151" t="str">
        <f>IF(AND(UPPER('DATA ENTRY SHEET'!$AH$7)="YES",UPPER('DATA ENTRY SHEET'!AU64)="X",'DATA ENTRY SHEET'!G64&lt;&gt;"",'DATA ENTRY SHEET'!I64&lt;&gt;""),CONCATENATE('DATA ENTRY SHEET'!G64," / ",'DATA ENTRY SHEET'!I64),"")</f>
        <v/>
      </c>
      <c r="O31" s="1151"/>
      <c r="P31" s="1152" t="str">
        <f>IF(AND(UPPER('DATA ENTRY SHEET'!$AH$7)="YES",UPPER('DATA ENTRY SHEET'!AU64)="X",'DATA ENTRY SHEET'!AD64&lt;&gt;""),'DATA ENTRY SHEET'!AD64,"")</f>
        <v/>
      </c>
      <c r="Q31" s="1152"/>
      <c r="R31" s="1153" t="str">
        <f>IF(AND(UPPER('DATA ENTRY SHEET'!$AH$7)="YES",UPPER('DATA ENTRY SHEET'!AU64)="X",'DATA ENTRY SHEET'!AF64&lt;&gt;""),'DATA ENTRY SHEET'!AF64,"")</f>
        <v/>
      </c>
      <c r="S31" s="1153"/>
      <c r="T31" s="1153"/>
      <c r="U31" s="1148"/>
      <c r="V31" s="1148"/>
      <c r="W31" s="1148"/>
      <c r="X31" s="1148"/>
      <c r="Y31" s="1148"/>
      <c r="AC31" s="69" t="b">
        <f t="shared" si="0"/>
        <v>1</v>
      </c>
    </row>
    <row r="32" spans="1:29" s="69" customFormat="1" ht="12" customHeight="1" x14ac:dyDescent="0.3">
      <c r="A32" s="82">
        <f t="shared" si="1"/>
        <v>46</v>
      </c>
      <c r="B32" s="1149" t="str">
        <f>IF(AND(UPPER('DATA ENTRY SHEET'!$AH$7)="YES",UPPER('DATA ENTRY SHEET'!AU65)="X",'DATA ENTRY SHEET'!B65&lt;&gt;""),'DATA ENTRY SHEET'!B65,"")</f>
        <v/>
      </c>
      <c r="C32" s="1149"/>
      <c r="D32" s="1149"/>
      <c r="E32" s="1149"/>
      <c r="F32" s="1149" t="str">
        <f>IF(AND(UPPER('DATA ENTRY SHEET'!$AH$7)="YES",UPPER('DATA ENTRY SHEET'!AU65)="X",'DATA ENTRY SHEET'!C65&lt;&gt;""),'DATA ENTRY SHEET'!C65,"")</f>
        <v/>
      </c>
      <c r="G32" s="1149"/>
      <c r="H32" s="1149"/>
      <c r="I32" s="1149"/>
      <c r="J32" s="1149"/>
      <c r="K32" s="1149"/>
      <c r="L32" s="1150" t="str">
        <f>IF(AND(UPPER('DATA ENTRY SHEET'!$AH$7)="YES",UPPER('DATA ENTRY SHEET'!AU65)="X",'DATA ENTRY SHEET'!F65&lt;&gt;"",'DATA ENTRY SHEET'!H65&lt;&gt;""),CONCATENATE('DATA ENTRY SHEET'!F65," / ",'DATA ENTRY SHEET'!H65),"")</f>
        <v/>
      </c>
      <c r="M32" s="1150"/>
      <c r="N32" s="1151" t="str">
        <f>IF(AND(UPPER('DATA ENTRY SHEET'!$AH$7)="YES",UPPER('DATA ENTRY SHEET'!AU65)="X",'DATA ENTRY SHEET'!G65&lt;&gt;"",'DATA ENTRY SHEET'!I65&lt;&gt;""),CONCATENATE('DATA ENTRY SHEET'!G65," / ",'DATA ENTRY SHEET'!I65),"")</f>
        <v/>
      </c>
      <c r="O32" s="1151"/>
      <c r="P32" s="1152" t="str">
        <f>IF(AND(UPPER('DATA ENTRY SHEET'!$AH$7)="YES",UPPER('DATA ENTRY SHEET'!AU65)="X",'DATA ENTRY SHEET'!AD65&lt;&gt;""),'DATA ENTRY SHEET'!AD65,"")</f>
        <v/>
      </c>
      <c r="Q32" s="1152"/>
      <c r="R32" s="1153" t="str">
        <f>IF(AND(UPPER('DATA ENTRY SHEET'!$AH$7)="YES",UPPER('DATA ENTRY SHEET'!AU65)="X",'DATA ENTRY SHEET'!AF65&lt;&gt;""),'DATA ENTRY SHEET'!AF65,"")</f>
        <v/>
      </c>
      <c r="S32" s="1153"/>
      <c r="T32" s="1153"/>
      <c r="U32" s="1148"/>
      <c r="V32" s="1148"/>
      <c r="W32" s="1148"/>
      <c r="X32" s="1148"/>
      <c r="Y32" s="1148"/>
      <c r="AC32" s="69" t="b">
        <f t="shared" si="0"/>
        <v>1</v>
      </c>
    </row>
    <row r="33" spans="1:29" s="69" customFormat="1" ht="12" customHeight="1" x14ac:dyDescent="0.3">
      <c r="A33" s="82">
        <f t="shared" si="1"/>
        <v>47</v>
      </c>
      <c r="B33" s="1149" t="str">
        <f>IF(AND(UPPER('DATA ENTRY SHEET'!$AH$7)="YES",UPPER('DATA ENTRY SHEET'!AU66)="X",'DATA ENTRY SHEET'!B66&lt;&gt;""),'DATA ENTRY SHEET'!B66,"")</f>
        <v/>
      </c>
      <c r="C33" s="1149"/>
      <c r="D33" s="1149"/>
      <c r="E33" s="1149"/>
      <c r="F33" s="1149" t="str">
        <f>IF(AND(UPPER('DATA ENTRY SHEET'!$AH$7)="YES",UPPER('DATA ENTRY SHEET'!AU66)="X",'DATA ENTRY SHEET'!C66&lt;&gt;""),'DATA ENTRY SHEET'!C66,"")</f>
        <v/>
      </c>
      <c r="G33" s="1149"/>
      <c r="H33" s="1149"/>
      <c r="I33" s="1149"/>
      <c r="J33" s="1149"/>
      <c r="K33" s="1149"/>
      <c r="L33" s="1150" t="str">
        <f>IF(AND(UPPER('DATA ENTRY SHEET'!$AH$7)="YES",UPPER('DATA ENTRY SHEET'!AU66)="X",'DATA ENTRY SHEET'!F66&lt;&gt;"",'DATA ENTRY SHEET'!H66&lt;&gt;""),CONCATENATE('DATA ENTRY SHEET'!F66," / ",'DATA ENTRY SHEET'!H66),"")</f>
        <v/>
      </c>
      <c r="M33" s="1150"/>
      <c r="N33" s="1151" t="str">
        <f>IF(AND(UPPER('DATA ENTRY SHEET'!$AH$7)="YES",UPPER('DATA ENTRY SHEET'!AU66)="X",'DATA ENTRY SHEET'!G66&lt;&gt;"",'DATA ENTRY SHEET'!I66&lt;&gt;""),CONCATENATE('DATA ENTRY SHEET'!G66," / ",'DATA ENTRY SHEET'!I66),"")</f>
        <v/>
      </c>
      <c r="O33" s="1151"/>
      <c r="P33" s="1152" t="str">
        <f>IF(AND(UPPER('DATA ENTRY SHEET'!$AH$7)="YES",UPPER('DATA ENTRY SHEET'!AU66)="X",'DATA ENTRY SHEET'!AD66&lt;&gt;""),'DATA ENTRY SHEET'!AD66,"")</f>
        <v/>
      </c>
      <c r="Q33" s="1152"/>
      <c r="R33" s="1153" t="str">
        <f>IF(AND(UPPER('DATA ENTRY SHEET'!$AH$7)="YES",UPPER('DATA ENTRY SHEET'!AU66)="X",'DATA ENTRY SHEET'!AF66&lt;&gt;""),'DATA ENTRY SHEET'!AF66,"")</f>
        <v/>
      </c>
      <c r="S33" s="1153"/>
      <c r="T33" s="1153"/>
      <c r="U33" s="1148"/>
      <c r="V33" s="1148"/>
      <c r="W33" s="1148"/>
      <c r="X33" s="1148"/>
      <c r="Y33" s="1148"/>
      <c r="AC33" s="69" t="b">
        <f t="shared" si="0"/>
        <v>1</v>
      </c>
    </row>
    <row r="34" spans="1:29" s="69" customFormat="1" ht="12" customHeight="1" x14ac:dyDescent="0.3">
      <c r="A34" s="82">
        <f t="shared" si="1"/>
        <v>48</v>
      </c>
      <c r="B34" s="1149" t="str">
        <f>IF(AND(UPPER('DATA ENTRY SHEET'!$AH$7)="YES",UPPER('DATA ENTRY SHEET'!AU67)="X",'DATA ENTRY SHEET'!B67&lt;&gt;""),'DATA ENTRY SHEET'!B67,"")</f>
        <v/>
      </c>
      <c r="C34" s="1149"/>
      <c r="D34" s="1149"/>
      <c r="E34" s="1149"/>
      <c r="F34" s="1149" t="str">
        <f>IF(AND(UPPER('DATA ENTRY SHEET'!$AH$7)="YES",UPPER('DATA ENTRY SHEET'!AU67)="X",'DATA ENTRY SHEET'!C67&lt;&gt;""),'DATA ENTRY SHEET'!C67,"")</f>
        <v/>
      </c>
      <c r="G34" s="1149"/>
      <c r="H34" s="1149"/>
      <c r="I34" s="1149"/>
      <c r="J34" s="1149"/>
      <c r="K34" s="1149"/>
      <c r="L34" s="1150" t="str">
        <f>IF(AND(UPPER('DATA ENTRY SHEET'!$AH$7)="YES",UPPER('DATA ENTRY SHEET'!AU67)="X",'DATA ENTRY SHEET'!F67&lt;&gt;"",'DATA ENTRY SHEET'!H67&lt;&gt;""),CONCATENATE('DATA ENTRY SHEET'!F67," / ",'DATA ENTRY SHEET'!H67),"")</f>
        <v/>
      </c>
      <c r="M34" s="1150"/>
      <c r="N34" s="1151" t="str">
        <f>IF(AND(UPPER('DATA ENTRY SHEET'!$AH$7)="YES",UPPER('DATA ENTRY SHEET'!AU67)="X",'DATA ENTRY SHEET'!G67&lt;&gt;"",'DATA ENTRY SHEET'!I67&lt;&gt;""),CONCATENATE('DATA ENTRY SHEET'!G67," / ",'DATA ENTRY SHEET'!I67),"")</f>
        <v/>
      </c>
      <c r="O34" s="1151"/>
      <c r="P34" s="1152" t="str">
        <f>IF(AND(UPPER('DATA ENTRY SHEET'!$AH$7)="YES",UPPER('DATA ENTRY SHEET'!AU67)="X",'DATA ENTRY SHEET'!AD67&lt;&gt;""),'DATA ENTRY SHEET'!AD67,"")</f>
        <v/>
      </c>
      <c r="Q34" s="1152"/>
      <c r="R34" s="1153" t="str">
        <f>IF(AND(UPPER('DATA ENTRY SHEET'!$AH$7)="YES",UPPER('DATA ENTRY SHEET'!AU67)="X",'DATA ENTRY SHEET'!AF67&lt;&gt;""),'DATA ENTRY SHEET'!AF67,"")</f>
        <v/>
      </c>
      <c r="S34" s="1153"/>
      <c r="T34" s="1153"/>
      <c r="U34" s="1148"/>
      <c r="V34" s="1148"/>
      <c r="W34" s="1148"/>
      <c r="X34" s="1148"/>
      <c r="Y34" s="1148"/>
      <c r="AC34" s="69" t="b">
        <f t="shared" si="0"/>
        <v>1</v>
      </c>
    </row>
    <row r="35" spans="1:29" s="69" customFormat="1" ht="12" customHeight="1" x14ac:dyDescent="0.3">
      <c r="A35" s="82">
        <f t="shared" si="1"/>
        <v>49</v>
      </c>
      <c r="B35" s="1149" t="str">
        <f>IF(AND(UPPER('DATA ENTRY SHEET'!$AH$7)="YES",UPPER('DATA ENTRY SHEET'!AU68)="X",'DATA ENTRY SHEET'!B68&lt;&gt;""),'DATA ENTRY SHEET'!B68,"")</f>
        <v/>
      </c>
      <c r="C35" s="1149"/>
      <c r="D35" s="1149"/>
      <c r="E35" s="1149"/>
      <c r="F35" s="1149" t="str">
        <f>IF(AND(UPPER('DATA ENTRY SHEET'!$AH$7)="YES",UPPER('DATA ENTRY SHEET'!AU68)="X",'DATA ENTRY SHEET'!C68&lt;&gt;""),'DATA ENTRY SHEET'!C68,"")</f>
        <v/>
      </c>
      <c r="G35" s="1149"/>
      <c r="H35" s="1149"/>
      <c r="I35" s="1149"/>
      <c r="J35" s="1149"/>
      <c r="K35" s="1149"/>
      <c r="L35" s="1150" t="str">
        <f>IF(AND(UPPER('DATA ENTRY SHEET'!$AH$7)="YES",UPPER('DATA ENTRY SHEET'!AU68)="X",'DATA ENTRY SHEET'!F68&lt;&gt;"",'DATA ENTRY SHEET'!H68&lt;&gt;""),CONCATENATE('DATA ENTRY SHEET'!F68," / ",'DATA ENTRY SHEET'!H68),"")</f>
        <v/>
      </c>
      <c r="M35" s="1150"/>
      <c r="N35" s="1151" t="str">
        <f>IF(AND(UPPER('DATA ENTRY SHEET'!$AH$7)="YES",UPPER('DATA ENTRY SHEET'!AU68)="X",'DATA ENTRY SHEET'!G68&lt;&gt;"",'DATA ENTRY SHEET'!I68&lt;&gt;""),CONCATENATE('DATA ENTRY SHEET'!G68," / ",'DATA ENTRY SHEET'!I68),"")</f>
        <v/>
      </c>
      <c r="O35" s="1151"/>
      <c r="P35" s="1152" t="str">
        <f>IF(AND(UPPER('DATA ENTRY SHEET'!$AH$7)="YES",UPPER('DATA ENTRY SHEET'!AU68)="X",'DATA ENTRY SHEET'!AD68&lt;&gt;""),'DATA ENTRY SHEET'!AD68,"")</f>
        <v/>
      </c>
      <c r="Q35" s="1152"/>
      <c r="R35" s="1153" t="str">
        <f>IF(AND(UPPER('DATA ENTRY SHEET'!$AH$7)="YES",UPPER('DATA ENTRY SHEET'!AU68)="X",'DATA ENTRY SHEET'!AF68&lt;&gt;""),'DATA ENTRY SHEET'!AF68,"")</f>
        <v/>
      </c>
      <c r="S35" s="1153"/>
      <c r="T35" s="1153"/>
      <c r="U35" s="1148"/>
      <c r="V35" s="1148"/>
      <c r="W35" s="1148"/>
      <c r="X35" s="1148"/>
      <c r="Y35" s="1148"/>
      <c r="AC35" s="69" t="b">
        <f t="shared" si="0"/>
        <v>1</v>
      </c>
    </row>
    <row r="36" spans="1:29" s="69" customFormat="1" ht="12" customHeight="1" x14ac:dyDescent="0.3">
      <c r="A36" s="82">
        <f t="shared" si="1"/>
        <v>50</v>
      </c>
      <c r="B36" s="1149" t="str">
        <f>IF(AND(UPPER('DATA ENTRY SHEET'!$AH$7)="YES",UPPER('DATA ENTRY SHEET'!AU69)="X",'DATA ENTRY SHEET'!B69&lt;&gt;""),'DATA ENTRY SHEET'!B69,"")</f>
        <v/>
      </c>
      <c r="C36" s="1149"/>
      <c r="D36" s="1149"/>
      <c r="E36" s="1149"/>
      <c r="F36" s="1149" t="str">
        <f>IF(AND(UPPER('DATA ENTRY SHEET'!$AH$7)="YES",UPPER('DATA ENTRY SHEET'!AU69)="X",'DATA ENTRY SHEET'!C69&lt;&gt;""),'DATA ENTRY SHEET'!C69,"")</f>
        <v/>
      </c>
      <c r="G36" s="1149"/>
      <c r="H36" s="1149"/>
      <c r="I36" s="1149"/>
      <c r="J36" s="1149"/>
      <c r="K36" s="1149"/>
      <c r="L36" s="1150" t="str">
        <f>IF(AND(UPPER('DATA ENTRY SHEET'!$AH$7)="YES",UPPER('DATA ENTRY SHEET'!AU69)="X",'DATA ENTRY SHEET'!F69&lt;&gt;"",'DATA ENTRY SHEET'!H69&lt;&gt;""),CONCATENATE('DATA ENTRY SHEET'!F69," / ",'DATA ENTRY SHEET'!H69),"")</f>
        <v/>
      </c>
      <c r="M36" s="1150"/>
      <c r="N36" s="1151" t="str">
        <f>IF(AND(UPPER('DATA ENTRY SHEET'!$AH$7)="YES",UPPER('DATA ENTRY SHEET'!AU69)="X",'DATA ENTRY SHEET'!G69&lt;&gt;"",'DATA ENTRY SHEET'!I69&lt;&gt;""),CONCATENATE('DATA ENTRY SHEET'!G69," / ",'DATA ENTRY SHEET'!I69),"")</f>
        <v/>
      </c>
      <c r="O36" s="1151"/>
      <c r="P36" s="1152" t="str">
        <f>IF(AND(UPPER('DATA ENTRY SHEET'!$AH$7)="YES",UPPER('DATA ENTRY SHEET'!AU69)="X",'DATA ENTRY SHEET'!AD69&lt;&gt;""),'DATA ENTRY SHEET'!AD69,"")</f>
        <v/>
      </c>
      <c r="Q36" s="1152"/>
      <c r="R36" s="1153" t="str">
        <f>IF(AND(UPPER('DATA ENTRY SHEET'!$AH$7)="YES",UPPER('DATA ENTRY SHEET'!AU69)="X",'DATA ENTRY SHEET'!AF69&lt;&gt;""),'DATA ENTRY SHEET'!AF69,"")</f>
        <v/>
      </c>
      <c r="S36" s="1153"/>
      <c r="T36" s="1153"/>
      <c r="U36" s="1148"/>
      <c r="V36" s="1148"/>
      <c r="W36" s="1148"/>
      <c r="X36" s="1148"/>
      <c r="Y36" s="1148"/>
      <c r="AC36" s="69" t="b">
        <f t="shared" si="0"/>
        <v>1</v>
      </c>
    </row>
    <row r="37" spans="1:29" s="69" customFormat="1" ht="12" customHeight="1" x14ac:dyDescent="0.3">
      <c r="A37" s="82">
        <f t="shared" si="1"/>
        <v>51</v>
      </c>
      <c r="B37" s="1149" t="str">
        <f>IF(AND(UPPER('DATA ENTRY SHEET'!$AH$7)="YES",UPPER('DATA ENTRY SHEET'!AU70)="X",'DATA ENTRY SHEET'!B70&lt;&gt;""),'DATA ENTRY SHEET'!B70,"")</f>
        <v/>
      </c>
      <c r="C37" s="1149"/>
      <c r="D37" s="1149"/>
      <c r="E37" s="1149"/>
      <c r="F37" s="1149" t="str">
        <f>IF(AND(UPPER('DATA ENTRY SHEET'!$AH$7)="YES",UPPER('DATA ENTRY SHEET'!AU70)="X",'DATA ENTRY SHEET'!C70&lt;&gt;""),'DATA ENTRY SHEET'!C70,"")</f>
        <v/>
      </c>
      <c r="G37" s="1149"/>
      <c r="H37" s="1149"/>
      <c r="I37" s="1149"/>
      <c r="J37" s="1149"/>
      <c r="K37" s="1149"/>
      <c r="L37" s="1150" t="str">
        <f>IF(AND(UPPER('DATA ENTRY SHEET'!$AH$7)="YES",UPPER('DATA ENTRY SHEET'!AU70)="X",'DATA ENTRY SHEET'!F70&lt;&gt;"",'DATA ENTRY SHEET'!H70&lt;&gt;""),CONCATENATE('DATA ENTRY SHEET'!F70," / ",'DATA ENTRY SHEET'!H70),"")</f>
        <v/>
      </c>
      <c r="M37" s="1150"/>
      <c r="N37" s="1151" t="str">
        <f>IF(AND(UPPER('DATA ENTRY SHEET'!$AH$7)="YES",UPPER('DATA ENTRY SHEET'!AU70)="X",'DATA ENTRY SHEET'!G70&lt;&gt;"",'DATA ENTRY SHEET'!I70&lt;&gt;""),CONCATENATE('DATA ENTRY SHEET'!G70," / ",'DATA ENTRY SHEET'!I70),"")</f>
        <v/>
      </c>
      <c r="O37" s="1151"/>
      <c r="P37" s="1152" t="str">
        <f>IF(AND(UPPER('DATA ENTRY SHEET'!$AH$7)="YES",UPPER('DATA ENTRY SHEET'!AU70)="X",'DATA ENTRY SHEET'!AD70&lt;&gt;""),'DATA ENTRY SHEET'!AD70,"")</f>
        <v/>
      </c>
      <c r="Q37" s="1152"/>
      <c r="R37" s="1153" t="str">
        <f>IF(AND(UPPER('DATA ENTRY SHEET'!$AH$7)="YES",UPPER('DATA ENTRY SHEET'!AU70)="X",'DATA ENTRY SHEET'!AF70&lt;&gt;""),'DATA ENTRY SHEET'!AF70,"")</f>
        <v/>
      </c>
      <c r="S37" s="1153"/>
      <c r="T37" s="1153"/>
      <c r="U37" s="1148"/>
      <c r="V37" s="1148"/>
      <c r="W37" s="1148"/>
      <c r="X37" s="1148"/>
      <c r="Y37" s="1148"/>
      <c r="AC37" s="69" t="b">
        <f t="shared" si="0"/>
        <v>1</v>
      </c>
    </row>
    <row r="38" spans="1:29" s="69" customFormat="1" ht="12" customHeight="1" x14ac:dyDescent="0.3">
      <c r="A38" s="82">
        <f t="shared" si="1"/>
        <v>52</v>
      </c>
      <c r="B38" s="1149" t="str">
        <f>IF(AND(UPPER('DATA ENTRY SHEET'!$AH$7)="YES",UPPER('DATA ENTRY SHEET'!AU71)="X",'DATA ENTRY SHEET'!B71&lt;&gt;""),'DATA ENTRY SHEET'!B71,"")</f>
        <v/>
      </c>
      <c r="C38" s="1149"/>
      <c r="D38" s="1149"/>
      <c r="E38" s="1149"/>
      <c r="F38" s="1149" t="str">
        <f>IF(AND(UPPER('DATA ENTRY SHEET'!$AH$7)="YES",UPPER('DATA ENTRY SHEET'!AU71)="X",'DATA ENTRY SHEET'!C71&lt;&gt;""),'DATA ENTRY SHEET'!C71,"")</f>
        <v/>
      </c>
      <c r="G38" s="1149"/>
      <c r="H38" s="1149"/>
      <c r="I38" s="1149"/>
      <c r="J38" s="1149"/>
      <c r="K38" s="1149"/>
      <c r="L38" s="1150" t="str">
        <f>IF(AND(UPPER('DATA ENTRY SHEET'!$AH$7)="YES",UPPER('DATA ENTRY SHEET'!AU71)="X",'DATA ENTRY SHEET'!F71&lt;&gt;"",'DATA ENTRY SHEET'!H71&lt;&gt;""),CONCATENATE('DATA ENTRY SHEET'!F71," / ",'DATA ENTRY SHEET'!H71),"")</f>
        <v/>
      </c>
      <c r="M38" s="1150"/>
      <c r="N38" s="1151" t="str">
        <f>IF(AND(UPPER('DATA ENTRY SHEET'!$AH$7)="YES",UPPER('DATA ENTRY SHEET'!AU71)="X",'DATA ENTRY SHEET'!G71&lt;&gt;"",'DATA ENTRY SHEET'!I71&lt;&gt;""),CONCATENATE('DATA ENTRY SHEET'!G71," / ",'DATA ENTRY SHEET'!I71),"")</f>
        <v/>
      </c>
      <c r="O38" s="1151"/>
      <c r="P38" s="1152" t="str">
        <f>IF(AND(UPPER('DATA ENTRY SHEET'!$AH$7)="YES",UPPER('DATA ENTRY SHEET'!AU71)="X",'DATA ENTRY SHEET'!AD71&lt;&gt;""),'DATA ENTRY SHEET'!AD71,"")</f>
        <v/>
      </c>
      <c r="Q38" s="1152"/>
      <c r="R38" s="1153" t="str">
        <f>IF(AND(UPPER('DATA ENTRY SHEET'!$AH$7)="YES",UPPER('DATA ENTRY SHEET'!AU71)="X",'DATA ENTRY SHEET'!AF71&lt;&gt;""),'DATA ENTRY SHEET'!AF71,"")</f>
        <v/>
      </c>
      <c r="S38" s="1153"/>
      <c r="T38" s="1153"/>
      <c r="U38" s="1148"/>
      <c r="V38" s="1148"/>
      <c r="W38" s="1148"/>
      <c r="X38" s="1148"/>
      <c r="Y38" s="1148"/>
      <c r="AC38" s="69" t="b">
        <f t="shared" si="0"/>
        <v>1</v>
      </c>
    </row>
    <row r="39" spans="1:29" s="69" customFormat="1" ht="12" customHeight="1" x14ac:dyDescent="0.3">
      <c r="A39" s="82">
        <f t="shared" si="1"/>
        <v>53</v>
      </c>
      <c r="B39" s="1149" t="str">
        <f>IF(AND(UPPER('DATA ENTRY SHEET'!$AH$7)="YES",UPPER('DATA ENTRY SHEET'!AU72)="X",'DATA ENTRY SHEET'!B72&lt;&gt;""),'DATA ENTRY SHEET'!B72,"")</f>
        <v/>
      </c>
      <c r="C39" s="1149"/>
      <c r="D39" s="1149"/>
      <c r="E39" s="1149"/>
      <c r="F39" s="1149" t="str">
        <f>IF(AND(UPPER('DATA ENTRY SHEET'!$AH$7)="YES",UPPER('DATA ENTRY SHEET'!AU72)="X",'DATA ENTRY SHEET'!C72&lt;&gt;""),'DATA ENTRY SHEET'!C72,"")</f>
        <v/>
      </c>
      <c r="G39" s="1149"/>
      <c r="H39" s="1149"/>
      <c r="I39" s="1149"/>
      <c r="J39" s="1149"/>
      <c r="K39" s="1149"/>
      <c r="L39" s="1150" t="str">
        <f>IF(AND(UPPER('DATA ENTRY SHEET'!$AH$7)="YES",UPPER('DATA ENTRY SHEET'!AU72)="X",'DATA ENTRY SHEET'!F72&lt;&gt;"",'DATA ENTRY SHEET'!H72&lt;&gt;""),CONCATENATE('DATA ENTRY SHEET'!F72," / ",'DATA ENTRY SHEET'!H72),"")</f>
        <v/>
      </c>
      <c r="M39" s="1150"/>
      <c r="N39" s="1151" t="str">
        <f>IF(AND(UPPER('DATA ENTRY SHEET'!$AH$7)="YES",UPPER('DATA ENTRY SHEET'!AU72)="X",'DATA ENTRY SHEET'!G72&lt;&gt;"",'DATA ENTRY SHEET'!I72&lt;&gt;""),CONCATENATE('DATA ENTRY SHEET'!G72," / ",'DATA ENTRY SHEET'!I72),"")</f>
        <v/>
      </c>
      <c r="O39" s="1151"/>
      <c r="P39" s="1152" t="str">
        <f>IF(AND(UPPER('DATA ENTRY SHEET'!$AH$7)="YES",UPPER('DATA ENTRY SHEET'!AU72)="X",'DATA ENTRY SHEET'!AD72&lt;&gt;""),'DATA ENTRY SHEET'!AD72,"")</f>
        <v/>
      </c>
      <c r="Q39" s="1152"/>
      <c r="R39" s="1153" t="str">
        <f>IF(AND(UPPER('DATA ENTRY SHEET'!$AH$7)="YES",UPPER('DATA ENTRY SHEET'!AU72)="X",'DATA ENTRY SHEET'!AF72&lt;&gt;""),'DATA ENTRY SHEET'!AF72,"")</f>
        <v/>
      </c>
      <c r="S39" s="1153"/>
      <c r="T39" s="1153"/>
      <c r="U39" s="1148"/>
      <c r="V39" s="1148"/>
      <c r="W39" s="1148"/>
      <c r="X39" s="1148"/>
      <c r="Y39" s="1148"/>
      <c r="AC39" s="69" t="b">
        <f t="shared" si="0"/>
        <v>1</v>
      </c>
    </row>
    <row r="40" spans="1:29" s="69" customFormat="1" ht="12" customHeight="1" x14ac:dyDescent="0.3">
      <c r="A40" s="82">
        <f t="shared" si="1"/>
        <v>54</v>
      </c>
      <c r="B40" s="1149" t="str">
        <f>IF(AND(UPPER('DATA ENTRY SHEET'!$AH$7)="YES",UPPER('DATA ENTRY SHEET'!AU73)="X",'DATA ENTRY SHEET'!B73&lt;&gt;""),'DATA ENTRY SHEET'!B73,"")</f>
        <v/>
      </c>
      <c r="C40" s="1149"/>
      <c r="D40" s="1149"/>
      <c r="E40" s="1149"/>
      <c r="F40" s="1149" t="str">
        <f>IF(AND(UPPER('DATA ENTRY SHEET'!$AH$7)="YES",UPPER('DATA ENTRY SHEET'!AU73)="X",'DATA ENTRY SHEET'!C73&lt;&gt;""),'DATA ENTRY SHEET'!C73,"")</f>
        <v/>
      </c>
      <c r="G40" s="1149"/>
      <c r="H40" s="1149"/>
      <c r="I40" s="1149"/>
      <c r="J40" s="1149"/>
      <c r="K40" s="1149"/>
      <c r="L40" s="1150" t="str">
        <f>IF(AND(UPPER('DATA ENTRY SHEET'!$AH$7)="YES",UPPER('DATA ENTRY SHEET'!AU73)="X",'DATA ENTRY SHEET'!F73&lt;&gt;"",'DATA ENTRY SHEET'!H73&lt;&gt;""),CONCATENATE('DATA ENTRY SHEET'!F73," / ",'DATA ENTRY SHEET'!H73),"")</f>
        <v/>
      </c>
      <c r="M40" s="1150"/>
      <c r="N40" s="1151" t="str">
        <f>IF(AND(UPPER('DATA ENTRY SHEET'!$AH$7)="YES",UPPER('DATA ENTRY SHEET'!AU73)="X",'DATA ENTRY SHEET'!G73&lt;&gt;"",'DATA ENTRY SHEET'!I73&lt;&gt;""),CONCATENATE('DATA ENTRY SHEET'!G73," / ",'DATA ENTRY SHEET'!I73),"")</f>
        <v/>
      </c>
      <c r="O40" s="1151"/>
      <c r="P40" s="1152" t="str">
        <f>IF(AND(UPPER('DATA ENTRY SHEET'!$AH$7)="YES",UPPER('DATA ENTRY SHEET'!AU73)="X",'DATA ENTRY SHEET'!AD73&lt;&gt;""),'DATA ENTRY SHEET'!AD73,"")</f>
        <v/>
      </c>
      <c r="Q40" s="1152"/>
      <c r="R40" s="1153" t="str">
        <f>IF(AND(UPPER('DATA ENTRY SHEET'!$AH$7)="YES",UPPER('DATA ENTRY SHEET'!AU73)="X",'DATA ENTRY SHEET'!AF73&lt;&gt;""),'DATA ENTRY SHEET'!AF73,"")</f>
        <v/>
      </c>
      <c r="S40" s="1153"/>
      <c r="T40" s="1153"/>
      <c r="U40" s="1148"/>
      <c r="V40" s="1148"/>
      <c r="W40" s="1148"/>
      <c r="X40" s="1148"/>
      <c r="Y40" s="1148"/>
      <c r="AC40" s="69" t="b">
        <f t="shared" si="0"/>
        <v>1</v>
      </c>
    </row>
    <row r="41" spans="1:29" s="69" customFormat="1" ht="12" customHeight="1" x14ac:dyDescent="0.3">
      <c r="A41" s="82">
        <f t="shared" si="1"/>
        <v>55</v>
      </c>
      <c r="B41" s="1149" t="str">
        <f>IF(AND(UPPER('DATA ENTRY SHEET'!$AH$7)="YES",UPPER('DATA ENTRY SHEET'!AU74)="X",'DATA ENTRY SHEET'!B74&lt;&gt;""),'DATA ENTRY SHEET'!B74,"")</f>
        <v/>
      </c>
      <c r="C41" s="1149"/>
      <c r="D41" s="1149"/>
      <c r="E41" s="1149"/>
      <c r="F41" s="1149" t="str">
        <f>IF(AND(UPPER('DATA ENTRY SHEET'!$AH$7)="YES",UPPER('DATA ENTRY SHEET'!AU74)="X",'DATA ENTRY SHEET'!C74&lt;&gt;""),'DATA ENTRY SHEET'!C74,"")</f>
        <v/>
      </c>
      <c r="G41" s="1149"/>
      <c r="H41" s="1149"/>
      <c r="I41" s="1149"/>
      <c r="J41" s="1149"/>
      <c r="K41" s="1149"/>
      <c r="L41" s="1150" t="str">
        <f>IF(AND(UPPER('DATA ENTRY SHEET'!$AH$7)="YES",UPPER('DATA ENTRY SHEET'!AU74)="X",'DATA ENTRY SHEET'!F74&lt;&gt;"",'DATA ENTRY SHEET'!H74&lt;&gt;""),CONCATENATE('DATA ENTRY SHEET'!F74," / ",'DATA ENTRY SHEET'!H74),"")</f>
        <v/>
      </c>
      <c r="M41" s="1150"/>
      <c r="N41" s="1151" t="str">
        <f>IF(AND(UPPER('DATA ENTRY SHEET'!$AH$7)="YES",UPPER('DATA ENTRY SHEET'!AU74)="X",'DATA ENTRY SHEET'!G74&lt;&gt;"",'DATA ENTRY SHEET'!I74&lt;&gt;""),CONCATENATE('DATA ENTRY SHEET'!G74," / ",'DATA ENTRY SHEET'!I74),"")</f>
        <v/>
      </c>
      <c r="O41" s="1151"/>
      <c r="P41" s="1152" t="str">
        <f>IF(AND(UPPER('DATA ENTRY SHEET'!$AH$7)="YES",UPPER('DATA ENTRY SHEET'!AU74)="X",'DATA ENTRY SHEET'!AD74&lt;&gt;""),'DATA ENTRY SHEET'!AD74,"")</f>
        <v/>
      </c>
      <c r="Q41" s="1152"/>
      <c r="R41" s="1153" t="str">
        <f>IF(AND(UPPER('DATA ENTRY SHEET'!$AH$7)="YES",UPPER('DATA ENTRY SHEET'!AU74)="X",'DATA ENTRY SHEET'!AF74&lt;&gt;""),'DATA ENTRY SHEET'!AF74,"")</f>
        <v/>
      </c>
      <c r="S41" s="1153"/>
      <c r="T41" s="1153"/>
      <c r="U41" s="1148"/>
      <c r="V41" s="1148"/>
      <c r="W41" s="1148"/>
      <c r="X41" s="1148"/>
      <c r="Y41" s="1148"/>
      <c r="AC41" s="69" t="b">
        <f t="shared" si="0"/>
        <v>1</v>
      </c>
    </row>
    <row r="42" spans="1:29" s="69" customFormat="1" ht="12.65" customHeight="1" x14ac:dyDescent="0.3">
      <c r="A42" s="82">
        <f t="shared" si="1"/>
        <v>56</v>
      </c>
      <c r="B42" s="1149" t="str">
        <f>IF(AND(UPPER('DATA ENTRY SHEET'!$AH$7)="YES",UPPER('DATA ENTRY SHEET'!AU75)="X",'DATA ENTRY SHEET'!B75&lt;&gt;""),'DATA ENTRY SHEET'!B75,"")</f>
        <v/>
      </c>
      <c r="C42" s="1149"/>
      <c r="D42" s="1149"/>
      <c r="E42" s="1149"/>
      <c r="F42" s="1149" t="str">
        <f>IF(AND(UPPER('DATA ENTRY SHEET'!$AH$7)="YES",UPPER('DATA ENTRY SHEET'!AU75)="X",'DATA ENTRY SHEET'!C75&lt;&gt;""),'DATA ENTRY SHEET'!C75,"")</f>
        <v/>
      </c>
      <c r="G42" s="1149"/>
      <c r="H42" s="1149"/>
      <c r="I42" s="1149"/>
      <c r="J42" s="1149"/>
      <c r="K42" s="1149"/>
      <c r="L42" s="1150" t="str">
        <f>IF(AND(UPPER('DATA ENTRY SHEET'!$AH$7)="YES",UPPER('DATA ENTRY SHEET'!AU75)="X",'DATA ENTRY SHEET'!F75&lt;&gt;"",'DATA ENTRY SHEET'!H75&lt;&gt;""),CONCATENATE('DATA ENTRY SHEET'!F75," / ",'DATA ENTRY SHEET'!H75),"")</f>
        <v/>
      </c>
      <c r="M42" s="1150"/>
      <c r="N42" s="1151" t="str">
        <f>IF(AND(UPPER('DATA ENTRY SHEET'!$AH$7)="YES",UPPER('DATA ENTRY SHEET'!AU75)="X",'DATA ENTRY SHEET'!G75&lt;&gt;"",'DATA ENTRY SHEET'!I75&lt;&gt;""),CONCATENATE('DATA ENTRY SHEET'!G75," / ",'DATA ENTRY SHEET'!I75),"")</f>
        <v/>
      </c>
      <c r="O42" s="1151"/>
      <c r="P42" s="1152" t="str">
        <f>IF(AND(UPPER('DATA ENTRY SHEET'!$AH$7)="YES",UPPER('DATA ENTRY SHEET'!AU75)="X",'DATA ENTRY SHEET'!AD75&lt;&gt;""),'DATA ENTRY SHEET'!AD75,"")</f>
        <v/>
      </c>
      <c r="Q42" s="1152"/>
      <c r="R42" s="1153" t="str">
        <f>IF(AND(UPPER('DATA ENTRY SHEET'!$AH$7)="YES",UPPER('DATA ENTRY SHEET'!AU75)="X",'DATA ENTRY SHEET'!AF75&lt;&gt;""),'DATA ENTRY SHEET'!AF75,"")</f>
        <v/>
      </c>
      <c r="S42" s="1153"/>
      <c r="T42" s="1153"/>
      <c r="U42" s="1148"/>
      <c r="V42" s="1148"/>
      <c r="W42" s="1148"/>
      <c r="X42" s="1148"/>
      <c r="Y42" s="1148"/>
      <c r="AC42" s="69" t="b">
        <f t="shared" si="0"/>
        <v>1</v>
      </c>
    </row>
    <row r="43" spans="1:29" s="69" customFormat="1" ht="12.65" customHeight="1" x14ac:dyDescent="0.3">
      <c r="A43" s="82">
        <f t="shared" si="1"/>
        <v>57</v>
      </c>
      <c r="B43" s="1149" t="str">
        <f>IF(AND(UPPER('DATA ENTRY SHEET'!$AH$7)="YES",UPPER('DATA ENTRY SHEET'!AU76)="X",'DATA ENTRY SHEET'!B76&lt;&gt;""),'DATA ENTRY SHEET'!B76,"")</f>
        <v/>
      </c>
      <c r="C43" s="1149"/>
      <c r="D43" s="1149"/>
      <c r="E43" s="1149"/>
      <c r="F43" s="1149" t="str">
        <f>IF(AND(UPPER('DATA ENTRY SHEET'!$AH$7)="YES",UPPER('DATA ENTRY SHEET'!AU76)="X",'DATA ENTRY SHEET'!C76&lt;&gt;""),'DATA ENTRY SHEET'!C76,"")</f>
        <v/>
      </c>
      <c r="G43" s="1149"/>
      <c r="H43" s="1149"/>
      <c r="I43" s="1149"/>
      <c r="J43" s="1149"/>
      <c r="K43" s="1149"/>
      <c r="L43" s="1150" t="str">
        <f>IF(AND(UPPER('DATA ENTRY SHEET'!$AH$7)="YES",UPPER('DATA ENTRY SHEET'!AU76)="X",'DATA ENTRY SHEET'!F76&lt;&gt;"",'DATA ENTRY SHEET'!H76&lt;&gt;""),CONCATENATE('DATA ENTRY SHEET'!F76," / ",'DATA ENTRY SHEET'!H76),"")</f>
        <v/>
      </c>
      <c r="M43" s="1150"/>
      <c r="N43" s="1151" t="str">
        <f>IF(AND(UPPER('DATA ENTRY SHEET'!$AH$7)="YES",UPPER('DATA ENTRY SHEET'!AU76)="X",'DATA ENTRY SHEET'!G76&lt;&gt;"",'DATA ENTRY SHEET'!I76&lt;&gt;""),CONCATENATE('DATA ENTRY SHEET'!G76," / ",'DATA ENTRY SHEET'!I76),"")</f>
        <v/>
      </c>
      <c r="O43" s="1151"/>
      <c r="P43" s="1152" t="str">
        <f>IF(AND(UPPER('DATA ENTRY SHEET'!$AH$7)="YES",UPPER('DATA ENTRY SHEET'!AU76)="X",'DATA ENTRY SHEET'!AD76&lt;&gt;""),'DATA ENTRY SHEET'!AD76,"")</f>
        <v/>
      </c>
      <c r="Q43" s="1152"/>
      <c r="R43" s="1153" t="str">
        <f>IF(AND(UPPER('DATA ENTRY SHEET'!$AH$7)="YES",UPPER('DATA ENTRY SHEET'!AU76)="X",'DATA ENTRY SHEET'!AF76&lt;&gt;""),'DATA ENTRY SHEET'!AF76,"")</f>
        <v/>
      </c>
      <c r="S43" s="1153"/>
      <c r="T43" s="1153"/>
      <c r="U43" s="1148"/>
      <c r="V43" s="1148"/>
      <c r="W43" s="1148"/>
      <c r="X43" s="1148"/>
      <c r="Y43" s="1148"/>
    </row>
    <row r="44" spans="1:29" s="69" customFormat="1" ht="12.65" customHeight="1" x14ac:dyDescent="0.3">
      <c r="A44" s="82">
        <f t="shared" si="1"/>
        <v>58</v>
      </c>
      <c r="B44" s="1149" t="str">
        <f>IF(AND(UPPER('DATA ENTRY SHEET'!$AH$7)="YES",UPPER('DATA ENTRY SHEET'!AU77)="X",'DATA ENTRY SHEET'!B77&lt;&gt;""),'DATA ENTRY SHEET'!B77,"")</f>
        <v/>
      </c>
      <c r="C44" s="1149"/>
      <c r="D44" s="1149"/>
      <c r="E44" s="1149"/>
      <c r="F44" s="1149" t="str">
        <f>IF(AND(UPPER('DATA ENTRY SHEET'!$AH$7)="YES",UPPER('DATA ENTRY SHEET'!AU77)="X",'DATA ENTRY SHEET'!C77&lt;&gt;""),'DATA ENTRY SHEET'!C77,"")</f>
        <v/>
      </c>
      <c r="G44" s="1149"/>
      <c r="H44" s="1149"/>
      <c r="I44" s="1149"/>
      <c r="J44" s="1149"/>
      <c r="K44" s="1149"/>
      <c r="L44" s="1150" t="str">
        <f>IF(AND(UPPER('DATA ENTRY SHEET'!$AH$7)="YES",UPPER('DATA ENTRY SHEET'!AU77)="X",'DATA ENTRY SHEET'!F77&lt;&gt;"",'DATA ENTRY SHEET'!H77&lt;&gt;""),CONCATENATE('DATA ENTRY SHEET'!F77," / ",'DATA ENTRY SHEET'!H77),"")</f>
        <v/>
      </c>
      <c r="M44" s="1150"/>
      <c r="N44" s="1151" t="str">
        <f>IF(AND(UPPER('DATA ENTRY SHEET'!$AH$7)="YES",UPPER('DATA ENTRY SHEET'!AU77)="X",'DATA ENTRY SHEET'!G77&lt;&gt;"",'DATA ENTRY SHEET'!I77&lt;&gt;""),CONCATENATE('DATA ENTRY SHEET'!G77," / ",'DATA ENTRY SHEET'!I77),"")</f>
        <v/>
      </c>
      <c r="O44" s="1151"/>
      <c r="P44" s="1152" t="str">
        <f>IF(AND(UPPER('DATA ENTRY SHEET'!$AH$7)="YES",UPPER('DATA ENTRY SHEET'!AU77)="X",'DATA ENTRY SHEET'!AD77&lt;&gt;""),'DATA ENTRY SHEET'!AD77,"")</f>
        <v/>
      </c>
      <c r="Q44" s="1152"/>
      <c r="R44" s="1153" t="str">
        <f>IF(AND(UPPER('DATA ENTRY SHEET'!$AH$7)="YES",UPPER('DATA ENTRY SHEET'!AU77)="X",'DATA ENTRY SHEET'!AF77&lt;&gt;""),'DATA ENTRY SHEET'!AF77,"")</f>
        <v/>
      </c>
      <c r="S44" s="1153"/>
      <c r="T44" s="1153"/>
      <c r="U44" s="1148"/>
      <c r="V44" s="1148"/>
      <c r="W44" s="1148"/>
      <c r="X44" s="1148"/>
      <c r="Y44" s="1148"/>
    </row>
    <row r="45" spans="1:29" s="69" customFormat="1" ht="12.65" customHeight="1" x14ac:dyDescent="0.3">
      <c r="A45" s="82">
        <f t="shared" si="1"/>
        <v>59</v>
      </c>
      <c r="B45" s="1149" t="str">
        <f>IF(AND(UPPER('DATA ENTRY SHEET'!$AH$7)="YES",UPPER('DATA ENTRY SHEET'!AU78)="X",'DATA ENTRY SHEET'!B78&lt;&gt;""),'DATA ENTRY SHEET'!B78,"")</f>
        <v/>
      </c>
      <c r="C45" s="1149"/>
      <c r="D45" s="1149"/>
      <c r="E45" s="1149"/>
      <c r="F45" s="1149" t="str">
        <f>IF(AND(UPPER('DATA ENTRY SHEET'!$AH$7)="YES",UPPER('DATA ENTRY SHEET'!AU78)="X",'DATA ENTRY SHEET'!C78&lt;&gt;""),'DATA ENTRY SHEET'!C78,"")</f>
        <v/>
      </c>
      <c r="G45" s="1149"/>
      <c r="H45" s="1149"/>
      <c r="I45" s="1149"/>
      <c r="J45" s="1149"/>
      <c r="K45" s="1149"/>
      <c r="L45" s="1150" t="str">
        <f>IF(AND(UPPER('DATA ENTRY SHEET'!$AH$7)="YES",UPPER('DATA ENTRY SHEET'!AU78)="X",'DATA ENTRY SHEET'!F78&lt;&gt;"",'DATA ENTRY SHEET'!H78&lt;&gt;""),CONCATENATE('DATA ENTRY SHEET'!F78," / ",'DATA ENTRY SHEET'!H78),"")</f>
        <v/>
      </c>
      <c r="M45" s="1150"/>
      <c r="N45" s="1151" t="str">
        <f>IF(AND(UPPER('DATA ENTRY SHEET'!$AH$7)="YES",UPPER('DATA ENTRY SHEET'!AU78)="X",'DATA ENTRY SHEET'!G78&lt;&gt;"",'DATA ENTRY SHEET'!I78&lt;&gt;""),CONCATENATE('DATA ENTRY SHEET'!G78," / ",'DATA ENTRY SHEET'!I78),"")</f>
        <v/>
      </c>
      <c r="O45" s="1151"/>
      <c r="P45" s="1152" t="str">
        <f>IF(AND(UPPER('DATA ENTRY SHEET'!$AH$7)="YES",UPPER('DATA ENTRY SHEET'!AU78)="X",'DATA ENTRY SHEET'!AD78&lt;&gt;""),'DATA ENTRY SHEET'!AD78,"")</f>
        <v/>
      </c>
      <c r="Q45" s="1152"/>
      <c r="R45" s="1153" t="str">
        <f>IF(AND(UPPER('DATA ENTRY SHEET'!$AH$7)="YES",UPPER('DATA ENTRY SHEET'!AU78)="X",'DATA ENTRY SHEET'!AF78&lt;&gt;""),'DATA ENTRY SHEET'!AF78,"")</f>
        <v/>
      </c>
      <c r="S45" s="1153"/>
      <c r="T45" s="1153"/>
      <c r="U45" s="1148"/>
      <c r="V45" s="1148"/>
      <c r="W45" s="1148"/>
      <c r="X45" s="1148"/>
      <c r="Y45" s="1148"/>
    </row>
    <row r="46" spans="1:29" s="69" customFormat="1" ht="12.65" customHeight="1" x14ac:dyDescent="0.3">
      <c r="A46" s="82">
        <f t="shared" si="1"/>
        <v>60</v>
      </c>
      <c r="B46" s="1149" t="str">
        <f>IF(AND(UPPER('DATA ENTRY SHEET'!$AH$7)="YES",UPPER('DATA ENTRY SHEET'!AU79)="X",'DATA ENTRY SHEET'!B79&lt;&gt;""),'DATA ENTRY SHEET'!B79,"")</f>
        <v/>
      </c>
      <c r="C46" s="1149"/>
      <c r="D46" s="1149"/>
      <c r="E46" s="1149"/>
      <c r="F46" s="1149" t="str">
        <f>IF(AND(UPPER('DATA ENTRY SHEET'!$AH$7)="YES",UPPER('DATA ENTRY SHEET'!AU79)="X",'DATA ENTRY SHEET'!C79&lt;&gt;""),'DATA ENTRY SHEET'!C79,"")</f>
        <v/>
      </c>
      <c r="G46" s="1149"/>
      <c r="H46" s="1149"/>
      <c r="I46" s="1149"/>
      <c r="J46" s="1149"/>
      <c r="K46" s="1149"/>
      <c r="L46" s="1150" t="str">
        <f>IF(AND(UPPER('DATA ENTRY SHEET'!$AH$7)="YES",UPPER('DATA ENTRY SHEET'!AU79)="X",'DATA ENTRY SHEET'!F79&lt;&gt;"",'DATA ENTRY SHEET'!H79&lt;&gt;""),CONCATENATE('DATA ENTRY SHEET'!F79," / ",'DATA ENTRY SHEET'!H79),"")</f>
        <v/>
      </c>
      <c r="M46" s="1150"/>
      <c r="N46" s="1151" t="str">
        <f>IF(AND(UPPER('DATA ENTRY SHEET'!$AH$7)="YES",UPPER('DATA ENTRY SHEET'!AU79)="X",'DATA ENTRY SHEET'!G79&lt;&gt;"",'DATA ENTRY SHEET'!I79&lt;&gt;""),CONCATENATE('DATA ENTRY SHEET'!G79," / ",'DATA ENTRY SHEET'!I79),"")</f>
        <v/>
      </c>
      <c r="O46" s="1151"/>
      <c r="P46" s="1152" t="str">
        <f>IF(AND(UPPER('DATA ENTRY SHEET'!$AH$7)="YES",UPPER('DATA ENTRY SHEET'!AU79)="X",'DATA ENTRY SHEET'!AD79&lt;&gt;""),'DATA ENTRY SHEET'!AD79,"")</f>
        <v/>
      </c>
      <c r="Q46" s="1152"/>
      <c r="R46" s="1153" t="str">
        <f>IF(AND(UPPER('DATA ENTRY SHEET'!$AH$7)="YES",UPPER('DATA ENTRY SHEET'!AU79)="X",'DATA ENTRY SHEET'!AF79&lt;&gt;""),'DATA ENTRY SHEET'!AF79,"")</f>
        <v/>
      </c>
      <c r="S46" s="1153"/>
      <c r="T46" s="1153"/>
      <c r="U46" s="1148"/>
      <c r="V46" s="1148"/>
      <c r="W46" s="1148"/>
      <c r="X46" s="1148"/>
      <c r="Y46" s="1148"/>
    </row>
    <row r="47" spans="1:29" s="69" customFormat="1" ht="12.65" customHeight="1" x14ac:dyDescent="0.3">
      <c r="A47" s="82">
        <f t="shared" si="1"/>
        <v>61</v>
      </c>
      <c r="B47" s="1149" t="str">
        <f>IF(AND(UPPER('DATA ENTRY SHEET'!$AH$7)="YES",UPPER('DATA ENTRY SHEET'!AU80)="X",'DATA ENTRY SHEET'!B80&lt;&gt;""),'DATA ENTRY SHEET'!B80,"")</f>
        <v/>
      </c>
      <c r="C47" s="1149"/>
      <c r="D47" s="1149"/>
      <c r="E47" s="1149"/>
      <c r="F47" s="1149" t="str">
        <f>IF(AND(UPPER('DATA ENTRY SHEET'!$AH$7)="YES",UPPER('DATA ENTRY SHEET'!AU80)="X",'DATA ENTRY SHEET'!C80&lt;&gt;""),'DATA ENTRY SHEET'!C80,"")</f>
        <v/>
      </c>
      <c r="G47" s="1149"/>
      <c r="H47" s="1149"/>
      <c r="I47" s="1149"/>
      <c r="J47" s="1149"/>
      <c r="K47" s="1149"/>
      <c r="L47" s="1150" t="str">
        <f>IF(AND(UPPER('DATA ENTRY SHEET'!$AH$7)="YES",UPPER('DATA ENTRY SHEET'!AU80)="X",'DATA ENTRY SHEET'!F80&lt;&gt;"",'DATA ENTRY SHEET'!H80&lt;&gt;""),CONCATENATE('DATA ENTRY SHEET'!F80," / ",'DATA ENTRY SHEET'!H80),"")</f>
        <v/>
      </c>
      <c r="M47" s="1150"/>
      <c r="N47" s="1151" t="str">
        <f>IF(AND(UPPER('DATA ENTRY SHEET'!$AH$7)="YES",UPPER('DATA ENTRY SHEET'!AU80)="X",'DATA ENTRY SHEET'!G80&lt;&gt;"",'DATA ENTRY SHEET'!I80&lt;&gt;""),CONCATENATE('DATA ENTRY SHEET'!G80," / ",'DATA ENTRY SHEET'!I80),"")</f>
        <v/>
      </c>
      <c r="O47" s="1151"/>
      <c r="P47" s="1152" t="str">
        <f>IF(AND(UPPER('DATA ENTRY SHEET'!$AH$7)="YES",UPPER('DATA ENTRY SHEET'!AU80)="X",'DATA ENTRY SHEET'!AD80&lt;&gt;""),'DATA ENTRY SHEET'!AD80,"")</f>
        <v/>
      </c>
      <c r="Q47" s="1152"/>
      <c r="R47" s="1153" t="str">
        <f>IF(AND(UPPER('DATA ENTRY SHEET'!$AH$7)="YES",UPPER('DATA ENTRY SHEET'!AU80)="X",'DATA ENTRY SHEET'!AF80&lt;&gt;""),'DATA ENTRY SHEET'!AF80,"")</f>
        <v/>
      </c>
      <c r="S47" s="1153"/>
      <c r="T47" s="1153"/>
      <c r="U47" s="1148"/>
      <c r="V47" s="1148"/>
      <c r="W47" s="1148"/>
      <c r="X47" s="1148"/>
      <c r="Y47" s="1148"/>
    </row>
    <row r="48" spans="1:29" s="69" customFormat="1" ht="12.65" customHeight="1" x14ac:dyDescent="0.3">
      <c r="A48" s="82">
        <f t="shared" si="1"/>
        <v>62</v>
      </c>
      <c r="B48" s="1149" t="str">
        <f>IF(AND(UPPER('DATA ENTRY SHEET'!$AH$7)="YES",UPPER('DATA ENTRY SHEET'!AU81)="X",'DATA ENTRY SHEET'!B81&lt;&gt;""),'DATA ENTRY SHEET'!B81,"")</f>
        <v/>
      </c>
      <c r="C48" s="1149"/>
      <c r="D48" s="1149"/>
      <c r="E48" s="1149"/>
      <c r="F48" s="1149" t="str">
        <f>IF(AND(UPPER('DATA ENTRY SHEET'!$AH$7)="YES",UPPER('DATA ENTRY SHEET'!AU81)="X",'DATA ENTRY SHEET'!C81&lt;&gt;""),'DATA ENTRY SHEET'!C81,"")</f>
        <v/>
      </c>
      <c r="G48" s="1149"/>
      <c r="H48" s="1149"/>
      <c r="I48" s="1149"/>
      <c r="J48" s="1149"/>
      <c r="K48" s="1149"/>
      <c r="L48" s="1150" t="str">
        <f>IF(AND(UPPER('DATA ENTRY SHEET'!$AH$7)="YES",UPPER('DATA ENTRY SHEET'!AU81)="X",'DATA ENTRY SHEET'!F81&lt;&gt;"",'DATA ENTRY SHEET'!H81&lt;&gt;""),CONCATENATE('DATA ENTRY SHEET'!F81," / ",'DATA ENTRY SHEET'!H81),"")</f>
        <v/>
      </c>
      <c r="M48" s="1150"/>
      <c r="N48" s="1151" t="str">
        <f>IF(AND(UPPER('DATA ENTRY SHEET'!$AH$7)="YES",UPPER('DATA ENTRY SHEET'!AU81)="X",'DATA ENTRY SHEET'!G81&lt;&gt;"",'DATA ENTRY SHEET'!I81&lt;&gt;""),CONCATENATE('DATA ENTRY SHEET'!G81," / ",'DATA ENTRY SHEET'!I81),"")</f>
        <v/>
      </c>
      <c r="O48" s="1151"/>
      <c r="P48" s="1152" t="str">
        <f>IF(AND(UPPER('DATA ENTRY SHEET'!$AH$7)="YES",UPPER('DATA ENTRY SHEET'!AU81)="X",'DATA ENTRY SHEET'!AD81&lt;&gt;""),'DATA ENTRY SHEET'!AD81,"")</f>
        <v/>
      </c>
      <c r="Q48" s="1152"/>
      <c r="R48" s="1153" t="str">
        <f>IF(AND(UPPER('DATA ENTRY SHEET'!$AH$7)="YES",UPPER('DATA ENTRY SHEET'!AU81)="X",'DATA ENTRY SHEET'!AF81&lt;&gt;""),'DATA ENTRY SHEET'!AF81,"")</f>
        <v/>
      </c>
      <c r="S48" s="1153"/>
      <c r="T48" s="1153"/>
      <c r="U48" s="1148"/>
      <c r="V48" s="1148"/>
      <c r="W48" s="1148"/>
      <c r="X48" s="1148"/>
      <c r="Y48" s="1148"/>
    </row>
    <row r="49" spans="1:25" s="69" customFormat="1" ht="12.65" customHeight="1" x14ac:dyDescent="0.3">
      <c r="A49" s="82">
        <f t="shared" si="1"/>
        <v>63</v>
      </c>
      <c r="B49" s="1149" t="str">
        <f>IF(AND(UPPER('DATA ENTRY SHEET'!$AH$7)="YES",UPPER('DATA ENTRY SHEET'!AU82)="X",'DATA ENTRY SHEET'!B82&lt;&gt;""),'DATA ENTRY SHEET'!B82,"")</f>
        <v/>
      </c>
      <c r="C49" s="1149"/>
      <c r="D49" s="1149"/>
      <c r="E49" s="1149"/>
      <c r="F49" s="1149" t="str">
        <f>IF(AND(UPPER('DATA ENTRY SHEET'!$AH$7)="YES",UPPER('DATA ENTRY SHEET'!AU82)="X",'DATA ENTRY SHEET'!C82&lt;&gt;""),'DATA ENTRY SHEET'!C82,"")</f>
        <v/>
      </c>
      <c r="G49" s="1149"/>
      <c r="H49" s="1149"/>
      <c r="I49" s="1149"/>
      <c r="J49" s="1149"/>
      <c r="K49" s="1149"/>
      <c r="L49" s="1150" t="str">
        <f>IF(AND(UPPER('DATA ENTRY SHEET'!$AH$7)="YES",UPPER('DATA ENTRY SHEET'!AU82)="X",'DATA ENTRY SHEET'!F82&lt;&gt;"",'DATA ENTRY SHEET'!H82&lt;&gt;""),CONCATENATE('DATA ENTRY SHEET'!F82," / ",'DATA ENTRY SHEET'!H82),"")</f>
        <v/>
      </c>
      <c r="M49" s="1150"/>
      <c r="N49" s="1151" t="str">
        <f>IF(AND(UPPER('DATA ENTRY SHEET'!$AH$7)="YES",UPPER('DATA ENTRY SHEET'!AU82)="X",'DATA ENTRY SHEET'!G82&lt;&gt;"",'DATA ENTRY SHEET'!I82&lt;&gt;""),CONCATENATE('DATA ENTRY SHEET'!G82," / ",'DATA ENTRY SHEET'!I82),"")</f>
        <v/>
      </c>
      <c r="O49" s="1151"/>
      <c r="P49" s="1152" t="str">
        <f>IF(AND(UPPER('DATA ENTRY SHEET'!$AH$7)="YES",UPPER('DATA ENTRY SHEET'!AU82)="X",'DATA ENTRY SHEET'!AD82&lt;&gt;""),'DATA ENTRY SHEET'!AD82,"")</f>
        <v/>
      </c>
      <c r="Q49" s="1152"/>
      <c r="R49" s="1153" t="str">
        <f>IF(AND(UPPER('DATA ENTRY SHEET'!$AH$7)="YES",UPPER('DATA ENTRY SHEET'!AU82)="X",'DATA ENTRY SHEET'!AF82&lt;&gt;""),'DATA ENTRY SHEET'!AF82,"")</f>
        <v/>
      </c>
      <c r="S49" s="1153"/>
      <c r="T49" s="1153"/>
      <c r="U49" s="1148"/>
      <c r="V49" s="1148"/>
      <c r="W49" s="1148"/>
      <c r="X49" s="1148"/>
      <c r="Y49" s="1148"/>
    </row>
    <row r="50" spans="1:25" s="2" customFormat="1" ht="13.75" customHeight="1" x14ac:dyDescent="0.3">
      <c r="A50" s="82">
        <f t="shared" si="1"/>
        <v>64</v>
      </c>
      <c r="B50" s="1149" t="str">
        <f>IF(AND(UPPER('DATA ENTRY SHEET'!$AH$7)="YES",UPPER('DATA ENTRY SHEET'!AU83)="X",'DATA ENTRY SHEET'!B83&lt;&gt;""),'DATA ENTRY SHEET'!B83,"")</f>
        <v/>
      </c>
      <c r="C50" s="1149"/>
      <c r="D50" s="1149"/>
      <c r="E50" s="1149"/>
      <c r="F50" s="1149" t="str">
        <f>IF(AND(UPPER('DATA ENTRY SHEET'!$AH$7)="YES",UPPER('DATA ENTRY SHEET'!AU83)="X",'DATA ENTRY SHEET'!C83&lt;&gt;""),'DATA ENTRY SHEET'!C83,"")</f>
        <v/>
      </c>
      <c r="G50" s="1149"/>
      <c r="H50" s="1149"/>
      <c r="I50" s="1149"/>
      <c r="J50" s="1149"/>
      <c r="K50" s="1149"/>
      <c r="L50" s="1150" t="str">
        <f>IF(AND(UPPER('DATA ENTRY SHEET'!$AH$7)="YES",UPPER('DATA ENTRY SHEET'!AU83)="X",'DATA ENTRY SHEET'!F83&lt;&gt;"",'DATA ENTRY SHEET'!H83&lt;&gt;""),CONCATENATE('DATA ENTRY SHEET'!F83," / ",'DATA ENTRY SHEET'!H83),"")</f>
        <v/>
      </c>
      <c r="M50" s="1150"/>
      <c r="N50" s="1151" t="str">
        <f>IF(AND(UPPER('DATA ENTRY SHEET'!$AH$7)="YES",UPPER('DATA ENTRY SHEET'!AU83)="X",'DATA ENTRY SHEET'!G83&lt;&gt;"",'DATA ENTRY SHEET'!I83&lt;&gt;""),CONCATENATE('DATA ENTRY SHEET'!G83," / ",'DATA ENTRY SHEET'!I83),"")</f>
        <v/>
      </c>
      <c r="O50" s="1151"/>
      <c r="P50" s="1152" t="str">
        <f>IF(AND(UPPER('DATA ENTRY SHEET'!$AH$7)="YES",UPPER('DATA ENTRY SHEET'!AU83)="X",'DATA ENTRY SHEET'!AD83&lt;&gt;""),'DATA ENTRY SHEET'!AD83,"")</f>
        <v/>
      </c>
      <c r="Q50" s="1152"/>
      <c r="R50" s="1153" t="str">
        <f>IF(AND(UPPER('DATA ENTRY SHEET'!$AH$7)="YES",UPPER('DATA ENTRY SHEET'!AU83)="X",'DATA ENTRY SHEET'!AF83&lt;&gt;""),'DATA ENTRY SHEET'!AF83,"")</f>
        <v/>
      </c>
      <c r="S50" s="1153"/>
      <c r="T50" s="1153"/>
      <c r="U50" s="1148"/>
      <c r="V50" s="1148"/>
      <c r="W50" s="1148"/>
      <c r="X50" s="1148"/>
      <c r="Y50" s="1148"/>
    </row>
    <row r="51" spans="1:25" s="2" customFormat="1" ht="6" customHeight="1" x14ac:dyDescent="0.3">
      <c r="A51" s="82"/>
      <c r="B51" s="76"/>
      <c r="C51" s="76"/>
      <c r="D51" s="76"/>
      <c r="E51" s="76"/>
      <c r="F51" s="76"/>
      <c r="G51" s="76"/>
      <c r="H51" s="76"/>
      <c r="I51" s="76"/>
      <c r="J51" s="76"/>
      <c r="K51" s="76"/>
      <c r="L51" s="76"/>
      <c r="M51" s="76"/>
      <c r="N51" s="76"/>
      <c r="O51" s="76"/>
      <c r="P51" s="76"/>
      <c r="Q51" s="76"/>
      <c r="R51" s="76"/>
      <c r="S51" s="76"/>
      <c r="T51" s="76"/>
      <c r="U51" s="76"/>
      <c r="V51" s="76"/>
      <c r="W51" s="76"/>
      <c r="X51" s="76"/>
      <c r="Y51" s="76"/>
    </row>
    <row r="52" spans="1:25" s="2" customFormat="1" ht="13" x14ac:dyDescent="0.3">
      <c r="A52" s="712"/>
      <c r="B52" s="1133" t="s">
        <v>1078</v>
      </c>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row>
    <row r="53" spans="1:25" s="2" customFormat="1" ht="13" x14ac:dyDescent="0.3">
      <c r="A53" s="712"/>
      <c r="B53" s="113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row>
    <row r="54" spans="1:25" s="2" customFormat="1" ht="18" customHeight="1" x14ac:dyDescent="0.3">
      <c r="A54" s="712"/>
      <c r="B54" s="113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row>
    <row r="55" spans="1:25" ht="15.75" customHeight="1" x14ac:dyDescent="0.55000000000000004">
      <c r="A55" s="70"/>
      <c r="B55" s="706"/>
      <c r="C55" s="78"/>
      <c r="D55" s="78"/>
      <c r="E55" s="78"/>
      <c r="F55" s="78"/>
      <c r="G55" s="78"/>
      <c r="H55" s="78"/>
      <c r="I55" s="78"/>
      <c r="J55" s="78"/>
      <c r="K55" s="78"/>
      <c r="L55" s="78"/>
      <c r="M55" s="79"/>
      <c r="N55" s="80"/>
      <c r="O55" s="78"/>
      <c r="P55" s="78"/>
      <c r="Q55" s="78"/>
      <c r="R55" s="78"/>
      <c r="S55" s="78"/>
      <c r="T55" s="15"/>
      <c r="U55" s="15"/>
      <c r="V55" s="15"/>
      <c r="W55" s="15"/>
      <c r="X55" s="15"/>
      <c r="Y55" s="70"/>
    </row>
    <row r="56" spans="1:25" s="26" customFormat="1" ht="9.75" customHeight="1" x14ac:dyDescent="0.3">
      <c r="A56" s="77"/>
      <c r="B56" s="77" t="str">
        <f>'40-15 PRES - MANDATORY'!$B$63</f>
        <v>DeCAF 40-15 + DeCAF 40-16, Apr 21, 2025</v>
      </c>
      <c r="C56" s="77"/>
      <c r="D56" s="77"/>
      <c r="E56" s="77"/>
      <c r="F56" s="77"/>
      <c r="G56" s="77"/>
      <c r="H56" s="77"/>
      <c r="I56" s="77"/>
      <c r="J56" s="77"/>
      <c r="K56" s="77"/>
      <c r="L56" s="77"/>
      <c r="M56" s="77"/>
      <c r="N56" s="77"/>
      <c r="O56" s="77"/>
      <c r="P56" s="77"/>
      <c r="Q56" s="77"/>
      <c r="R56" s="730" t="s">
        <v>52</v>
      </c>
      <c r="S56" s="715"/>
      <c r="T56" s="1159" t="str">
        <f>IF('40-15 PRES - MANDATORY'!$I$59&gt;0,'40-15 PRES - MANDATORY'!$I$59,"")</f>
        <v/>
      </c>
      <c r="U56" s="1159"/>
      <c r="V56" s="708" t="s">
        <v>40</v>
      </c>
      <c r="W56" s="729"/>
      <c r="X56" s="708" t="s">
        <v>41</v>
      </c>
      <c r="Y56" s="93"/>
    </row>
    <row r="57" spans="1:25" s="2" customFormat="1" ht="11.25" customHeight="1" x14ac:dyDescent="0.3">
      <c r="A57" s="714"/>
      <c r="B57" s="712"/>
      <c r="C57" s="712"/>
      <c r="D57" s="712"/>
      <c r="E57" s="712"/>
      <c r="F57" s="712"/>
      <c r="G57" s="712"/>
      <c r="H57" s="712"/>
      <c r="I57" s="712"/>
      <c r="J57" s="712"/>
      <c r="K57" s="712"/>
      <c r="L57" s="712"/>
      <c r="M57" s="712"/>
      <c r="N57" s="712"/>
      <c r="O57" s="712"/>
      <c r="P57" s="713"/>
      <c r="Q57" s="713"/>
      <c r="R57" s="713"/>
      <c r="S57" s="1159"/>
      <c r="T57" s="1159"/>
      <c r="U57" s="712"/>
      <c r="V57" s="712"/>
      <c r="W57" s="712"/>
      <c r="X57" s="712"/>
      <c r="Y57" s="712"/>
    </row>
  </sheetData>
  <sheetProtection algorithmName="SHA-512" hashValue="yDxvO3mvXt0HGH6kvab7LKxEnu2Z8j6kSyhluP3qLUNWDave71+cUputjNwu0A57TrmoJwYancTpKCIIzaSBAw==" saltValue="VwoFEN1yZadXTmBVfdla8A==" spinCount="100000" sheet="1" selectLockedCells="1"/>
  <mergeCells count="274">
    <mergeCell ref="U43:Y43"/>
    <mergeCell ref="U44:Y44"/>
    <mergeCell ref="U45:Y45"/>
    <mergeCell ref="U46:Y46"/>
    <mergeCell ref="U47:Y47"/>
    <mergeCell ref="U48:Y48"/>
    <mergeCell ref="U49:Y49"/>
    <mergeCell ref="U50:Y50"/>
    <mergeCell ref="B7:Y9"/>
    <mergeCell ref="B11:Y12"/>
    <mergeCell ref="F14:K14"/>
    <mergeCell ref="L14:M14"/>
    <mergeCell ref="N14:O14"/>
    <mergeCell ref="P14:Q14"/>
    <mergeCell ref="R14:T14"/>
    <mergeCell ref="U14:Y14"/>
    <mergeCell ref="B16:E16"/>
    <mergeCell ref="F16:K16"/>
    <mergeCell ref="L16:M16"/>
    <mergeCell ref="N16:O16"/>
    <mergeCell ref="P16:Q16"/>
    <mergeCell ref="R16:T16"/>
    <mergeCell ref="U16:Y16"/>
    <mergeCell ref="U17:Y17"/>
    <mergeCell ref="D2:K2"/>
    <mergeCell ref="Q2:T2"/>
    <mergeCell ref="B4:C4"/>
    <mergeCell ref="B6:H6"/>
    <mergeCell ref="I6:T6"/>
    <mergeCell ref="U6:Y6"/>
    <mergeCell ref="U15:Y15"/>
    <mergeCell ref="B15:E15"/>
    <mergeCell ref="F15:K15"/>
    <mergeCell ref="L15:M15"/>
    <mergeCell ref="N15:O15"/>
    <mergeCell ref="P15:Q15"/>
    <mergeCell ref="R15:T15"/>
    <mergeCell ref="V4:Y4"/>
    <mergeCell ref="R4:T4"/>
    <mergeCell ref="O4:Q4"/>
    <mergeCell ref="L4:N4"/>
    <mergeCell ref="J4:K4"/>
    <mergeCell ref="B18:E18"/>
    <mergeCell ref="F18:K18"/>
    <mergeCell ref="L18:M18"/>
    <mergeCell ref="N18:O18"/>
    <mergeCell ref="P18:Q18"/>
    <mergeCell ref="R18:T18"/>
    <mergeCell ref="U18:Y18"/>
    <mergeCell ref="B17:E17"/>
    <mergeCell ref="F17:K17"/>
    <mergeCell ref="L17:M17"/>
    <mergeCell ref="N17:O17"/>
    <mergeCell ref="P17:Q17"/>
    <mergeCell ref="R17:T17"/>
    <mergeCell ref="U19:Y19"/>
    <mergeCell ref="B20:E20"/>
    <mergeCell ref="F20:K20"/>
    <mergeCell ref="L20:M20"/>
    <mergeCell ref="N20:O20"/>
    <mergeCell ref="P20:Q20"/>
    <mergeCell ref="R20:T20"/>
    <mergeCell ref="U20:Y20"/>
    <mergeCell ref="B19:E19"/>
    <mergeCell ref="F19:K19"/>
    <mergeCell ref="L19:M19"/>
    <mergeCell ref="N19:O19"/>
    <mergeCell ref="P19:Q19"/>
    <mergeCell ref="R19:T19"/>
    <mergeCell ref="U21:Y21"/>
    <mergeCell ref="B22:E22"/>
    <mergeCell ref="F22:K22"/>
    <mergeCell ref="L22:M22"/>
    <mergeCell ref="N22:O22"/>
    <mergeCell ref="P22:Q22"/>
    <mergeCell ref="R22:T22"/>
    <mergeCell ref="U22:Y22"/>
    <mergeCell ref="B21:E21"/>
    <mergeCell ref="F21:K21"/>
    <mergeCell ref="L21:M21"/>
    <mergeCell ref="N21:O21"/>
    <mergeCell ref="P21:Q21"/>
    <mergeCell ref="R21:T21"/>
    <mergeCell ref="U23:Y23"/>
    <mergeCell ref="B24:E24"/>
    <mergeCell ref="F24:K24"/>
    <mergeCell ref="L24:M24"/>
    <mergeCell ref="N24:O24"/>
    <mergeCell ref="P24:Q24"/>
    <mergeCell ref="R24:T24"/>
    <mergeCell ref="U24:Y24"/>
    <mergeCell ref="B23:E23"/>
    <mergeCell ref="F23:K23"/>
    <mergeCell ref="L23:M23"/>
    <mergeCell ref="N23:O23"/>
    <mergeCell ref="P23:Q23"/>
    <mergeCell ref="R23:T23"/>
    <mergeCell ref="U25:Y25"/>
    <mergeCell ref="B26:E26"/>
    <mergeCell ref="F26:K26"/>
    <mergeCell ref="L26:M26"/>
    <mergeCell ref="N26:O26"/>
    <mergeCell ref="P26:Q26"/>
    <mergeCell ref="R26:T26"/>
    <mergeCell ref="U26:Y26"/>
    <mergeCell ref="B25:E25"/>
    <mergeCell ref="F25:K25"/>
    <mergeCell ref="L25:M25"/>
    <mergeCell ref="N25:O25"/>
    <mergeCell ref="P25:Q25"/>
    <mergeCell ref="R25:T25"/>
    <mergeCell ref="U27:Y27"/>
    <mergeCell ref="B28:E28"/>
    <mergeCell ref="F28:K28"/>
    <mergeCell ref="L28:M28"/>
    <mergeCell ref="N28:O28"/>
    <mergeCell ref="P28:Q28"/>
    <mergeCell ref="R28:T28"/>
    <mergeCell ref="U28:Y28"/>
    <mergeCell ref="B27:E27"/>
    <mergeCell ref="F27:K27"/>
    <mergeCell ref="L27:M27"/>
    <mergeCell ref="N27:O27"/>
    <mergeCell ref="P27:Q27"/>
    <mergeCell ref="R27:T27"/>
    <mergeCell ref="U29:Y29"/>
    <mergeCell ref="B30:E30"/>
    <mergeCell ref="F30:K30"/>
    <mergeCell ref="L30:M30"/>
    <mergeCell ref="N30:O30"/>
    <mergeCell ref="P30:Q30"/>
    <mergeCell ref="R30:T30"/>
    <mergeCell ref="U30:Y30"/>
    <mergeCell ref="B29:E29"/>
    <mergeCell ref="F29:K29"/>
    <mergeCell ref="L29:M29"/>
    <mergeCell ref="N29:O29"/>
    <mergeCell ref="P29:Q29"/>
    <mergeCell ref="R29:T29"/>
    <mergeCell ref="U31:Y31"/>
    <mergeCell ref="B32:E32"/>
    <mergeCell ref="F32:K32"/>
    <mergeCell ref="L32:M32"/>
    <mergeCell ref="N32:O32"/>
    <mergeCell ref="P32:Q32"/>
    <mergeCell ref="R32:T32"/>
    <mergeCell ref="U32:Y32"/>
    <mergeCell ref="B31:E31"/>
    <mergeCell ref="F31:K31"/>
    <mergeCell ref="L31:M31"/>
    <mergeCell ref="N31:O31"/>
    <mergeCell ref="P31:Q31"/>
    <mergeCell ref="R31:T31"/>
    <mergeCell ref="U33:Y33"/>
    <mergeCell ref="B34:E34"/>
    <mergeCell ref="F34:K34"/>
    <mergeCell ref="L34:M34"/>
    <mergeCell ref="N34:O34"/>
    <mergeCell ref="P34:Q34"/>
    <mergeCell ref="R34:T34"/>
    <mergeCell ref="U34:Y34"/>
    <mergeCell ref="B33:E33"/>
    <mergeCell ref="F33:K33"/>
    <mergeCell ref="L33:M33"/>
    <mergeCell ref="N33:O33"/>
    <mergeCell ref="P33:Q33"/>
    <mergeCell ref="R33:T33"/>
    <mergeCell ref="U35:Y35"/>
    <mergeCell ref="B36:E36"/>
    <mergeCell ref="F36:K36"/>
    <mergeCell ref="L36:M36"/>
    <mergeCell ref="N36:O36"/>
    <mergeCell ref="P36:Q36"/>
    <mergeCell ref="R36:T36"/>
    <mergeCell ref="U36:Y36"/>
    <mergeCell ref="B35:E35"/>
    <mergeCell ref="F35:K35"/>
    <mergeCell ref="L35:M35"/>
    <mergeCell ref="N35:O35"/>
    <mergeCell ref="P35:Q35"/>
    <mergeCell ref="R35:T35"/>
    <mergeCell ref="U37:Y37"/>
    <mergeCell ref="B38:E38"/>
    <mergeCell ref="F38:K38"/>
    <mergeCell ref="L38:M38"/>
    <mergeCell ref="N38:O38"/>
    <mergeCell ref="P38:Q38"/>
    <mergeCell ref="R38:T38"/>
    <mergeCell ref="U38:Y38"/>
    <mergeCell ref="B37:E37"/>
    <mergeCell ref="F37:K37"/>
    <mergeCell ref="L37:M37"/>
    <mergeCell ref="N37:O37"/>
    <mergeCell ref="P37:Q37"/>
    <mergeCell ref="R37:T37"/>
    <mergeCell ref="U39:Y39"/>
    <mergeCell ref="B40:E40"/>
    <mergeCell ref="F40:K40"/>
    <mergeCell ref="L40:M40"/>
    <mergeCell ref="N40:O40"/>
    <mergeCell ref="P40:Q40"/>
    <mergeCell ref="R40:T40"/>
    <mergeCell ref="U40:Y40"/>
    <mergeCell ref="B39:E39"/>
    <mergeCell ref="F39:K39"/>
    <mergeCell ref="L39:M39"/>
    <mergeCell ref="N39:O39"/>
    <mergeCell ref="P39:Q39"/>
    <mergeCell ref="R39:T39"/>
    <mergeCell ref="U41:Y41"/>
    <mergeCell ref="B42:E42"/>
    <mergeCell ref="F42:K42"/>
    <mergeCell ref="L42:M42"/>
    <mergeCell ref="N42:O42"/>
    <mergeCell ref="P42:Q42"/>
    <mergeCell ref="R42:T42"/>
    <mergeCell ref="U42:Y42"/>
    <mergeCell ref="B41:E41"/>
    <mergeCell ref="F41:K41"/>
    <mergeCell ref="L41:M41"/>
    <mergeCell ref="N41:O41"/>
    <mergeCell ref="P41:Q41"/>
    <mergeCell ref="R41:T41"/>
    <mergeCell ref="S57:T57"/>
    <mergeCell ref="B43:E43"/>
    <mergeCell ref="B44:E44"/>
    <mergeCell ref="B45:E45"/>
    <mergeCell ref="B46:E46"/>
    <mergeCell ref="B47:E47"/>
    <mergeCell ref="B48:E48"/>
    <mergeCell ref="B49:E49"/>
    <mergeCell ref="B50:E50"/>
    <mergeCell ref="B52:Y54"/>
    <mergeCell ref="F49:K49"/>
    <mergeCell ref="F50:K50"/>
    <mergeCell ref="F43:K43"/>
    <mergeCell ref="F44:K44"/>
    <mergeCell ref="F45:K45"/>
    <mergeCell ref="F46:K46"/>
    <mergeCell ref="F47:K47"/>
    <mergeCell ref="F48:K48"/>
    <mergeCell ref="T56:U56"/>
    <mergeCell ref="L50:M50"/>
    <mergeCell ref="N44:O44"/>
    <mergeCell ref="N45:O45"/>
    <mergeCell ref="N46:O46"/>
    <mergeCell ref="N47:O47"/>
    <mergeCell ref="N48:O48"/>
    <mergeCell ref="N49:O49"/>
    <mergeCell ref="N50:O50"/>
    <mergeCell ref="L43:M43"/>
    <mergeCell ref="N43:O43"/>
    <mergeCell ref="L44:M44"/>
    <mergeCell ref="L45:M45"/>
    <mergeCell ref="L46:M46"/>
    <mergeCell ref="L47:M47"/>
    <mergeCell ref="L48:M48"/>
    <mergeCell ref="L49:M49"/>
    <mergeCell ref="P50:Q50"/>
    <mergeCell ref="R43:T43"/>
    <mergeCell ref="R44:T44"/>
    <mergeCell ref="R45:T45"/>
    <mergeCell ref="R46:T46"/>
    <mergeCell ref="R47:T47"/>
    <mergeCell ref="R48:T48"/>
    <mergeCell ref="R49:T49"/>
    <mergeCell ref="R50:T50"/>
    <mergeCell ref="P44:Q44"/>
    <mergeCell ref="P45:Q45"/>
    <mergeCell ref="P46:Q46"/>
    <mergeCell ref="P47:Q47"/>
    <mergeCell ref="P48:Q48"/>
    <mergeCell ref="P49:Q49"/>
    <mergeCell ref="P43:Q43"/>
  </mergeCells>
  <conditionalFormatting sqref="U15:Y15">
    <cfRule type="expression" dxfId="923" priority="35">
      <formula>AND(NOT(B15=""),U15="")</formula>
    </cfRule>
  </conditionalFormatting>
  <conditionalFormatting sqref="U16:Y16">
    <cfRule type="expression" dxfId="922" priority="34">
      <formula>AND(NOT(B16=""),U16="")</formula>
    </cfRule>
  </conditionalFormatting>
  <conditionalFormatting sqref="U17:Y17">
    <cfRule type="expression" dxfId="921" priority="33">
      <formula>AND(NOT(B17=""),U17="")</formula>
    </cfRule>
  </conditionalFormatting>
  <conditionalFormatting sqref="U18:Y18">
    <cfRule type="expression" dxfId="920" priority="32">
      <formula>AND(NOT(B18=""),U18="")</formula>
    </cfRule>
  </conditionalFormatting>
  <conditionalFormatting sqref="U19:Y19">
    <cfRule type="expression" dxfId="919" priority="31">
      <formula>AND(NOT(B19=""),U19="")</formula>
    </cfRule>
  </conditionalFormatting>
  <conditionalFormatting sqref="U20:Y20">
    <cfRule type="expression" dxfId="918" priority="30">
      <formula>AND(NOT(B20=""),U20="")</formula>
    </cfRule>
  </conditionalFormatting>
  <conditionalFormatting sqref="U21:Y21">
    <cfRule type="expression" dxfId="917" priority="29">
      <formula>AND(NOT(B21=""),U21="")</formula>
    </cfRule>
  </conditionalFormatting>
  <conditionalFormatting sqref="U22:Y22">
    <cfRule type="expression" dxfId="916" priority="28">
      <formula>AND(NOT(B22=""),U22="")</formula>
    </cfRule>
  </conditionalFormatting>
  <conditionalFormatting sqref="U23:Y23">
    <cfRule type="expression" dxfId="915" priority="27">
      <formula>AND(NOT(B23=""),U23="")</formula>
    </cfRule>
  </conditionalFormatting>
  <conditionalFormatting sqref="U24:Y24">
    <cfRule type="expression" dxfId="914" priority="26">
      <formula>AND(NOT(B24=""),U24="")</formula>
    </cfRule>
  </conditionalFormatting>
  <conditionalFormatting sqref="U25:Y25">
    <cfRule type="expression" dxfId="913" priority="25">
      <formula>AND(NOT(B25=""),U25="")</formula>
    </cfRule>
  </conditionalFormatting>
  <conditionalFormatting sqref="U26:Y26">
    <cfRule type="expression" dxfId="912" priority="24">
      <formula>AND(NOT(B26=""),U26="")</formula>
    </cfRule>
  </conditionalFormatting>
  <conditionalFormatting sqref="U27:Y27">
    <cfRule type="expression" dxfId="911" priority="23">
      <formula>AND(NOT(B27=""),U27="")</formula>
    </cfRule>
  </conditionalFormatting>
  <conditionalFormatting sqref="U28:Y28">
    <cfRule type="expression" dxfId="910" priority="22">
      <formula>AND(NOT(B28=""),U28="")</formula>
    </cfRule>
  </conditionalFormatting>
  <conditionalFormatting sqref="U29:Y29">
    <cfRule type="expression" dxfId="909" priority="21">
      <formula>AND(NOT(B29=""),U29="")</formula>
    </cfRule>
  </conditionalFormatting>
  <conditionalFormatting sqref="U30:Y30">
    <cfRule type="expression" dxfId="908" priority="20">
      <formula>AND(NOT(B30=""),U30="")</formula>
    </cfRule>
  </conditionalFormatting>
  <conditionalFormatting sqref="U31:Y31">
    <cfRule type="expression" dxfId="907" priority="19">
      <formula>AND(NOT(B31=""),U31="")</formula>
    </cfRule>
  </conditionalFormatting>
  <conditionalFormatting sqref="U32:Y32">
    <cfRule type="expression" dxfId="906" priority="18">
      <formula>AND(NOT(B32=""),U32="")</formula>
    </cfRule>
  </conditionalFormatting>
  <conditionalFormatting sqref="U33:Y33">
    <cfRule type="expression" dxfId="905" priority="17">
      <formula>AND(NOT(B33=""),U33="")</formula>
    </cfRule>
  </conditionalFormatting>
  <conditionalFormatting sqref="U34:Y34">
    <cfRule type="expression" dxfId="904" priority="16">
      <formula>AND(NOT(B34=""),U34="")</formula>
    </cfRule>
  </conditionalFormatting>
  <conditionalFormatting sqref="U35:Y35">
    <cfRule type="expression" dxfId="903" priority="15">
      <formula>AND(NOT(B35=""),U35="")</formula>
    </cfRule>
  </conditionalFormatting>
  <conditionalFormatting sqref="U36:Y36">
    <cfRule type="expression" dxfId="902" priority="14">
      <formula>AND(NOT(B36=""),U36="")</formula>
    </cfRule>
  </conditionalFormatting>
  <conditionalFormatting sqref="U37:Y37">
    <cfRule type="expression" dxfId="901" priority="13">
      <formula>AND(NOT(B37=""),U37="")</formula>
    </cfRule>
  </conditionalFormatting>
  <conditionalFormatting sqref="U38:Y38">
    <cfRule type="expression" dxfId="900" priority="12">
      <formula>AND(NOT(B38=""),U38="")</formula>
    </cfRule>
  </conditionalFormatting>
  <conditionalFormatting sqref="U39:Y39">
    <cfRule type="expression" dxfId="899" priority="11">
      <formula>AND(NOT(B39=""),U39="")</formula>
    </cfRule>
  </conditionalFormatting>
  <conditionalFormatting sqref="U40:Y40">
    <cfRule type="expression" dxfId="898" priority="10">
      <formula>AND(NOT(B40=""),U40="")</formula>
    </cfRule>
  </conditionalFormatting>
  <conditionalFormatting sqref="U41:Y41">
    <cfRule type="expression" dxfId="897" priority="9">
      <formula>AND(NOT(B41=""),U41="")</formula>
    </cfRule>
  </conditionalFormatting>
  <conditionalFormatting sqref="U42:Y42 U43">
    <cfRule type="expression" dxfId="896" priority="8">
      <formula>AND(NOT(B42=""),U42="")</formula>
    </cfRule>
  </conditionalFormatting>
  <conditionalFormatting sqref="U44">
    <cfRule type="expression" dxfId="895" priority="7">
      <formula>AND(NOT(B44=""),U44="")</formula>
    </cfRule>
  </conditionalFormatting>
  <conditionalFormatting sqref="U45">
    <cfRule type="expression" dxfId="894" priority="6">
      <formula>AND(NOT(B45=""),U45="")</formula>
    </cfRule>
  </conditionalFormatting>
  <conditionalFormatting sqref="U46">
    <cfRule type="expression" dxfId="893" priority="5">
      <formula>AND(NOT(B46=""),U46="")</formula>
    </cfRule>
  </conditionalFormatting>
  <conditionalFormatting sqref="U47">
    <cfRule type="expression" dxfId="892" priority="4">
      <formula>AND(NOT(B47=""),U47="")</formula>
    </cfRule>
  </conditionalFormatting>
  <conditionalFormatting sqref="U48">
    <cfRule type="expression" dxfId="891" priority="3">
      <formula>AND(NOT(B48=""),U48="")</formula>
    </cfRule>
  </conditionalFormatting>
  <conditionalFormatting sqref="U49">
    <cfRule type="expression" dxfId="890" priority="2">
      <formula>AND(NOT(B49=""),U49="")</formula>
    </cfRule>
  </conditionalFormatting>
  <conditionalFormatting sqref="U50">
    <cfRule type="expression" dxfId="889" priority="1">
      <formula>AND(NOT(B50=""),U50="")</formula>
    </cfRule>
  </conditionalFormatting>
  <dataValidations count="3">
    <dataValidation allowBlank="1" showInputMessage="1" showErrorMessage="1" promptTitle="Commercial Retailer" prompt="Enter the name of a commercial retailer with multiple stores that carries this product._x000a__x000a_For national roll outs note &quot;National Roll Out&quot; here, and then enter the National Roll Out Date where indicated on the &quot;40-16+40-15 WORKSHEET EBS&quot; tab." sqref="V15:Y42 U15:U50" xr:uid="{92E236C5-9E3D-403F-8405-D92E0FC353C4}"/>
    <dataValidation allowBlank="1" showInputMessage="1" showErrorMessage="1" prompt="Enter page number." sqref="W56" xr:uid="{ADFFE9C1-BB02-4FD2-B679-BC033536392C}"/>
    <dataValidation allowBlank="1" showInputMessage="1" showErrorMessage="1" prompt="Enter total number of pages included in presentation." sqref="Y56" xr:uid="{FE25DF02-E127-4736-89CF-5E4913D5C446}"/>
  </dataValidations>
  <hyperlinks>
    <hyperlink ref="AD6" location="'DATA ENTRY SHEET'!A1" display="'DATA ENTRY SHEET'!A1" xr:uid="{E563CB60-5ACD-41B7-98A1-2F69B052EE82}"/>
  </hyperlinks>
  <printOptions horizontalCentered="1" verticalCentered="1"/>
  <pageMargins left="0" right="0" top="0" bottom="0" header="0" footer="0"/>
  <pageSetup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53</vt:i4>
      </vt:variant>
    </vt:vector>
  </HeadingPairs>
  <TitlesOfParts>
    <vt:vector size="94" baseType="lpstr">
      <vt:lpstr>DATA ENTRY SHEET</vt:lpstr>
      <vt:lpstr>40-15 PRES - MANDATORY</vt:lpstr>
      <vt:lpstr>40-15 CRV - CRV Only</vt:lpstr>
      <vt:lpstr>  40-15 CRV - CRV Only Contin.</vt:lpstr>
      <vt:lpstr>40-15 SCALE LABEL INFO</vt:lpstr>
      <vt:lpstr>40-15 SCALE LBL NUTRITION FACTS</vt:lpstr>
      <vt:lpstr>40-15 SPECIAL FACTOR</vt:lpstr>
      <vt:lpstr>40-15 CERT (new items)</vt:lpstr>
      <vt:lpstr>40-15 CERT CONT. (new items)</vt:lpstr>
      <vt:lpstr>40-15 PRES CONT 1 - Optional</vt:lpstr>
      <vt:lpstr>40-15 PRES CONT 2 - Optional</vt:lpstr>
      <vt:lpstr>40-15 PRES CONT 3 - Optional</vt:lpstr>
      <vt:lpstr>40-15 PRES CONT 4 - Optional</vt:lpstr>
      <vt:lpstr>40-15 PRES CONT 5 - Optional</vt:lpstr>
      <vt:lpstr>40-15 PRES CONT 6 - Optional</vt:lpstr>
      <vt:lpstr>40-15 PRES CONT 7 - Optional</vt:lpstr>
      <vt:lpstr>40-15 PRES CONT 8 - Optional</vt:lpstr>
      <vt:lpstr>40-15 PRES CONT 9 - Optional</vt:lpstr>
      <vt:lpstr>40-15 PRES CONT 10 - Optional</vt:lpstr>
      <vt:lpstr>40-15 REMARKS - Optional</vt:lpstr>
      <vt:lpstr>40-15 EAST DoDAACs - Optional</vt:lpstr>
      <vt:lpstr>40-15 WEST DoDAACs - Optional</vt:lpstr>
      <vt:lpstr>40-15 LOCAL PRICING - Optional</vt:lpstr>
      <vt:lpstr>40-15 LOCAL PRICING CONT- Opt</vt:lpstr>
      <vt:lpstr>40-16 PRES - MANDATORY</vt:lpstr>
      <vt:lpstr>40-16 PRES CONT 1 - Optional</vt:lpstr>
      <vt:lpstr>40-16 PRES CONT 2 - Optional</vt:lpstr>
      <vt:lpstr>40-16 PRES CONT 3 - Optional</vt:lpstr>
      <vt:lpstr>40-16 PRES CONT 4 - Optional</vt:lpstr>
      <vt:lpstr>40-16 PRES CONT 5 - Optional</vt:lpstr>
      <vt:lpstr>40-16 PRES CONT 6 - Optional</vt:lpstr>
      <vt:lpstr>40-16 PRES CONT 7 - Optional</vt:lpstr>
      <vt:lpstr>40-16 PRES CONT 8 - Optional</vt:lpstr>
      <vt:lpstr>40-16 PRES CONT 9 - Optional</vt:lpstr>
      <vt:lpstr>40-16 PRES CONT 10 - Optional</vt:lpstr>
      <vt:lpstr>40-16 REMARKS - Optional</vt:lpstr>
      <vt:lpstr>40-16 EAST DoDAACs - Optional</vt:lpstr>
      <vt:lpstr>40-16 WEST DoDAACs - Optional</vt:lpstr>
      <vt:lpstr>40-16 LOCAL PRICING - Optional</vt:lpstr>
      <vt:lpstr>40-16 LOCAL PRICING CONT - Opt</vt:lpstr>
      <vt:lpstr>DROP DOWN MENUS</vt:lpstr>
      <vt:lpstr>Attribute_Change</vt:lpstr>
      <vt:lpstr>COMMISSARY_DoDAAC</vt:lpstr>
      <vt:lpstr>COMMISSARY_DoDAACs</vt:lpstr>
      <vt:lpstr>COUPONS</vt:lpstr>
      <vt:lpstr>EVENT</vt:lpstr>
      <vt:lpstr>EVENT_ID</vt:lpstr>
      <vt:lpstr>INTENT</vt:lpstr>
      <vt:lpstr>intent_list</vt:lpstr>
      <vt:lpstr>PRICING_STRATEGY</vt:lpstr>
      <vt:lpstr>'  40-15 CRV - CRV Only Contin.'!Print_Area</vt:lpstr>
      <vt:lpstr>'40-15 CERT (new items)'!Print_Area</vt:lpstr>
      <vt:lpstr>'40-15 CERT CONT. (new items)'!Print_Area</vt:lpstr>
      <vt:lpstr>'40-15 CRV - CRV Only'!Print_Area</vt:lpstr>
      <vt:lpstr>'40-15 EAST DoDAACs - Optional'!Print_Area</vt:lpstr>
      <vt:lpstr>'40-15 LOCAL PRICING - Optional'!Print_Area</vt:lpstr>
      <vt:lpstr>'40-15 LOCAL PRICING CONT- Opt'!Print_Area</vt:lpstr>
      <vt:lpstr>'40-15 PRES - MANDATORY'!Print_Area</vt:lpstr>
      <vt:lpstr>'40-15 PRES CONT 1 - Optional'!Print_Area</vt:lpstr>
      <vt:lpstr>'40-15 PRES CONT 10 - Optional'!Print_Area</vt:lpstr>
      <vt:lpstr>'40-15 PRES CONT 2 - Optional'!Print_Area</vt:lpstr>
      <vt:lpstr>'40-15 PRES CONT 3 - Optional'!Print_Area</vt:lpstr>
      <vt:lpstr>'40-15 PRES CONT 4 - Optional'!Print_Area</vt:lpstr>
      <vt:lpstr>'40-15 PRES CONT 5 - Optional'!Print_Area</vt:lpstr>
      <vt:lpstr>'40-15 PRES CONT 6 - Optional'!Print_Area</vt:lpstr>
      <vt:lpstr>'40-15 PRES CONT 7 - Optional'!Print_Area</vt:lpstr>
      <vt:lpstr>'40-15 PRES CONT 8 - Optional'!Print_Area</vt:lpstr>
      <vt:lpstr>'40-15 PRES CONT 9 - Optional'!Print_Area</vt:lpstr>
      <vt:lpstr>'40-15 REMARKS - Optional'!Print_Area</vt:lpstr>
      <vt:lpstr>'40-15 SPECIAL FACTOR'!Print_Area</vt:lpstr>
      <vt:lpstr>'40-15 WEST DoDAACs - Optional'!Print_Area</vt:lpstr>
      <vt:lpstr>'40-16 EAST DoDAACs - Optional'!Print_Area</vt:lpstr>
      <vt:lpstr>'40-16 LOCAL PRICING - Optional'!Print_Area</vt:lpstr>
      <vt:lpstr>'40-16 LOCAL PRICING CONT - Opt'!Print_Area</vt:lpstr>
      <vt:lpstr>'40-16 PRES - MANDATORY'!Print_Area</vt:lpstr>
      <vt:lpstr>'40-16 PRES CONT 1 - Optional'!Print_Area</vt:lpstr>
      <vt:lpstr>'40-16 PRES CONT 10 - Optional'!Print_Area</vt:lpstr>
      <vt:lpstr>'40-16 PRES CONT 2 - Optional'!Print_Area</vt:lpstr>
      <vt:lpstr>'40-16 PRES CONT 3 - Optional'!Print_Area</vt:lpstr>
      <vt:lpstr>'40-16 PRES CONT 4 - Optional'!Print_Area</vt:lpstr>
      <vt:lpstr>'40-16 PRES CONT 5 - Optional'!Print_Area</vt:lpstr>
      <vt:lpstr>'40-16 PRES CONT 6 - Optional'!Print_Area</vt:lpstr>
      <vt:lpstr>'40-16 PRES CONT 7 - Optional'!Print_Area</vt:lpstr>
      <vt:lpstr>'40-16 PRES CONT 8 - Optional'!Print_Area</vt:lpstr>
      <vt:lpstr>'40-16 PRES CONT 9 - Optional'!Print_Area</vt:lpstr>
      <vt:lpstr>'40-16 REMARKS - Optional'!Print_Area</vt:lpstr>
      <vt:lpstr>'40-16 WEST DoDAACs - Optional'!Print_Area</vt:lpstr>
      <vt:lpstr>SEASONAL_PACKAGES_LIST</vt:lpstr>
      <vt:lpstr>SUGGESTED_MARGIN</vt:lpstr>
      <vt:lpstr>Unit_of_Issue</vt:lpstr>
      <vt:lpstr>Unit_of_Measure</vt:lpstr>
      <vt:lpstr>VPR</vt:lpstr>
      <vt:lpstr>X</vt:lpstr>
      <vt:lpstr>YES_NO</vt:lpstr>
    </vt:vector>
  </TitlesOfParts>
  <Company>Defense Commissary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DeCAF 40-25 NEW ITEM &amp; FILE MAINTENANCE FORM</dc:title>
  <dc:creator>DeCA</dc:creator>
  <cp:lastModifiedBy>Cain, Trevor W CIV DECA HQ (USA)</cp:lastModifiedBy>
  <cp:lastPrinted>2025-03-18T17:31:11Z</cp:lastPrinted>
  <dcterms:created xsi:type="dcterms:W3CDTF">2012-02-27T23:35:13Z</dcterms:created>
  <dcterms:modified xsi:type="dcterms:W3CDTF">2026-06-26T18:47:49Z</dcterms:modified>
</cp:coreProperties>
</file>